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live-pnl-dashboard\"/>
    </mc:Choice>
  </mc:AlternateContent>
  <xr:revisionPtr revIDLastSave="0" documentId="13_ncr:1_{EFBEF036-FE69-43C3-9CD2-5FE3142C617A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MIS!$A$1:$AC$6532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12" i="2" l="1"/>
  <c r="AD359" i="2"/>
  <c r="AD1029" i="2"/>
  <c r="AD4552" i="2"/>
  <c r="AD1297" i="2"/>
  <c r="AD3444" i="2"/>
  <c r="AD3231" i="2"/>
  <c r="AD3738" i="2"/>
  <c r="AD3768" i="2"/>
  <c r="AF3768" i="2" s="1"/>
  <c r="AG3768" i="2" s="1"/>
  <c r="AD3960" i="2"/>
  <c r="AF3960" i="2" s="1"/>
  <c r="AG3960" i="2" s="1"/>
  <c r="AD3988" i="2"/>
  <c r="AF3988" i="2" s="1"/>
  <c r="AG3988" i="2" s="1"/>
  <c r="AD125" i="2"/>
  <c r="AF125" i="2" s="1"/>
  <c r="AG125" i="2" s="1"/>
  <c r="AD230" i="2"/>
  <c r="AF230" i="2" s="1"/>
  <c r="AD618" i="2"/>
  <c r="AD662" i="2"/>
  <c r="AD786" i="2"/>
  <c r="AF786" i="2" s="1"/>
  <c r="AG786" i="2" s="1"/>
  <c r="AD1681" i="2"/>
  <c r="AF1681" i="2" s="1"/>
  <c r="AD1783" i="2"/>
  <c r="AF1783" i="2" s="1"/>
  <c r="AD1879" i="2"/>
  <c r="AF1879" i="2" s="1"/>
  <c r="AD1880" i="2"/>
  <c r="AF1880" i="2" s="1"/>
  <c r="AD1972" i="2"/>
  <c r="AF1972" i="2" s="1"/>
  <c r="AD2055" i="2"/>
  <c r="AF2055" i="2" s="1"/>
  <c r="AD2562" i="2"/>
  <c r="AF2562" i="2" s="1"/>
  <c r="AG2562" i="2" s="1"/>
  <c r="AD1973" i="2"/>
  <c r="AF1973" i="2" s="1"/>
  <c r="AG1973" i="2" s="1"/>
  <c r="AD2056" i="2"/>
  <c r="AF2056" i="2" s="1"/>
  <c r="AD2936" i="2"/>
  <c r="AF2936" i="2" s="1"/>
  <c r="AD3015" i="2"/>
  <c r="AF3015" i="2" s="1"/>
  <c r="AD3273" i="2"/>
  <c r="AF3273" i="2" s="1"/>
  <c r="AD4236" i="2"/>
  <c r="AF4236" i="2" s="1"/>
  <c r="AD4466" i="2"/>
  <c r="AF4466" i="2" s="1"/>
  <c r="AG4466" i="2" s="1"/>
  <c r="AD4492" i="2"/>
  <c r="AF4492" i="2" s="1"/>
  <c r="AG4492" i="2" s="1"/>
  <c r="AD4733" i="2"/>
  <c r="AF4733" i="2" s="1"/>
  <c r="AG4733" i="2" s="1"/>
  <c r="AD4760" i="2"/>
  <c r="AD2654" i="2"/>
  <c r="AD2745" i="2"/>
  <c r="AD2845" i="2"/>
  <c r="AD2846" i="2"/>
  <c r="AD2937" i="2"/>
  <c r="AD4237" i="2"/>
  <c r="AD5732" i="2"/>
  <c r="AD5163" i="2"/>
  <c r="AF5163" i="2" s="1"/>
  <c r="AG5163" i="2" s="1"/>
  <c r="AD5207" i="2"/>
  <c r="AF5207" i="2" s="1"/>
  <c r="AG5207" i="2" s="1"/>
  <c r="AD5408" i="2"/>
  <c r="AF5408" i="2" s="1"/>
  <c r="AG5408" i="2" s="1"/>
  <c r="AD5476" i="2"/>
  <c r="AF5476" i="2" s="1"/>
  <c r="AG5476" i="2" s="1"/>
  <c r="AD5543" i="2"/>
  <c r="AF5543" i="2" s="1"/>
  <c r="AD5681" i="2"/>
  <c r="AD5943" i="2"/>
  <c r="AD5964" i="2"/>
  <c r="AF5964" i="2" s="1"/>
  <c r="AG5964" i="2" s="1"/>
  <c r="AD6102" i="2"/>
  <c r="AF6102" i="2" s="1"/>
  <c r="AD5002" i="2"/>
  <c r="AF5002" i="2" s="1"/>
  <c r="AD6378" i="2"/>
  <c r="AF6378" i="2" s="1"/>
  <c r="AD6500" i="2"/>
  <c r="AF6500" i="2" s="1"/>
  <c r="AD313" i="2"/>
  <c r="AF313" i="2" s="1"/>
  <c r="AD360" i="2"/>
  <c r="AF360" i="2" s="1"/>
  <c r="AD1030" i="2"/>
  <c r="AF1030" i="2" s="1"/>
  <c r="AD4553" i="2"/>
  <c r="AF4553" i="2" s="1"/>
  <c r="AD1298" i="2"/>
  <c r="AF1298" i="2" s="1"/>
  <c r="AD3445" i="2"/>
  <c r="AF3445" i="2" s="1"/>
  <c r="AD3274" i="2"/>
  <c r="AF3274" i="2" s="1"/>
  <c r="AD3739" i="2"/>
  <c r="AF3739" i="2" s="1"/>
  <c r="AD3769" i="2"/>
  <c r="AF3769" i="2" s="1"/>
  <c r="AD3961" i="2"/>
  <c r="AF3961" i="2" s="1"/>
  <c r="AG3961" i="2" s="1"/>
  <c r="AD3989" i="2"/>
  <c r="AF3989" i="2" s="1"/>
  <c r="AG3989" i="2" s="1"/>
  <c r="AD231" i="2"/>
  <c r="AF231" i="2" s="1"/>
  <c r="AG231" i="2" s="1"/>
  <c r="AD232" i="2"/>
  <c r="AD663" i="2"/>
  <c r="AD664" i="2"/>
  <c r="AD787" i="2"/>
  <c r="AD1682" i="2"/>
  <c r="AD1784" i="2"/>
  <c r="AD1881" i="2"/>
  <c r="AD1974" i="2"/>
  <c r="AD1975" i="2"/>
  <c r="AD2057" i="2"/>
  <c r="AD2563" i="2"/>
  <c r="AF2563" i="2" s="1"/>
  <c r="AG2563" i="2" s="1"/>
  <c r="AD1976" i="2"/>
  <c r="AF1976" i="2" s="1"/>
  <c r="AG1976" i="2" s="1"/>
  <c r="AD2058" i="2"/>
  <c r="AF2058" i="2" s="1"/>
  <c r="AD3016" i="2"/>
  <c r="AD3017" i="2"/>
  <c r="AF3017" i="2" s="1"/>
  <c r="AD3275" i="2"/>
  <c r="AF3275" i="2" s="1"/>
  <c r="AG3275" i="2" s="1"/>
  <c r="AD4238" i="2"/>
  <c r="AF4238" i="2" s="1"/>
  <c r="AD4493" i="2"/>
  <c r="AF4493" i="2" s="1"/>
  <c r="AD4494" i="2"/>
  <c r="AD4734" i="2"/>
  <c r="AF4734" i="2" s="1"/>
  <c r="AD4761" i="2"/>
  <c r="AF4761" i="2" s="1"/>
  <c r="AD2655" i="2"/>
  <c r="AF2655" i="2" s="1"/>
  <c r="AD2746" i="2"/>
  <c r="AF2746" i="2" s="1"/>
  <c r="AD2847" i="2"/>
  <c r="AF2847" i="2" s="1"/>
  <c r="AD2938" i="2"/>
  <c r="AF2938" i="2" s="1"/>
  <c r="AD2939" i="2"/>
  <c r="AF2939" i="2" s="1"/>
  <c r="AD4239" i="2"/>
  <c r="AF4239" i="2" s="1"/>
  <c r="AD5733" i="2"/>
  <c r="AF5733" i="2" s="1"/>
  <c r="AD5164" i="2"/>
  <c r="AF5164" i="2" s="1"/>
  <c r="AD5208" i="2"/>
  <c r="AF5208" i="2" s="1"/>
  <c r="AG5208" i="2" s="1"/>
  <c r="AD5433" i="2"/>
  <c r="AF5433" i="2" s="1"/>
  <c r="AG5433" i="2" s="1"/>
  <c r="AD5477" i="2"/>
  <c r="AF5477" i="2" s="1"/>
  <c r="AG5477" i="2" s="1"/>
  <c r="AD5544" i="2"/>
  <c r="AD5682" i="2"/>
  <c r="AD5944" i="2"/>
  <c r="AD5965" i="2"/>
  <c r="AD6103" i="2"/>
  <c r="AD5003" i="2"/>
  <c r="AD6387" i="2"/>
  <c r="AD6501" i="2"/>
  <c r="AD436" i="2"/>
  <c r="AF436" i="2" s="1"/>
  <c r="AG436" i="2" s="1"/>
  <c r="AD467" i="2"/>
  <c r="AF467" i="2" s="1"/>
  <c r="AG467" i="2" s="1"/>
  <c r="AD912" i="2"/>
  <c r="AF912" i="2" s="1"/>
  <c r="AG912" i="2" s="1"/>
  <c r="AD4554" i="2"/>
  <c r="AF4554" i="2" s="1"/>
  <c r="AG4554" i="2" s="1"/>
  <c r="AD3446" i="2"/>
  <c r="AF3446" i="2" s="1"/>
  <c r="AD1190" i="2"/>
  <c r="AD3098" i="2"/>
  <c r="AD3602" i="2"/>
  <c r="AF3602" i="2" s="1"/>
  <c r="AG3602" i="2" s="1"/>
  <c r="AD3603" i="2"/>
  <c r="AF3603" i="2" s="1"/>
  <c r="AD3804" i="2"/>
  <c r="AF3804" i="2" s="1"/>
  <c r="AD3805" i="2"/>
  <c r="AF3805" i="2" s="1"/>
  <c r="AD4079" i="2"/>
  <c r="AF4079" i="2" s="1"/>
  <c r="AD5734" i="2"/>
  <c r="AF5734" i="2" s="1"/>
  <c r="AD30" i="2"/>
  <c r="AF30" i="2" s="1"/>
  <c r="AD58" i="2"/>
  <c r="AF58" i="2" s="1"/>
  <c r="AD535" i="2"/>
  <c r="AF535" i="2" s="1"/>
  <c r="AD569" i="2"/>
  <c r="AF569" i="2" s="1"/>
  <c r="AD788" i="2"/>
  <c r="AF788" i="2" s="1"/>
  <c r="AD1441" i="2"/>
  <c r="AF1441" i="2" s="1"/>
  <c r="AD1492" i="2"/>
  <c r="AF1492" i="2" s="1"/>
  <c r="AD1546" i="2"/>
  <c r="AF1546" i="2" s="1"/>
  <c r="AD1613" i="2"/>
  <c r="AF1613" i="2" s="1"/>
  <c r="AG1613" i="2" s="1"/>
  <c r="AD1683" i="2"/>
  <c r="AF1683" i="2" s="1"/>
  <c r="AG1683" i="2" s="1"/>
  <c r="AD1684" i="2"/>
  <c r="AF1684" i="2" s="1"/>
  <c r="AG1684" i="2" s="1"/>
  <c r="AD1882" i="2"/>
  <c r="AD2059" i="2"/>
  <c r="AD2435" i="2"/>
  <c r="AD2436" i="2"/>
  <c r="AD2468" i="2"/>
  <c r="AF2468" i="2" s="1"/>
  <c r="AG2468" i="2" s="1"/>
  <c r="AD2507" i="2"/>
  <c r="AD2564" i="2"/>
  <c r="AD2565" i="2"/>
  <c r="AD2940" i="2"/>
  <c r="AD3018" i="2"/>
  <c r="AD3276" i="2"/>
  <c r="AD4080" i="2"/>
  <c r="AF4080" i="2" s="1"/>
  <c r="AG4080" i="2" s="1"/>
  <c r="AD4325" i="2"/>
  <c r="AF4325" i="2" s="1"/>
  <c r="AD4332" i="2"/>
  <c r="AD4735" i="2"/>
  <c r="AD4762" i="2"/>
  <c r="AF4762" i="2" s="1"/>
  <c r="AG4762" i="2" s="1"/>
  <c r="AD4929" i="2"/>
  <c r="AF4929" i="2" s="1"/>
  <c r="AD5074" i="2"/>
  <c r="AF5074" i="2" s="1"/>
  <c r="AD5209" i="2"/>
  <c r="AD5360" i="2"/>
  <c r="AF5360" i="2" s="1"/>
  <c r="AD5600" i="2"/>
  <c r="AF5600" i="2" s="1"/>
  <c r="AD5992" i="2"/>
  <c r="AF5992" i="2" s="1"/>
  <c r="AD6104" i="2"/>
  <c r="AF6104" i="2" s="1"/>
  <c r="AD6199" i="2"/>
  <c r="AF6199" i="2" s="1"/>
  <c r="AD6305" i="2"/>
  <c r="AF6305" i="2" s="1"/>
  <c r="AD6468" i="2"/>
  <c r="AF6468" i="2" s="1"/>
  <c r="AD126" i="2"/>
  <c r="AF126" i="2" s="1"/>
  <c r="AD233" i="2"/>
  <c r="AF233" i="2" s="1"/>
  <c r="AD947" i="2"/>
  <c r="AF947" i="2" s="1"/>
  <c r="AD4555" i="2"/>
  <c r="AF4555" i="2" s="1"/>
  <c r="AG4555" i="2" s="1"/>
  <c r="AD1225" i="2"/>
  <c r="AF1225" i="2" s="1"/>
  <c r="AG1225" i="2" s="1"/>
  <c r="AD3447" i="2"/>
  <c r="AF3447" i="2" s="1"/>
  <c r="AG3447" i="2" s="1"/>
  <c r="AD3404" i="2"/>
  <c r="AD4128" i="2"/>
  <c r="AD5735" i="2"/>
  <c r="AD1299" i="2"/>
  <c r="AD1345" i="2"/>
  <c r="AD1346" i="2"/>
  <c r="AD1391" i="2"/>
  <c r="AD1442" i="2"/>
  <c r="AD1493" i="2"/>
  <c r="AF1493" i="2" s="1"/>
  <c r="AG1493" i="2" s="1"/>
  <c r="AD59" i="2"/>
  <c r="AF59" i="2" s="1"/>
  <c r="AG59" i="2" s="1"/>
  <c r="AD127" i="2"/>
  <c r="AF127" i="2" s="1"/>
  <c r="AG127" i="2" s="1"/>
  <c r="AD570" i="2"/>
  <c r="AF570" i="2" s="1"/>
  <c r="AD619" i="2"/>
  <c r="AF619" i="2" s="1"/>
  <c r="AD789" i="2"/>
  <c r="AD1883" i="2"/>
  <c r="AF1883" i="2" s="1"/>
  <c r="AD1977" i="2"/>
  <c r="AF1977" i="2" s="1"/>
  <c r="AG1977" i="2" s="1"/>
  <c r="AD3709" i="2"/>
  <c r="AF3709" i="2" s="1"/>
  <c r="AD3740" i="2"/>
  <c r="AF3740" i="2" s="1"/>
  <c r="AD3935" i="2"/>
  <c r="AF3935" i="2" s="1"/>
  <c r="AD3962" i="2"/>
  <c r="AF3962" i="2" s="1"/>
  <c r="AD2303" i="2"/>
  <c r="AF2303" i="2" s="1"/>
  <c r="AD2323" i="2"/>
  <c r="AF2323" i="2" s="1"/>
  <c r="AD2324" i="2"/>
  <c r="AF2324" i="2" s="1"/>
  <c r="AD2360" i="2"/>
  <c r="AF2360" i="2" s="1"/>
  <c r="AD2398" i="2"/>
  <c r="AF2398" i="2" s="1"/>
  <c r="AD2437" i="2"/>
  <c r="AF2437" i="2" s="1"/>
  <c r="AD3405" i="2"/>
  <c r="AF3405" i="2" s="1"/>
  <c r="AD2941" i="2"/>
  <c r="AF2941" i="2" s="1"/>
  <c r="AD3019" i="2"/>
  <c r="AF3019" i="2" s="1"/>
  <c r="AD4129" i="2"/>
  <c r="AF4129" i="2" s="1"/>
  <c r="AG4129" i="2" s="1"/>
  <c r="AD4467" i="2"/>
  <c r="AF4467" i="2" s="1"/>
  <c r="AG4467" i="2" s="1"/>
  <c r="AD4468" i="2"/>
  <c r="AF4468" i="2" s="1"/>
  <c r="AG4468" i="2" s="1"/>
  <c r="AD4736" i="2"/>
  <c r="AD4737" i="2"/>
  <c r="AD5104" i="2"/>
  <c r="AD5210" i="2"/>
  <c r="AD5383" i="2"/>
  <c r="AD5478" i="2"/>
  <c r="AD5545" i="2"/>
  <c r="AD5619" i="2"/>
  <c r="AD5862" i="2"/>
  <c r="AD5896" i="2"/>
  <c r="AD5921" i="2"/>
  <c r="AD4948" i="2"/>
  <c r="AD6353" i="2"/>
  <c r="AF6353" i="2" s="1"/>
  <c r="AD6487" i="2"/>
  <c r="AD361" i="2"/>
  <c r="AF361" i="2" s="1"/>
  <c r="AD385" i="2"/>
  <c r="AF385" i="2" s="1"/>
  <c r="AG385" i="2" s="1"/>
  <c r="AD1040" i="2"/>
  <c r="AF1040" i="2" s="1"/>
  <c r="AD4556" i="2"/>
  <c r="AF4556" i="2" s="1"/>
  <c r="AD1347" i="2"/>
  <c r="AD3448" i="2"/>
  <c r="AF3448" i="2" s="1"/>
  <c r="AD3318" i="2"/>
  <c r="AF3318" i="2" s="1"/>
  <c r="AD234" i="2"/>
  <c r="AF234" i="2" s="1"/>
  <c r="AD314" i="2"/>
  <c r="AF314" i="2" s="1"/>
  <c r="AD665" i="2"/>
  <c r="AF665" i="2" s="1"/>
  <c r="AD790" i="2"/>
  <c r="AF790" i="2" s="1"/>
  <c r="AD707" i="2"/>
  <c r="AF707" i="2" s="1"/>
  <c r="AD1884" i="2"/>
  <c r="AF1884" i="2" s="1"/>
  <c r="AD1885" i="2"/>
  <c r="AF1885" i="2" s="1"/>
  <c r="AD1978" i="2"/>
  <c r="AF1978" i="2" s="1"/>
  <c r="AD2060" i="2"/>
  <c r="AF2060" i="2" s="1"/>
  <c r="AG2060" i="2" s="1"/>
  <c r="AD2131" i="2"/>
  <c r="AF2131" i="2" s="1"/>
  <c r="AG2131" i="2" s="1"/>
  <c r="AD2163" i="2"/>
  <c r="AF2163" i="2" s="1"/>
  <c r="AG2163" i="2" s="1"/>
  <c r="AD5062" i="2"/>
  <c r="AD5063" i="2"/>
  <c r="AD5064" i="2"/>
  <c r="AD5065" i="2"/>
  <c r="AD2061" i="2"/>
  <c r="AF2061" i="2" s="1"/>
  <c r="AG2061" i="2" s="1"/>
  <c r="AD2132" i="2"/>
  <c r="AD3069" i="2"/>
  <c r="AD3099" i="2"/>
  <c r="AD3319" i="2"/>
  <c r="AF3319" i="2" s="1"/>
  <c r="AG3319" i="2" s="1"/>
  <c r="AD4272" i="2"/>
  <c r="AF4272" i="2" s="1"/>
  <c r="AG4272" i="2" s="1"/>
  <c r="AD4495" i="2"/>
  <c r="AF4495" i="2" s="1"/>
  <c r="AG4495" i="2" s="1"/>
  <c r="AD4516" i="2"/>
  <c r="AF4516" i="2" s="1"/>
  <c r="AG4516" i="2" s="1"/>
  <c r="AD4763" i="2"/>
  <c r="AF4763" i="2" s="1"/>
  <c r="AD4796" i="2"/>
  <c r="AD2747" i="2"/>
  <c r="AF2747" i="2" s="1"/>
  <c r="AD2848" i="2"/>
  <c r="AF2848" i="2" s="1"/>
  <c r="AG2848" i="2" s="1"/>
  <c r="AD2942" i="2"/>
  <c r="AF2942" i="2" s="1"/>
  <c r="AD3020" i="2"/>
  <c r="AF3020" i="2" s="1"/>
  <c r="AD3021" i="2"/>
  <c r="AF3021" i="2" s="1"/>
  <c r="AD3070" i="2"/>
  <c r="AF3070" i="2" s="1"/>
  <c r="AD4298" i="2"/>
  <c r="AF4298" i="2" s="1"/>
  <c r="AD5736" i="2"/>
  <c r="AF5736" i="2" s="1"/>
  <c r="AD5180" i="2"/>
  <c r="AF5180" i="2" s="1"/>
  <c r="AD5211" i="2"/>
  <c r="AF5211" i="2" s="1"/>
  <c r="AD5448" i="2"/>
  <c r="AF5448" i="2" s="1"/>
  <c r="AD5479" i="2"/>
  <c r="AF5479" i="2" s="1"/>
  <c r="AD5546" i="2"/>
  <c r="AF5546" i="2" s="1"/>
  <c r="AD5720" i="2"/>
  <c r="AF5720" i="2" s="1"/>
  <c r="AD5863" i="2"/>
  <c r="AF5863" i="2" s="1"/>
  <c r="AD5975" i="2"/>
  <c r="AF5975" i="2" s="1"/>
  <c r="AG5975" i="2" s="1"/>
  <c r="AD5976" i="2"/>
  <c r="AF5976" i="2" s="1"/>
  <c r="AG5976" i="2" s="1"/>
  <c r="AD5024" i="2"/>
  <c r="AF5024" i="2" s="1"/>
  <c r="AG5024" i="2" s="1"/>
  <c r="AD6402" i="2"/>
  <c r="AD6519" i="2"/>
  <c r="AD128" i="2"/>
  <c r="AD386" i="2"/>
  <c r="AD948" i="2"/>
  <c r="AD4557" i="2"/>
  <c r="AD1226" i="2"/>
  <c r="AD3449" i="2"/>
  <c r="AD3136" i="2"/>
  <c r="AF3136" i="2" s="1"/>
  <c r="AG3136" i="2" s="1"/>
  <c r="AD4130" i="2"/>
  <c r="AF4130" i="2" s="1"/>
  <c r="AG4130" i="2" s="1"/>
  <c r="AD5737" i="2"/>
  <c r="AF5737" i="2" s="1"/>
  <c r="AG5737" i="2" s="1"/>
  <c r="AD1348" i="2"/>
  <c r="AF1348" i="2" s="1"/>
  <c r="AD1392" i="2"/>
  <c r="AF1392" i="2" s="1"/>
  <c r="AD1393" i="2"/>
  <c r="AF1393" i="2" s="1"/>
  <c r="AD1443" i="2"/>
  <c r="AF1443" i="2" s="1"/>
  <c r="AD1494" i="2"/>
  <c r="AF1494" i="2" s="1"/>
  <c r="AG1494" i="2" s="1"/>
  <c r="AD1495" i="2"/>
  <c r="AF1495" i="2" s="1"/>
  <c r="AD129" i="2"/>
  <c r="AF129" i="2" s="1"/>
  <c r="AD235" i="2"/>
  <c r="AD620" i="2"/>
  <c r="AF620" i="2" s="1"/>
  <c r="AD666" i="2"/>
  <c r="AF666" i="2" s="1"/>
  <c r="AD791" i="2"/>
  <c r="AF791" i="2" s="1"/>
  <c r="AD1547" i="2"/>
  <c r="AF1547" i="2" s="1"/>
  <c r="AD1614" i="2"/>
  <c r="AF1614" i="2" s="1"/>
  <c r="AD2566" i="2"/>
  <c r="AF2566" i="2" s="1"/>
  <c r="AD3625" i="2"/>
  <c r="AF3625" i="2" s="1"/>
  <c r="AD3645" i="2"/>
  <c r="AF3645" i="2" s="1"/>
  <c r="AD3844" i="2"/>
  <c r="AF3844" i="2" s="1"/>
  <c r="AD3845" i="2"/>
  <c r="AF3845" i="2" s="1"/>
  <c r="AD2325" i="2"/>
  <c r="AF2325" i="2" s="1"/>
  <c r="AG2325" i="2" s="1"/>
  <c r="AD2326" i="2"/>
  <c r="AF2326" i="2" s="1"/>
  <c r="AG2326" i="2" s="1"/>
  <c r="AD2361" i="2"/>
  <c r="AF2361" i="2" s="1"/>
  <c r="AG2361" i="2" s="1"/>
  <c r="AD2399" i="2"/>
  <c r="AD2438" i="2"/>
  <c r="AD2439" i="2"/>
  <c r="AD3167" i="2"/>
  <c r="AD2656" i="2"/>
  <c r="AD4240" i="2"/>
  <c r="AD4348" i="2"/>
  <c r="AD4374" i="2"/>
  <c r="AD4825" i="2"/>
  <c r="AF4825" i="2" s="1"/>
  <c r="AG4825" i="2" s="1"/>
  <c r="AD4859" i="2"/>
  <c r="AF4859" i="2" s="1"/>
  <c r="AG4859" i="2" s="1"/>
  <c r="AD5135" i="2"/>
  <c r="AF5135" i="2" s="1"/>
  <c r="AG5135" i="2" s="1"/>
  <c r="AD5212" i="2"/>
  <c r="AF5212" i="2" s="1"/>
  <c r="AG5212" i="2" s="1"/>
  <c r="AD5384" i="2"/>
  <c r="AF5384" i="2" s="1"/>
  <c r="AD5651" i="2"/>
  <c r="AD5993" i="2"/>
  <c r="AF5993" i="2" s="1"/>
  <c r="AD6105" i="2"/>
  <c r="AF6105" i="2" s="1"/>
  <c r="AG6105" i="2" s="1"/>
  <c r="AD6200" i="2"/>
  <c r="AF6200" i="2" s="1"/>
  <c r="AD4973" i="2"/>
  <c r="AF4973" i="2" s="1"/>
  <c r="AD6306" i="2"/>
  <c r="AF6306" i="2" s="1"/>
  <c r="AD6433" i="2"/>
  <c r="AF6433" i="2" s="1"/>
  <c r="AD315" i="2"/>
  <c r="AF315" i="2" s="1"/>
  <c r="AD362" i="2"/>
  <c r="AF362" i="2" s="1"/>
  <c r="AD1031" i="2"/>
  <c r="AF1031" i="2" s="1"/>
  <c r="AD4558" i="2"/>
  <c r="AF4558" i="2" s="1"/>
  <c r="AD1300" i="2"/>
  <c r="AF1300" i="2" s="1"/>
  <c r="AD3450" i="2"/>
  <c r="AF3450" i="2" s="1"/>
  <c r="AD3277" i="2"/>
  <c r="AF3277" i="2" s="1"/>
  <c r="AD3770" i="2"/>
  <c r="AF3770" i="2" s="1"/>
  <c r="AD3771" i="2"/>
  <c r="AF3771" i="2" s="1"/>
  <c r="AD3963" i="2"/>
  <c r="AF3963" i="2" s="1"/>
  <c r="AG3963" i="2" s="1"/>
  <c r="AD3990" i="2"/>
  <c r="AF3990" i="2" s="1"/>
  <c r="AG3990" i="2" s="1"/>
  <c r="AD236" i="2"/>
  <c r="AF236" i="2" s="1"/>
  <c r="AG236" i="2" s="1"/>
  <c r="AD387" i="2"/>
  <c r="AD667" i="2"/>
  <c r="AD708" i="2"/>
  <c r="AD792" i="2"/>
  <c r="AD1685" i="2"/>
  <c r="AF1685" i="2" s="1"/>
  <c r="AG1685" i="2" s="1"/>
  <c r="AD1785" i="2"/>
  <c r="AD1886" i="2"/>
  <c r="AD1979" i="2"/>
  <c r="AD2062" i="2"/>
  <c r="AD2063" i="2"/>
  <c r="AD1980" i="2"/>
  <c r="AF1980" i="2" s="1"/>
  <c r="AG1980" i="2" s="1"/>
  <c r="AD2064" i="2"/>
  <c r="AF2064" i="2" s="1"/>
  <c r="AG2064" i="2" s="1"/>
  <c r="AD3022" i="2"/>
  <c r="AF3022" i="2" s="1"/>
  <c r="AD3071" i="2"/>
  <c r="AD3278" i="2"/>
  <c r="AF3278" i="2" s="1"/>
  <c r="AD4241" i="2"/>
  <c r="AF4241" i="2" s="1"/>
  <c r="AG4241" i="2" s="1"/>
  <c r="AD4496" i="2"/>
  <c r="AF4496" i="2" s="1"/>
  <c r="AD4517" i="2"/>
  <c r="AF4517" i="2" s="1"/>
  <c r="AD4764" i="2"/>
  <c r="AD4765" i="2"/>
  <c r="AF4765" i="2" s="1"/>
  <c r="AD2657" i="2"/>
  <c r="AF2657" i="2" s="1"/>
  <c r="AD2658" i="2"/>
  <c r="AF2658" i="2" s="1"/>
  <c r="AD2748" i="2"/>
  <c r="AF2748" i="2" s="1"/>
  <c r="AD2849" i="2"/>
  <c r="AF2849" i="2" s="1"/>
  <c r="AD2943" i="2"/>
  <c r="AF2943" i="2" s="1"/>
  <c r="AD3023" i="2"/>
  <c r="AF3023" i="2" s="1"/>
  <c r="AD4273" i="2"/>
  <c r="AF4273" i="2" s="1"/>
  <c r="AD5738" i="2"/>
  <c r="AF5738" i="2" s="1"/>
  <c r="AD5165" i="2"/>
  <c r="AF5165" i="2" s="1"/>
  <c r="AD5213" i="2"/>
  <c r="AF5213" i="2" s="1"/>
  <c r="AG5213" i="2" s="1"/>
  <c r="AD5434" i="2"/>
  <c r="AF5434" i="2" s="1"/>
  <c r="AG5434" i="2" s="1"/>
  <c r="AD5480" i="2"/>
  <c r="AF5480" i="2" s="1"/>
  <c r="AG5480" i="2" s="1"/>
  <c r="AD5547" i="2"/>
  <c r="AD5701" i="2"/>
  <c r="AD5856" i="2"/>
  <c r="AD5945" i="2"/>
  <c r="AD5966" i="2"/>
  <c r="AF5966" i="2" s="1"/>
  <c r="AG5966" i="2" s="1"/>
  <c r="AD5004" i="2"/>
  <c r="AD6388" i="2"/>
  <c r="AD6512" i="2"/>
  <c r="AD316" i="2"/>
  <c r="AD363" i="2"/>
  <c r="AD1032" i="2"/>
  <c r="AD4559" i="2"/>
  <c r="AF4559" i="2" s="1"/>
  <c r="AG4559" i="2" s="1"/>
  <c r="AD1301" i="2"/>
  <c r="AF1301" i="2" s="1"/>
  <c r="AD3451" i="2"/>
  <c r="AD3232" i="2"/>
  <c r="AF3232" i="2" s="1"/>
  <c r="AD3741" i="2"/>
  <c r="AF3741" i="2" s="1"/>
  <c r="AG3741" i="2" s="1"/>
  <c r="AD3772" i="2"/>
  <c r="AF3772" i="2" s="1"/>
  <c r="AD3964" i="2"/>
  <c r="AF3964" i="2" s="1"/>
  <c r="AD3991" i="2"/>
  <c r="AF3991" i="2" s="1"/>
  <c r="AD130" i="2"/>
  <c r="AF130" i="2" s="1"/>
  <c r="AD237" i="2"/>
  <c r="AF237" i="2" s="1"/>
  <c r="AD621" i="2"/>
  <c r="AF621" i="2" s="1"/>
  <c r="AD668" i="2"/>
  <c r="AF668" i="2" s="1"/>
  <c r="AD793" i="2"/>
  <c r="AF793" i="2" s="1"/>
  <c r="AD1686" i="2"/>
  <c r="AF1686" i="2" s="1"/>
  <c r="AD1786" i="2"/>
  <c r="AF1786" i="2" s="1"/>
  <c r="AD1787" i="2"/>
  <c r="AF1787" i="2" s="1"/>
  <c r="AD1887" i="2"/>
  <c r="AF1887" i="2" s="1"/>
  <c r="AD1981" i="2"/>
  <c r="AF1981" i="2" s="1"/>
  <c r="AD2065" i="2"/>
  <c r="AF2065" i="2" s="1"/>
  <c r="AG2065" i="2" s="1"/>
  <c r="AD2567" i="2"/>
  <c r="AF2567" i="2" s="1"/>
  <c r="AG2567" i="2" s="1"/>
  <c r="AD1982" i="2"/>
  <c r="AF1982" i="2" s="1"/>
  <c r="AG1982" i="2" s="1"/>
  <c r="AD2066" i="2"/>
  <c r="AD2944" i="2"/>
  <c r="AD3024" i="2"/>
  <c r="AD3279" i="2"/>
  <c r="AD4242" i="2"/>
  <c r="AD4469" i="2"/>
  <c r="AD4497" i="2"/>
  <c r="AD4738" i="2"/>
  <c r="AD4766" i="2"/>
  <c r="AD2659" i="2"/>
  <c r="AD2749" i="2"/>
  <c r="AF2749" i="2" s="1"/>
  <c r="AG2749" i="2" s="1"/>
  <c r="AD2750" i="2"/>
  <c r="AF2750" i="2" s="1"/>
  <c r="AG2750" i="2" s="1"/>
  <c r="AD2850" i="2"/>
  <c r="AF2850" i="2" s="1"/>
  <c r="AD2945" i="2"/>
  <c r="AD4243" i="2"/>
  <c r="AD5739" i="2"/>
  <c r="AF5739" i="2" s="1"/>
  <c r="AG5739" i="2" s="1"/>
  <c r="AD5166" i="2"/>
  <c r="AF5166" i="2" s="1"/>
  <c r="AD5214" i="2"/>
  <c r="AF5214" i="2" s="1"/>
  <c r="AD5409" i="2"/>
  <c r="AD5481" i="2"/>
  <c r="AF5481" i="2" s="1"/>
  <c r="AD5548" i="2"/>
  <c r="AF5548" i="2" s="1"/>
  <c r="AD5683" i="2"/>
  <c r="AF5683" i="2" s="1"/>
  <c r="AD5946" i="2"/>
  <c r="AF5946" i="2" s="1"/>
  <c r="AD5947" i="2"/>
  <c r="AF5947" i="2" s="1"/>
  <c r="AD6106" i="2"/>
  <c r="AF6106" i="2" s="1"/>
  <c r="AD5005" i="2"/>
  <c r="AF5005" i="2" s="1"/>
  <c r="AD6379" i="2"/>
  <c r="AF6379" i="2" s="1"/>
  <c r="AD6502" i="2"/>
  <c r="AF6502" i="2" s="1"/>
  <c r="AD238" i="2"/>
  <c r="AF238" i="2" s="1"/>
  <c r="AD317" i="2"/>
  <c r="AF317" i="2" s="1"/>
  <c r="AG317" i="2" s="1"/>
  <c r="AD983" i="2"/>
  <c r="AF983" i="2" s="1"/>
  <c r="AG983" i="2" s="1"/>
  <c r="AD4560" i="2"/>
  <c r="AF4560" i="2" s="1"/>
  <c r="AG4560" i="2" s="1"/>
  <c r="AD1302" i="2"/>
  <c r="AD3452" i="2"/>
  <c r="AD3418" i="2"/>
  <c r="AD1349" i="2"/>
  <c r="AD1394" i="2"/>
  <c r="AF1394" i="2" s="1"/>
  <c r="AG1394" i="2" s="1"/>
  <c r="AD1444" i="2"/>
  <c r="AD1496" i="2"/>
  <c r="AD1497" i="2"/>
  <c r="AD1548" i="2"/>
  <c r="AF1548" i="2" s="1"/>
  <c r="AG1548" i="2" s="1"/>
  <c r="AD131" i="2"/>
  <c r="AF131" i="2" s="1"/>
  <c r="AG131" i="2" s="1"/>
  <c r="AD239" i="2"/>
  <c r="AF239" i="2" s="1"/>
  <c r="AG239" i="2" s="1"/>
  <c r="AD669" i="2"/>
  <c r="AF669" i="2" s="1"/>
  <c r="AG669" i="2" s="1"/>
  <c r="AD709" i="2"/>
  <c r="AF709" i="2" s="1"/>
  <c r="AD794" i="2"/>
  <c r="AD2067" i="2"/>
  <c r="AF2067" i="2" s="1"/>
  <c r="AD2068" i="2"/>
  <c r="AF2068" i="2" s="1"/>
  <c r="AG2068" i="2" s="1"/>
  <c r="AD3773" i="2"/>
  <c r="AF3773" i="2" s="1"/>
  <c r="AD3783" i="2"/>
  <c r="AF3783" i="2" s="1"/>
  <c r="AD3992" i="2"/>
  <c r="AF3992" i="2" s="1"/>
  <c r="AD3993" i="2"/>
  <c r="AF3993" i="2" s="1"/>
  <c r="AD2327" i="2"/>
  <c r="AF2327" i="2" s="1"/>
  <c r="AD2362" i="2"/>
  <c r="AF2362" i="2" s="1"/>
  <c r="AD2400" i="2"/>
  <c r="AF2400" i="2" s="1"/>
  <c r="AD2440" i="2"/>
  <c r="AF2440" i="2" s="1"/>
  <c r="AD2441" i="2"/>
  <c r="AF2441" i="2" s="1"/>
  <c r="AD2469" i="2"/>
  <c r="AF2469" i="2" s="1"/>
  <c r="AD3432" i="2"/>
  <c r="AF3432" i="2" s="1"/>
  <c r="AD3025" i="2"/>
  <c r="AF3025" i="2" s="1"/>
  <c r="AD3072" i="2"/>
  <c r="AF3072" i="2" s="1"/>
  <c r="AD4244" i="2"/>
  <c r="AF4244" i="2" s="1"/>
  <c r="AG4244" i="2" s="1"/>
  <c r="AD4498" i="2"/>
  <c r="AF4498" i="2" s="1"/>
  <c r="AG4498" i="2" s="1"/>
  <c r="AD4518" i="2"/>
  <c r="AF4518" i="2" s="1"/>
  <c r="AG4518" i="2" s="1"/>
  <c r="AD4767" i="2"/>
  <c r="AD4797" i="2"/>
  <c r="AD4245" i="2"/>
  <c r="AD5740" i="2"/>
  <c r="AD5136" i="2"/>
  <c r="AF5136" i="2" s="1"/>
  <c r="AG5136" i="2" s="1"/>
  <c r="AD5215" i="2"/>
  <c r="AD5410" i="2"/>
  <c r="AD5482" i="2"/>
  <c r="AD5549" i="2"/>
  <c r="AF5549" i="2" s="1"/>
  <c r="AG5549" i="2" s="1"/>
  <c r="AD5684" i="2"/>
  <c r="AF5684" i="2" s="1"/>
  <c r="AG5684" i="2" s="1"/>
  <c r="AD5948" i="2"/>
  <c r="AF5948" i="2" s="1"/>
  <c r="AG5948" i="2" s="1"/>
  <c r="AD5949" i="2"/>
  <c r="AF5949" i="2" s="1"/>
  <c r="AG5949" i="2" s="1"/>
  <c r="AD6107" i="2"/>
  <c r="AF6107" i="2" s="1"/>
  <c r="AD5006" i="2"/>
  <c r="AD6389" i="2"/>
  <c r="AD6503" i="2"/>
  <c r="AF6503" i="2" s="1"/>
  <c r="AG6503" i="2" s="1"/>
  <c r="AD3320" i="2"/>
  <c r="AF3320" i="2" s="1"/>
  <c r="AD3646" i="2"/>
  <c r="AF3646" i="2" s="1"/>
  <c r="AD3674" i="2"/>
  <c r="AD3874" i="2"/>
  <c r="AF3874" i="2" s="1"/>
  <c r="AD3894" i="2"/>
  <c r="AF3894" i="2" s="1"/>
  <c r="AD4054" i="2"/>
  <c r="AF4054" i="2" s="1"/>
  <c r="AD318" i="2"/>
  <c r="AF318" i="2" s="1"/>
  <c r="AD319" i="2"/>
  <c r="AF319" i="2" s="1"/>
  <c r="AD710" i="2"/>
  <c r="AF710" i="2" s="1"/>
  <c r="AD733" i="2"/>
  <c r="AF733" i="2" s="1"/>
  <c r="AD795" i="2"/>
  <c r="AF795" i="2" s="1"/>
  <c r="AD1788" i="2"/>
  <c r="AF1788" i="2" s="1"/>
  <c r="AD1888" i="2"/>
  <c r="AF1888" i="2" s="1"/>
  <c r="AD1983" i="2"/>
  <c r="AF1983" i="2" s="1"/>
  <c r="AG1983" i="2" s="1"/>
  <c r="AD2069" i="2"/>
  <c r="AF2069" i="2" s="1"/>
  <c r="AG2069" i="2" s="1"/>
  <c r="AD2070" i="2"/>
  <c r="AF2070" i="2" s="1"/>
  <c r="AG2070" i="2" s="1"/>
  <c r="AD2133" i="2"/>
  <c r="AF2133" i="2" s="1"/>
  <c r="AG2133" i="2" s="1"/>
  <c r="AD320" i="2"/>
  <c r="AF320" i="2" s="1"/>
  <c r="AG320" i="2" s="1"/>
  <c r="AD364" i="2"/>
  <c r="AF364" i="2" s="1"/>
  <c r="AG364" i="2" s="1"/>
  <c r="AD1006" i="2"/>
  <c r="AF1006" i="2" s="1"/>
  <c r="AG1006" i="2" s="1"/>
  <c r="AD4561" i="2"/>
  <c r="AF4561" i="2" s="1"/>
  <c r="AG4561" i="2" s="1"/>
  <c r="AD1350" i="2"/>
  <c r="AF1350" i="2" s="1"/>
  <c r="AG1350" i="2" s="1"/>
  <c r="AD3453" i="2"/>
  <c r="AF3453" i="2" s="1"/>
  <c r="AG3453" i="2" s="1"/>
  <c r="AD5181" i="2"/>
  <c r="AF5181" i="2" s="1"/>
  <c r="AG5181" i="2" s="1"/>
  <c r="AD5216" i="2"/>
  <c r="AF5216" i="2" s="1"/>
  <c r="AG5216" i="2" s="1"/>
  <c r="AD5685" i="2"/>
  <c r="AF5685" i="2" s="1"/>
  <c r="AG5685" i="2" s="1"/>
  <c r="AD3338" i="2"/>
  <c r="AF3338" i="2" s="1"/>
  <c r="AG3338" i="2" s="1"/>
  <c r="AD4274" i="2"/>
  <c r="AF4274" i="2" s="1"/>
  <c r="AG4274" i="2" s="1"/>
  <c r="AD2751" i="2"/>
  <c r="AF2751" i="2" s="1"/>
  <c r="AD2752" i="2"/>
  <c r="AF2752" i="2" s="1"/>
  <c r="AD2851" i="2"/>
  <c r="AF2851" i="2" s="1"/>
  <c r="AD2946" i="2"/>
  <c r="AF2946" i="2" s="1"/>
  <c r="AG2946" i="2" s="1"/>
  <c r="AD3026" i="2"/>
  <c r="AF3026" i="2" s="1"/>
  <c r="AD3027" i="2"/>
  <c r="AF3027" i="2" s="1"/>
  <c r="AD5455" i="2"/>
  <c r="AF5455" i="2" s="1"/>
  <c r="AD5994" i="2"/>
  <c r="AF5994" i="2" s="1"/>
  <c r="AD6061" i="2"/>
  <c r="AF6061" i="2" s="1"/>
  <c r="AD6108" i="2"/>
  <c r="AF6108" i="2" s="1"/>
  <c r="AD6243" i="2"/>
  <c r="AF6243" i="2" s="1"/>
  <c r="AD5048" i="2"/>
  <c r="AF5048" i="2" s="1"/>
  <c r="AD6380" i="2"/>
  <c r="AF6380" i="2" s="1"/>
  <c r="AD6457" i="2"/>
  <c r="AF6457" i="2" s="1"/>
  <c r="AD132" i="2"/>
  <c r="AF132" i="2" s="1"/>
  <c r="AD240" i="2"/>
  <c r="AF240" i="2" s="1"/>
  <c r="AD949" i="2"/>
  <c r="AF949" i="2" s="1"/>
  <c r="AD4562" i="2"/>
  <c r="AF4562" i="2" s="1"/>
  <c r="AG4562" i="2" s="1"/>
  <c r="AD1227" i="2"/>
  <c r="AF1227" i="2" s="1"/>
  <c r="AG1227" i="2" s="1"/>
  <c r="AD3454" i="2"/>
  <c r="AF3454" i="2" s="1"/>
  <c r="AG3454" i="2" s="1"/>
  <c r="AD3406" i="2"/>
  <c r="AF3406" i="2" s="1"/>
  <c r="AG3406" i="2" s="1"/>
  <c r="AD4131" i="2"/>
  <c r="AF4131" i="2" s="1"/>
  <c r="AG4131" i="2" s="1"/>
  <c r="AD5741" i="2"/>
  <c r="AF5741" i="2" s="1"/>
  <c r="AG5741" i="2" s="1"/>
  <c r="AD1303" i="2"/>
  <c r="AF1303" i="2" s="1"/>
  <c r="AG1303" i="2" s="1"/>
  <c r="AD1351" i="2"/>
  <c r="AF1351" i="2" s="1"/>
  <c r="AG1351" i="2" s="1"/>
  <c r="AD1395" i="2"/>
  <c r="AF1395" i="2" s="1"/>
  <c r="AG1395" i="2" s="1"/>
  <c r="AD1396" i="2"/>
  <c r="AD1445" i="2"/>
  <c r="AF1445" i="2" s="1"/>
  <c r="AG1445" i="2" s="1"/>
  <c r="AD1498" i="2"/>
  <c r="AF1498" i="2" s="1"/>
  <c r="AG1498" i="2" s="1"/>
  <c r="AD60" i="2"/>
  <c r="AF60" i="2" s="1"/>
  <c r="AG60" i="2" s="1"/>
  <c r="AD133" i="2"/>
  <c r="AF133" i="2" s="1"/>
  <c r="AG133" i="2" s="1"/>
  <c r="AD571" i="2"/>
  <c r="AF571" i="2" s="1"/>
  <c r="AG571" i="2" s="1"/>
  <c r="AD622" i="2"/>
  <c r="AF622" i="2" s="1"/>
  <c r="AD796" i="2"/>
  <c r="AF796" i="2" s="1"/>
  <c r="AD1889" i="2"/>
  <c r="AF1889" i="2" s="1"/>
  <c r="AD2071" i="2"/>
  <c r="AF2071" i="2" s="1"/>
  <c r="AG2071" i="2" s="1"/>
  <c r="AD3710" i="2"/>
  <c r="AF3710" i="2" s="1"/>
  <c r="AD3742" i="2"/>
  <c r="AF3742" i="2" s="1"/>
  <c r="AD3936" i="2"/>
  <c r="AF3936" i="2" s="1"/>
  <c r="AD3965" i="2"/>
  <c r="AF3965" i="2" s="1"/>
  <c r="AD2304" i="2"/>
  <c r="AF2304" i="2" s="1"/>
  <c r="AD2328" i="2"/>
  <c r="AF2328" i="2" s="1"/>
  <c r="AD2363" i="2"/>
  <c r="AF2363" i="2" s="1"/>
  <c r="AD2364" i="2"/>
  <c r="AF2364" i="2" s="1"/>
  <c r="AD2401" i="2"/>
  <c r="AF2401" i="2" s="1"/>
  <c r="AD2442" i="2"/>
  <c r="AF2442" i="2" s="1"/>
  <c r="AD3419" i="2"/>
  <c r="AF3419" i="2" s="1"/>
  <c r="AD2947" i="2"/>
  <c r="AF2947" i="2" s="1"/>
  <c r="AD3028" i="2"/>
  <c r="AF3028" i="2" s="1"/>
  <c r="AD4132" i="2"/>
  <c r="AF4132" i="2" s="1"/>
  <c r="AG4132" i="2" s="1"/>
  <c r="AD4470" i="2"/>
  <c r="AF4470" i="2" s="1"/>
  <c r="AG4470" i="2" s="1"/>
  <c r="AD4471" i="2"/>
  <c r="AF4471" i="2" s="1"/>
  <c r="AG4471" i="2" s="1"/>
  <c r="AD4739" i="2"/>
  <c r="AF4739" i="2" s="1"/>
  <c r="AG4739" i="2" s="1"/>
  <c r="AD4740" i="2"/>
  <c r="AF4740" i="2" s="1"/>
  <c r="AG4740" i="2" s="1"/>
  <c r="AD5105" i="2"/>
  <c r="AD5217" i="2"/>
  <c r="AF5217" i="2" s="1"/>
  <c r="AG5217" i="2" s="1"/>
  <c r="AD5385" i="2"/>
  <c r="AF5385" i="2" s="1"/>
  <c r="AG5385" i="2" s="1"/>
  <c r="AD5483" i="2"/>
  <c r="AF5483" i="2" s="1"/>
  <c r="AG5483" i="2" s="1"/>
  <c r="AD5550" i="2"/>
  <c r="AF5550" i="2" s="1"/>
  <c r="AG5550" i="2" s="1"/>
  <c r="AD5652" i="2"/>
  <c r="AF5652" i="2" s="1"/>
  <c r="AG5652" i="2" s="1"/>
  <c r="AD5868" i="2"/>
  <c r="AF5868" i="2" s="1"/>
  <c r="AG5868" i="2" s="1"/>
  <c r="AD5897" i="2"/>
  <c r="AF5897" i="2" s="1"/>
  <c r="AG5897" i="2" s="1"/>
  <c r="AD5922" i="2"/>
  <c r="AF5922" i="2" s="1"/>
  <c r="AG5922" i="2" s="1"/>
  <c r="AD4974" i="2"/>
  <c r="AF4974" i="2" s="1"/>
  <c r="AG4974" i="2" s="1"/>
  <c r="AD6354" i="2"/>
  <c r="AF6354" i="2" s="1"/>
  <c r="AD6488" i="2"/>
  <c r="AF6488" i="2" s="1"/>
  <c r="AD3168" i="2"/>
  <c r="AF3168" i="2" s="1"/>
  <c r="AD3593" i="2"/>
  <c r="AF3593" i="2" s="1"/>
  <c r="AG3593" i="2" s="1"/>
  <c r="AD3604" i="2"/>
  <c r="AF3604" i="2" s="1"/>
  <c r="AD3806" i="2"/>
  <c r="AF3806" i="2" s="1"/>
  <c r="AD3807" i="2"/>
  <c r="AF3807" i="2" s="1"/>
  <c r="AD4055" i="2"/>
  <c r="AF4055" i="2" s="1"/>
  <c r="AD31" i="2"/>
  <c r="AF31" i="2" s="1"/>
  <c r="AD61" i="2"/>
  <c r="AF61" i="2" s="1"/>
  <c r="AD536" i="2"/>
  <c r="AF536" i="2" s="1"/>
  <c r="AD537" i="2"/>
  <c r="AF537" i="2" s="1"/>
  <c r="AD797" i="2"/>
  <c r="AF797" i="2" s="1"/>
  <c r="AD1446" i="2"/>
  <c r="AF1446" i="2" s="1"/>
  <c r="AD1499" i="2"/>
  <c r="AF1499" i="2" s="1"/>
  <c r="AD1549" i="2"/>
  <c r="AF1549" i="2" s="1"/>
  <c r="AD1550" i="2"/>
  <c r="AF1550" i="2" s="1"/>
  <c r="AD1615" i="2"/>
  <c r="AF1615" i="2" s="1"/>
  <c r="AG1615" i="2" s="1"/>
  <c r="AD1687" i="2"/>
  <c r="AF1687" i="2" s="1"/>
  <c r="AG1687" i="2" s="1"/>
  <c r="AD1789" i="2"/>
  <c r="AF1789" i="2" s="1"/>
  <c r="AG1789" i="2" s="1"/>
  <c r="AD1890" i="2"/>
  <c r="AF1890" i="2" s="1"/>
  <c r="AG1890" i="2" s="1"/>
  <c r="AD2470" i="2"/>
  <c r="AF2470" i="2" s="1"/>
  <c r="AG2470" i="2" s="1"/>
  <c r="AD2508" i="2"/>
  <c r="AF2508" i="2" s="1"/>
  <c r="AG2508" i="2" s="1"/>
  <c r="AD2568" i="2"/>
  <c r="AF2568" i="2" s="1"/>
  <c r="AG2568" i="2" s="1"/>
  <c r="AD2569" i="2"/>
  <c r="AF2569" i="2" s="1"/>
  <c r="AG2569" i="2" s="1"/>
  <c r="AD32" i="2"/>
  <c r="AF32" i="2" s="1"/>
  <c r="AG32" i="2" s="1"/>
  <c r="AD62" i="2"/>
  <c r="AF62" i="2" s="1"/>
  <c r="AG62" i="2" s="1"/>
  <c r="AD913" i="2"/>
  <c r="AF913" i="2" s="1"/>
  <c r="AG913" i="2" s="1"/>
  <c r="AD4563" i="2"/>
  <c r="AF4563" i="2" s="1"/>
  <c r="AG4563" i="2" s="1"/>
  <c r="AD1191" i="2"/>
  <c r="AF1191" i="2" s="1"/>
  <c r="AG1191" i="2" s="1"/>
  <c r="AD3455" i="2"/>
  <c r="AF3455" i="2" s="1"/>
  <c r="AG3455" i="2" s="1"/>
  <c r="AD5075" i="2"/>
  <c r="AF5075" i="2" s="1"/>
  <c r="AG5075" i="2" s="1"/>
  <c r="AD5218" i="2"/>
  <c r="AF5218" i="2" s="1"/>
  <c r="AD5593" i="2"/>
  <c r="AF5593" i="2" s="1"/>
  <c r="AD2471" i="2"/>
  <c r="AF2471" i="2" s="1"/>
  <c r="AD2509" i="2"/>
  <c r="AF2509" i="2" s="1"/>
  <c r="AG2509" i="2" s="1"/>
  <c r="AD3169" i="2"/>
  <c r="AF3169" i="2" s="1"/>
  <c r="AD4081" i="2"/>
  <c r="AF4081" i="2" s="1"/>
  <c r="AD4326" i="2"/>
  <c r="AF4326" i="2" s="1"/>
  <c r="AD4333" i="2"/>
  <c r="AF4333" i="2" s="1"/>
  <c r="AD4768" i="2"/>
  <c r="AF4768" i="2" s="1"/>
  <c r="AD4769" i="2"/>
  <c r="AF4769" i="2" s="1"/>
  <c r="AD2660" i="2"/>
  <c r="AF2660" i="2" s="1"/>
  <c r="AD2753" i="2"/>
  <c r="AF2753" i="2" s="1"/>
  <c r="AD5411" i="2"/>
  <c r="AF5411" i="2" s="1"/>
  <c r="AD5995" i="2"/>
  <c r="AF5995" i="2" s="1"/>
  <c r="AD6062" i="2"/>
  <c r="AF6062" i="2" s="1"/>
  <c r="AD6109" i="2"/>
  <c r="AF6109" i="2" s="1"/>
  <c r="AD6244" i="2"/>
  <c r="AF6244" i="2" s="1"/>
  <c r="AD4949" i="2"/>
  <c r="AF4949" i="2" s="1"/>
  <c r="AG4949" i="2" s="1"/>
  <c r="AD6325" i="2"/>
  <c r="AF6325" i="2" s="1"/>
  <c r="AG6325" i="2" s="1"/>
  <c r="AD6420" i="2"/>
  <c r="AF6420" i="2" s="1"/>
  <c r="AG6420" i="2" s="1"/>
  <c r="AD63" i="2"/>
  <c r="AF63" i="2" s="1"/>
  <c r="AG63" i="2" s="1"/>
  <c r="AD64" i="2"/>
  <c r="AF64" i="2" s="1"/>
  <c r="AG64" i="2" s="1"/>
  <c r="AD922" i="2"/>
  <c r="AF922" i="2" s="1"/>
  <c r="AG922" i="2" s="1"/>
  <c r="AD4564" i="2"/>
  <c r="AF4564" i="2" s="1"/>
  <c r="AG4564" i="2" s="1"/>
  <c r="AD1192" i="2"/>
  <c r="AF1192" i="2" s="1"/>
  <c r="AG1192" i="2" s="1"/>
  <c r="AD3456" i="2"/>
  <c r="AF3456" i="2" s="1"/>
  <c r="AG3456" i="2" s="1"/>
  <c r="AD4082" i="2"/>
  <c r="AD5742" i="2"/>
  <c r="AF5742" i="2" s="1"/>
  <c r="AG5742" i="2" s="1"/>
  <c r="AD26" i="2"/>
  <c r="AF26" i="2" s="1"/>
  <c r="AG26" i="2" s="1"/>
  <c r="AD33" i="2"/>
  <c r="AF33" i="2" s="1"/>
  <c r="AG33" i="2" s="1"/>
  <c r="AD530" i="2"/>
  <c r="AF530" i="2" s="1"/>
  <c r="AG530" i="2" s="1"/>
  <c r="AD538" i="2"/>
  <c r="AF538" i="2" s="1"/>
  <c r="AD798" i="2"/>
  <c r="AF798" i="2" s="1"/>
  <c r="AD3387" i="2"/>
  <c r="AF3387" i="2" s="1"/>
  <c r="AD4083" i="2"/>
  <c r="AF4083" i="2" s="1"/>
  <c r="AD4950" i="2"/>
  <c r="AF4950" i="2" s="1"/>
  <c r="AG4950" i="2" s="1"/>
  <c r="AD5076" i="2"/>
  <c r="AF5076" i="2" s="1"/>
  <c r="AD5219" i="2"/>
  <c r="AF5219" i="2" s="1"/>
  <c r="AD5484" i="2"/>
  <c r="AF5484" i="2" s="1"/>
  <c r="AD5551" i="2"/>
  <c r="AF5551" i="2" s="1"/>
  <c r="AD5601" i="2"/>
  <c r="AF5601" i="2" s="1"/>
  <c r="AD5996" i="2"/>
  <c r="AF5996" i="2" s="1"/>
  <c r="AD6110" i="2"/>
  <c r="AF6110" i="2" s="1"/>
  <c r="AD6245" i="2"/>
  <c r="AF6245" i="2" s="1"/>
  <c r="AD3280" i="2"/>
  <c r="AF3280" i="2" s="1"/>
  <c r="AD3626" i="2"/>
  <c r="AF3626" i="2" s="1"/>
  <c r="AD3647" i="2"/>
  <c r="AF3647" i="2" s="1"/>
  <c r="AD3846" i="2"/>
  <c r="AF3846" i="2" s="1"/>
  <c r="AD3847" i="2"/>
  <c r="AF3847" i="2" s="1"/>
  <c r="AD4056" i="2"/>
  <c r="AF4056" i="2" s="1"/>
  <c r="AG4056" i="2" s="1"/>
  <c r="AD134" i="2"/>
  <c r="AF134" i="2" s="1"/>
  <c r="AG134" i="2" s="1"/>
  <c r="AD241" i="2"/>
  <c r="AF241" i="2" s="1"/>
  <c r="AG241" i="2" s="1"/>
  <c r="AD623" i="2"/>
  <c r="AF623" i="2" s="1"/>
  <c r="AG623" i="2" s="1"/>
  <c r="AD670" i="2"/>
  <c r="AF670" i="2" s="1"/>
  <c r="AG670" i="2" s="1"/>
  <c r="AD799" i="2"/>
  <c r="AF799" i="2" s="1"/>
  <c r="AG799" i="2" s="1"/>
  <c r="AD1551" i="2"/>
  <c r="AF1551" i="2" s="1"/>
  <c r="AG1551" i="2" s="1"/>
  <c r="AD1616" i="2"/>
  <c r="AF1616" i="2" s="1"/>
  <c r="AG1616" i="2" s="1"/>
  <c r="AD1688" i="2"/>
  <c r="AF1688" i="2" s="1"/>
  <c r="AG1688" i="2" s="1"/>
  <c r="AD1790" i="2"/>
  <c r="AF1790" i="2" s="1"/>
  <c r="AG1790" i="2" s="1"/>
  <c r="AD1791" i="2"/>
  <c r="AF1791" i="2" s="1"/>
  <c r="AG1791" i="2" s="1"/>
  <c r="AD1891" i="2"/>
  <c r="AF1891" i="2" s="1"/>
  <c r="AG1891" i="2" s="1"/>
  <c r="AD1984" i="2"/>
  <c r="AF1984" i="2" s="1"/>
  <c r="AG1984" i="2" s="1"/>
  <c r="AD2072" i="2"/>
  <c r="AF2072" i="2" s="1"/>
  <c r="AG2072" i="2" s="1"/>
  <c r="AD2570" i="2"/>
  <c r="AF2570" i="2" s="1"/>
  <c r="AD135" i="2"/>
  <c r="AF135" i="2" s="1"/>
  <c r="AD242" i="2"/>
  <c r="AF242" i="2" s="1"/>
  <c r="AD950" i="2"/>
  <c r="AF950" i="2" s="1"/>
  <c r="AD4565" i="2"/>
  <c r="AF4565" i="2" s="1"/>
  <c r="AG4565" i="2" s="1"/>
  <c r="AD1259" i="2"/>
  <c r="AF1259" i="2" s="1"/>
  <c r="AD3457" i="2"/>
  <c r="AF3457" i="2" s="1"/>
  <c r="AD5137" i="2"/>
  <c r="AF5137" i="2" s="1"/>
  <c r="AD5220" i="2"/>
  <c r="AF5220" i="2" s="1"/>
  <c r="AD5620" i="2"/>
  <c r="AF5620" i="2" s="1"/>
  <c r="AD2571" i="2"/>
  <c r="AF2571" i="2" s="1"/>
  <c r="AD2661" i="2"/>
  <c r="AF2661" i="2" s="1"/>
  <c r="AD3281" i="2"/>
  <c r="AF3281" i="2" s="1"/>
  <c r="AD4181" i="2"/>
  <c r="AF4181" i="2" s="1"/>
  <c r="AD4375" i="2"/>
  <c r="AF4375" i="2" s="1"/>
  <c r="AD4376" i="2"/>
  <c r="AF4376" i="2" s="1"/>
  <c r="AD4826" i="2"/>
  <c r="AF4826" i="2" s="1"/>
  <c r="AD4860" i="2"/>
  <c r="AF4860" i="2" s="1"/>
  <c r="AD2662" i="2"/>
  <c r="AF2662" i="2" s="1"/>
  <c r="AG2662" i="2" s="1"/>
  <c r="AD2754" i="2"/>
  <c r="AF2754" i="2" s="1"/>
  <c r="AG2754" i="2" s="1"/>
  <c r="AD2755" i="2"/>
  <c r="AF2755" i="2" s="1"/>
  <c r="AG2755" i="2" s="1"/>
  <c r="AD2948" i="2"/>
  <c r="AF2948" i="2" s="1"/>
  <c r="AG2948" i="2" s="1"/>
  <c r="AD2949" i="2"/>
  <c r="AF2949" i="2" s="1"/>
  <c r="AG2949" i="2" s="1"/>
  <c r="AD5449" i="2"/>
  <c r="AF5449" i="2" s="1"/>
  <c r="AG5449" i="2" s="1"/>
  <c r="AD5997" i="2"/>
  <c r="AD6063" i="2"/>
  <c r="AF6063" i="2" s="1"/>
  <c r="AG6063" i="2" s="1"/>
  <c r="AD6111" i="2"/>
  <c r="AF6111" i="2" s="1"/>
  <c r="AG6111" i="2" s="1"/>
  <c r="AD6246" i="2"/>
  <c r="AF6246" i="2" s="1"/>
  <c r="AG6246" i="2" s="1"/>
  <c r="AD5007" i="2"/>
  <c r="AF5007" i="2" s="1"/>
  <c r="AG5007" i="2" s="1"/>
  <c r="AD6355" i="2"/>
  <c r="AF6355" i="2" s="1"/>
  <c r="AG6355" i="2" s="1"/>
  <c r="AD6447" i="2"/>
  <c r="AF6447" i="2" s="1"/>
  <c r="AG6447" i="2" s="1"/>
  <c r="AD243" i="2"/>
  <c r="AF243" i="2" s="1"/>
  <c r="AG243" i="2" s="1"/>
  <c r="AD321" i="2"/>
  <c r="AF321" i="2" s="1"/>
  <c r="AD984" i="2"/>
  <c r="AF984" i="2" s="1"/>
  <c r="AD4566" i="2"/>
  <c r="AF4566" i="2" s="1"/>
  <c r="AD1260" i="2"/>
  <c r="AF1260" i="2" s="1"/>
  <c r="AD3458" i="2"/>
  <c r="AF3458" i="2" s="1"/>
  <c r="AG3458" i="2" s="1"/>
  <c r="AD3170" i="2"/>
  <c r="AF3170" i="2" s="1"/>
  <c r="AD1352" i="2"/>
  <c r="AF1352" i="2" s="1"/>
  <c r="AD1397" i="2"/>
  <c r="AF1397" i="2" s="1"/>
  <c r="AD1447" i="2"/>
  <c r="AF1447" i="2" s="1"/>
  <c r="AD1500" i="2"/>
  <c r="AF1500" i="2" s="1"/>
  <c r="AD1501" i="2"/>
  <c r="AF1501" i="2" s="1"/>
  <c r="AD1552" i="2"/>
  <c r="AF1552" i="2" s="1"/>
  <c r="AD136" i="2"/>
  <c r="AF136" i="2" s="1"/>
  <c r="AD244" i="2"/>
  <c r="AF244" i="2" s="1"/>
  <c r="AD624" i="2"/>
  <c r="AF624" i="2" s="1"/>
  <c r="AD671" i="2"/>
  <c r="AF671" i="2" s="1"/>
  <c r="AD800" i="2"/>
  <c r="AF800" i="2" s="1"/>
  <c r="AD1617" i="2"/>
  <c r="AF1617" i="2" s="1"/>
  <c r="AD1689" i="2"/>
  <c r="AF1689" i="2" s="1"/>
  <c r="AG1689" i="2" s="1"/>
  <c r="AD3627" i="2"/>
  <c r="AF3627" i="2" s="1"/>
  <c r="AG3627" i="2" s="1"/>
  <c r="AD3648" i="2"/>
  <c r="AF3648" i="2" s="1"/>
  <c r="AG3648" i="2" s="1"/>
  <c r="AD3848" i="2"/>
  <c r="AF3848" i="2" s="1"/>
  <c r="AG3848" i="2" s="1"/>
  <c r="AD3875" i="2"/>
  <c r="AF3875" i="2" s="1"/>
  <c r="AD2329" i="2"/>
  <c r="AF2329" i="2" s="1"/>
  <c r="AG2329" i="2" s="1"/>
  <c r="AD2365" i="2"/>
  <c r="AF2365" i="2" s="1"/>
  <c r="AG2365" i="2" s="1"/>
  <c r="AD2402" i="2"/>
  <c r="AF2402" i="2" s="1"/>
  <c r="AG2402" i="2" s="1"/>
  <c r="AD2443" i="2"/>
  <c r="AF2443" i="2" s="1"/>
  <c r="AG2443" i="2" s="1"/>
  <c r="AD2444" i="2"/>
  <c r="AF2444" i="2" s="1"/>
  <c r="AG2444" i="2" s="1"/>
  <c r="AD2472" i="2"/>
  <c r="AF2472" i="2" s="1"/>
  <c r="AG2472" i="2" s="1"/>
  <c r="AD3233" i="2"/>
  <c r="AF3233" i="2" s="1"/>
  <c r="AG3233" i="2" s="1"/>
  <c r="AD2663" i="2"/>
  <c r="AF2663" i="2" s="1"/>
  <c r="AG2663" i="2" s="1"/>
  <c r="AD2756" i="2"/>
  <c r="AF2756" i="2" s="1"/>
  <c r="AG2756" i="2" s="1"/>
  <c r="AD4246" i="2"/>
  <c r="AF4246" i="2" s="1"/>
  <c r="AD4349" i="2"/>
  <c r="AF4349" i="2" s="1"/>
  <c r="AD4377" i="2"/>
  <c r="AF4377" i="2" s="1"/>
  <c r="AD4827" i="2"/>
  <c r="AF4827" i="2" s="1"/>
  <c r="AD4861" i="2"/>
  <c r="AF4861" i="2" s="1"/>
  <c r="AG4861" i="2" s="1"/>
  <c r="AD4182" i="2"/>
  <c r="AF4182" i="2" s="1"/>
  <c r="AD5743" i="2"/>
  <c r="AF5743" i="2" s="1"/>
  <c r="AD5138" i="2"/>
  <c r="AF5138" i="2" s="1"/>
  <c r="AD5221" i="2"/>
  <c r="AF5221" i="2" s="1"/>
  <c r="AD5386" i="2"/>
  <c r="AF5386" i="2" s="1"/>
  <c r="AD5686" i="2"/>
  <c r="AF5686" i="2" s="1"/>
  <c r="AD5998" i="2"/>
  <c r="AF5998" i="2" s="1"/>
  <c r="AD6112" i="2"/>
  <c r="AF6112" i="2" s="1"/>
  <c r="AD6247" i="2"/>
  <c r="AF6247" i="2" s="1"/>
  <c r="AD5008" i="2"/>
  <c r="AF5008" i="2" s="1"/>
  <c r="AD6326" i="2"/>
  <c r="AF6326" i="2" s="1"/>
  <c r="AD6439" i="2"/>
  <c r="AF6439" i="2" s="1"/>
  <c r="AD245" i="2"/>
  <c r="AF245" i="2" s="1"/>
  <c r="AD322" i="2"/>
  <c r="AF322" i="2" s="1"/>
  <c r="AG322" i="2" s="1"/>
  <c r="AD985" i="2"/>
  <c r="AF985" i="2" s="1"/>
  <c r="AG985" i="2" s="1"/>
  <c r="AD4567" i="2"/>
  <c r="AF4567" i="2" s="1"/>
  <c r="AG4567" i="2" s="1"/>
  <c r="AD1228" i="2"/>
  <c r="AF1228" i="2" s="1"/>
  <c r="AG1228" i="2" s="1"/>
  <c r="AD3459" i="2"/>
  <c r="AF3459" i="2" s="1"/>
  <c r="AG3459" i="2" s="1"/>
  <c r="AD3171" i="2"/>
  <c r="AF3171" i="2" s="1"/>
  <c r="AG3171" i="2" s="1"/>
  <c r="AD1353" i="2"/>
  <c r="AF1353" i="2" s="1"/>
  <c r="AG1353" i="2" s="1"/>
  <c r="AD1398" i="2"/>
  <c r="AF1398" i="2" s="1"/>
  <c r="AG1398" i="2" s="1"/>
  <c r="AD1448" i="2"/>
  <c r="AF1448" i="2" s="1"/>
  <c r="AG1448" i="2" s="1"/>
  <c r="AD1449" i="2"/>
  <c r="AF1449" i="2" s="1"/>
  <c r="AG1449" i="2" s="1"/>
  <c r="AD1502" i="2"/>
  <c r="AF1502" i="2" s="1"/>
  <c r="AG1502" i="2" s="1"/>
  <c r="AD1553" i="2"/>
  <c r="AF1553" i="2" s="1"/>
  <c r="AG1553" i="2" s="1"/>
  <c r="AD1618" i="2"/>
  <c r="AF1618" i="2" s="1"/>
  <c r="AG1618" i="2" s="1"/>
  <c r="AD1690" i="2"/>
  <c r="AF1690" i="2" s="1"/>
  <c r="AG1690" i="2" s="1"/>
  <c r="AD2330" i="2"/>
  <c r="AF2330" i="2" s="1"/>
  <c r="AD2366" i="2"/>
  <c r="AF2366" i="2" s="1"/>
  <c r="AD2403" i="2"/>
  <c r="AF2403" i="2" s="1"/>
  <c r="AD2404" i="2"/>
  <c r="AF2404" i="2" s="1"/>
  <c r="AD2445" i="2"/>
  <c r="AF2445" i="2" s="1"/>
  <c r="AG2445" i="2" s="1"/>
  <c r="AD2473" i="2"/>
  <c r="AF2473" i="2" s="1"/>
  <c r="AD3172" i="2"/>
  <c r="AF3172" i="2" s="1"/>
  <c r="AD2664" i="2"/>
  <c r="AF2664" i="2" s="1"/>
  <c r="AD2665" i="2"/>
  <c r="AF2665" i="2" s="1"/>
  <c r="AD4350" i="2"/>
  <c r="AF4350" i="2" s="1"/>
  <c r="AD4378" i="2"/>
  <c r="AF4378" i="2" s="1"/>
  <c r="AD4828" i="2"/>
  <c r="AF4828" i="2" s="1"/>
  <c r="AD4862" i="2"/>
  <c r="AF4862" i="2" s="1"/>
  <c r="AD4183" i="2"/>
  <c r="AF4183" i="2" s="1"/>
  <c r="AD5744" i="2"/>
  <c r="AF5744" i="2" s="1"/>
  <c r="AD5139" i="2"/>
  <c r="AF5139" i="2" s="1"/>
  <c r="AD5222" i="2"/>
  <c r="AF5222" i="2" s="1"/>
  <c r="AD5387" i="2"/>
  <c r="AF5387" i="2" s="1"/>
  <c r="AD5687" i="2"/>
  <c r="AF5687" i="2" s="1"/>
  <c r="AG5687" i="2" s="1"/>
  <c r="AD5999" i="2"/>
  <c r="AF5999" i="2" s="1"/>
  <c r="AG5999" i="2" s="1"/>
  <c r="AD6113" i="2"/>
  <c r="AF6113" i="2" s="1"/>
  <c r="AG6113" i="2" s="1"/>
  <c r="AD6201" i="2"/>
  <c r="AF6201" i="2" s="1"/>
  <c r="AG6201" i="2" s="1"/>
  <c r="AD4975" i="2"/>
  <c r="AF4975" i="2" s="1"/>
  <c r="AG4975" i="2" s="1"/>
  <c r="AD6327" i="2"/>
  <c r="AF6327" i="2" s="1"/>
  <c r="AG6327" i="2" s="1"/>
  <c r="AD6434" i="2"/>
  <c r="AF6434" i="2" s="1"/>
  <c r="AG6434" i="2" s="1"/>
  <c r="AD137" i="2"/>
  <c r="AF137" i="2" s="1"/>
  <c r="AG137" i="2" s="1"/>
  <c r="AD246" i="2"/>
  <c r="AF246" i="2" s="1"/>
  <c r="AG246" i="2" s="1"/>
  <c r="AD951" i="2"/>
  <c r="AF951" i="2" s="1"/>
  <c r="AG951" i="2" s="1"/>
  <c r="AD4568" i="2"/>
  <c r="AD1193" i="2"/>
  <c r="AF1193" i="2" s="1"/>
  <c r="AG1193" i="2" s="1"/>
  <c r="AD3460" i="2"/>
  <c r="AF3460" i="2" s="1"/>
  <c r="AG3460" i="2" s="1"/>
  <c r="AD3137" i="2"/>
  <c r="AF3137" i="2" s="1"/>
  <c r="AG3137" i="2" s="1"/>
  <c r="AD4133" i="2"/>
  <c r="AF4133" i="2" s="1"/>
  <c r="AD5745" i="2"/>
  <c r="AF5745" i="2" s="1"/>
  <c r="AD1304" i="2"/>
  <c r="AF1304" i="2" s="1"/>
  <c r="AD1354" i="2"/>
  <c r="AF1354" i="2" s="1"/>
  <c r="AD1399" i="2"/>
  <c r="AF1399" i="2" s="1"/>
  <c r="AG1399" i="2" s="1"/>
  <c r="AD1450" i="2"/>
  <c r="AF1450" i="2" s="1"/>
  <c r="AD1451" i="2"/>
  <c r="AF1451" i="2" s="1"/>
  <c r="AD1503" i="2"/>
  <c r="AF1503" i="2" s="1"/>
  <c r="AD138" i="2"/>
  <c r="AF138" i="2" s="1"/>
  <c r="AD139" i="2"/>
  <c r="AF139" i="2" s="1"/>
  <c r="AD625" i="2"/>
  <c r="AF625" i="2" s="1"/>
  <c r="AD672" i="2"/>
  <c r="AF672" i="2" s="1"/>
  <c r="AD801" i="2"/>
  <c r="AF801" i="2" s="1"/>
  <c r="AD1554" i="2"/>
  <c r="AF1554" i="2" s="1"/>
  <c r="AD1619" i="2"/>
  <c r="AF1619" i="2" s="1"/>
  <c r="AD2572" i="2"/>
  <c r="AF2572" i="2" s="1"/>
  <c r="AD2666" i="2"/>
  <c r="AF2666" i="2" s="1"/>
  <c r="AD3605" i="2"/>
  <c r="AF3605" i="2" s="1"/>
  <c r="AD3628" i="2"/>
  <c r="AF3628" i="2" s="1"/>
  <c r="AG3628" i="2" s="1"/>
  <c r="AD3823" i="2"/>
  <c r="AF3823" i="2" s="1"/>
  <c r="AG3823" i="2" s="1"/>
  <c r="AD3849" i="2"/>
  <c r="AF3849" i="2" s="1"/>
  <c r="AG3849" i="2" s="1"/>
  <c r="AD2305" i="2"/>
  <c r="AF2305" i="2" s="1"/>
  <c r="AG2305" i="2" s="1"/>
  <c r="AD2331" i="2"/>
  <c r="AF2331" i="2" s="1"/>
  <c r="AG2331" i="2" s="1"/>
  <c r="AD2367" i="2"/>
  <c r="AF2367" i="2" s="1"/>
  <c r="AG2367" i="2" s="1"/>
  <c r="AD2405" i="2"/>
  <c r="AF2405" i="2" s="1"/>
  <c r="AG2405" i="2" s="1"/>
  <c r="AD2406" i="2"/>
  <c r="AF2406" i="2" s="1"/>
  <c r="AG2406" i="2" s="1"/>
  <c r="AD2446" i="2"/>
  <c r="AF2446" i="2" s="1"/>
  <c r="AG2446" i="2" s="1"/>
  <c r="AD3138" i="2"/>
  <c r="AF3138" i="2" s="1"/>
  <c r="AG3138" i="2" s="1"/>
  <c r="AD4247" i="2"/>
  <c r="AF4247" i="2" s="1"/>
  <c r="AG4247" i="2" s="1"/>
  <c r="AD4351" i="2"/>
  <c r="AF4351" i="2" s="1"/>
  <c r="AG4351" i="2" s="1"/>
  <c r="AD4352" i="2"/>
  <c r="AF4352" i="2" s="1"/>
  <c r="AG4352" i="2" s="1"/>
  <c r="AD4798" i="2"/>
  <c r="AF4798" i="2" s="1"/>
  <c r="AG4798" i="2" s="1"/>
  <c r="AD4829" i="2"/>
  <c r="AF4829" i="2" s="1"/>
  <c r="AG4829" i="2" s="1"/>
  <c r="AD5106" i="2"/>
  <c r="AF5106" i="2" s="1"/>
  <c r="AD5223" i="2"/>
  <c r="AF5223" i="2" s="1"/>
  <c r="AD5361" i="2"/>
  <c r="AF5361" i="2" s="1"/>
  <c r="AD5653" i="2"/>
  <c r="AF5653" i="2" s="1"/>
  <c r="AG5653" i="2" s="1"/>
  <c r="AD6000" i="2"/>
  <c r="AF6000" i="2" s="1"/>
  <c r="AD6114" i="2"/>
  <c r="AF6114" i="2" s="1"/>
  <c r="AD6202" i="2"/>
  <c r="AF6202" i="2" s="1"/>
  <c r="AD4951" i="2"/>
  <c r="AF4951" i="2" s="1"/>
  <c r="AD6307" i="2"/>
  <c r="AF6307" i="2" s="1"/>
  <c r="AD6426" i="2"/>
  <c r="AF6426" i="2" s="1"/>
  <c r="AD65" i="2"/>
  <c r="AF65" i="2" s="1"/>
  <c r="AD140" i="2"/>
  <c r="AF140" i="2" s="1"/>
  <c r="AD923" i="2"/>
  <c r="AF923" i="2" s="1"/>
  <c r="AD4569" i="2"/>
  <c r="AF4569" i="2" s="1"/>
  <c r="AD1194" i="2"/>
  <c r="AF1194" i="2" s="1"/>
  <c r="AD3461" i="2"/>
  <c r="AF3461" i="2" s="1"/>
  <c r="AD3388" i="2"/>
  <c r="AF3388" i="2" s="1"/>
  <c r="AD4134" i="2"/>
  <c r="AF4134" i="2" s="1"/>
  <c r="AG4134" i="2" s="1"/>
  <c r="AD5746" i="2"/>
  <c r="AF5746" i="2" s="1"/>
  <c r="AG5746" i="2" s="1"/>
  <c r="AD1261" i="2"/>
  <c r="AF1261" i="2" s="1"/>
  <c r="AG1261" i="2" s="1"/>
  <c r="AD1305" i="2"/>
  <c r="AF1305" i="2" s="1"/>
  <c r="AG1305" i="2" s="1"/>
  <c r="AD1355" i="2"/>
  <c r="AF1355" i="2" s="1"/>
  <c r="AG1355" i="2" s="1"/>
  <c r="AD1356" i="2"/>
  <c r="AF1356" i="2" s="1"/>
  <c r="AG1356" i="2" s="1"/>
  <c r="AD1400" i="2"/>
  <c r="AD1452" i="2"/>
  <c r="AF1452" i="2" s="1"/>
  <c r="AG1452" i="2" s="1"/>
  <c r="AD34" i="2"/>
  <c r="AF34" i="2" s="1"/>
  <c r="AG34" i="2" s="1"/>
  <c r="AD66" i="2"/>
  <c r="AF66" i="2" s="1"/>
  <c r="AG66" i="2" s="1"/>
  <c r="AD572" i="2"/>
  <c r="AF572" i="2" s="1"/>
  <c r="AG572" i="2" s="1"/>
  <c r="AD573" i="2"/>
  <c r="AF573" i="2" s="1"/>
  <c r="AG573" i="2" s="1"/>
  <c r="AD802" i="2"/>
  <c r="AF802" i="2" s="1"/>
  <c r="AG802" i="2" s="1"/>
  <c r="AD1792" i="2"/>
  <c r="AF1792" i="2" s="1"/>
  <c r="AG1792" i="2" s="1"/>
  <c r="AD1985" i="2"/>
  <c r="AF1985" i="2" s="1"/>
  <c r="AG1985" i="2" s="1"/>
  <c r="AD3711" i="2"/>
  <c r="AF3711" i="2" s="1"/>
  <c r="AD3712" i="2"/>
  <c r="AF3712" i="2" s="1"/>
  <c r="AD3895" i="2"/>
  <c r="AF3895" i="2" s="1"/>
  <c r="AD3937" i="2"/>
  <c r="AF3937" i="2" s="1"/>
  <c r="AG3937" i="2" s="1"/>
  <c r="AD2296" i="2"/>
  <c r="AF2296" i="2" s="1"/>
  <c r="AD2306" i="2"/>
  <c r="AF2306" i="2" s="1"/>
  <c r="AD2332" i="2"/>
  <c r="AF2332" i="2" s="1"/>
  <c r="AD2368" i="2"/>
  <c r="AF2368" i="2" s="1"/>
  <c r="AD2369" i="2"/>
  <c r="AF2369" i="2" s="1"/>
  <c r="AD2407" i="2"/>
  <c r="AF2407" i="2" s="1"/>
  <c r="AD3407" i="2"/>
  <c r="AF3407" i="2" s="1"/>
  <c r="AD4952" i="2"/>
  <c r="AF4952" i="2" s="1"/>
  <c r="AD2852" i="2"/>
  <c r="AF2852" i="2" s="1"/>
  <c r="AD2950" i="2"/>
  <c r="AF2950" i="2" s="1"/>
  <c r="AD4135" i="2"/>
  <c r="AF4135" i="2" s="1"/>
  <c r="AD4426" i="2"/>
  <c r="AF4426" i="2" s="1"/>
  <c r="AD4472" i="2"/>
  <c r="AF4472" i="2" s="1"/>
  <c r="AD4707" i="2"/>
  <c r="AF4707" i="2" s="1"/>
  <c r="AG4707" i="2" s="1"/>
  <c r="AD4741" i="2"/>
  <c r="AF4741" i="2" s="1"/>
  <c r="AG4741" i="2" s="1"/>
  <c r="AD5077" i="2"/>
  <c r="AF5077" i="2" s="1"/>
  <c r="AG5077" i="2" s="1"/>
  <c r="AD5224" i="2"/>
  <c r="AF5224" i="2" s="1"/>
  <c r="AG5224" i="2" s="1"/>
  <c r="AD5362" i="2"/>
  <c r="AF5362" i="2" s="1"/>
  <c r="AG5362" i="2" s="1"/>
  <c r="AD5485" i="2"/>
  <c r="AF5485" i="2" s="1"/>
  <c r="AG5485" i="2" s="1"/>
  <c r="AD5552" i="2"/>
  <c r="AF5552" i="2" s="1"/>
  <c r="AG5552" i="2" s="1"/>
  <c r="AD5621" i="2"/>
  <c r="AF5621" i="2" s="1"/>
  <c r="AG5621" i="2" s="1"/>
  <c r="AD5857" i="2"/>
  <c r="AF5857" i="2" s="1"/>
  <c r="AG5857" i="2" s="1"/>
  <c r="AD5898" i="2"/>
  <c r="AF5898" i="2" s="1"/>
  <c r="AG5898" i="2" s="1"/>
  <c r="AD5899" i="2"/>
  <c r="AF5899" i="2" s="1"/>
  <c r="AG5899" i="2" s="1"/>
  <c r="AD6338" i="2"/>
  <c r="AF6338" i="2" s="1"/>
  <c r="AG6338" i="2" s="1"/>
  <c r="AD6474" i="2"/>
  <c r="AF6474" i="2" s="1"/>
  <c r="AG6474" i="2" s="1"/>
  <c r="AD3282" i="2"/>
  <c r="AF3282" i="2" s="1"/>
  <c r="AG3282" i="2" s="1"/>
  <c r="AD3649" i="2"/>
  <c r="AF3649" i="2" s="1"/>
  <c r="AG3649" i="2" s="1"/>
  <c r="AD3675" i="2"/>
  <c r="AF3675" i="2" s="1"/>
  <c r="AD3876" i="2"/>
  <c r="AF3876" i="2" s="1"/>
  <c r="AD3877" i="2"/>
  <c r="AF3877" i="2" s="1"/>
  <c r="AD4057" i="2"/>
  <c r="AF4057" i="2" s="1"/>
  <c r="AG4057" i="2" s="1"/>
  <c r="AD247" i="2"/>
  <c r="AF247" i="2" s="1"/>
  <c r="AD388" i="2"/>
  <c r="AF388" i="2" s="1"/>
  <c r="AD673" i="2"/>
  <c r="AF673" i="2" s="1"/>
  <c r="AD711" i="2"/>
  <c r="AF711" i="2" s="1"/>
  <c r="AD803" i="2"/>
  <c r="AF803" i="2" s="1"/>
  <c r="AD1620" i="2"/>
  <c r="AF1620" i="2" s="1"/>
  <c r="AD1691" i="2"/>
  <c r="AF1691" i="2" s="1"/>
  <c r="AD1793" i="2"/>
  <c r="AF1793" i="2" s="1"/>
  <c r="AD1794" i="2"/>
  <c r="AF1794" i="2" s="1"/>
  <c r="AD1892" i="2"/>
  <c r="AF1892" i="2" s="1"/>
  <c r="AD1986" i="2"/>
  <c r="AF1986" i="2" s="1"/>
  <c r="AD2073" i="2"/>
  <c r="AF2073" i="2" s="1"/>
  <c r="AD2074" i="2"/>
  <c r="AF2074" i="2" s="1"/>
  <c r="AD248" i="2"/>
  <c r="AF248" i="2" s="1"/>
  <c r="AG248" i="2" s="1"/>
  <c r="AD323" i="2"/>
  <c r="AF323" i="2" s="1"/>
  <c r="AG323" i="2" s="1"/>
  <c r="AD986" i="2"/>
  <c r="AF986" i="2" s="1"/>
  <c r="AG986" i="2" s="1"/>
  <c r="AD4570" i="2"/>
  <c r="AF4570" i="2" s="1"/>
  <c r="AG4570" i="2" s="1"/>
  <c r="AD1306" i="2"/>
  <c r="AF1306" i="2" s="1"/>
  <c r="AG1306" i="2" s="1"/>
  <c r="AD3462" i="2"/>
  <c r="AF3462" i="2" s="1"/>
  <c r="AG3462" i="2" s="1"/>
  <c r="AD5167" i="2"/>
  <c r="AF5167" i="2" s="1"/>
  <c r="AG5167" i="2" s="1"/>
  <c r="AD5225" i="2"/>
  <c r="AF5225" i="2" s="1"/>
  <c r="AG5225" i="2" s="1"/>
  <c r="AD5654" i="2"/>
  <c r="AF5654" i="2" s="1"/>
  <c r="AG5654" i="2" s="1"/>
  <c r="AD2667" i="2"/>
  <c r="AF2667" i="2" s="1"/>
  <c r="AG2667" i="2" s="1"/>
  <c r="AD2757" i="2"/>
  <c r="AF2757" i="2" s="1"/>
  <c r="AG2757" i="2" s="1"/>
  <c r="AD3321" i="2"/>
  <c r="AF3321" i="2" s="1"/>
  <c r="AG3321" i="2" s="1"/>
  <c r="AD4248" i="2"/>
  <c r="AF4248" i="2" s="1"/>
  <c r="AG4248" i="2" s="1"/>
  <c r="AD4399" i="2"/>
  <c r="AF4399" i="2" s="1"/>
  <c r="AG4399" i="2" s="1"/>
  <c r="AD4400" i="2"/>
  <c r="AF4400" i="2" s="1"/>
  <c r="AG4400" i="2" s="1"/>
  <c r="AD4863" i="2"/>
  <c r="AF4863" i="2" s="1"/>
  <c r="AD4864" i="2"/>
  <c r="AF4864" i="2" s="1"/>
  <c r="AD2668" i="2"/>
  <c r="AF2668" i="2" s="1"/>
  <c r="AD2758" i="2"/>
  <c r="AF2758" i="2" s="1"/>
  <c r="AG2758" i="2" s="1"/>
  <c r="AD2853" i="2"/>
  <c r="AF2853" i="2" s="1"/>
  <c r="AD2854" i="2"/>
  <c r="AF2854" i="2" s="1"/>
  <c r="AD2951" i="2"/>
  <c r="AF2951" i="2" s="1"/>
  <c r="AD3029" i="2"/>
  <c r="AF3029" i="2" s="1"/>
  <c r="AD5456" i="2"/>
  <c r="AF5456" i="2" s="1"/>
  <c r="AD6001" i="2"/>
  <c r="AF6001" i="2" s="1"/>
  <c r="AD6064" i="2"/>
  <c r="AF6064" i="2" s="1"/>
  <c r="AD6115" i="2"/>
  <c r="AF6115" i="2" s="1"/>
  <c r="AD6248" i="2"/>
  <c r="AF6248" i="2" s="1"/>
  <c r="AD5025" i="2"/>
  <c r="AF5025" i="2" s="1"/>
  <c r="AD6366" i="2"/>
  <c r="AF6366" i="2" s="1"/>
  <c r="AD6451" i="2"/>
  <c r="AF6451" i="2" s="1"/>
  <c r="AD67" i="2"/>
  <c r="AF67" i="2" s="1"/>
  <c r="AD141" i="2"/>
  <c r="AF141" i="2" s="1"/>
  <c r="AG141" i="2" s="1"/>
  <c r="AD952" i="2"/>
  <c r="AF952" i="2" s="1"/>
  <c r="AG952" i="2" s="1"/>
  <c r="AD4571" i="2"/>
  <c r="AF4571" i="2" s="1"/>
  <c r="AG4571" i="2" s="1"/>
  <c r="AD1195" i="2"/>
  <c r="AF1195" i="2" s="1"/>
  <c r="AG1195" i="2" s="1"/>
  <c r="AD3463" i="2"/>
  <c r="AF3463" i="2" s="1"/>
  <c r="AG3463" i="2" s="1"/>
  <c r="AD3380" i="2"/>
  <c r="AF3380" i="2" s="1"/>
  <c r="AG3380" i="2" s="1"/>
  <c r="AD3650" i="2"/>
  <c r="AF3650" i="2" s="1"/>
  <c r="AG3650" i="2" s="1"/>
  <c r="AD3676" i="2"/>
  <c r="AF3676" i="2" s="1"/>
  <c r="AG3676" i="2" s="1"/>
  <c r="AD3878" i="2"/>
  <c r="AF3878" i="2" s="1"/>
  <c r="AG3878" i="2" s="1"/>
  <c r="AD3896" i="2"/>
  <c r="AF3896" i="2" s="1"/>
  <c r="AG3896" i="2" s="1"/>
  <c r="AD4084" i="2"/>
  <c r="AF4084" i="2" s="1"/>
  <c r="AG4084" i="2" s="1"/>
  <c r="AD5747" i="2"/>
  <c r="AF5747" i="2" s="1"/>
  <c r="AG5747" i="2" s="1"/>
  <c r="AD35" i="2"/>
  <c r="AF35" i="2" s="1"/>
  <c r="AG35" i="2" s="1"/>
  <c r="AD68" i="2"/>
  <c r="AF68" i="2" s="1"/>
  <c r="AG68" i="2" s="1"/>
  <c r="AD539" i="2"/>
  <c r="AF539" i="2" s="1"/>
  <c r="AG539" i="2" s="1"/>
  <c r="AD574" i="2"/>
  <c r="AF574" i="2" s="1"/>
  <c r="AD804" i="2"/>
  <c r="AF804" i="2" s="1"/>
  <c r="AD1692" i="2"/>
  <c r="AF1692" i="2" s="1"/>
  <c r="AD1504" i="2"/>
  <c r="AF1504" i="2" s="1"/>
  <c r="AG1504" i="2" s="1"/>
  <c r="AD1555" i="2"/>
  <c r="AF1555" i="2" s="1"/>
  <c r="AD1556" i="2"/>
  <c r="AF1556" i="2" s="1"/>
  <c r="AD1621" i="2"/>
  <c r="AF1621" i="2" s="1"/>
  <c r="AD1693" i="2"/>
  <c r="AF1693" i="2" s="1"/>
  <c r="AD1795" i="2"/>
  <c r="AF1795" i="2" s="1"/>
  <c r="AD2474" i="2"/>
  <c r="AF2474" i="2" s="1"/>
  <c r="AD2510" i="2"/>
  <c r="AF2510" i="2" s="1"/>
  <c r="AD2511" i="2"/>
  <c r="AF2511" i="2" s="1"/>
  <c r="AD2573" i="2"/>
  <c r="AF2573" i="2" s="1"/>
  <c r="AD1796" i="2"/>
  <c r="AF1796" i="2" s="1"/>
  <c r="AD2669" i="2"/>
  <c r="AF2669" i="2" s="1"/>
  <c r="AD2759" i="2"/>
  <c r="AF2759" i="2" s="1"/>
  <c r="AD3389" i="2"/>
  <c r="AF3389" i="2" s="1"/>
  <c r="AD4136" i="2"/>
  <c r="AF4136" i="2" s="1"/>
  <c r="AG4136" i="2" s="1"/>
  <c r="AD4317" i="2"/>
  <c r="AF4317" i="2" s="1"/>
  <c r="AG4317" i="2" s="1"/>
  <c r="AD4327" i="2"/>
  <c r="AF4327" i="2" s="1"/>
  <c r="AG4327" i="2" s="1"/>
  <c r="AD4693" i="2"/>
  <c r="AF4693" i="2" s="1"/>
  <c r="AG4693" i="2" s="1"/>
  <c r="AD4708" i="2"/>
  <c r="AF4708" i="2" s="1"/>
  <c r="AG4708" i="2" s="1"/>
  <c r="AD2670" i="2"/>
  <c r="AF2670" i="2" s="1"/>
  <c r="AG2670" i="2" s="1"/>
  <c r="AD2760" i="2"/>
  <c r="AF2760" i="2" s="1"/>
  <c r="AG2760" i="2" s="1"/>
  <c r="AD5107" i="2"/>
  <c r="AF5107" i="2" s="1"/>
  <c r="AG5107" i="2" s="1"/>
  <c r="AD5226" i="2"/>
  <c r="AF5226" i="2" s="1"/>
  <c r="AG5226" i="2" s="1"/>
  <c r="AD5346" i="2"/>
  <c r="AF5346" i="2" s="1"/>
  <c r="AG5346" i="2" s="1"/>
  <c r="AD5486" i="2"/>
  <c r="AF5486" i="2" s="1"/>
  <c r="AG5486" i="2" s="1"/>
  <c r="AD5553" i="2"/>
  <c r="AF5553" i="2" s="1"/>
  <c r="AG5553" i="2" s="1"/>
  <c r="AD5602" i="2"/>
  <c r="AF5602" i="2" s="1"/>
  <c r="AG5602" i="2" s="1"/>
  <c r="AD6002" i="2"/>
  <c r="AF6002" i="2" s="1"/>
  <c r="AG6002" i="2" s="1"/>
  <c r="AD6116" i="2"/>
  <c r="AF6116" i="2" s="1"/>
  <c r="AG6116" i="2" s="1"/>
  <c r="AD6249" i="2"/>
  <c r="AF6249" i="2" s="1"/>
  <c r="AD4953" i="2"/>
  <c r="AF4953" i="2" s="1"/>
  <c r="AD6288" i="2"/>
  <c r="AF6288" i="2" s="1"/>
  <c r="AD6410" i="2"/>
  <c r="AF6410" i="2" s="1"/>
  <c r="AG6410" i="2" s="1"/>
  <c r="AD5" i="2"/>
  <c r="AF5" i="2" s="1"/>
  <c r="AD19" i="2"/>
  <c r="AF19" i="2" s="1"/>
  <c r="AD27" i="2"/>
  <c r="AF27" i="2" s="1"/>
  <c r="AD249" i="2"/>
  <c r="AF249" i="2" s="1"/>
  <c r="AD914" i="2"/>
  <c r="AF914" i="2" s="1"/>
  <c r="AD4572" i="2"/>
  <c r="AF4572" i="2" s="1"/>
  <c r="AD924" i="2"/>
  <c r="AF924" i="2" s="1"/>
  <c r="AD4573" i="2"/>
  <c r="AF4573" i="2" s="1"/>
  <c r="AD1181" i="2"/>
  <c r="AF1181" i="2" s="1"/>
  <c r="AD3464" i="2"/>
  <c r="AF3464" i="2" s="1"/>
  <c r="AD1196" i="2"/>
  <c r="AF1196" i="2" s="1"/>
  <c r="AD3465" i="2"/>
  <c r="AF3465" i="2" s="1"/>
  <c r="AD2952" i="2"/>
  <c r="AF2952" i="2" s="1"/>
  <c r="AD3583" i="2"/>
  <c r="AF3583" i="2" s="1"/>
  <c r="AG3583" i="2" s="1"/>
  <c r="AD3588" i="2"/>
  <c r="AF3588" i="2" s="1"/>
  <c r="AG3588" i="2" s="1"/>
  <c r="AD3801" i="2"/>
  <c r="AF3801" i="2" s="1"/>
  <c r="AG3801" i="2" s="1"/>
  <c r="AD3808" i="2"/>
  <c r="AF3808" i="2" s="1"/>
  <c r="AG3808" i="2" s="1"/>
  <c r="AD4085" i="2"/>
  <c r="AF4085" i="2" s="1"/>
  <c r="AG4085" i="2" s="1"/>
  <c r="AD5748" i="2"/>
  <c r="AF5748" i="2" s="1"/>
  <c r="AG5748" i="2" s="1"/>
  <c r="AD4086" i="2"/>
  <c r="AF4086" i="2" s="1"/>
  <c r="AG4086" i="2" s="1"/>
  <c r="AD5749" i="2"/>
  <c r="AF5749" i="2" s="1"/>
  <c r="AG5749" i="2" s="1"/>
  <c r="AD2" i="2"/>
  <c r="AF2" i="2" s="1"/>
  <c r="AG2" i="2" s="1"/>
  <c r="AD14" i="2"/>
  <c r="AF14" i="2" s="1"/>
  <c r="AG14" i="2" s="1"/>
  <c r="AD540" i="2"/>
  <c r="AF540" i="2" s="1"/>
  <c r="AG540" i="2" s="1"/>
  <c r="AD805" i="2"/>
  <c r="AF805" i="2" s="1"/>
  <c r="AG805" i="2" s="1"/>
  <c r="AD541" i="2"/>
  <c r="AF541" i="2" s="1"/>
  <c r="AG541" i="2" s="1"/>
  <c r="AD1125" i="2"/>
  <c r="AF1125" i="2" s="1"/>
  <c r="AG1125" i="2" s="1"/>
  <c r="AD1157" i="2"/>
  <c r="AF1157" i="2" s="1"/>
  <c r="AG1157" i="2" s="1"/>
  <c r="AD1197" i="2"/>
  <c r="AF1197" i="2" s="1"/>
  <c r="AD1453" i="2"/>
  <c r="AF1453" i="2" s="1"/>
  <c r="AD1454" i="2"/>
  <c r="AF1454" i="2" s="1"/>
  <c r="AD1505" i="2"/>
  <c r="AF1505" i="2" s="1"/>
  <c r="AG1505" i="2" s="1"/>
  <c r="AD1557" i="2"/>
  <c r="AF1557" i="2" s="1"/>
  <c r="AD1558" i="2"/>
  <c r="AF1558" i="2" s="1"/>
  <c r="AD1559" i="2"/>
  <c r="AF1559" i="2" s="1"/>
  <c r="AD1622" i="2"/>
  <c r="AF1622" i="2" s="1"/>
  <c r="AD1694" i="2"/>
  <c r="AF1694" i="2" s="1"/>
  <c r="AD1893" i="2"/>
  <c r="AF1893" i="2" s="1"/>
  <c r="AD2279" i="2"/>
  <c r="AF2279" i="2" s="1"/>
  <c r="AD2290" i="2"/>
  <c r="AF2290" i="2" s="1"/>
  <c r="AD2953" i="2"/>
  <c r="AF2953" i="2" s="1"/>
  <c r="AD2954" i="2"/>
  <c r="AF2954" i="2" s="1"/>
  <c r="AD3030" i="2"/>
  <c r="AF3030" i="2" s="1"/>
  <c r="AD3100" i="2"/>
  <c r="AF3100" i="2" s="1"/>
  <c r="AD4087" i="2"/>
  <c r="AF4087" i="2" s="1"/>
  <c r="AD4184" i="2"/>
  <c r="AF4184" i="2" s="1"/>
  <c r="AG4184" i="2" s="1"/>
  <c r="AD4275" i="2"/>
  <c r="AF4275" i="2" s="1"/>
  <c r="AG4275" i="2" s="1"/>
  <c r="AD4742" i="2"/>
  <c r="AF4742" i="2" s="1"/>
  <c r="AG4742" i="2" s="1"/>
  <c r="AD4770" i="2"/>
  <c r="AF4770" i="2" s="1"/>
  <c r="AG4770" i="2" s="1"/>
  <c r="AD4930" i="2"/>
  <c r="AF4930" i="2" s="1"/>
  <c r="AG4930" i="2" s="1"/>
  <c r="AD4954" i="2"/>
  <c r="AF4954" i="2" s="1"/>
  <c r="AG4954" i="2" s="1"/>
  <c r="AD5068" i="2"/>
  <c r="AF5068" i="2" s="1"/>
  <c r="AG5068" i="2" s="1"/>
  <c r="AD5227" i="2"/>
  <c r="AF5227" i="2" s="1"/>
  <c r="AG5227" i="2" s="1"/>
  <c r="AD5078" i="2"/>
  <c r="AF5078" i="2" s="1"/>
  <c r="AG5078" i="2" s="1"/>
  <c r="AD5228" i="2"/>
  <c r="AF5228" i="2" s="1"/>
  <c r="AG5228" i="2" s="1"/>
  <c r="AD5347" i="2"/>
  <c r="AF5347" i="2" s="1"/>
  <c r="AG5347" i="2" s="1"/>
  <c r="AD5603" i="2"/>
  <c r="AF5603" i="2" s="1"/>
  <c r="AG5603" i="2" s="1"/>
  <c r="AD5622" i="2"/>
  <c r="AF5622" i="2" s="1"/>
  <c r="AG5622" i="2" s="1"/>
  <c r="AD6003" i="2"/>
  <c r="AF6003" i="2" s="1"/>
  <c r="AG6003" i="2" s="1"/>
  <c r="AD6065" i="2"/>
  <c r="AF6065" i="2" s="1"/>
  <c r="AG6065" i="2" s="1"/>
  <c r="AD6117" i="2"/>
  <c r="AF6117" i="2" s="1"/>
  <c r="AD6250" i="2"/>
  <c r="AF6250" i="2" s="1"/>
  <c r="AD6283" i="2"/>
  <c r="AF6283" i="2" s="1"/>
  <c r="AD6284" i="2"/>
  <c r="AF6284" i="2" s="1"/>
  <c r="AG6284" i="2" s="1"/>
  <c r="AD6294" i="2"/>
  <c r="AF6294" i="2" s="1"/>
  <c r="AD6463" i="2"/>
  <c r="AF6463" i="2" s="1"/>
  <c r="AD36" i="2"/>
  <c r="AF36" i="2" s="1"/>
  <c r="AD69" i="2"/>
  <c r="AF69" i="2" s="1"/>
  <c r="AD925" i="2"/>
  <c r="AF925" i="2" s="1"/>
  <c r="AD4574" i="2"/>
  <c r="AF4574" i="2" s="1"/>
  <c r="AD1182" i="2"/>
  <c r="AF1182" i="2" s="1"/>
  <c r="AD3466" i="2"/>
  <c r="AF3466" i="2" s="1"/>
  <c r="AD4088" i="2"/>
  <c r="AF4088" i="2" s="1"/>
  <c r="AD5750" i="2"/>
  <c r="AF5750" i="2" s="1"/>
  <c r="AD28" i="2"/>
  <c r="AF28" i="2" s="1"/>
  <c r="AD37" i="2"/>
  <c r="AF37" i="2" s="1"/>
  <c r="AD531" i="2"/>
  <c r="AF531" i="2" s="1"/>
  <c r="AD542" i="2"/>
  <c r="AF542" i="2" s="1"/>
  <c r="AG542" i="2" s="1"/>
  <c r="AD806" i="2"/>
  <c r="AF806" i="2" s="1"/>
  <c r="AG806" i="2" s="1"/>
  <c r="AD3390" i="2"/>
  <c r="AF3390" i="2" s="1"/>
  <c r="AG3390" i="2" s="1"/>
  <c r="AD4089" i="2"/>
  <c r="AF4089" i="2" s="1"/>
  <c r="AG4089" i="2" s="1"/>
  <c r="AD4955" i="2"/>
  <c r="AF4955" i="2" s="1"/>
  <c r="AG4955" i="2" s="1"/>
  <c r="AD5079" i="2"/>
  <c r="AF5079" i="2" s="1"/>
  <c r="AD5229" i="2"/>
  <c r="AF5229" i="2" s="1"/>
  <c r="AG5229" i="2" s="1"/>
  <c r="AD5487" i="2"/>
  <c r="AF5487" i="2" s="1"/>
  <c r="AG5487" i="2" s="1"/>
  <c r="AD5554" i="2"/>
  <c r="AF5554" i="2" s="1"/>
  <c r="AG5554" i="2" s="1"/>
  <c r="AD5604" i="2"/>
  <c r="AF5604" i="2" s="1"/>
  <c r="AG5604" i="2" s="1"/>
  <c r="AD6004" i="2"/>
  <c r="AF6004" i="2" s="1"/>
  <c r="AG6004" i="2" s="1"/>
  <c r="AD6118" i="2"/>
  <c r="AF6118" i="2" s="1"/>
  <c r="AG6118" i="2" s="1"/>
  <c r="AD6251" i="2"/>
  <c r="AF6251" i="2" s="1"/>
  <c r="AG6251" i="2" s="1"/>
  <c r="AD3283" i="2"/>
  <c r="AF3283" i="2" s="1"/>
  <c r="AG3283" i="2" s="1"/>
  <c r="AD3629" i="2"/>
  <c r="AF3629" i="2" s="1"/>
  <c r="AG3629" i="2" s="1"/>
  <c r="AD3651" i="2"/>
  <c r="AF3651" i="2" s="1"/>
  <c r="AD3850" i="2"/>
  <c r="AF3850" i="2" s="1"/>
  <c r="AD3879" i="2"/>
  <c r="AF3879" i="2" s="1"/>
  <c r="AD4058" i="2"/>
  <c r="AF4058" i="2" s="1"/>
  <c r="AG4058" i="2" s="1"/>
  <c r="AD142" i="2"/>
  <c r="AF142" i="2" s="1"/>
  <c r="AD250" i="2"/>
  <c r="AF250" i="2" s="1"/>
  <c r="AD674" i="2"/>
  <c r="AF674" i="2" s="1"/>
  <c r="AD675" i="2"/>
  <c r="AF675" i="2" s="1"/>
  <c r="AD807" i="2"/>
  <c r="AF807" i="2" s="1"/>
  <c r="AD1623" i="2"/>
  <c r="AF1623" i="2" s="1"/>
  <c r="AD1624" i="2"/>
  <c r="AF1624" i="2" s="1"/>
  <c r="AD1695" i="2"/>
  <c r="AF1695" i="2" s="1"/>
  <c r="AD1797" i="2"/>
  <c r="AF1797" i="2" s="1"/>
  <c r="AD1894" i="2"/>
  <c r="AF1894" i="2" s="1"/>
  <c r="AD1895" i="2"/>
  <c r="AF1895" i="2" s="1"/>
  <c r="AD1987" i="2"/>
  <c r="AF1987" i="2" s="1"/>
  <c r="AD2075" i="2"/>
  <c r="AF2075" i="2" s="1"/>
  <c r="AD2574" i="2"/>
  <c r="AF2574" i="2" s="1"/>
  <c r="AG2574" i="2" s="1"/>
  <c r="AD251" i="2"/>
  <c r="AF251" i="2" s="1"/>
  <c r="AG251" i="2" s="1"/>
  <c r="AD324" i="2"/>
  <c r="AF324" i="2" s="1"/>
  <c r="AG324" i="2" s="1"/>
  <c r="AD987" i="2"/>
  <c r="AF987" i="2" s="1"/>
  <c r="AG987" i="2" s="1"/>
  <c r="AD4575" i="2"/>
  <c r="AF4575" i="2" s="1"/>
  <c r="AG4575" i="2" s="1"/>
  <c r="AD1262" i="2"/>
  <c r="AF1262" i="2" s="1"/>
  <c r="AG1262" i="2" s="1"/>
  <c r="AD3467" i="2"/>
  <c r="AF3467" i="2" s="1"/>
  <c r="AG3467" i="2" s="1"/>
  <c r="AD5140" i="2"/>
  <c r="AF5140" i="2" s="1"/>
  <c r="AG5140" i="2" s="1"/>
  <c r="AD5230" i="2"/>
  <c r="AF5230" i="2" s="1"/>
  <c r="AG5230" i="2" s="1"/>
  <c r="AD5655" i="2"/>
  <c r="AF5655" i="2" s="1"/>
  <c r="AG5655" i="2" s="1"/>
  <c r="AD2575" i="2"/>
  <c r="AF2575" i="2" s="1"/>
  <c r="AG2575" i="2" s="1"/>
  <c r="AD2671" i="2"/>
  <c r="AF2671" i="2" s="1"/>
  <c r="AG2671" i="2" s="1"/>
  <c r="AD3284" i="2"/>
  <c r="AF3284" i="2" s="1"/>
  <c r="AG3284" i="2" s="1"/>
  <c r="AD4249" i="2"/>
  <c r="AF4249" i="2" s="1"/>
  <c r="AG4249" i="2" s="1"/>
  <c r="AD4379" i="2"/>
  <c r="AF4379" i="2" s="1"/>
  <c r="AG4379" i="2" s="1"/>
  <c r="AD4401" i="2"/>
  <c r="AF4401" i="2" s="1"/>
  <c r="AD4830" i="2"/>
  <c r="AF4830" i="2" s="1"/>
  <c r="AD4865" i="2"/>
  <c r="AF4865" i="2" s="1"/>
  <c r="AD2672" i="2"/>
  <c r="AF2672" i="2" s="1"/>
  <c r="AG2672" i="2" s="1"/>
  <c r="AD2761" i="2"/>
  <c r="AF2761" i="2" s="1"/>
  <c r="AD2855" i="2"/>
  <c r="AF2855" i="2" s="1"/>
  <c r="AD2856" i="2"/>
  <c r="AF2856" i="2" s="1"/>
  <c r="AD2955" i="2"/>
  <c r="AF2955" i="2" s="1"/>
  <c r="AD5450" i="2"/>
  <c r="AF5450" i="2" s="1"/>
  <c r="AD6005" i="2"/>
  <c r="AF6005" i="2" s="1"/>
  <c r="AD6066" i="2"/>
  <c r="AF6066" i="2" s="1"/>
  <c r="AD6119" i="2"/>
  <c r="AF6119" i="2" s="1"/>
  <c r="AD6252" i="2"/>
  <c r="AF6252" i="2" s="1"/>
  <c r="AD5026" i="2"/>
  <c r="AF5026" i="2" s="1"/>
  <c r="AD6356" i="2"/>
  <c r="AF6356" i="2" s="1"/>
  <c r="AD6448" i="2"/>
  <c r="AF6448" i="2" s="1"/>
  <c r="AD143" i="2"/>
  <c r="AF143" i="2" s="1"/>
  <c r="AD144" i="2"/>
  <c r="AF144" i="2" s="1"/>
  <c r="AG144" i="2" s="1"/>
  <c r="AD926" i="2"/>
  <c r="AF926" i="2" s="1"/>
  <c r="AG926" i="2" s="1"/>
  <c r="AD4576" i="2"/>
  <c r="AF4576" i="2" s="1"/>
  <c r="AG4576" i="2" s="1"/>
  <c r="AD1198" i="2"/>
  <c r="AF1198" i="2" s="1"/>
  <c r="AG1198" i="2" s="1"/>
  <c r="AD3468" i="2"/>
  <c r="AF3468" i="2" s="1"/>
  <c r="AG3468" i="2" s="1"/>
  <c r="AD3139" i="2"/>
  <c r="AF3139" i="2" s="1"/>
  <c r="AG3139" i="2" s="1"/>
  <c r="AD4137" i="2"/>
  <c r="AF4137" i="2" s="1"/>
  <c r="AG4137" i="2" s="1"/>
  <c r="AD5751" i="2"/>
  <c r="AF5751" i="2" s="1"/>
  <c r="AG5751" i="2" s="1"/>
  <c r="AD1307" i="2"/>
  <c r="AF1307" i="2" s="1"/>
  <c r="AG1307" i="2" s="1"/>
  <c r="AD1357" i="2"/>
  <c r="AF1357" i="2" s="1"/>
  <c r="AG1357" i="2" s="1"/>
  <c r="AD1358" i="2"/>
  <c r="AF1358" i="2" s="1"/>
  <c r="AG1358" i="2" s="1"/>
  <c r="AD1401" i="2"/>
  <c r="AF1401" i="2" s="1"/>
  <c r="AG1401" i="2" s="1"/>
  <c r="AD1455" i="2"/>
  <c r="AF1455" i="2" s="1"/>
  <c r="AG1455" i="2" s="1"/>
  <c r="AD1506" i="2"/>
  <c r="AF1506" i="2" s="1"/>
  <c r="AG1506" i="2" s="1"/>
  <c r="AD70" i="2"/>
  <c r="AF70" i="2" s="1"/>
  <c r="AG70" i="2" s="1"/>
  <c r="AD145" i="2"/>
  <c r="AF145" i="2" s="1"/>
  <c r="AD575" i="2"/>
  <c r="AF575" i="2" s="1"/>
  <c r="AD626" i="2"/>
  <c r="AF626" i="2" s="1"/>
  <c r="AD808" i="2"/>
  <c r="AF808" i="2" s="1"/>
  <c r="AG808" i="2" s="1"/>
  <c r="AD1507" i="2"/>
  <c r="AF1507" i="2" s="1"/>
  <c r="AD1560" i="2"/>
  <c r="AF1560" i="2" s="1"/>
  <c r="AD2512" i="2"/>
  <c r="AF2512" i="2" s="1"/>
  <c r="AD2576" i="2"/>
  <c r="AF2576" i="2" s="1"/>
  <c r="AD3606" i="2"/>
  <c r="AF3606" i="2" s="1"/>
  <c r="AD3630" i="2"/>
  <c r="AF3630" i="2" s="1"/>
  <c r="AD3824" i="2"/>
  <c r="AF3824" i="2" s="1"/>
  <c r="AD3851" i="2"/>
  <c r="AF3851" i="2" s="1"/>
  <c r="AD2307" i="2"/>
  <c r="AF2307" i="2" s="1"/>
  <c r="AD2333" i="2"/>
  <c r="AF2333" i="2" s="1"/>
  <c r="AD2334" i="2"/>
  <c r="AF2334" i="2" s="1"/>
  <c r="AD2370" i="2"/>
  <c r="AF2370" i="2" s="1"/>
  <c r="AD2408" i="2"/>
  <c r="AF2408" i="2" s="1"/>
  <c r="AD2447" i="2"/>
  <c r="AF2447" i="2" s="1"/>
  <c r="AG2447" i="2" s="1"/>
  <c r="AD3140" i="2"/>
  <c r="AF3140" i="2" s="1"/>
  <c r="AG3140" i="2" s="1"/>
  <c r="AD4185" i="2"/>
  <c r="AF4185" i="2" s="1"/>
  <c r="AG4185" i="2" s="1"/>
  <c r="AD4334" i="2"/>
  <c r="AF4334" i="2" s="1"/>
  <c r="AG4334" i="2" s="1"/>
  <c r="AD4353" i="2"/>
  <c r="AF4353" i="2" s="1"/>
  <c r="AG4353" i="2" s="1"/>
  <c r="AD4799" i="2"/>
  <c r="AF4799" i="2" s="1"/>
  <c r="AG4799" i="2" s="1"/>
  <c r="AD4831" i="2"/>
  <c r="AF4831" i="2" s="1"/>
  <c r="AD5108" i="2"/>
  <c r="AF5108" i="2" s="1"/>
  <c r="AG5108" i="2" s="1"/>
  <c r="AD5231" i="2"/>
  <c r="AF5231" i="2" s="1"/>
  <c r="AG5231" i="2" s="1"/>
  <c r="AD5363" i="2"/>
  <c r="AF5363" i="2" s="1"/>
  <c r="AG5363" i="2" s="1"/>
  <c r="AD5656" i="2"/>
  <c r="AF5656" i="2" s="1"/>
  <c r="AG5656" i="2" s="1"/>
  <c r="AD6006" i="2"/>
  <c r="AF6006" i="2" s="1"/>
  <c r="AG6006" i="2" s="1"/>
  <c r="AD6120" i="2"/>
  <c r="AF6120" i="2" s="1"/>
  <c r="AG6120" i="2" s="1"/>
  <c r="AD6253" i="2"/>
  <c r="AF6253" i="2" s="1"/>
  <c r="AG6253" i="2" s="1"/>
  <c r="AD4956" i="2"/>
  <c r="AF4956" i="2" s="1"/>
  <c r="AG4956" i="2" s="1"/>
  <c r="AD6308" i="2"/>
  <c r="AF6308" i="2" s="1"/>
  <c r="AD6421" i="2"/>
  <c r="AF6421" i="2" s="1"/>
  <c r="AD389" i="2"/>
  <c r="AF389" i="2" s="1"/>
  <c r="AD437" i="2"/>
  <c r="AF437" i="2" s="1"/>
  <c r="AG437" i="2" s="1"/>
  <c r="AD927" i="2"/>
  <c r="AF927" i="2" s="1"/>
  <c r="AD4577" i="2"/>
  <c r="AF4577" i="2" s="1"/>
  <c r="AD1183" i="2"/>
  <c r="AF1183" i="2" s="1"/>
  <c r="AD3469" i="2"/>
  <c r="AF3469" i="2" s="1"/>
  <c r="AD3031" i="2"/>
  <c r="AF3031" i="2" s="1"/>
  <c r="AD4020" i="2"/>
  <c r="AF4020" i="2" s="1"/>
  <c r="AD4021" i="2"/>
  <c r="AF4021" i="2" s="1"/>
  <c r="AD4038" i="2"/>
  <c r="AF4038" i="2" s="1"/>
  <c r="AD4039" i="2"/>
  <c r="AF4039" i="2" s="1"/>
  <c r="AD4078" i="2"/>
  <c r="AF4078" i="2" s="1"/>
  <c r="AD5752" i="2"/>
  <c r="AF5752" i="2" s="1"/>
  <c r="AD390" i="2"/>
  <c r="AF390" i="2" s="1"/>
  <c r="AD468" i="2"/>
  <c r="AF468" i="2" s="1"/>
  <c r="AD752" i="2"/>
  <c r="AF752" i="2" s="1"/>
  <c r="AG752" i="2" s="1"/>
  <c r="AD768" i="2"/>
  <c r="AF768" i="2" s="1"/>
  <c r="AG768" i="2" s="1"/>
  <c r="AD809" i="2"/>
  <c r="AF809" i="2" s="1"/>
  <c r="AG809" i="2" s="1"/>
  <c r="AD782" i="2"/>
  <c r="AF782" i="2" s="1"/>
  <c r="AG782" i="2" s="1"/>
  <c r="AD1053" i="2"/>
  <c r="AF1053" i="2" s="1"/>
  <c r="AG1053" i="2" s="1"/>
  <c r="AD1054" i="2"/>
  <c r="AF1054" i="2" s="1"/>
  <c r="AG1054" i="2" s="1"/>
  <c r="AD1055" i="2"/>
  <c r="AF1055" i="2" s="1"/>
  <c r="AG1055" i="2" s="1"/>
  <c r="AD1056" i="2"/>
  <c r="AF1056" i="2" s="1"/>
  <c r="AG1056" i="2" s="1"/>
  <c r="AD1057" i="2"/>
  <c r="AF1057" i="2" s="1"/>
  <c r="AG1057" i="2" s="1"/>
  <c r="AD1063" i="2"/>
  <c r="AF1063" i="2" s="1"/>
  <c r="AG1063" i="2" s="1"/>
  <c r="AD1066" i="2"/>
  <c r="AF1066" i="2" s="1"/>
  <c r="AG1066" i="2" s="1"/>
  <c r="AD1068" i="2"/>
  <c r="AF1068" i="2" s="1"/>
  <c r="AD1069" i="2"/>
  <c r="AF1069" i="2" s="1"/>
  <c r="AG1069" i="2" s="1"/>
  <c r="AD1071" i="2"/>
  <c r="AF1071" i="2" s="1"/>
  <c r="AG1071" i="2" s="1"/>
  <c r="AD1074" i="2"/>
  <c r="AF1074" i="2" s="1"/>
  <c r="AG1074" i="2" s="1"/>
  <c r="AD1086" i="2"/>
  <c r="AF1086" i="2" s="1"/>
  <c r="AD1089" i="2"/>
  <c r="AF1089" i="2" s="1"/>
  <c r="AD1093" i="2"/>
  <c r="AF1093" i="2" s="1"/>
  <c r="AD2076" i="2"/>
  <c r="AF2076" i="2" s="1"/>
  <c r="AG2076" i="2" s="1"/>
  <c r="AD2077" i="2"/>
  <c r="AF2077" i="2" s="1"/>
  <c r="AD3032" i="2"/>
  <c r="AF3032" i="2" s="1"/>
  <c r="AD4090" i="2"/>
  <c r="AF4090" i="2" s="1"/>
  <c r="AD4529" i="2"/>
  <c r="AF4529" i="2" s="1"/>
  <c r="AD4539" i="2"/>
  <c r="AF4539" i="2" s="1"/>
  <c r="AD4866" i="2"/>
  <c r="AF4866" i="2" s="1"/>
  <c r="AD4890" i="2"/>
  <c r="AF4890" i="2" s="1"/>
  <c r="AD4931" i="2"/>
  <c r="AF4931" i="2" s="1"/>
  <c r="AD5080" i="2"/>
  <c r="AF5080" i="2" s="1"/>
  <c r="AD5232" i="2"/>
  <c r="AF5232" i="2" s="1"/>
  <c r="AD5348" i="2"/>
  <c r="AF5348" i="2" s="1"/>
  <c r="AD5594" i="2"/>
  <c r="AF5594" i="2" s="1"/>
  <c r="AD5848" i="2"/>
  <c r="AF5848" i="2" s="1"/>
  <c r="AD5882" i="2"/>
  <c r="AF5882" i="2" s="1"/>
  <c r="AG5882" i="2" s="1"/>
  <c r="AD5900" i="2"/>
  <c r="AF5900" i="2" s="1"/>
  <c r="AG5900" i="2" s="1"/>
  <c r="AD6291" i="2"/>
  <c r="AF6291" i="2" s="1"/>
  <c r="AG6291" i="2" s="1"/>
  <c r="AD6464" i="2"/>
  <c r="AF6464" i="2" s="1"/>
  <c r="AG6464" i="2" s="1"/>
  <c r="AD252" i="2"/>
  <c r="AF252" i="2" s="1"/>
  <c r="AG252" i="2" s="1"/>
  <c r="AD253" i="2"/>
  <c r="AF253" i="2" s="1"/>
  <c r="AG253" i="2" s="1"/>
  <c r="AD953" i="2"/>
  <c r="AF953" i="2" s="1"/>
  <c r="AG953" i="2" s="1"/>
  <c r="AD4578" i="2"/>
  <c r="AF4578" i="2" s="1"/>
  <c r="AG4578" i="2" s="1"/>
  <c r="AD1263" i="2"/>
  <c r="AF1263" i="2" s="1"/>
  <c r="AG1263" i="2" s="1"/>
  <c r="AD3470" i="2"/>
  <c r="AF3470" i="2" s="1"/>
  <c r="AG3470" i="2" s="1"/>
  <c r="AD3408" i="2"/>
  <c r="AF3408" i="2" s="1"/>
  <c r="AG3408" i="2" s="1"/>
  <c r="AD1359" i="2"/>
  <c r="AF1359" i="2" s="1"/>
  <c r="AG1359" i="2" s="1"/>
  <c r="AD1360" i="2"/>
  <c r="AF1360" i="2" s="1"/>
  <c r="AG1360" i="2" s="1"/>
  <c r="AD1402" i="2"/>
  <c r="AF1402" i="2" s="1"/>
  <c r="AG1402" i="2" s="1"/>
  <c r="AD1456" i="2"/>
  <c r="AF1456" i="2" s="1"/>
  <c r="AG1456" i="2" s="1"/>
  <c r="AD1508" i="2"/>
  <c r="AF1508" i="2" s="1"/>
  <c r="AD1509" i="2"/>
  <c r="AF1509" i="2" s="1"/>
  <c r="AD146" i="2"/>
  <c r="AF146" i="2" s="1"/>
  <c r="AD147" i="2"/>
  <c r="AF147" i="2" s="1"/>
  <c r="AG147" i="2" s="1"/>
  <c r="AD627" i="2"/>
  <c r="AF627" i="2" s="1"/>
  <c r="AD676" i="2"/>
  <c r="AF676" i="2" s="1"/>
  <c r="AD810" i="2"/>
  <c r="AF810" i="2" s="1"/>
  <c r="AD1988" i="2"/>
  <c r="AF1988" i="2" s="1"/>
  <c r="AD2134" i="2"/>
  <c r="AF2134" i="2" s="1"/>
  <c r="AD3743" i="2"/>
  <c r="AF3743" i="2" s="1"/>
  <c r="AD3774" i="2"/>
  <c r="AF3774" i="2" s="1"/>
  <c r="AD3966" i="2"/>
  <c r="AF3966" i="2" s="1"/>
  <c r="AD3967" i="2"/>
  <c r="AF3967" i="2" s="1"/>
  <c r="AD2335" i="2"/>
  <c r="AF2335" i="2" s="1"/>
  <c r="AD2336" i="2"/>
  <c r="AF2336" i="2" s="1"/>
  <c r="AD2371" i="2"/>
  <c r="AF2371" i="2" s="1"/>
  <c r="AD2409" i="2"/>
  <c r="AF2409" i="2" s="1"/>
  <c r="AD2448" i="2"/>
  <c r="AF2448" i="2" s="1"/>
  <c r="AG2448" i="2" s="1"/>
  <c r="AD2449" i="2"/>
  <c r="AF2449" i="2" s="1"/>
  <c r="AG2449" i="2" s="1"/>
  <c r="AD3420" i="2"/>
  <c r="AF3420" i="2" s="1"/>
  <c r="AG3420" i="2" s="1"/>
  <c r="AD3033" i="2"/>
  <c r="AF3033" i="2" s="1"/>
  <c r="AG3033" i="2" s="1"/>
  <c r="AD3034" i="2"/>
  <c r="AF3034" i="2" s="1"/>
  <c r="AD4186" i="2"/>
  <c r="AF4186" i="2" s="1"/>
  <c r="AG4186" i="2" s="1"/>
  <c r="AD4473" i="2"/>
  <c r="AF4473" i="2" s="1"/>
  <c r="AG4473" i="2" s="1"/>
  <c r="AD4499" i="2"/>
  <c r="AF4499" i="2" s="1"/>
  <c r="AG4499" i="2" s="1"/>
  <c r="AD4743" i="2"/>
  <c r="AF4743" i="2" s="1"/>
  <c r="AG4743" i="2" s="1"/>
  <c r="AD4771" i="2"/>
  <c r="AF4771" i="2" s="1"/>
  <c r="AG4771" i="2" s="1"/>
  <c r="AD4187" i="2"/>
  <c r="AF4187" i="2" s="1"/>
  <c r="AG4187" i="2" s="1"/>
  <c r="AD5753" i="2"/>
  <c r="AF5753" i="2" s="1"/>
  <c r="AG5753" i="2" s="1"/>
  <c r="AD5109" i="2"/>
  <c r="AF5109" i="2" s="1"/>
  <c r="AG5109" i="2" s="1"/>
  <c r="AD5233" i="2"/>
  <c r="AF5233" i="2" s="1"/>
  <c r="AG5233" i="2" s="1"/>
  <c r="AD5388" i="2"/>
  <c r="AF5388" i="2" s="1"/>
  <c r="AG5388" i="2" s="1"/>
  <c r="AD5488" i="2"/>
  <c r="AF5488" i="2" s="1"/>
  <c r="AD5555" i="2"/>
  <c r="AF5555" i="2" s="1"/>
  <c r="AD5657" i="2"/>
  <c r="AF5657" i="2" s="1"/>
  <c r="AD5869" i="2"/>
  <c r="AF5869" i="2" s="1"/>
  <c r="AG5869" i="2" s="1"/>
  <c r="AD5923" i="2"/>
  <c r="AF5923" i="2" s="1"/>
  <c r="AD5950" i="2"/>
  <c r="AF5950" i="2" s="1"/>
  <c r="AD4976" i="2"/>
  <c r="AF4976" i="2" s="1"/>
  <c r="AD6367" i="2"/>
  <c r="AF6367" i="2" s="1"/>
  <c r="AD6504" i="2"/>
  <c r="AF6504" i="2" s="1"/>
  <c r="AD4427" i="2"/>
  <c r="AF4427" i="2" s="1"/>
  <c r="AD4428" i="2"/>
  <c r="AF4428" i="2" s="1"/>
  <c r="AD4891" i="2"/>
  <c r="AF4891" i="2" s="1"/>
  <c r="AD4892" i="2"/>
  <c r="AF4892" i="2" s="1"/>
  <c r="AD3234" i="2"/>
  <c r="AF3234" i="2" s="1"/>
  <c r="AD3607" i="2"/>
  <c r="AF3607" i="2" s="1"/>
  <c r="AD3631" i="2"/>
  <c r="AF3631" i="2" s="1"/>
  <c r="AD3825" i="2"/>
  <c r="AF3825" i="2" s="1"/>
  <c r="AD3852" i="2"/>
  <c r="AF3852" i="2" s="1"/>
  <c r="AG3852" i="2" s="1"/>
  <c r="AD4059" i="2"/>
  <c r="AF4059" i="2" s="1"/>
  <c r="AG4059" i="2" s="1"/>
  <c r="AD148" i="2"/>
  <c r="AF148" i="2" s="1"/>
  <c r="AG148" i="2" s="1"/>
  <c r="AD149" i="2"/>
  <c r="AF149" i="2" s="1"/>
  <c r="AG149" i="2" s="1"/>
  <c r="AD628" i="2"/>
  <c r="AF628" i="2" s="1"/>
  <c r="AG628" i="2" s="1"/>
  <c r="AD677" i="2"/>
  <c r="AF677" i="2" s="1"/>
  <c r="AG677" i="2" s="1"/>
  <c r="AD811" i="2"/>
  <c r="AF811" i="2" s="1"/>
  <c r="AG811" i="2" s="1"/>
  <c r="AD1561" i="2"/>
  <c r="AF1561" i="2" s="1"/>
  <c r="AG1561" i="2" s="1"/>
  <c r="AD1625" i="2"/>
  <c r="AF1625" i="2" s="1"/>
  <c r="AG1625" i="2" s="1"/>
  <c r="AD1626" i="2"/>
  <c r="AD1696" i="2"/>
  <c r="AF1696" i="2" s="1"/>
  <c r="AG1696" i="2" s="1"/>
  <c r="AD1798" i="2"/>
  <c r="AF1798" i="2" s="1"/>
  <c r="AG1798" i="2" s="1"/>
  <c r="AD1799" i="2"/>
  <c r="AF1799" i="2" s="1"/>
  <c r="AG1799" i="2" s="1"/>
  <c r="AD1896" i="2"/>
  <c r="AF1896" i="2" s="1"/>
  <c r="AG1896" i="2" s="1"/>
  <c r="AD1989" i="2"/>
  <c r="AF1989" i="2" s="1"/>
  <c r="AG1989" i="2" s="1"/>
  <c r="AD2513" i="2"/>
  <c r="AF2513" i="2" s="1"/>
  <c r="AD2577" i="2"/>
  <c r="AF2577" i="2" s="1"/>
  <c r="AD150" i="2"/>
  <c r="AF150" i="2" s="1"/>
  <c r="AD254" i="2"/>
  <c r="AF254" i="2" s="1"/>
  <c r="AG254" i="2" s="1"/>
  <c r="AD954" i="2"/>
  <c r="AF954" i="2" s="1"/>
  <c r="AD4579" i="2"/>
  <c r="AF4579" i="2" s="1"/>
  <c r="AD1229" i="2"/>
  <c r="AF1229" i="2" s="1"/>
  <c r="AD3471" i="2"/>
  <c r="AF3471" i="2" s="1"/>
  <c r="AD5110" i="2"/>
  <c r="AF5110" i="2" s="1"/>
  <c r="AD5234" i="2"/>
  <c r="AF5234" i="2" s="1"/>
  <c r="AD5623" i="2"/>
  <c r="AF5623" i="2" s="1"/>
  <c r="AD2578" i="2"/>
  <c r="AF2578" i="2" s="1"/>
  <c r="AD2579" i="2"/>
  <c r="AF2579" i="2" s="1"/>
  <c r="AD3235" i="2"/>
  <c r="AF3235" i="2" s="1"/>
  <c r="AD4188" i="2"/>
  <c r="AF4188" i="2" s="1"/>
  <c r="AD4354" i="2"/>
  <c r="AF4354" i="2" s="1"/>
  <c r="AD4380" i="2"/>
  <c r="AF4380" i="2" s="1"/>
  <c r="AD4800" i="2"/>
  <c r="AF4800" i="2" s="1"/>
  <c r="AG4800" i="2" s="1"/>
  <c r="AD4832" i="2"/>
  <c r="AF4832" i="2" s="1"/>
  <c r="AG4832" i="2" s="1"/>
  <c r="AD2673" i="2"/>
  <c r="AF2673" i="2" s="1"/>
  <c r="AG2673" i="2" s="1"/>
  <c r="AD2762" i="2"/>
  <c r="AF2762" i="2" s="1"/>
  <c r="AG2762" i="2" s="1"/>
  <c r="AD2857" i="2"/>
  <c r="AF2857" i="2" s="1"/>
  <c r="AG2857" i="2" s="1"/>
  <c r="AD2858" i="2"/>
  <c r="AF2858" i="2" s="1"/>
  <c r="AG2858" i="2" s="1"/>
  <c r="AD5435" i="2"/>
  <c r="AF5435" i="2" s="1"/>
  <c r="AG5435" i="2" s="1"/>
  <c r="AD6007" i="2"/>
  <c r="AF6007" i="2" s="1"/>
  <c r="AG6007" i="2" s="1"/>
  <c r="AD6067" i="2"/>
  <c r="AF6067" i="2" s="1"/>
  <c r="AG6067" i="2" s="1"/>
  <c r="AD6121" i="2"/>
  <c r="AF6121" i="2" s="1"/>
  <c r="AG6121" i="2" s="1"/>
  <c r="AD6254" i="2"/>
  <c r="AF6254" i="2" s="1"/>
  <c r="AG6254" i="2" s="1"/>
  <c r="AD5009" i="2"/>
  <c r="AF5009" i="2" s="1"/>
  <c r="AD6339" i="2"/>
  <c r="AF6339" i="2" s="1"/>
  <c r="AG6339" i="2" s="1"/>
  <c r="AD6440" i="2"/>
  <c r="AF6440" i="2" s="1"/>
  <c r="AG6440" i="2" s="1"/>
  <c r="AD6" i="2"/>
  <c r="AF6" i="2" s="1"/>
  <c r="AG6" i="2" s="1"/>
  <c r="AD20" i="2"/>
  <c r="AF20" i="2" s="1"/>
  <c r="AD915" i="2"/>
  <c r="AF915" i="2" s="1"/>
  <c r="AD4580" i="2"/>
  <c r="AF4580" i="2" s="1"/>
  <c r="AD1199" i="2"/>
  <c r="AF1199" i="2" s="1"/>
  <c r="AG1199" i="2" s="1"/>
  <c r="AD3472" i="2"/>
  <c r="AF3472" i="2" s="1"/>
  <c r="AD3381" i="2"/>
  <c r="AF3381" i="2" s="1"/>
  <c r="AD4091" i="2"/>
  <c r="AF4091" i="2" s="1"/>
  <c r="AD5754" i="2"/>
  <c r="AF5754" i="2" s="1"/>
  <c r="AD1123" i="2"/>
  <c r="AF1123" i="2" s="1"/>
  <c r="AD1139" i="2"/>
  <c r="AF1139" i="2" s="1"/>
  <c r="AD1179" i="2"/>
  <c r="AF1179" i="2" s="1"/>
  <c r="AD1230" i="2"/>
  <c r="AF1230" i="2" s="1"/>
  <c r="AD1264" i="2"/>
  <c r="AF1264" i="2" s="1"/>
  <c r="AD1308" i="2"/>
  <c r="AF1308" i="2" s="1"/>
  <c r="AD1361" i="2"/>
  <c r="AF1361" i="2" s="1"/>
  <c r="AD1403" i="2"/>
  <c r="AF1403" i="2" s="1"/>
  <c r="AD1404" i="2"/>
  <c r="AF1404" i="2" s="1"/>
  <c r="AD1510" i="2"/>
  <c r="AF1510" i="2" s="1"/>
  <c r="AG1510" i="2" s="1"/>
  <c r="AD7" i="2"/>
  <c r="AF7" i="2" s="1"/>
  <c r="AG7" i="2" s="1"/>
  <c r="AD15" i="2"/>
  <c r="AF15" i="2" s="1"/>
  <c r="AG15" i="2" s="1"/>
  <c r="AD543" i="2"/>
  <c r="AF543" i="2" s="1"/>
  <c r="AG543" i="2" s="1"/>
  <c r="AD576" i="2"/>
  <c r="AF576" i="2" s="1"/>
  <c r="AG576" i="2" s="1"/>
  <c r="AD812" i="2"/>
  <c r="AF812" i="2" s="1"/>
  <c r="AG812" i="2" s="1"/>
  <c r="AD1405" i="2"/>
  <c r="AF1405" i="2" s="1"/>
  <c r="AG1405" i="2" s="1"/>
  <c r="AD1511" i="2"/>
  <c r="AF1511" i="2" s="1"/>
  <c r="AG1511" i="2" s="1"/>
  <c r="AD3591" i="2"/>
  <c r="AF3591" i="2" s="1"/>
  <c r="AG3591" i="2" s="1"/>
  <c r="AD3594" i="2"/>
  <c r="AF3594" i="2" s="1"/>
  <c r="AG3594" i="2" s="1"/>
  <c r="AD3897" i="2"/>
  <c r="AF3897" i="2" s="1"/>
  <c r="AG3897" i="2" s="1"/>
  <c r="AD3938" i="2"/>
  <c r="AF3938" i="2" s="1"/>
  <c r="AG3938" i="2" s="1"/>
  <c r="AD2257" i="2"/>
  <c r="AF2257" i="2" s="1"/>
  <c r="AG2257" i="2" s="1"/>
  <c r="AD2286" i="2"/>
  <c r="AF2286" i="2" s="1"/>
  <c r="AG2286" i="2" s="1"/>
  <c r="AD3382" i="2"/>
  <c r="AF3382" i="2" s="1"/>
  <c r="AG3382" i="2" s="1"/>
  <c r="AD4932" i="2"/>
  <c r="AF4932" i="2" s="1"/>
  <c r="AD2763" i="2"/>
  <c r="AF2763" i="2" s="1"/>
  <c r="AD2859" i="2"/>
  <c r="AF2859" i="2" s="1"/>
  <c r="AD4092" i="2"/>
  <c r="AF4092" i="2" s="1"/>
  <c r="AG4092" i="2" s="1"/>
  <c r="AD4318" i="2"/>
  <c r="AF4318" i="2" s="1"/>
  <c r="AD4335" i="2"/>
  <c r="AF4335" i="2" s="1"/>
  <c r="AD4694" i="2"/>
  <c r="AF4694" i="2" s="1"/>
  <c r="AD4709" i="2"/>
  <c r="AF4709" i="2" s="1"/>
  <c r="AD5069" i="2"/>
  <c r="AF5069" i="2" s="1"/>
  <c r="AD5235" i="2"/>
  <c r="AF5235" i="2" s="1"/>
  <c r="AD5349" i="2"/>
  <c r="AF5349" i="2" s="1"/>
  <c r="AD5489" i="2"/>
  <c r="AF5489" i="2" s="1"/>
  <c r="AD5556" i="2"/>
  <c r="AF5556" i="2" s="1"/>
  <c r="AD5605" i="2"/>
  <c r="AF5605" i="2" s="1"/>
  <c r="AD5845" i="2"/>
  <c r="AF5845" i="2" s="1"/>
  <c r="AD5883" i="2"/>
  <c r="AF5883" i="2" s="1"/>
  <c r="AD5901" i="2"/>
  <c r="AF5901" i="2" s="1"/>
  <c r="AD6309" i="2"/>
  <c r="AF6309" i="2" s="1"/>
  <c r="AG6309" i="2" s="1"/>
  <c r="AD6466" i="2"/>
  <c r="AF6466" i="2" s="1"/>
  <c r="AG6466" i="2" s="1"/>
  <c r="AD255" i="2"/>
  <c r="AF255" i="2" s="1"/>
  <c r="AG255" i="2" s="1"/>
  <c r="AD325" i="2"/>
  <c r="AF325" i="2" s="1"/>
  <c r="AG325" i="2" s="1"/>
  <c r="AD988" i="2"/>
  <c r="AF988" i="2" s="1"/>
  <c r="AG988" i="2" s="1"/>
  <c r="AD4581" i="2"/>
  <c r="AF4581" i="2" s="1"/>
  <c r="AG4581" i="2" s="1"/>
  <c r="AD1265" i="2"/>
  <c r="AF1265" i="2" s="1"/>
  <c r="AG1265" i="2" s="1"/>
  <c r="AD3473" i="2"/>
  <c r="AF3473" i="2" s="1"/>
  <c r="AG3473" i="2" s="1"/>
  <c r="AD3173" i="2"/>
  <c r="AF3173" i="2" s="1"/>
  <c r="AG3173" i="2" s="1"/>
  <c r="AD1406" i="2"/>
  <c r="AF1406" i="2" s="1"/>
  <c r="AG1406" i="2" s="1"/>
  <c r="AD1457" i="2"/>
  <c r="AF1457" i="2" s="1"/>
  <c r="AG1457" i="2" s="1"/>
  <c r="AD1458" i="2"/>
  <c r="AF1458" i="2" s="1"/>
  <c r="AG1458" i="2" s="1"/>
  <c r="AD1512" i="2"/>
  <c r="AF1512" i="2" s="1"/>
  <c r="AG1512" i="2" s="1"/>
  <c r="AD1562" i="2"/>
  <c r="AF1562" i="2" s="1"/>
  <c r="AG1562" i="2" s="1"/>
  <c r="AD1627" i="2"/>
  <c r="AF1627" i="2" s="1"/>
  <c r="AD256" i="2"/>
  <c r="AF256" i="2" s="1"/>
  <c r="AD257" i="2"/>
  <c r="AF257" i="2" s="1"/>
  <c r="AD678" i="2"/>
  <c r="AF678" i="2" s="1"/>
  <c r="AD679" i="2"/>
  <c r="AF679" i="2" s="1"/>
  <c r="AG679" i="2" s="1"/>
  <c r="AD813" i="2"/>
  <c r="AF813" i="2" s="1"/>
  <c r="AD1628" i="2"/>
  <c r="AF1628" i="2" s="1"/>
  <c r="AD1697" i="2"/>
  <c r="AF1697" i="2" s="1"/>
  <c r="AD3632" i="2"/>
  <c r="AF3632" i="2" s="1"/>
  <c r="AD3652" i="2"/>
  <c r="AF3652" i="2" s="1"/>
  <c r="AD3853" i="2"/>
  <c r="AF3853" i="2" s="1"/>
  <c r="AD3880" i="2"/>
  <c r="AF3880" i="2" s="1"/>
  <c r="AD2372" i="2"/>
  <c r="AF2372" i="2" s="1"/>
  <c r="AD2410" i="2"/>
  <c r="AF2410" i="2" s="1"/>
  <c r="AD2411" i="2"/>
  <c r="AF2411" i="2" s="1"/>
  <c r="AD2450" i="2"/>
  <c r="AF2450" i="2" s="1"/>
  <c r="AD2475" i="2"/>
  <c r="AF2475" i="2" s="1"/>
  <c r="AD2514" i="2"/>
  <c r="AF2514" i="2" s="1"/>
  <c r="AD3236" i="2"/>
  <c r="AF3236" i="2" s="1"/>
  <c r="AG3236" i="2" s="1"/>
  <c r="AD2674" i="2"/>
  <c r="AF2674" i="2" s="1"/>
  <c r="AG2674" i="2" s="1"/>
  <c r="AD2764" i="2"/>
  <c r="AF2764" i="2" s="1"/>
  <c r="AG2764" i="2" s="1"/>
  <c r="AD4250" i="2"/>
  <c r="AF4250" i="2" s="1"/>
  <c r="AG4250" i="2" s="1"/>
  <c r="AD4381" i="2"/>
  <c r="AF4381" i="2" s="1"/>
  <c r="AG4381" i="2" s="1"/>
  <c r="AD4382" i="2"/>
  <c r="AF4382" i="2" s="1"/>
  <c r="AG4382" i="2" s="1"/>
  <c r="AD4867" i="2"/>
  <c r="AF4867" i="2" s="1"/>
  <c r="AG4867" i="2" s="1"/>
  <c r="AD4868" i="2"/>
  <c r="AF4868" i="2" s="1"/>
  <c r="AG4868" i="2" s="1"/>
  <c r="AD4189" i="2"/>
  <c r="AF4189" i="2" s="1"/>
  <c r="AD5755" i="2"/>
  <c r="AF5755" i="2" s="1"/>
  <c r="AG5755" i="2" s="1"/>
  <c r="AD5141" i="2"/>
  <c r="AF5141" i="2" s="1"/>
  <c r="AG5141" i="2" s="1"/>
  <c r="AD5236" i="2"/>
  <c r="AF5236" i="2" s="1"/>
  <c r="AG5236" i="2" s="1"/>
  <c r="AD5412" i="2"/>
  <c r="AF5412" i="2" s="1"/>
  <c r="AG5412" i="2" s="1"/>
  <c r="AD5688" i="2"/>
  <c r="AF5688" i="2" s="1"/>
  <c r="AG5688" i="2" s="1"/>
  <c r="AD6008" i="2"/>
  <c r="AF6008" i="2" s="1"/>
  <c r="AG6008" i="2" s="1"/>
  <c r="AD6122" i="2"/>
  <c r="AF6122" i="2" s="1"/>
  <c r="AD6203" i="2"/>
  <c r="AF6203" i="2" s="1"/>
  <c r="AD5010" i="2"/>
  <c r="AF5010" i="2" s="1"/>
  <c r="AD6328" i="2"/>
  <c r="AF6328" i="2" s="1"/>
  <c r="AG6328" i="2" s="1"/>
  <c r="AD6443" i="2"/>
  <c r="AF6443" i="2" s="1"/>
  <c r="AD151" i="2"/>
  <c r="AF151" i="2" s="1"/>
  <c r="AD258" i="2"/>
  <c r="AF258" i="2" s="1"/>
  <c r="AD955" i="2"/>
  <c r="AF955" i="2" s="1"/>
  <c r="AD4582" i="2"/>
  <c r="AF4582" i="2" s="1"/>
  <c r="AD1231" i="2"/>
  <c r="AF1231" i="2" s="1"/>
  <c r="AD3474" i="2"/>
  <c r="AF3474" i="2" s="1"/>
  <c r="AD3384" i="2"/>
  <c r="AF3384" i="2" s="1"/>
  <c r="AD3653" i="2"/>
  <c r="AF3653" i="2" s="1"/>
  <c r="AD3677" i="2"/>
  <c r="AF3677" i="2" s="1"/>
  <c r="AD3898" i="2"/>
  <c r="AF3898" i="2" s="1"/>
  <c r="AD3899" i="2"/>
  <c r="AF3899" i="2" s="1"/>
  <c r="AD4138" i="2"/>
  <c r="AF4138" i="2" s="1"/>
  <c r="AD5756" i="2"/>
  <c r="AF5756" i="2" s="1"/>
  <c r="AG5756" i="2" s="1"/>
  <c r="AD38" i="2"/>
  <c r="AF38" i="2" s="1"/>
  <c r="AG38" i="2" s="1"/>
  <c r="AD71" i="2"/>
  <c r="AF71" i="2" s="1"/>
  <c r="AG71" i="2" s="1"/>
  <c r="AD544" i="2"/>
  <c r="AF544" i="2" s="1"/>
  <c r="AG544" i="2" s="1"/>
  <c r="AD577" i="2"/>
  <c r="AF577" i="2" s="1"/>
  <c r="AG577" i="2" s="1"/>
  <c r="AD814" i="2"/>
  <c r="AF814" i="2" s="1"/>
  <c r="AG814" i="2" s="1"/>
  <c r="AD1513" i="2"/>
  <c r="AF1513" i="2" s="1"/>
  <c r="AG1513" i="2" s="1"/>
  <c r="AD1563" i="2"/>
  <c r="AF1563" i="2" s="1"/>
  <c r="AG1563" i="2" s="1"/>
  <c r="AD1629" i="2"/>
  <c r="AF1629" i="2" s="1"/>
  <c r="AG1629" i="2" s="1"/>
  <c r="AD1698" i="2"/>
  <c r="AF1698" i="2" s="1"/>
  <c r="AG1698" i="2" s="1"/>
  <c r="AD1699" i="2"/>
  <c r="AF1699" i="2" s="1"/>
  <c r="AG1699" i="2" s="1"/>
  <c r="AD1800" i="2"/>
  <c r="AF1800" i="2" s="1"/>
  <c r="AG1800" i="2" s="1"/>
  <c r="AD2476" i="2"/>
  <c r="AF2476" i="2" s="1"/>
  <c r="AG2476" i="2" s="1"/>
  <c r="AD2515" i="2"/>
  <c r="AF2515" i="2" s="1"/>
  <c r="AG2515" i="2" s="1"/>
  <c r="AD2580" i="2"/>
  <c r="AF2580" i="2" s="1"/>
  <c r="AG2580" i="2" s="1"/>
  <c r="AD1700" i="2"/>
  <c r="AF1700" i="2" s="1"/>
  <c r="AD1897" i="2"/>
  <c r="AF1897" i="2" s="1"/>
  <c r="AD2765" i="2"/>
  <c r="AF2765" i="2" s="1"/>
  <c r="AD2860" i="2"/>
  <c r="AF2860" i="2" s="1"/>
  <c r="AG2860" i="2" s="1"/>
  <c r="AD3409" i="2"/>
  <c r="AF3409" i="2" s="1"/>
  <c r="AD4139" i="2"/>
  <c r="AF4139" i="2" s="1"/>
  <c r="AD4402" i="2"/>
  <c r="AF4402" i="2" s="1"/>
  <c r="AD4429" i="2"/>
  <c r="AF4429" i="2" s="1"/>
  <c r="AD4695" i="2"/>
  <c r="AF4695" i="2" s="1"/>
  <c r="AD4710" i="2"/>
  <c r="AF4710" i="2" s="1"/>
  <c r="AD2675" i="2"/>
  <c r="AF2675" i="2" s="1"/>
  <c r="AD2676" i="2"/>
  <c r="AF2676" i="2" s="1"/>
  <c r="AD2766" i="2"/>
  <c r="AF2766" i="2" s="1"/>
  <c r="AD5111" i="2"/>
  <c r="AF5111" i="2" s="1"/>
  <c r="AD5237" i="2"/>
  <c r="AF5237" i="2" s="1"/>
  <c r="AD5364" i="2"/>
  <c r="AF5364" i="2" s="1"/>
  <c r="AD5490" i="2"/>
  <c r="AF5490" i="2" s="1"/>
  <c r="AD5557" i="2"/>
  <c r="AF5557" i="2" s="1"/>
  <c r="AG5557" i="2" s="1"/>
  <c r="AD5624" i="2"/>
  <c r="AF5624" i="2" s="1"/>
  <c r="AG5624" i="2" s="1"/>
  <c r="AD6068" i="2"/>
  <c r="AF6068" i="2" s="1"/>
  <c r="AG6068" i="2" s="1"/>
  <c r="AD6123" i="2"/>
  <c r="AF6123" i="2" s="1"/>
  <c r="AG6123" i="2" s="1"/>
  <c r="AD6204" i="2"/>
  <c r="AF6204" i="2" s="1"/>
  <c r="AG6204" i="2" s="1"/>
  <c r="AD4977" i="2"/>
  <c r="AF4977" i="2" s="1"/>
  <c r="AG4977" i="2" s="1"/>
  <c r="AD6295" i="2"/>
  <c r="AF6295" i="2" s="1"/>
  <c r="AG6295" i="2" s="1"/>
  <c r="AD6415" i="2"/>
  <c r="AF6415" i="2" s="1"/>
  <c r="AG6415" i="2" s="1"/>
  <c r="AD3237" i="2"/>
  <c r="AF3237" i="2" s="1"/>
  <c r="AG3237" i="2" s="1"/>
  <c r="AD3608" i="2"/>
  <c r="AF3608" i="2" s="1"/>
  <c r="AG3608" i="2" s="1"/>
  <c r="AD3633" i="2"/>
  <c r="AF3633" i="2" s="1"/>
  <c r="AG3633" i="2" s="1"/>
  <c r="AD3826" i="2"/>
  <c r="AF3826" i="2" s="1"/>
  <c r="AG3826" i="2" s="1"/>
  <c r="AD3854" i="2"/>
  <c r="AF3854" i="2" s="1"/>
  <c r="AG3854" i="2" s="1"/>
  <c r="AD4060" i="2"/>
  <c r="AF4060" i="2" s="1"/>
  <c r="AG4060" i="2" s="1"/>
  <c r="AD152" i="2"/>
  <c r="AF152" i="2" s="1"/>
  <c r="AG152" i="2" s="1"/>
  <c r="AD153" i="2"/>
  <c r="AF153" i="2" s="1"/>
  <c r="AD629" i="2"/>
  <c r="AF629" i="2" s="1"/>
  <c r="AD680" i="2"/>
  <c r="AF680" i="2" s="1"/>
  <c r="AD815" i="2"/>
  <c r="AF815" i="2" s="1"/>
  <c r="AG815" i="2" s="1"/>
  <c r="AD1564" i="2"/>
  <c r="AF1564" i="2" s="1"/>
  <c r="AD1630" i="2"/>
  <c r="AF1630" i="2" s="1"/>
  <c r="AD1631" i="2"/>
  <c r="AF1631" i="2" s="1"/>
  <c r="AD1701" i="2"/>
  <c r="AF1701" i="2" s="1"/>
  <c r="AD1801" i="2"/>
  <c r="AF1801" i="2" s="1"/>
  <c r="AD1898" i="2"/>
  <c r="AF1898" i="2" s="1"/>
  <c r="AD1899" i="2"/>
  <c r="AF1899" i="2" s="1"/>
  <c r="AD1990" i="2"/>
  <c r="AF1990" i="2" s="1"/>
  <c r="AD2581" i="2"/>
  <c r="AF2581" i="2" s="1"/>
  <c r="AD2582" i="2"/>
  <c r="AF2582" i="2" s="1"/>
  <c r="AD154" i="2"/>
  <c r="AF154" i="2" s="1"/>
  <c r="AD259" i="2"/>
  <c r="AF259" i="2" s="1"/>
  <c r="AD956" i="2"/>
  <c r="AF956" i="2" s="1"/>
  <c r="AD4583" i="2"/>
  <c r="AF4583" i="2" s="1"/>
  <c r="AG4583" i="2" s="1"/>
  <c r="AD1232" i="2"/>
  <c r="AF1232" i="2" s="1"/>
  <c r="AG1232" i="2" s="1"/>
  <c r="AD3475" i="2"/>
  <c r="AF3475" i="2" s="1"/>
  <c r="AG3475" i="2" s="1"/>
  <c r="AD5142" i="2"/>
  <c r="AF5142" i="2" s="1"/>
  <c r="AD5238" i="2"/>
  <c r="AF5238" i="2" s="1"/>
  <c r="AG5238" i="2" s="1"/>
  <c r="AD5625" i="2"/>
  <c r="AF5625" i="2" s="1"/>
  <c r="AG5625" i="2" s="1"/>
  <c r="AD2583" i="2"/>
  <c r="AF2583" i="2" s="1"/>
  <c r="AG2583" i="2" s="1"/>
  <c r="AD2677" i="2"/>
  <c r="AF2677" i="2" s="1"/>
  <c r="AG2677" i="2" s="1"/>
  <c r="AD3285" i="2"/>
  <c r="AF3285" i="2" s="1"/>
  <c r="AG3285" i="2" s="1"/>
  <c r="AD4190" i="2"/>
  <c r="AF4190" i="2" s="1"/>
  <c r="AG4190" i="2" s="1"/>
  <c r="AD4355" i="2"/>
  <c r="AF4355" i="2" s="1"/>
  <c r="AG4355" i="2" s="1"/>
  <c r="AD4383" i="2"/>
  <c r="AF4383" i="2" s="1"/>
  <c r="AG4383" i="2" s="1"/>
  <c r="AD4801" i="2"/>
  <c r="AF4801" i="2" s="1"/>
  <c r="AG4801" i="2" s="1"/>
  <c r="AD4833" i="2"/>
  <c r="AF4833" i="2" s="1"/>
  <c r="AG4833" i="2" s="1"/>
  <c r="AD2678" i="2"/>
  <c r="AF2678" i="2" s="1"/>
  <c r="AG2678" i="2" s="1"/>
  <c r="AD2767" i="2"/>
  <c r="AF2767" i="2" s="1"/>
  <c r="AD2861" i="2"/>
  <c r="AF2861" i="2" s="1"/>
  <c r="AD2956" i="2"/>
  <c r="AF2956" i="2" s="1"/>
  <c r="AD5436" i="2"/>
  <c r="AF5436" i="2" s="1"/>
  <c r="AG5436" i="2" s="1"/>
  <c r="AD6009" i="2"/>
  <c r="AF6009" i="2" s="1"/>
  <c r="AD6069" i="2"/>
  <c r="AF6069" i="2" s="1"/>
  <c r="AD6124" i="2"/>
  <c r="AF6124" i="2" s="1"/>
  <c r="AD6205" i="2"/>
  <c r="AF6205" i="2" s="1"/>
  <c r="AD5011" i="2"/>
  <c r="AF5011" i="2" s="1"/>
  <c r="AD6357" i="2"/>
  <c r="AF6357" i="2" s="1"/>
  <c r="AD6444" i="2"/>
  <c r="AF6444" i="2" s="1"/>
  <c r="AD3678" i="2"/>
  <c r="AF3678" i="2" s="1"/>
  <c r="AD3679" i="2"/>
  <c r="AF3679" i="2" s="1"/>
  <c r="AD3900" i="2"/>
  <c r="AF3900" i="2" s="1"/>
  <c r="AD3901" i="2"/>
  <c r="AF3901" i="2" s="1"/>
  <c r="AD4061" i="2"/>
  <c r="AF4061" i="2" s="1"/>
  <c r="AD326" i="2"/>
  <c r="AF326" i="2" s="1"/>
  <c r="AD365" i="2"/>
  <c r="AF365" i="2" s="1"/>
  <c r="AG365" i="2" s="1"/>
  <c r="AD712" i="2"/>
  <c r="AF712" i="2" s="1"/>
  <c r="AG712" i="2" s="1"/>
  <c r="AD734" i="2"/>
  <c r="AF734" i="2" s="1"/>
  <c r="AG734" i="2" s="1"/>
  <c r="AD816" i="2"/>
  <c r="AF816" i="2" s="1"/>
  <c r="AG816" i="2" s="1"/>
  <c r="AD1900" i="2"/>
  <c r="AF1900" i="2" s="1"/>
  <c r="AG1900" i="2" s="1"/>
  <c r="AD1901" i="2"/>
  <c r="AF1901" i="2" s="1"/>
  <c r="AG1901" i="2" s="1"/>
  <c r="AD1991" i="2"/>
  <c r="AF1991" i="2" s="1"/>
  <c r="AG1991" i="2" s="1"/>
  <c r="AD2078" i="2"/>
  <c r="AF2078" i="2" s="1"/>
  <c r="AG2078" i="2" s="1"/>
  <c r="AD2135" i="2"/>
  <c r="AF2135" i="2" s="1"/>
  <c r="AG2135" i="2" s="1"/>
  <c r="AD2164" i="2"/>
  <c r="AF2164" i="2" s="1"/>
  <c r="AG2164" i="2" s="1"/>
  <c r="AD366" i="2"/>
  <c r="AF366" i="2" s="1"/>
  <c r="AG366" i="2" s="1"/>
  <c r="AD367" i="2"/>
  <c r="AF367" i="2" s="1"/>
  <c r="AG367" i="2" s="1"/>
  <c r="AD1033" i="2"/>
  <c r="AF1033" i="2" s="1"/>
  <c r="AG1033" i="2" s="1"/>
  <c r="AD4584" i="2"/>
  <c r="AF4584" i="2" s="1"/>
  <c r="AG4584" i="2" s="1"/>
  <c r="AD1362" i="2"/>
  <c r="AF1362" i="2" s="1"/>
  <c r="AG1362" i="2" s="1"/>
  <c r="AD3476" i="2"/>
  <c r="AF3476" i="2" s="1"/>
  <c r="AD5182" i="2"/>
  <c r="AF5182" i="2" s="1"/>
  <c r="AD5239" i="2"/>
  <c r="AF5239" i="2" s="1"/>
  <c r="AD5702" i="2"/>
  <c r="AF5702" i="2" s="1"/>
  <c r="AG5702" i="2" s="1"/>
  <c r="AD3339" i="2"/>
  <c r="AF3339" i="2" s="1"/>
  <c r="AD4276" i="2"/>
  <c r="AF4276" i="2" s="1"/>
  <c r="AD2768" i="2"/>
  <c r="AF2768" i="2" s="1"/>
  <c r="AD2862" i="2"/>
  <c r="AF2862" i="2" s="1"/>
  <c r="AD2863" i="2"/>
  <c r="AF2863" i="2" s="1"/>
  <c r="AD2957" i="2"/>
  <c r="AF2957" i="2" s="1"/>
  <c r="AD3035" i="2"/>
  <c r="AF3035" i="2" s="1"/>
  <c r="AD3073" i="2"/>
  <c r="AF3073" i="2" s="1"/>
  <c r="AD6010" i="2"/>
  <c r="AF6010" i="2" s="1"/>
  <c r="AD6070" i="2"/>
  <c r="AF6070" i="2" s="1"/>
  <c r="AD6125" i="2"/>
  <c r="AF6125" i="2" s="1"/>
  <c r="AD6206" i="2"/>
  <c r="AF6206" i="2" s="1"/>
  <c r="AD5049" i="2"/>
  <c r="AF5049" i="2" s="1"/>
  <c r="AD3074" i="2"/>
  <c r="AF3074" i="2" s="1"/>
  <c r="AG3074" i="2" s="1"/>
  <c r="AD3584" i="2"/>
  <c r="AF3584" i="2" s="1"/>
  <c r="AG3584" i="2" s="1"/>
  <c r="AD3586" i="2"/>
  <c r="AF3586" i="2" s="1"/>
  <c r="AG3586" i="2" s="1"/>
  <c r="AD3802" i="2"/>
  <c r="AF3802" i="2" s="1"/>
  <c r="AG3802" i="2" s="1"/>
  <c r="AD3809" i="2"/>
  <c r="AF3809" i="2" s="1"/>
  <c r="AG3809" i="2" s="1"/>
  <c r="AD4062" i="2"/>
  <c r="AF4062" i="2" s="1"/>
  <c r="AG4062" i="2" s="1"/>
  <c r="AD8" i="2"/>
  <c r="AF8" i="2" s="1"/>
  <c r="AG8" i="2" s="1"/>
  <c r="AD16" i="2"/>
  <c r="AF16" i="2" s="1"/>
  <c r="AG16" i="2" s="1"/>
  <c r="AD545" i="2"/>
  <c r="AF545" i="2" s="1"/>
  <c r="AG545" i="2" s="1"/>
  <c r="AD578" i="2"/>
  <c r="AF578" i="2" s="1"/>
  <c r="AD817" i="2"/>
  <c r="AF817" i="2" s="1"/>
  <c r="AG817" i="2" s="1"/>
  <c r="AD1200" i="2"/>
  <c r="AF1200" i="2" s="1"/>
  <c r="AG1200" i="2" s="1"/>
  <c r="AD1309" i="2"/>
  <c r="AF1309" i="2" s="1"/>
  <c r="AG1309" i="2" s="1"/>
  <c r="AD1127" i="2"/>
  <c r="AF1127" i="2" s="1"/>
  <c r="AG1127" i="2" s="1"/>
  <c r="AD1163" i="2"/>
  <c r="AF1163" i="2" s="1"/>
  <c r="AG1163" i="2" s="1"/>
  <c r="AD1233" i="2"/>
  <c r="AF1233" i="2" s="1"/>
  <c r="AD1565" i="2"/>
  <c r="AF1565" i="2" s="1"/>
  <c r="AD1566" i="2"/>
  <c r="AF1566" i="2" s="1"/>
  <c r="AD1632" i="2"/>
  <c r="AF1632" i="2" s="1"/>
  <c r="AG1632" i="2" s="1"/>
  <c r="AD1702" i="2"/>
  <c r="AF1702" i="2" s="1"/>
  <c r="AD1802" i="2"/>
  <c r="AF1802" i="2" s="1"/>
  <c r="AD1803" i="2"/>
  <c r="AF1803" i="2" s="1"/>
  <c r="AD2079" i="2"/>
  <c r="AF2079" i="2" s="1"/>
  <c r="AD2280" i="2"/>
  <c r="AF2280" i="2" s="1"/>
  <c r="AD2293" i="2"/>
  <c r="AF2293" i="2" s="1"/>
  <c r="AD9" i="2"/>
  <c r="AF9" i="2" s="1"/>
  <c r="AD21" i="2"/>
  <c r="AF21" i="2" s="1"/>
  <c r="AD916" i="2"/>
  <c r="AF916" i="2" s="1"/>
  <c r="AD4585" i="2"/>
  <c r="AF4585" i="2" s="1"/>
  <c r="AD1201" i="2"/>
  <c r="AF1201" i="2" s="1"/>
  <c r="AD3477" i="2"/>
  <c r="AF3477" i="2" s="1"/>
  <c r="AD5081" i="2"/>
  <c r="AF5081" i="2" s="1"/>
  <c r="AD5240" i="2"/>
  <c r="AF5240" i="2" s="1"/>
  <c r="AG5240" i="2" s="1"/>
  <c r="AD5595" i="2"/>
  <c r="AF5595" i="2" s="1"/>
  <c r="AG5595" i="2" s="1"/>
  <c r="AD2477" i="2"/>
  <c r="AF2477" i="2" s="1"/>
  <c r="AG2477" i="2" s="1"/>
  <c r="AD2516" i="2"/>
  <c r="AF2516" i="2" s="1"/>
  <c r="AG2516" i="2" s="1"/>
  <c r="AD3075" i="2"/>
  <c r="AF3075" i="2" s="1"/>
  <c r="AG3075" i="2" s="1"/>
  <c r="AD4093" i="2"/>
  <c r="AF4093" i="2" s="1"/>
  <c r="AG4093" i="2" s="1"/>
  <c r="AD4191" i="2"/>
  <c r="AF4191" i="2" s="1"/>
  <c r="AG4191" i="2" s="1"/>
  <c r="AD4299" i="2"/>
  <c r="AF4299" i="2" s="1"/>
  <c r="AG4299" i="2" s="1"/>
  <c r="AD4772" i="2"/>
  <c r="AF4772" i="2" s="1"/>
  <c r="AG4772" i="2" s="1"/>
  <c r="AD4773" i="2"/>
  <c r="AF4773" i="2" s="1"/>
  <c r="AG4773" i="2" s="1"/>
  <c r="AD5413" i="2"/>
  <c r="AF5413" i="2" s="1"/>
  <c r="AG5413" i="2" s="1"/>
  <c r="AD6011" i="2"/>
  <c r="AF6011" i="2" s="1"/>
  <c r="AG6011" i="2" s="1"/>
  <c r="AD6071" i="2"/>
  <c r="AF6071" i="2" s="1"/>
  <c r="AG6071" i="2" s="1"/>
  <c r="AD6126" i="2"/>
  <c r="AF6126" i="2" s="1"/>
  <c r="AG6126" i="2" s="1"/>
  <c r="AD6255" i="2"/>
  <c r="AF6255" i="2" s="1"/>
  <c r="AG6255" i="2" s="1"/>
  <c r="AD4957" i="2"/>
  <c r="AF4957" i="2" s="1"/>
  <c r="AD6292" i="2"/>
  <c r="AF6292" i="2" s="1"/>
  <c r="AD6422" i="2"/>
  <c r="AF6422" i="2" s="1"/>
  <c r="AD3322" i="2"/>
  <c r="AF3322" i="2" s="1"/>
  <c r="AG3322" i="2" s="1"/>
  <c r="AD3654" i="2"/>
  <c r="AF3654" i="2" s="1"/>
  <c r="AD3680" i="2"/>
  <c r="AF3680" i="2" s="1"/>
  <c r="AD3881" i="2"/>
  <c r="AF3881" i="2" s="1"/>
  <c r="AD3902" i="2"/>
  <c r="AF3902" i="2" s="1"/>
  <c r="AD4063" i="2"/>
  <c r="AF4063" i="2" s="1"/>
  <c r="AD260" i="2"/>
  <c r="AF260" i="2" s="1"/>
  <c r="AD327" i="2"/>
  <c r="AF327" i="2" s="1"/>
  <c r="AD681" i="2"/>
  <c r="AF681" i="2" s="1"/>
  <c r="AD713" i="2"/>
  <c r="AF713" i="2" s="1"/>
  <c r="AD818" i="2"/>
  <c r="AF818" i="2" s="1"/>
  <c r="AD1703" i="2"/>
  <c r="AF1703" i="2" s="1"/>
  <c r="AD1804" i="2"/>
  <c r="AF1804" i="2" s="1"/>
  <c r="AD1902" i="2"/>
  <c r="AF1902" i="2" s="1"/>
  <c r="AD1992" i="2"/>
  <c r="AF1992" i="2" s="1"/>
  <c r="AG1992" i="2" s="1"/>
  <c r="AD1993" i="2"/>
  <c r="AF1993" i="2" s="1"/>
  <c r="AG1993" i="2" s="1"/>
  <c r="AD2080" i="2"/>
  <c r="AF2080" i="2" s="1"/>
  <c r="AG2080" i="2" s="1"/>
  <c r="AD2136" i="2"/>
  <c r="AF2136" i="2" s="1"/>
  <c r="AG2136" i="2" s="1"/>
  <c r="AD261" i="2"/>
  <c r="AF261" i="2" s="1"/>
  <c r="AG261" i="2" s="1"/>
  <c r="AD328" i="2"/>
  <c r="AF328" i="2" s="1"/>
  <c r="AG328" i="2" s="1"/>
  <c r="AD1007" i="2"/>
  <c r="AF1007" i="2" s="1"/>
  <c r="AG1007" i="2" s="1"/>
  <c r="AD4586" i="2"/>
  <c r="AF4586" i="2" s="1"/>
  <c r="AG4586" i="2" s="1"/>
  <c r="AD1310" i="2"/>
  <c r="AF1310" i="2" s="1"/>
  <c r="AG1310" i="2" s="1"/>
  <c r="AD3478" i="2"/>
  <c r="AF3478" i="2" s="1"/>
  <c r="AG3478" i="2" s="1"/>
  <c r="AD5168" i="2"/>
  <c r="AF5168" i="2" s="1"/>
  <c r="AG5168" i="2" s="1"/>
  <c r="AD5241" i="2"/>
  <c r="AF5241" i="2" s="1"/>
  <c r="AG5241" i="2" s="1"/>
  <c r="AD5658" i="2"/>
  <c r="AF5658" i="2" s="1"/>
  <c r="AG5658" i="2" s="1"/>
  <c r="AD1805" i="2"/>
  <c r="AF1805" i="2" s="1"/>
  <c r="AG1805" i="2" s="1"/>
  <c r="AD2679" i="2"/>
  <c r="AF2679" i="2" s="1"/>
  <c r="AG2679" i="2" s="1"/>
  <c r="AD2769" i="2"/>
  <c r="AF2769" i="2" s="1"/>
  <c r="AD3323" i="2"/>
  <c r="AF3323" i="2" s="1"/>
  <c r="AD4277" i="2"/>
  <c r="AF4277" i="2" s="1"/>
  <c r="AD4403" i="2"/>
  <c r="AF4403" i="2" s="1"/>
  <c r="AG4403" i="2" s="1"/>
  <c r="AD4430" i="2"/>
  <c r="AF4430" i="2" s="1"/>
  <c r="AD4869" i="2"/>
  <c r="AF4869" i="2" s="1"/>
  <c r="AD4893" i="2"/>
  <c r="AF4893" i="2" s="1"/>
  <c r="AD2680" i="2"/>
  <c r="AF2680" i="2" s="1"/>
  <c r="AD2770" i="2"/>
  <c r="AF2770" i="2" s="1"/>
  <c r="AD2864" i="2"/>
  <c r="AF2864" i="2" s="1"/>
  <c r="AD2958" i="2"/>
  <c r="AF2958" i="2" s="1"/>
  <c r="AD2959" i="2"/>
  <c r="AF2959" i="2" s="1"/>
  <c r="AD3036" i="2"/>
  <c r="AF3036" i="2" s="1"/>
  <c r="AD5457" i="2"/>
  <c r="AF5457" i="2" s="1"/>
  <c r="AD6072" i="2"/>
  <c r="AF6072" i="2" s="1"/>
  <c r="AD6073" i="2"/>
  <c r="AF6073" i="2" s="1"/>
  <c r="AD6127" i="2"/>
  <c r="AF6127" i="2" s="1"/>
  <c r="AD6207" i="2"/>
  <c r="AF6207" i="2" s="1"/>
  <c r="AG6207" i="2" s="1"/>
  <c r="AD5027" i="2"/>
  <c r="AF5027" i="2" s="1"/>
  <c r="AG5027" i="2" s="1"/>
  <c r="AD6368" i="2"/>
  <c r="AF6368" i="2" s="1"/>
  <c r="AG6368" i="2" s="1"/>
  <c r="AD6455" i="2"/>
  <c r="AF6455" i="2" s="1"/>
  <c r="AG6455" i="2" s="1"/>
  <c r="AD262" i="2"/>
  <c r="AF262" i="2" s="1"/>
  <c r="AG262" i="2" s="1"/>
  <c r="AD329" i="2"/>
  <c r="AF329" i="2" s="1"/>
  <c r="AG329" i="2" s="1"/>
  <c r="AD989" i="2"/>
  <c r="AF989" i="2" s="1"/>
  <c r="AG989" i="2" s="1"/>
  <c r="AD4587" i="2"/>
  <c r="AF4587" i="2" s="1"/>
  <c r="AG4587" i="2" s="1"/>
  <c r="AD1266" i="2"/>
  <c r="AF1266" i="2" s="1"/>
  <c r="AG1266" i="2" s="1"/>
  <c r="AD3479" i="2"/>
  <c r="AF3479" i="2" s="1"/>
  <c r="AG3479" i="2" s="1"/>
  <c r="AD3421" i="2"/>
  <c r="AF3421" i="2" s="1"/>
  <c r="AG3421" i="2" s="1"/>
  <c r="AD1363" i="2"/>
  <c r="AF1363" i="2" s="1"/>
  <c r="AG1363" i="2" s="1"/>
  <c r="AD1407" i="2"/>
  <c r="AF1407" i="2" s="1"/>
  <c r="AG1407" i="2" s="1"/>
  <c r="AD1408" i="2"/>
  <c r="AF1408" i="2" s="1"/>
  <c r="AG1408" i="2" s="1"/>
  <c r="AD1459" i="2"/>
  <c r="AF1459" i="2" s="1"/>
  <c r="AG1459" i="2" s="1"/>
  <c r="AD1514" i="2"/>
  <c r="AF1514" i="2" s="1"/>
  <c r="AD1515" i="2"/>
  <c r="AF1515" i="2" s="1"/>
  <c r="AD155" i="2"/>
  <c r="AF155" i="2" s="1"/>
  <c r="AD263" i="2"/>
  <c r="AF263" i="2" s="1"/>
  <c r="AG263" i="2" s="1"/>
  <c r="AD630" i="2"/>
  <c r="AF630" i="2" s="1"/>
  <c r="AD682" i="2"/>
  <c r="AF682" i="2" s="1"/>
  <c r="AD819" i="2"/>
  <c r="AF819" i="2" s="1"/>
  <c r="AD1994" i="2"/>
  <c r="AF1994" i="2" s="1"/>
  <c r="AD2081" i="2"/>
  <c r="AF2081" i="2" s="1"/>
  <c r="AD3744" i="2"/>
  <c r="AF3744" i="2" s="1"/>
  <c r="AD3775" i="2"/>
  <c r="AF3775" i="2" s="1"/>
  <c r="AD3968" i="2"/>
  <c r="AF3968" i="2" s="1"/>
  <c r="AD3994" i="2"/>
  <c r="AF3994" i="2" s="1"/>
  <c r="AD2337" i="2"/>
  <c r="AF2337" i="2" s="1"/>
  <c r="AD2373" i="2"/>
  <c r="AF2373" i="2" s="1"/>
  <c r="AD2374" i="2"/>
  <c r="AF2374" i="2" s="1"/>
  <c r="AD2412" i="2"/>
  <c r="AF2412" i="2" s="1"/>
  <c r="AD2451" i="2"/>
  <c r="AF2451" i="2" s="1"/>
  <c r="AG2451" i="2" s="1"/>
  <c r="AD2478" i="2"/>
  <c r="AF2478" i="2" s="1"/>
  <c r="AG2478" i="2" s="1"/>
  <c r="AD3422" i="2"/>
  <c r="AF3422" i="2" s="1"/>
  <c r="AG3422" i="2" s="1"/>
  <c r="AD2960" i="2"/>
  <c r="AF2960" i="2" s="1"/>
  <c r="AG2960" i="2" s="1"/>
  <c r="AD3037" i="2"/>
  <c r="AF3037" i="2" s="1"/>
  <c r="AG3037" i="2" s="1"/>
  <c r="AD4192" i="2"/>
  <c r="AF4192" i="2" s="1"/>
  <c r="AG4192" i="2" s="1"/>
  <c r="AD4474" i="2"/>
  <c r="AD4500" i="2"/>
  <c r="AF4500" i="2" s="1"/>
  <c r="AG4500" i="2" s="1"/>
  <c r="AD4744" i="2"/>
  <c r="AF4744" i="2" s="1"/>
  <c r="AG4744" i="2" s="1"/>
  <c r="AD4774" i="2"/>
  <c r="AF4774" i="2" s="1"/>
  <c r="AG4774" i="2" s="1"/>
  <c r="AD4193" i="2"/>
  <c r="AF4193" i="2" s="1"/>
  <c r="AG4193" i="2" s="1"/>
  <c r="AD5757" i="2"/>
  <c r="AF5757" i="2" s="1"/>
  <c r="AG5757" i="2" s="1"/>
  <c r="AD5112" i="2"/>
  <c r="AF5112" i="2" s="1"/>
  <c r="AG5112" i="2" s="1"/>
  <c r="AD5242" i="2"/>
  <c r="AF5242" i="2" s="1"/>
  <c r="AG5242" i="2" s="1"/>
  <c r="AD5389" i="2"/>
  <c r="AF5389" i="2" s="1"/>
  <c r="AG5389" i="2" s="1"/>
  <c r="AD5491" i="2"/>
  <c r="AF5491" i="2" s="1"/>
  <c r="AD5558" i="2"/>
  <c r="AF5558" i="2" s="1"/>
  <c r="AD5659" i="2"/>
  <c r="AF5659" i="2" s="1"/>
  <c r="AD5874" i="2"/>
  <c r="AF5874" i="2" s="1"/>
  <c r="AG5874" i="2" s="1"/>
  <c r="AD5924" i="2"/>
  <c r="AF5924" i="2" s="1"/>
  <c r="AD5951" i="2"/>
  <c r="AF5951" i="2" s="1"/>
  <c r="AD4978" i="2"/>
  <c r="AF4978" i="2" s="1"/>
  <c r="AD6381" i="2"/>
  <c r="AF6381" i="2" s="1"/>
  <c r="AD6505" i="2"/>
  <c r="AF6505" i="2" s="1"/>
  <c r="AD156" i="2"/>
  <c r="AF156" i="2" s="1"/>
  <c r="AD264" i="2"/>
  <c r="AF264" i="2" s="1"/>
  <c r="AD957" i="2"/>
  <c r="AF957" i="2" s="1"/>
  <c r="AD4588" i="2"/>
  <c r="AF4588" i="2" s="1"/>
  <c r="AD1234" i="2"/>
  <c r="AF1234" i="2" s="1"/>
  <c r="AD3480" i="2"/>
  <c r="AF3480" i="2" s="1"/>
  <c r="AD3391" i="2"/>
  <c r="AF3391" i="2" s="1"/>
  <c r="AD4140" i="2"/>
  <c r="AF4140" i="2" s="1"/>
  <c r="AD5758" i="2"/>
  <c r="AF5758" i="2" s="1"/>
  <c r="AG5758" i="2" s="1"/>
  <c r="AD72" i="2"/>
  <c r="AF72" i="2" s="1"/>
  <c r="AG72" i="2" s="1"/>
  <c r="AD73" i="2"/>
  <c r="AF73" i="2" s="1"/>
  <c r="AG73" i="2" s="1"/>
  <c r="AD579" i="2"/>
  <c r="AF579" i="2" s="1"/>
  <c r="AG579" i="2" s="1"/>
  <c r="AD580" i="2"/>
  <c r="AF580" i="2" s="1"/>
  <c r="AG580" i="2" s="1"/>
  <c r="AD820" i="2"/>
  <c r="AF820" i="2" s="1"/>
  <c r="AG820" i="2" s="1"/>
  <c r="AD1516" i="2"/>
  <c r="AF1516" i="2" s="1"/>
  <c r="AG1516" i="2" s="1"/>
  <c r="AD1567" i="2"/>
  <c r="AF1567" i="2" s="1"/>
  <c r="AG1567" i="2" s="1"/>
  <c r="AD1633" i="2"/>
  <c r="AF1633" i="2" s="1"/>
  <c r="AG1633" i="2" s="1"/>
  <c r="AD1704" i="2"/>
  <c r="AF1704" i="2" s="1"/>
  <c r="AG1704" i="2" s="1"/>
  <c r="AD1806" i="2"/>
  <c r="AF1806" i="2" s="1"/>
  <c r="AG1806" i="2" s="1"/>
  <c r="AD1807" i="2"/>
  <c r="AF1807" i="2" s="1"/>
  <c r="AG1807" i="2" s="1"/>
  <c r="AD2479" i="2"/>
  <c r="AF2479" i="2" s="1"/>
  <c r="AG2479" i="2" s="1"/>
  <c r="AD2517" i="2"/>
  <c r="AF2517" i="2" s="1"/>
  <c r="AG2517" i="2" s="1"/>
  <c r="AD2584" i="2"/>
  <c r="AF2584" i="2" s="1"/>
  <c r="AG2584" i="2" s="1"/>
  <c r="AD2585" i="2"/>
  <c r="AF2585" i="2" s="1"/>
  <c r="AD1705" i="2"/>
  <c r="AF1705" i="2" s="1"/>
  <c r="AD1808" i="2"/>
  <c r="AF1808" i="2" s="1"/>
  <c r="AD2771" i="2"/>
  <c r="AF2771" i="2" s="1"/>
  <c r="AG2771" i="2" s="1"/>
  <c r="AD2865" i="2"/>
  <c r="AF2865" i="2" s="1"/>
  <c r="AD3410" i="2"/>
  <c r="AF3410" i="2" s="1"/>
  <c r="AD4141" i="2"/>
  <c r="AF4141" i="2" s="1"/>
  <c r="AD2681" i="2"/>
  <c r="AF2681" i="2" s="1"/>
  <c r="AD2772" i="2"/>
  <c r="AF2772" i="2" s="1"/>
  <c r="AD5113" i="2"/>
  <c r="AF5113" i="2" s="1"/>
  <c r="AD5243" i="2"/>
  <c r="AF5243" i="2" s="1"/>
  <c r="AD5365" i="2"/>
  <c r="AF5365" i="2" s="1"/>
  <c r="AD5492" i="2"/>
  <c r="AF5492" i="2" s="1"/>
  <c r="AD5559" i="2"/>
  <c r="AF5559" i="2" s="1"/>
  <c r="AD5626" i="2"/>
  <c r="AF5626" i="2" s="1"/>
  <c r="AD6074" i="2"/>
  <c r="AF6074" i="2" s="1"/>
  <c r="AD6208" i="2"/>
  <c r="AF6208" i="2" s="1"/>
  <c r="AD6256" i="2"/>
  <c r="AF6256" i="2" s="1"/>
  <c r="AG6256" i="2" s="1"/>
  <c r="AD4979" i="2"/>
  <c r="AF4979" i="2" s="1"/>
  <c r="AG4979" i="2" s="1"/>
  <c r="AD6296" i="2"/>
  <c r="AF6296" i="2" s="1"/>
  <c r="AG6296" i="2" s="1"/>
  <c r="AD6416" i="2"/>
  <c r="AF6416" i="2" s="1"/>
  <c r="AG6416" i="2" s="1"/>
  <c r="AD74" i="2"/>
  <c r="AF74" i="2" s="1"/>
  <c r="AG74" i="2" s="1"/>
  <c r="AD157" i="2"/>
  <c r="AF157" i="2" s="1"/>
  <c r="AG157" i="2" s="1"/>
  <c r="AD928" i="2"/>
  <c r="AF928" i="2" s="1"/>
  <c r="AG928" i="2" s="1"/>
  <c r="AD4589" i="2"/>
  <c r="AF4589" i="2" s="1"/>
  <c r="AG4589" i="2" s="1"/>
  <c r="AD1202" i="2"/>
  <c r="AF1202" i="2" s="1"/>
  <c r="AG1202" i="2" s="1"/>
  <c r="AD3481" i="2"/>
  <c r="AF3481" i="2" s="1"/>
  <c r="AG3481" i="2" s="1"/>
  <c r="AD3392" i="2"/>
  <c r="AF3392" i="2" s="1"/>
  <c r="AG3392" i="2" s="1"/>
  <c r="AD4094" i="2"/>
  <c r="AF4094" i="2" s="1"/>
  <c r="AG4094" i="2" s="1"/>
  <c r="AD5759" i="2"/>
  <c r="AF5759" i="2" s="1"/>
  <c r="AG5759" i="2" s="1"/>
  <c r="AD1267" i="2"/>
  <c r="AF1267" i="2" s="1"/>
  <c r="AG1267" i="2" s="1"/>
  <c r="AD1311" i="2"/>
  <c r="AF1311" i="2" s="1"/>
  <c r="AG1311" i="2" s="1"/>
  <c r="AD1312" i="2"/>
  <c r="AF1312" i="2" s="1"/>
  <c r="AD1364" i="2"/>
  <c r="AF1364" i="2" s="1"/>
  <c r="AD1409" i="2"/>
  <c r="AF1409" i="2" s="1"/>
  <c r="AD1460" i="2"/>
  <c r="AF1460" i="2" s="1"/>
  <c r="AG1460" i="2" s="1"/>
  <c r="AD39" i="2"/>
  <c r="AF39" i="2" s="1"/>
  <c r="AD75" i="2"/>
  <c r="AF75" i="2" s="1"/>
  <c r="AD546" i="2"/>
  <c r="AF546" i="2" s="1"/>
  <c r="AD581" i="2"/>
  <c r="AF581" i="2" s="1"/>
  <c r="AD821" i="2"/>
  <c r="AF821" i="2" s="1"/>
  <c r="AD1809" i="2"/>
  <c r="AF1809" i="2" s="1"/>
  <c r="AD1903" i="2"/>
  <c r="AF1903" i="2" s="1"/>
  <c r="AD3681" i="2"/>
  <c r="AF3681" i="2" s="1"/>
  <c r="AD3713" i="2"/>
  <c r="AF3713" i="2" s="1"/>
  <c r="AD3903" i="2"/>
  <c r="AF3903" i="2" s="1"/>
  <c r="AD3939" i="2"/>
  <c r="AF3939" i="2" s="1"/>
  <c r="AD2297" i="2"/>
  <c r="AF2297" i="2" s="1"/>
  <c r="AD2308" i="2"/>
  <c r="AF2308" i="2" s="1"/>
  <c r="AD2309" i="2"/>
  <c r="AF2309" i="2" s="1"/>
  <c r="AG2309" i="2" s="1"/>
  <c r="AD2338" i="2"/>
  <c r="AF2338" i="2" s="1"/>
  <c r="AG2338" i="2" s="1"/>
  <c r="AD2375" i="2"/>
  <c r="AF2375" i="2" s="1"/>
  <c r="AG2375" i="2" s="1"/>
  <c r="AD2413" i="2"/>
  <c r="AD3393" i="2"/>
  <c r="AF3393" i="2" s="1"/>
  <c r="AG3393" i="2" s="1"/>
  <c r="AD4933" i="2"/>
  <c r="AF4933" i="2" s="1"/>
  <c r="AG4933" i="2" s="1"/>
  <c r="AD2866" i="2"/>
  <c r="AF2866" i="2" s="1"/>
  <c r="AG2866" i="2" s="1"/>
  <c r="AD2961" i="2"/>
  <c r="AF2961" i="2" s="1"/>
  <c r="AG2961" i="2" s="1"/>
  <c r="AD4095" i="2"/>
  <c r="AF4095" i="2" s="1"/>
  <c r="AG4095" i="2" s="1"/>
  <c r="AD4431" i="2"/>
  <c r="AF4431" i="2" s="1"/>
  <c r="AG4431" i="2" s="1"/>
  <c r="AD4432" i="2"/>
  <c r="AF4432" i="2" s="1"/>
  <c r="AG4432" i="2" s="1"/>
  <c r="AD4711" i="2"/>
  <c r="AF4711" i="2" s="1"/>
  <c r="AG4711" i="2" s="1"/>
  <c r="AD4712" i="2"/>
  <c r="AF4712" i="2" s="1"/>
  <c r="AG4712" i="2" s="1"/>
  <c r="AD5070" i="2"/>
  <c r="AF5070" i="2" s="1"/>
  <c r="AG5070" i="2" s="1"/>
  <c r="AD5244" i="2"/>
  <c r="AF5244" i="2" s="1"/>
  <c r="AG5244" i="2" s="1"/>
  <c r="AD5366" i="2"/>
  <c r="AF5366" i="2" s="1"/>
  <c r="AD5493" i="2"/>
  <c r="AF5493" i="2" s="1"/>
  <c r="AD5560" i="2"/>
  <c r="AF5560" i="2" s="1"/>
  <c r="AD5606" i="2"/>
  <c r="AF5606" i="2" s="1"/>
  <c r="AG5606" i="2" s="1"/>
  <c r="AD5849" i="2"/>
  <c r="AF5849" i="2" s="1"/>
  <c r="AD5884" i="2"/>
  <c r="AF5884" i="2" s="1"/>
  <c r="AD5902" i="2"/>
  <c r="AF5902" i="2" s="1"/>
  <c r="AD6329" i="2"/>
  <c r="AF6329" i="2" s="1"/>
  <c r="AD6475" i="2"/>
  <c r="AF6475" i="2" s="1"/>
  <c r="AD3324" i="2"/>
  <c r="AF3324" i="2" s="1"/>
  <c r="AD4064" i="2"/>
  <c r="AF4064" i="2" s="1"/>
  <c r="AD265" i="2"/>
  <c r="AF265" i="2" s="1"/>
  <c r="AD330" i="2"/>
  <c r="AF330" i="2" s="1"/>
  <c r="AD714" i="2"/>
  <c r="AF714" i="2" s="1"/>
  <c r="AD715" i="2"/>
  <c r="AF715" i="2" s="1"/>
  <c r="AD822" i="2"/>
  <c r="AF822" i="2" s="1"/>
  <c r="AD1706" i="2"/>
  <c r="AF1706" i="2" s="1"/>
  <c r="AD1810" i="2"/>
  <c r="AF1810" i="2" s="1"/>
  <c r="AG1810" i="2" s="1"/>
  <c r="AD1904" i="2"/>
  <c r="AF1904" i="2" s="1"/>
  <c r="AG1904" i="2" s="1"/>
  <c r="AD1995" i="2"/>
  <c r="AF1995" i="2" s="1"/>
  <c r="AG1995" i="2" s="1"/>
  <c r="AD1996" i="2"/>
  <c r="AF1996" i="2" s="1"/>
  <c r="AG1996" i="2" s="1"/>
  <c r="AD2082" i="2"/>
  <c r="AF2082" i="2" s="1"/>
  <c r="AG2082" i="2" s="1"/>
  <c r="AD2137" i="2"/>
  <c r="AF2137" i="2" s="1"/>
  <c r="AG2137" i="2" s="1"/>
  <c r="AD331" i="2"/>
  <c r="AF331" i="2" s="1"/>
  <c r="AG331" i="2" s="1"/>
  <c r="AD368" i="2"/>
  <c r="AF368" i="2" s="1"/>
  <c r="AG368" i="2" s="1"/>
  <c r="AD1008" i="2"/>
  <c r="AF1008" i="2" s="1"/>
  <c r="AG1008" i="2" s="1"/>
  <c r="AD4590" i="2"/>
  <c r="AF4590" i="2" s="1"/>
  <c r="AG4590" i="2" s="1"/>
  <c r="AD1313" i="2"/>
  <c r="AF1313" i="2" s="1"/>
  <c r="AG1313" i="2" s="1"/>
  <c r="AD3482" i="2"/>
  <c r="AF3482" i="2" s="1"/>
  <c r="AG3482" i="2" s="1"/>
  <c r="AD5183" i="2"/>
  <c r="AF5183" i="2" s="1"/>
  <c r="AD5245" i="2"/>
  <c r="AF5245" i="2" s="1"/>
  <c r="AG5245" i="2" s="1"/>
  <c r="AD5689" i="2"/>
  <c r="AF5689" i="2" s="1"/>
  <c r="AG5689" i="2" s="1"/>
  <c r="AD1811" i="2"/>
  <c r="AF1811" i="2" s="1"/>
  <c r="AD2773" i="2"/>
  <c r="AF2773" i="2" s="1"/>
  <c r="AD2774" i="2"/>
  <c r="AF2774" i="2" s="1"/>
  <c r="AD3340" i="2"/>
  <c r="AF3340" i="2" s="1"/>
  <c r="AG3340" i="2" s="1"/>
  <c r="AD4278" i="2"/>
  <c r="AF4278" i="2" s="1"/>
  <c r="AD2775" i="2"/>
  <c r="AF2775" i="2" s="1"/>
  <c r="AD2776" i="2"/>
  <c r="AF2776" i="2" s="1"/>
  <c r="AD2867" i="2"/>
  <c r="AF2867" i="2" s="1"/>
  <c r="AD2962" i="2"/>
  <c r="AF2962" i="2" s="1"/>
  <c r="AD3038" i="2"/>
  <c r="AF3038" i="2" s="1"/>
  <c r="AD3039" i="2"/>
  <c r="AF3039" i="2" s="1"/>
  <c r="AD5458" i="2"/>
  <c r="AF5458" i="2" s="1"/>
  <c r="AD6012" i="2"/>
  <c r="AF6012" i="2" s="1"/>
  <c r="AD6075" i="2"/>
  <c r="AF6075" i="2" s="1"/>
  <c r="AD6128" i="2"/>
  <c r="AF6128" i="2" s="1"/>
  <c r="AD6209" i="2"/>
  <c r="AF6209" i="2" s="1"/>
  <c r="AD5050" i="2"/>
  <c r="AF5050" i="2" s="1"/>
  <c r="AD6369" i="2"/>
  <c r="AF6369" i="2" s="1"/>
  <c r="AG6369" i="2" s="1"/>
  <c r="AD6456" i="2"/>
  <c r="AF6456" i="2" s="1"/>
  <c r="AG6456" i="2" s="1"/>
  <c r="AD266" i="2"/>
  <c r="AF266" i="2" s="1"/>
  <c r="AG266" i="2" s="1"/>
  <c r="AD332" i="2"/>
  <c r="AF332" i="2" s="1"/>
  <c r="AG332" i="2" s="1"/>
  <c r="AD990" i="2"/>
  <c r="AF990" i="2" s="1"/>
  <c r="AG990" i="2" s="1"/>
  <c r="AD4591" i="2"/>
  <c r="AF4591" i="2" s="1"/>
  <c r="AG4591" i="2" s="1"/>
  <c r="AD1268" i="2"/>
  <c r="AD3483" i="2"/>
  <c r="AF3483" i="2" s="1"/>
  <c r="AG3483" i="2" s="1"/>
  <c r="AD3423" i="2"/>
  <c r="AF3423" i="2" s="1"/>
  <c r="AG3423" i="2" s="1"/>
  <c r="AD1365" i="2"/>
  <c r="AF1365" i="2" s="1"/>
  <c r="AG1365" i="2" s="1"/>
  <c r="AD1410" i="2"/>
  <c r="AF1410" i="2" s="1"/>
  <c r="AG1410" i="2" s="1"/>
  <c r="AD1411" i="2"/>
  <c r="AF1411" i="2" s="1"/>
  <c r="AG1411" i="2" s="1"/>
  <c r="AD1461" i="2"/>
  <c r="AF1461" i="2" s="1"/>
  <c r="AG1461" i="2" s="1"/>
  <c r="AD1517" i="2"/>
  <c r="AF1517" i="2" s="1"/>
  <c r="AG1517" i="2" s="1"/>
  <c r="AD1568" i="2"/>
  <c r="AF1568" i="2" s="1"/>
  <c r="AG1568" i="2" s="1"/>
  <c r="AD158" i="2"/>
  <c r="AF158" i="2" s="1"/>
  <c r="AD267" i="2"/>
  <c r="AF267" i="2" s="1"/>
  <c r="AD631" i="2"/>
  <c r="AF631" i="2" s="1"/>
  <c r="AD683" i="2"/>
  <c r="AF683" i="2" s="1"/>
  <c r="AG683" i="2" s="1"/>
  <c r="AD823" i="2"/>
  <c r="AF823" i="2" s="1"/>
  <c r="AD1997" i="2"/>
  <c r="AF1997" i="2" s="1"/>
  <c r="AD2083" i="2"/>
  <c r="AF2083" i="2" s="1"/>
  <c r="AD3745" i="2"/>
  <c r="AF3745" i="2" s="1"/>
  <c r="AD3776" i="2"/>
  <c r="AF3776" i="2" s="1"/>
  <c r="AD3969" i="2"/>
  <c r="AF3969" i="2" s="1"/>
  <c r="AD3995" i="2"/>
  <c r="AF3995" i="2" s="1"/>
  <c r="AD2339" i="2"/>
  <c r="AF2339" i="2" s="1"/>
  <c r="AD2376" i="2"/>
  <c r="AF2376" i="2" s="1"/>
  <c r="AD2414" i="2"/>
  <c r="AF2414" i="2" s="1"/>
  <c r="AD2415" i="2"/>
  <c r="AF2415" i="2" s="1"/>
  <c r="AD2452" i="2"/>
  <c r="AF2452" i="2" s="1"/>
  <c r="AD2480" i="2"/>
  <c r="AF2480" i="2" s="1"/>
  <c r="AD3424" i="2"/>
  <c r="AF3424" i="2" s="1"/>
  <c r="AG3424" i="2" s="1"/>
  <c r="AD3040" i="2"/>
  <c r="AF3040" i="2" s="1"/>
  <c r="AG3040" i="2" s="1"/>
  <c r="AD3076" i="2"/>
  <c r="AF3076" i="2" s="1"/>
  <c r="AG3076" i="2" s="1"/>
  <c r="AD4194" i="2"/>
  <c r="AF4194" i="2" s="1"/>
  <c r="AG4194" i="2" s="1"/>
  <c r="AD4501" i="2"/>
  <c r="AF4501" i="2" s="1"/>
  <c r="AG4501" i="2" s="1"/>
  <c r="AD4502" i="2"/>
  <c r="AF4502" i="2" s="1"/>
  <c r="AG4502" i="2" s="1"/>
  <c r="AD4775" i="2"/>
  <c r="AF4775" i="2" s="1"/>
  <c r="AG4775" i="2" s="1"/>
  <c r="AD4776" i="2"/>
  <c r="AF4776" i="2" s="1"/>
  <c r="AG4776" i="2" s="1"/>
  <c r="AD4195" i="2"/>
  <c r="AF4195" i="2" s="1"/>
  <c r="AG4195" i="2" s="1"/>
  <c r="AD5760" i="2"/>
  <c r="AF5760" i="2" s="1"/>
  <c r="AG5760" i="2" s="1"/>
  <c r="AD5143" i="2"/>
  <c r="AF5143" i="2" s="1"/>
  <c r="AG5143" i="2" s="1"/>
  <c r="AD5246" i="2"/>
  <c r="AF5246" i="2" s="1"/>
  <c r="AG5246" i="2" s="1"/>
  <c r="AD5414" i="2"/>
  <c r="AF5414" i="2" s="1"/>
  <c r="AG5414" i="2" s="1"/>
  <c r="AD5494" i="2"/>
  <c r="AF5494" i="2" s="1"/>
  <c r="AG5494" i="2" s="1"/>
  <c r="AD5561" i="2"/>
  <c r="AF5561" i="2" s="1"/>
  <c r="AG5561" i="2" s="1"/>
  <c r="AD5660" i="2"/>
  <c r="AF5660" i="2" s="1"/>
  <c r="AD5875" i="2"/>
  <c r="AF5875" i="2" s="1"/>
  <c r="AD5925" i="2"/>
  <c r="AF5925" i="2" s="1"/>
  <c r="AD5952" i="2"/>
  <c r="AF5952" i="2" s="1"/>
  <c r="AG5952" i="2" s="1"/>
  <c r="AD4980" i="2"/>
  <c r="AF4980" i="2" s="1"/>
  <c r="AD6382" i="2"/>
  <c r="AF6382" i="2" s="1"/>
  <c r="AD6506" i="2"/>
  <c r="AF6506" i="2" s="1"/>
  <c r="AD159" i="2"/>
  <c r="AF159" i="2" s="1"/>
  <c r="AD160" i="2"/>
  <c r="AF160" i="2" s="1"/>
  <c r="AD958" i="2"/>
  <c r="AF958" i="2" s="1"/>
  <c r="AD4592" i="2"/>
  <c r="AF4592" i="2" s="1"/>
  <c r="AD1203" i="2"/>
  <c r="AF1203" i="2" s="1"/>
  <c r="AD3484" i="2"/>
  <c r="AF3484" i="2" s="1"/>
  <c r="AD3141" i="2"/>
  <c r="AF3141" i="2" s="1"/>
  <c r="AD3682" i="2"/>
  <c r="AF3682" i="2" s="1"/>
  <c r="AD3683" i="2"/>
  <c r="AF3683" i="2" s="1"/>
  <c r="AD3904" i="2"/>
  <c r="AF3904" i="2" s="1"/>
  <c r="AD3905" i="2"/>
  <c r="AF3905" i="2" s="1"/>
  <c r="AG3905" i="2" s="1"/>
  <c r="AD4142" i="2"/>
  <c r="AF4142" i="2" s="1"/>
  <c r="AG4142" i="2" s="1"/>
  <c r="AD5761" i="2"/>
  <c r="AF5761" i="2" s="1"/>
  <c r="AG5761" i="2" s="1"/>
  <c r="AD40" i="2"/>
  <c r="AF40" i="2" s="1"/>
  <c r="AG40" i="2" s="1"/>
  <c r="AD76" i="2"/>
  <c r="AF76" i="2" s="1"/>
  <c r="AG76" i="2" s="1"/>
  <c r="AD547" i="2"/>
  <c r="AF547" i="2" s="1"/>
  <c r="AD582" i="2"/>
  <c r="AF582" i="2" s="1"/>
  <c r="AG582" i="2" s="1"/>
  <c r="AD824" i="2"/>
  <c r="AF824" i="2" s="1"/>
  <c r="AG824" i="2" s="1"/>
  <c r="AD1569" i="2"/>
  <c r="AF1569" i="2" s="1"/>
  <c r="AG1569" i="2" s="1"/>
  <c r="AD1570" i="2"/>
  <c r="AF1570" i="2" s="1"/>
  <c r="AG1570" i="2" s="1"/>
  <c r="AD1634" i="2"/>
  <c r="AF1634" i="2" s="1"/>
  <c r="AD1707" i="2"/>
  <c r="AF1707" i="2" s="1"/>
  <c r="AG1707" i="2" s="1"/>
  <c r="AD1812" i="2"/>
  <c r="AF1812" i="2" s="1"/>
  <c r="AG1812" i="2" s="1"/>
  <c r="AD1905" i="2"/>
  <c r="AF1905" i="2" s="1"/>
  <c r="AG1905" i="2" s="1"/>
  <c r="AD2481" i="2"/>
  <c r="AF2481" i="2" s="1"/>
  <c r="AG2481" i="2" s="1"/>
  <c r="AD2482" i="2"/>
  <c r="AF2482" i="2" s="1"/>
  <c r="AD2518" i="2"/>
  <c r="AF2518" i="2" s="1"/>
  <c r="AD2586" i="2"/>
  <c r="AF2586" i="2" s="1"/>
  <c r="AD1708" i="2"/>
  <c r="AF1708" i="2" s="1"/>
  <c r="AG1708" i="2" s="1"/>
  <c r="AD1813" i="2"/>
  <c r="AF1813" i="2" s="1"/>
  <c r="AD2777" i="2"/>
  <c r="AF2777" i="2" s="1"/>
  <c r="AD2868" i="2"/>
  <c r="AF2868" i="2" s="1"/>
  <c r="AD3142" i="2"/>
  <c r="AF3142" i="2" s="1"/>
  <c r="AD4096" i="2"/>
  <c r="AF4096" i="2" s="1"/>
  <c r="AD4404" i="2"/>
  <c r="AF4404" i="2" s="1"/>
  <c r="AD4433" i="2"/>
  <c r="AF4433" i="2" s="1"/>
  <c r="AD4696" i="2"/>
  <c r="AF4696" i="2" s="1"/>
  <c r="AD4713" i="2"/>
  <c r="AF4713" i="2" s="1"/>
  <c r="AD4934" i="2"/>
  <c r="AF4934" i="2" s="1"/>
  <c r="AD2682" i="2"/>
  <c r="AF2682" i="2" s="1"/>
  <c r="AD2683" i="2"/>
  <c r="AF2683" i="2" s="1"/>
  <c r="AD5082" i="2"/>
  <c r="AF5082" i="2" s="1"/>
  <c r="AD5247" i="2"/>
  <c r="AF5247" i="2" s="1"/>
  <c r="AG5247" i="2" s="1"/>
  <c r="AD5367" i="2"/>
  <c r="AF5367" i="2" s="1"/>
  <c r="AG5367" i="2" s="1"/>
  <c r="AD5495" i="2"/>
  <c r="AF5495" i="2" s="1"/>
  <c r="AG5495" i="2" s="1"/>
  <c r="AD5562" i="2"/>
  <c r="AF5562" i="2" s="1"/>
  <c r="AG5562" i="2" s="1"/>
  <c r="AD5627" i="2"/>
  <c r="AF5627" i="2" s="1"/>
  <c r="AG5627" i="2" s="1"/>
  <c r="AD5885" i="2"/>
  <c r="AF5885" i="2" s="1"/>
  <c r="AG5885" i="2" s="1"/>
  <c r="AD5903" i="2"/>
  <c r="AF5903" i="2" s="1"/>
  <c r="AG5903" i="2" s="1"/>
  <c r="AD6129" i="2"/>
  <c r="AF6129" i="2" s="1"/>
  <c r="AG6129" i="2" s="1"/>
  <c r="AD6310" i="2"/>
  <c r="AF6310" i="2" s="1"/>
  <c r="AG6310" i="2" s="1"/>
  <c r="AD6476" i="2"/>
  <c r="AF6476" i="2" s="1"/>
  <c r="AG6476" i="2" s="1"/>
  <c r="AD268" i="2"/>
  <c r="AF268" i="2" s="1"/>
  <c r="AG268" i="2" s="1"/>
  <c r="AD333" i="2"/>
  <c r="AF333" i="2" s="1"/>
  <c r="AG333" i="2" s="1"/>
  <c r="AD1009" i="2"/>
  <c r="AF1009" i="2" s="1"/>
  <c r="AG1009" i="2" s="1"/>
  <c r="AD4593" i="2"/>
  <c r="AF4593" i="2" s="1"/>
  <c r="AG4593" i="2" s="1"/>
  <c r="AD1269" i="2"/>
  <c r="AF1269" i="2" s="1"/>
  <c r="AG1269" i="2" s="1"/>
  <c r="AD3485" i="2"/>
  <c r="AF3485" i="2" s="1"/>
  <c r="AD3174" i="2"/>
  <c r="AF3174" i="2" s="1"/>
  <c r="AD3714" i="2"/>
  <c r="AF3714" i="2" s="1"/>
  <c r="AD3746" i="2"/>
  <c r="AF3746" i="2" s="1"/>
  <c r="AG3746" i="2" s="1"/>
  <c r="AD3940" i="2"/>
  <c r="AF3940" i="2" s="1"/>
  <c r="AD3970" i="2"/>
  <c r="AF3970" i="2" s="1"/>
  <c r="AD161" i="2"/>
  <c r="AF161" i="2" s="1"/>
  <c r="AD162" i="2"/>
  <c r="AF162" i="2" s="1"/>
  <c r="AD632" i="2"/>
  <c r="AF632" i="2" s="1"/>
  <c r="AD633" i="2"/>
  <c r="AF633" i="2" s="1"/>
  <c r="AD825" i="2"/>
  <c r="AF825" i="2" s="1"/>
  <c r="AD1635" i="2"/>
  <c r="AF1635" i="2" s="1"/>
  <c r="AD1709" i="2"/>
  <c r="AF1709" i="2" s="1"/>
  <c r="AD1814" i="2"/>
  <c r="AF1814" i="2" s="1"/>
  <c r="AD1906" i="2"/>
  <c r="AF1906" i="2" s="1"/>
  <c r="AD1907" i="2"/>
  <c r="AF1907" i="2" s="1"/>
  <c r="AD1998" i="2"/>
  <c r="AF1998" i="2" s="1"/>
  <c r="AD2519" i="2"/>
  <c r="AF2519" i="2" s="1"/>
  <c r="AG2519" i="2" s="1"/>
  <c r="AD2587" i="2"/>
  <c r="AF2587" i="2" s="1"/>
  <c r="AG2587" i="2" s="1"/>
  <c r="AD1908" i="2"/>
  <c r="AF1908" i="2" s="1"/>
  <c r="AG1908" i="2" s="1"/>
  <c r="AD2084" i="2"/>
  <c r="AF2084" i="2" s="1"/>
  <c r="AG2084" i="2" s="1"/>
  <c r="AD2963" i="2"/>
  <c r="AF2963" i="2" s="1"/>
  <c r="AG2963" i="2" s="1"/>
  <c r="AD2964" i="2"/>
  <c r="AF2964" i="2" s="1"/>
  <c r="AG2964" i="2" s="1"/>
  <c r="AD3238" i="2"/>
  <c r="AF3238" i="2" s="1"/>
  <c r="AG3238" i="2" s="1"/>
  <c r="AD4196" i="2"/>
  <c r="AF4196" i="2" s="1"/>
  <c r="AG4196" i="2" s="1"/>
  <c r="AD4475" i="2"/>
  <c r="AF4475" i="2" s="1"/>
  <c r="AG4475" i="2" s="1"/>
  <c r="AD4476" i="2"/>
  <c r="AF4476" i="2" s="1"/>
  <c r="AG4476" i="2" s="1"/>
  <c r="AD4714" i="2"/>
  <c r="AF4714" i="2" s="1"/>
  <c r="AG4714" i="2" s="1"/>
  <c r="AD4745" i="2"/>
  <c r="AF4745" i="2" s="1"/>
  <c r="AG4745" i="2" s="1"/>
  <c r="AD2684" i="2"/>
  <c r="AF2684" i="2" s="1"/>
  <c r="AG2684" i="2" s="1"/>
  <c r="AD2778" i="2"/>
  <c r="AF2778" i="2" s="1"/>
  <c r="AG2778" i="2" s="1"/>
  <c r="AD2869" i="2"/>
  <c r="AF2869" i="2" s="1"/>
  <c r="AG2869" i="2" s="1"/>
  <c r="AD2870" i="2"/>
  <c r="AF2870" i="2" s="1"/>
  <c r="AD4197" i="2"/>
  <c r="AF4197" i="2" s="1"/>
  <c r="AD5762" i="2"/>
  <c r="AF5762" i="2" s="1"/>
  <c r="AD5144" i="2"/>
  <c r="AF5144" i="2" s="1"/>
  <c r="AG5144" i="2" s="1"/>
  <c r="AD5248" i="2"/>
  <c r="AF5248" i="2" s="1"/>
  <c r="AD5415" i="2"/>
  <c r="AF5415" i="2" s="1"/>
  <c r="AD5496" i="2"/>
  <c r="AF5496" i="2" s="1"/>
  <c r="AD5563" i="2"/>
  <c r="AF5563" i="2" s="1"/>
  <c r="AD5661" i="2"/>
  <c r="AF5661" i="2" s="1"/>
  <c r="AD5926" i="2"/>
  <c r="AF5926" i="2" s="1"/>
  <c r="AD5953" i="2"/>
  <c r="AF5953" i="2" s="1"/>
  <c r="AD6130" i="2"/>
  <c r="AF6130" i="2" s="1"/>
  <c r="AD4981" i="2"/>
  <c r="AF4981" i="2" s="1"/>
  <c r="AD6358" i="2"/>
  <c r="AF6358" i="2" s="1"/>
  <c r="AD6507" i="2"/>
  <c r="AF6507" i="2" s="1"/>
  <c r="AD493" i="2"/>
  <c r="AF493" i="2" s="1"/>
  <c r="AD499" i="2"/>
  <c r="AF499" i="2" s="1"/>
  <c r="AD929" i="2"/>
  <c r="AF929" i="2" s="1"/>
  <c r="AG929" i="2" s="1"/>
  <c r="AD4594" i="2"/>
  <c r="AF4594" i="2" s="1"/>
  <c r="AG4594" i="2" s="1"/>
  <c r="AD1184" i="2"/>
  <c r="AF1184" i="2" s="1"/>
  <c r="AG1184" i="2" s="1"/>
  <c r="AD3486" i="2"/>
  <c r="AF3486" i="2" s="1"/>
  <c r="AG3486" i="2" s="1"/>
  <c r="AD3101" i="2"/>
  <c r="AF3101" i="2" s="1"/>
  <c r="AG3101" i="2" s="1"/>
  <c r="AD4022" i="2"/>
  <c r="AF4022" i="2" s="1"/>
  <c r="AG4022" i="2" s="1"/>
  <c r="AD4023" i="2"/>
  <c r="AF4023" i="2" s="1"/>
  <c r="AG4023" i="2" s="1"/>
  <c r="AD4040" i="2"/>
  <c r="AF4040" i="2" s="1"/>
  <c r="AG4040" i="2" s="1"/>
  <c r="AD4043" i="2"/>
  <c r="AF4043" i="2" s="1"/>
  <c r="AG4043" i="2" s="1"/>
  <c r="AD4097" i="2"/>
  <c r="AF4097" i="2" s="1"/>
  <c r="AG4097" i="2" s="1"/>
  <c r="AD5763" i="2"/>
  <c r="AF5763" i="2" s="1"/>
  <c r="AG5763" i="2" s="1"/>
  <c r="AD500" i="2"/>
  <c r="AF500" i="2" s="1"/>
  <c r="AG500" i="2" s="1"/>
  <c r="AD501" i="2"/>
  <c r="AF501" i="2" s="1"/>
  <c r="AG501" i="2" s="1"/>
  <c r="AD769" i="2"/>
  <c r="AF769" i="2" s="1"/>
  <c r="AG769" i="2" s="1"/>
  <c r="AD770" i="2"/>
  <c r="AF770" i="2" s="1"/>
  <c r="AG770" i="2" s="1"/>
  <c r="AD826" i="2"/>
  <c r="AF826" i="2" s="1"/>
  <c r="AD783" i="2"/>
  <c r="AF783" i="2" s="1"/>
  <c r="AD1064" i="2"/>
  <c r="AF1064" i="2" s="1"/>
  <c r="AD1067" i="2"/>
  <c r="AF1067" i="2" s="1"/>
  <c r="AG1067" i="2" s="1"/>
  <c r="AD1070" i="2"/>
  <c r="AF1070" i="2" s="1"/>
  <c r="AD1072" i="2"/>
  <c r="AF1072" i="2" s="1"/>
  <c r="AD1073" i="2"/>
  <c r="AF1073" i="2" s="1"/>
  <c r="AD1075" i="2"/>
  <c r="AF1075" i="2" s="1"/>
  <c r="AD1113" i="2"/>
  <c r="AF1113" i="2" s="1"/>
  <c r="AD1114" i="2"/>
  <c r="AF1114" i="2" s="1"/>
  <c r="AD1128" i="2"/>
  <c r="AF1128" i="2" s="1"/>
  <c r="AD1131" i="2"/>
  <c r="AF1131" i="2" s="1"/>
  <c r="AD1132" i="2"/>
  <c r="AF1132" i="2" s="1"/>
  <c r="AD1133" i="2"/>
  <c r="AF1133" i="2" s="1"/>
  <c r="AD1134" i="2"/>
  <c r="AF1134" i="2" s="1"/>
  <c r="AD1135" i="2"/>
  <c r="AF1135" i="2" s="1"/>
  <c r="AD2085" i="2"/>
  <c r="AF2085" i="2" s="1"/>
  <c r="AD2086" i="2"/>
  <c r="AF2086" i="2" s="1"/>
  <c r="AG2086" i="2" s="1"/>
  <c r="AD3143" i="2"/>
  <c r="AF3143" i="2" s="1"/>
  <c r="AG3143" i="2" s="1"/>
  <c r="AD4098" i="2"/>
  <c r="AF4098" i="2" s="1"/>
  <c r="AG4098" i="2" s="1"/>
  <c r="AD4541" i="2"/>
  <c r="AF4541" i="2" s="1"/>
  <c r="AG4541" i="2" s="1"/>
  <c r="AD4542" i="2"/>
  <c r="AF4542" i="2" s="1"/>
  <c r="AG4542" i="2" s="1"/>
  <c r="AD4894" i="2"/>
  <c r="AD4895" i="2"/>
  <c r="AF4895" i="2" s="1"/>
  <c r="AG4895" i="2" s="1"/>
  <c r="AD4935" i="2"/>
  <c r="AF4935" i="2" s="1"/>
  <c r="AG4935" i="2" s="1"/>
  <c r="AD5083" i="2"/>
  <c r="AF5083" i="2" s="1"/>
  <c r="AG5083" i="2" s="1"/>
  <c r="AD5249" i="2"/>
  <c r="AF5249" i="2" s="1"/>
  <c r="AG5249" i="2" s="1"/>
  <c r="AD5368" i="2"/>
  <c r="AD5596" i="2"/>
  <c r="AF5596" i="2" s="1"/>
  <c r="AG5596" i="2" s="1"/>
  <c r="AD5858" i="2"/>
  <c r="AF5858" i="2" s="1"/>
  <c r="AG5858" i="2" s="1"/>
  <c r="AD5886" i="2"/>
  <c r="AF5886" i="2" s="1"/>
  <c r="AG5886" i="2" s="1"/>
  <c r="AD5887" i="2"/>
  <c r="AF5887" i="2" s="1"/>
  <c r="AG5887" i="2" s="1"/>
  <c r="AD6297" i="2"/>
  <c r="AF6297" i="2" s="1"/>
  <c r="AD6469" i="2"/>
  <c r="AF6469" i="2" s="1"/>
  <c r="AD3239" i="2"/>
  <c r="AF3239" i="2" s="1"/>
  <c r="AD3609" i="2"/>
  <c r="AF3609" i="2" s="1"/>
  <c r="AG3609" i="2" s="1"/>
  <c r="AD3634" i="2"/>
  <c r="AF3634" i="2" s="1"/>
  <c r="AD3827" i="2"/>
  <c r="AF3827" i="2" s="1"/>
  <c r="AD3855" i="2"/>
  <c r="AF3855" i="2" s="1"/>
  <c r="AD4065" i="2"/>
  <c r="AF4065" i="2" s="1"/>
  <c r="AD77" i="2"/>
  <c r="AF77" i="2" s="1"/>
  <c r="AD163" i="2"/>
  <c r="AF163" i="2" s="1"/>
  <c r="AD583" i="2"/>
  <c r="AF583" i="2" s="1"/>
  <c r="AD634" i="2"/>
  <c r="AF634" i="2" s="1"/>
  <c r="AD827" i="2"/>
  <c r="AF827" i="2" s="1"/>
  <c r="AD1571" i="2"/>
  <c r="AF1571" i="2" s="1"/>
  <c r="AD1572" i="2"/>
  <c r="AF1572" i="2" s="1"/>
  <c r="AD1636" i="2"/>
  <c r="AF1636" i="2" s="1"/>
  <c r="AD1710" i="2"/>
  <c r="AF1710" i="2" s="1"/>
  <c r="AD1711" i="2"/>
  <c r="AF1711" i="2" s="1"/>
  <c r="AG1711" i="2" s="1"/>
  <c r="AD1815" i="2"/>
  <c r="AF1815" i="2" s="1"/>
  <c r="AG1815" i="2" s="1"/>
  <c r="AD1909" i="2"/>
  <c r="AF1909" i="2" s="1"/>
  <c r="AG1909" i="2" s="1"/>
  <c r="AD1999" i="2"/>
  <c r="AF1999" i="2" s="1"/>
  <c r="AG1999" i="2" s="1"/>
  <c r="AD2520" i="2"/>
  <c r="AF2520" i="2" s="1"/>
  <c r="AG2520" i="2" s="1"/>
  <c r="AD2588" i="2"/>
  <c r="AF2588" i="2" s="1"/>
  <c r="AG2588" i="2" s="1"/>
  <c r="AD164" i="2"/>
  <c r="AF164" i="2" s="1"/>
  <c r="AG164" i="2" s="1"/>
  <c r="AD165" i="2"/>
  <c r="AF165" i="2" s="1"/>
  <c r="AG165" i="2" s="1"/>
  <c r="AD959" i="2"/>
  <c r="AF959" i="2" s="1"/>
  <c r="AG959" i="2" s="1"/>
  <c r="AD4595" i="2"/>
  <c r="AF4595" i="2" s="1"/>
  <c r="AG4595" i="2" s="1"/>
  <c r="AD1235" i="2"/>
  <c r="AF1235" i="2" s="1"/>
  <c r="AG1235" i="2" s="1"/>
  <c r="AD3487" i="2"/>
  <c r="AF3487" i="2" s="1"/>
  <c r="AG3487" i="2" s="1"/>
  <c r="AD5114" i="2"/>
  <c r="AF5114" i="2" s="1"/>
  <c r="AG5114" i="2" s="1"/>
  <c r="AD5250" i="2"/>
  <c r="AF5250" i="2" s="1"/>
  <c r="AG5250" i="2" s="1"/>
  <c r="AD5628" i="2"/>
  <c r="AF5628" i="2" s="1"/>
  <c r="AG5628" i="2" s="1"/>
  <c r="AD2521" i="2"/>
  <c r="AF2521" i="2" s="1"/>
  <c r="AD2589" i="2"/>
  <c r="AF2589" i="2" s="1"/>
  <c r="AD3240" i="2"/>
  <c r="AF3240" i="2" s="1"/>
  <c r="AD4198" i="2"/>
  <c r="AF4198" i="2" s="1"/>
  <c r="AG4198" i="2" s="1"/>
  <c r="AD4356" i="2"/>
  <c r="AF4356" i="2" s="1"/>
  <c r="AD4384" i="2"/>
  <c r="AF4384" i="2" s="1"/>
  <c r="AD4802" i="2"/>
  <c r="AF4802" i="2" s="1"/>
  <c r="AD4834" i="2"/>
  <c r="AF4834" i="2" s="1"/>
  <c r="AD2685" i="2"/>
  <c r="AF2685" i="2" s="1"/>
  <c r="AD2779" i="2"/>
  <c r="AF2779" i="2" s="1"/>
  <c r="AD2780" i="2"/>
  <c r="AF2780" i="2" s="1"/>
  <c r="AD2871" i="2"/>
  <c r="AF2871" i="2" s="1"/>
  <c r="AD5437" i="2"/>
  <c r="AF5437" i="2" s="1"/>
  <c r="AD6013" i="2"/>
  <c r="AF6013" i="2" s="1"/>
  <c r="AD6076" i="2"/>
  <c r="AF6076" i="2" s="1"/>
  <c r="AD6131" i="2"/>
  <c r="AF6131" i="2" s="1"/>
  <c r="AD6257" i="2"/>
  <c r="AF6257" i="2" s="1"/>
  <c r="AD5012" i="2"/>
  <c r="AF5012" i="2" s="1"/>
  <c r="AG5012" i="2" s="1"/>
  <c r="AD6340" i="2"/>
  <c r="AF6340" i="2" s="1"/>
  <c r="AG6340" i="2" s="1"/>
  <c r="AD6441" i="2"/>
  <c r="AF6441" i="2" s="1"/>
  <c r="AG6441" i="2" s="1"/>
  <c r="AD166" i="2"/>
  <c r="AF166" i="2" s="1"/>
  <c r="AG166" i="2" s="1"/>
  <c r="AD404" i="2"/>
  <c r="AF404" i="2" s="1"/>
  <c r="AG404" i="2" s="1"/>
  <c r="AD991" i="2"/>
  <c r="AF991" i="2" s="1"/>
  <c r="AG991" i="2" s="1"/>
  <c r="AD4596" i="2"/>
  <c r="AF4596" i="2" s="1"/>
  <c r="AG4596" i="2" s="1"/>
  <c r="AD1270" i="2"/>
  <c r="AF1270" i="2" s="1"/>
  <c r="AG1270" i="2" s="1"/>
  <c r="AD3488" i="2"/>
  <c r="AF3488" i="2" s="1"/>
  <c r="AG3488" i="2" s="1"/>
  <c r="AD3394" i="2"/>
  <c r="AF3394" i="2" s="1"/>
  <c r="AG3394" i="2" s="1"/>
  <c r="AD3684" i="2"/>
  <c r="AF3684" i="2" s="1"/>
  <c r="AG3684" i="2" s="1"/>
  <c r="AD3685" i="2"/>
  <c r="AF3685" i="2" s="1"/>
  <c r="AG3685" i="2" s="1"/>
  <c r="AD3906" i="2"/>
  <c r="AF3906" i="2" s="1"/>
  <c r="AG3906" i="2" s="1"/>
  <c r="AD3941" i="2"/>
  <c r="AF3941" i="2" s="1"/>
  <c r="AG3941" i="2" s="1"/>
  <c r="AD78" i="2"/>
  <c r="AF78" i="2" s="1"/>
  <c r="AG78" i="2" s="1"/>
  <c r="AD167" i="2"/>
  <c r="AF167" i="2" s="1"/>
  <c r="AD584" i="2"/>
  <c r="AF584" i="2" s="1"/>
  <c r="AD635" i="2"/>
  <c r="AF635" i="2" s="1"/>
  <c r="AD828" i="2"/>
  <c r="AF828" i="2" s="1"/>
  <c r="AG828" i="2" s="1"/>
  <c r="AD1573" i="2"/>
  <c r="AF1573" i="2" s="1"/>
  <c r="AD1637" i="2"/>
  <c r="AF1637" i="2" s="1"/>
  <c r="AD1712" i="2"/>
  <c r="AF1712" i="2" s="1"/>
  <c r="AD1713" i="2"/>
  <c r="AF1713" i="2" s="1"/>
  <c r="AD1816" i="2"/>
  <c r="AF1816" i="2" s="1"/>
  <c r="AD1910" i="2"/>
  <c r="AF1910" i="2" s="1"/>
  <c r="AD2522" i="2"/>
  <c r="AF2522" i="2" s="1"/>
  <c r="AD2590" i="2"/>
  <c r="AF2590" i="2" s="1"/>
  <c r="AD1817" i="2"/>
  <c r="AF1817" i="2" s="1"/>
  <c r="AD1911" i="2"/>
  <c r="AF1911" i="2" s="1"/>
  <c r="AD2872" i="2"/>
  <c r="AF2872" i="2" s="1"/>
  <c r="AD2873" i="2"/>
  <c r="AF2873" i="2" s="1"/>
  <c r="AD3425" i="2"/>
  <c r="AF3425" i="2" s="1"/>
  <c r="AD4199" i="2"/>
  <c r="AF4199" i="2" s="1"/>
  <c r="AG4199" i="2" s="1"/>
  <c r="AD4405" i="2"/>
  <c r="AF4405" i="2" s="1"/>
  <c r="AG4405" i="2" s="1"/>
  <c r="AD4434" i="2"/>
  <c r="AF4434" i="2" s="1"/>
  <c r="AG4434" i="2" s="1"/>
  <c r="AD4715" i="2"/>
  <c r="AF4715" i="2" s="1"/>
  <c r="AD4716" i="2"/>
  <c r="AF4716" i="2" s="1"/>
  <c r="AG4716" i="2" s="1"/>
  <c r="AD2686" i="2"/>
  <c r="AF2686" i="2" s="1"/>
  <c r="AG2686" i="2" s="1"/>
  <c r="AD2781" i="2"/>
  <c r="AF2781" i="2" s="1"/>
  <c r="AG2781" i="2" s="1"/>
  <c r="AD2782" i="2"/>
  <c r="AF2782" i="2" s="1"/>
  <c r="AG2782" i="2" s="1"/>
  <c r="AD2874" i="2"/>
  <c r="AF2874" i="2" s="1"/>
  <c r="AG2874" i="2" s="1"/>
  <c r="AD4200" i="2"/>
  <c r="AF4200" i="2" s="1"/>
  <c r="AG4200" i="2" s="1"/>
  <c r="AD5764" i="2"/>
  <c r="AF5764" i="2" s="1"/>
  <c r="AG5764" i="2" s="1"/>
  <c r="AD5145" i="2"/>
  <c r="AF5145" i="2" s="1"/>
  <c r="AG5145" i="2" s="1"/>
  <c r="AD5251" i="2"/>
  <c r="AF5251" i="2" s="1"/>
  <c r="AG5251" i="2" s="1"/>
  <c r="AD5390" i="2"/>
  <c r="AF5390" i="2" s="1"/>
  <c r="AG5390" i="2" s="1"/>
  <c r="AD5497" i="2"/>
  <c r="AF5497" i="2" s="1"/>
  <c r="AG5497" i="2" s="1"/>
  <c r="AD5564" i="2"/>
  <c r="AF5564" i="2" s="1"/>
  <c r="AD5662" i="2"/>
  <c r="AF5662" i="2" s="1"/>
  <c r="AD6014" i="2"/>
  <c r="AF6014" i="2" s="1"/>
  <c r="AD6132" i="2"/>
  <c r="AF6132" i="2" s="1"/>
  <c r="AG6132" i="2" s="1"/>
  <c r="AD6210" i="2"/>
  <c r="AF6210" i="2" s="1"/>
  <c r="AD5013" i="2"/>
  <c r="AF5013" i="2" s="1"/>
  <c r="AD6311" i="2"/>
  <c r="AF6311" i="2" s="1"/>
  <c r="AD6427" i="2"/>
  <c r="AF6427" i="2" s="1"/>
  <c r="AD3175" i="2"/>
  <c r="AF3175" i="2" s="1"/>
  <c r="AD3595" i="2"/>
  <c r="AF3595" i="2" s="1"/>
  <c r="AD3610" i="2"/>
  <c r="AF3610" i="2" s="1"/>
  <c r="AD3810" i="2"/>
  <c r="AF3810" i="2" s="1"/>
  <c r="AD3828" i="2"/>
  <c r="AF3828" i="2" s="1"/>
  <c r="AD4066" i="2"/>
  <c r="AF4066" i="2" s="1"/>
  <c r="AD41" i="2"/>
  <c r="AF41" i="2" s="1"/>
  <c r="AD79" i="2"/>
  <c r="AF79" i="2" s="1"/>
  <c r="AD585" i="2"/>
  <c r="AF585" i="2" s="1"/>
  <c r="AD586" i="2"/>
  <c r="AF586" i="2" s="1"/>
  <c r="AG586" i="2" s="1"/>
  <c r="AD829" i="2"/>
  <c r="AF829" i="2" s="1"/>
  <c r="AG829" i="2" s="1"/>
  <c r="AD1518" i="2"/>
  <c r="AF1518" i="2" s="1"/>
  <c r="AG1518" i="2" s="1"/>
  <c r="AD1574" i="2"/>
  <c r="AD1575" i="2"/>
  <c r="AF1575" i="2" s="1"/>
  <c r="AG1575" i="2" s="1"/>
  <c r="AD1638" i="2"/>
  <c r="AF1638" i="2" s="1"/>
  <c r="AG1638" i="2" s="1"/>
  <c r="AD1714" i="2"/>
  <c r="AF1714" i="2" s="1"/>
  <c r="AG1714" i="2" s="1"/>
  <c r="AD1715" i="2"/>
  <c r="AF1715" i="2" s="1"/>
  <c r="AG1715" i="2" s="1"/>
  <c r="AD1818" i="2"/>
  <c r="AF1818" i="2" s="1"/>
  <c r="AG1818" i="2" s="1"/>
  <c r="AD1912" i="2"/>
  <c r="AF1912" i="2" s="1"/>
  <c r="AG1912" i="2" s="1"/>
  <c r="AD2483" i="2"/>
  <c r="AF2483" i="2" s="1"/>
  <c r="AG2483" i="2" s="1"/>
  <c r="AD2523" i="2"/>
  <c r="AF2523" i="2" s="1"/>
  <c r="AG2523" i="2" s="1"/>
  <c r="AD2591" i="2"/>
  <c r="AF2591" i="2" s="1"/>
  <c r="AG2591" i="2" s="1"/>
  <c r="AD80" i="2"/>
  <c r="AF80" i="2" s="1"/>
  <c r="AG80" i="2" s="1"/>
  <c r="AD168" i="2"/>
  <c r="AF168" i="2" s="1"/>
  <c r="AG168" i="2" s="1"/>
  <c r="AD930" i="2"/>
  <c r="AF930" i="2" s="1"/>
  <c r="AD4597" i="2"/>
  <c r="AF4597" i="2" s="1"/>
  <c r="AD1204" i="2"/>
  <c r="AF1204" i="2" s="1"/>
  <c r="AD3489" i="2"/>
  <c r="AF3489" i="2" s="1"/>
  <c r="AG3489" i="2" s="1"/>
  <c r="AD5084" i="2"/>
  <c r="AF5084" i="2" s="1"/>
  <c r="AD5252" i="2"/>
  <c r="AF5252" i="2" s="1"/>
  <c r="AD5607" i="2"/>
  <c r="AF5607" i="2" s="1"/>
  <c r="AD2484" i="2"/>
  <c r="AF2484" i="2" s="1"/>
  <c r="AD2524" i="2"/>
  <c r="AF2524" i="2" s="1"/>
  <c r="AD3176" i="2"/>
  <c r="AF3176" i="2" s="1"/>
  <c r="AD4143" i="2"/>
  <c r="AF4143" i="2" s="1"/>
  <c r="AD4336" i="2"/>
  <c r="AF4336" i="2" s="1"/>
  <c r="AD4357" i="2"/>
  <c r="AF4357" i="2" s="1"/>
  <c r="AD4777" i="2"/>
  <c r="AF4777" i="2" s="1"/>
  <c r="AD4803" i="2"/>
  <c r="AF4803" i="2" s="1"/>
  <c r="AD2687" i="2"/>
  <c r="AF2687" i="2" s="1"/>
  <c r="AD2688" i="2"/>
  <c r="AF2688" i="2" s="1"/>
  <c r="AD2783" i="2"/>
  <c r="AF2783" i="2" s="1"/>
  <c r="AG2783" i="2" s="1"/>
  <c r="AD5416" i="2"/>
  <c r="AF5416" i="2" s="1"/>
  <c r="AG5416" i="2" s="1"/>
  <c r="AD6015" i="2"/>
  <c r="AF6015" i="2" s="1"/>
  <c r="AG6015" i="2" s="1"/>
  <c r="AD6077" i="2"/>
  <c r="AF6077" i="2" s="1"/>
  <c r="AG6077" i="2" s="1"/>
  <c r="AD6133" i="2"/>
  <c r="AF6133" i="2" s="1"/>
  <c r="AG6133" i="2" s="1"/>
  <c r="AD6258" i="2"/>
  <c r="AD4982" i="2"/>
  <c r="AF4982" i="2" s="1"/>
  <c r="AD6341" i="2"/>
  <c r="AF6341" i="2" s="1"/>
  <c r="AG6341" i="2" s="1"/>
  <c r="AD6428" i="2"/>
  <c r="AF6428" i="2" s="1"/>
  <c r="AG6428" i="2" s="1"/>
  <c r="AD438" i="2"/>
  <c r="AF438" i="2" s="1"/>
  <c r="AG438" i="2" s="1"/>
  <c r="AD469" i="2"/>
  <c r="AF469" i="2" s="1"/>
  <c r="AG469" i="2" s="1"/>
  <c r="AD931" i="2"/>
  <c r="AF931" i="2" s="1"/>
  <c r="AG931" i="2" s="1"/>
  <c r="AD4598" i="2"/>
  <c r="AF4598" i="2" s="1"/>
  <c r="AG4598" i="2" s="1"/>
  <c r="AD1205" i="2"/>
  <c r="AF1205" i="2" s="1"/>
  <c r="AG1205" i="2" s="1"/>
  <c r="AD3490" i="2"/>
  <c r="AF3490" i="2" s="1"/>
  <c r="AG3490" i="2" s="1"/>
  <c r="AD3144" i="2"/>
  <c r="AF3144" i="2" s="1"/>
  <c r="AD3611" i="2"/>
  <c r="AF3611" i="2" s="1"/>
  <c r="AD3635" i="2"/>
  <c r="AF3635" i="2" s="1"/>
  <c r="AD3811" i="2"/>
  <c r="AF3811" i="2" s="1"/>
  <c r="AG3811" i="2" s="1"/>
  <c r="AD3829" i="2"/>
  <c r="AF3829" i="2" s="1"/>
  <c r="AD4099" i="2"/>
  <c r="AF4099" i="2" s="1"/>
  <c r="AD5765" i="2"/>
  <c r="AF5765" i="2" s="1"/>
  <c r="AD42" i="2"/>
  <c r="AF42" i="2" s="1"/>
  <c r="AD81" i="2"/>
  <c r="AF81" i="2" s="1"/>
  <c r="AD548" i="2"/>
  <c r="AF548" i="2" s="1"/>
  <c r="AD587" i="2"/>
  <c r="AF587" i="2" s="1"/>
  <c r="AD830" i="2"/>
  <c r="AF830" i="2" s="1"/>
  <c r="AD1519" i="2"/>
  <c r="AF1519" i="2" s="1"/>
  <c r="AD1576" i="2"/>
  <c r="AF1576" i="2" s="1"/>
  <c r="AD1577" i="2"/>
  <c r="AF1577" i="2" s="1"/>
  <c r="AD1639" i="2"/>
  <c r="AF1639" i="2" s="1"/>
  <c r="AD1716" i="2"/>
  <c r="AF1716" i="2" s="1"/>
  <c r="AD1819" i="2"/>
  <c r="AF1819" i="2" s="1"/>
  <c r="AG1819" i="2" s="1"/>
  <c r="AD2000" i="2"/>
  <c r="AF2000" i="2" s="1"/>
  <c r="AG2000" i="2" s="1"/>
  <c r="AD2087" i="2"/>
  <c r="AF2087" i="2" s="1"/>
  <c r="AG2087" i="2" s="1"/>
  <c r="AD2453" i="2"/>
  <c r="AF2453" i="2" s="1"/>
  <c r="AG2453" i="2" s="1"/>
  <c r="AD2485" i="2"/>
  <c r="AD2525" i="2"/>
  <c r="AF2525" i="2" s="1"/>
  <c r="AG2525" i="2" s="1"/>
  <c r="AD2526" i="2"/>
  <c r="AF2526" i="2" s="1"/>
  <c r="AG2526" i="2" s="1"/>
  <c r="AD2592" i="2"/>
  <c r="AF2592" i="2" s="1"/>
  <c r="AG2592" i="2" s="1"/>
  <c r="AD2689" i="2"/>
  <c r="AF2689" i="2" s="1"/>
  <c r="AG2689" i="2" s="1"/>
  <c r="AD2965" i="2"/>
  <c r="AF2965" i="2" s="1"/>
  <c r="AG2965" i="2" s="1"/>
  <c r="AD3041" i="2"/>
  <c r="AF3041" i="2" s="1"/>
  <c r="AD3325" i="2"/>
  <c r="AF3325" i="2" s="1"/>
  <c r="AG3325" i="2" s="1"/>
  <c r="AD4144" i="2"/>
  <c r="AF4144" i="2" s="1"/>
  <c r="AG4144" i="2" s="1"/>
  <c r="AD4337" i="2"/>
  <c r="AF4337" i="2" s="1"/>
  <c r="AG4337" i="2" s="1"/>
  <c r="AD4358" i="2"/>
  <c r="AF4358" i="2" s="1"/>
  <c r="AG4358" i="2" s="1"/>
  <c r="AD4778" i="2"/>
  <c r="AF4778" i="2" s="1"/>
  <c r="AD4804" i="2"/>
  <c r="AF4804" i="2" s="1"/>
  <c r="AD4958" i="2"/>
  <c r="AF4958" i="2" s="1"/>
  <c r="AD5085" i="2"/>
  <c r="AF5085" i="2" s="1"/>
  <c r="AG5085" i="2" s="1"/>
  <c r="AD5253" i="2"/>
  <c r="AF5253" i="2" s="1"/>
  <c r="AD5369" i="2"/>
  <c r="AF5369" i="2" s="1"/>
  <c r="AD5629" i="2"/>
  <c r="AF5629" i="2" s="1"/>
  <c r="AD6016" i="2"/>
  <c r="AF6016" i="2" s="1"/>
  <c r="AD6134" i="2"/>
  <c r="AF6134" i="2" s="1"/>
  <c r="AD6211" i="2"/>
  <c r="AF6211" i="2" s="1"/>
  <c r="AD6330" i="2"/>
  <c r="AF6330" i="2" s="1"/>
  <c r="AD6470" i="2"/>
  <c r="AF6470" i="2" s="1"/>
  <c r="AD169" i="2"/>
  <c r="AF169" i="2" s="1"/>
  <c r="AD269" i="2"/>
  <c r="AF269" i="2" s="1"/>
  <c r="AD960" i="2"/>
  <c r="AF960" i="2" s="1"/>
  <c r="AD4599" i="2"/>
  <c r="AF4599" i="2" s="1"/>
  <c r="AD1206" i="2"/>
  <c r="AF1206" i="2" s="1"/>
  <c r="AD3491" i="2"/>
  <c r="AF3491" i="2" s="1"/>
  <c r="AG3491" i="2" s="1"/>
  <c r="AD3145" i="2"/>
  <c r="AF3145" i="2" s="1"/>
  <c r="AG3145" i="2" s="1"/>
  <c r="AD4145" i="2"/>
  <c r="AF4145" i="2" s="1"/>
  <c r="AG4145" i="2" s="1"/>
  <c r="AD5766" i="2"/>
  <c r="AF5766" i="2" s="1"/>
  <c r="AG5766" i="2" s="1"/>
  <c r="AD1314" i="2"/>
  <c r="AF1314" i="2" s="1"/>
  <c r="AG1314" i="2" s="1"/>
  <c r="AD1366" i="2"/>
  <c r="AF1366" i="2" s="1"/>
  <c r="AG1366" i="2" s="1"/>
  <c r="AD1412" i="2"/>
  <c r="AF1412" i="2" s="1"/>
  <c r="AG1412" i="2" s="1"/>
  <c r="AD1413" i="2"/>
  <c r="AF1413" i="2" s="1"/>
  <c r="AG1413" i="2" s="1"/>
  <c r="AD1462" i="2"/>
  <c r="AF1462" i="2" s="1"/>
  <c r="AG1462" i="2" s="1"/>
  <c r="AD1520" i="2"/>
  <c r="AF1520" i="2" s="1"/>
  <c r="AG1520" i="2" s="1"/>
  <c r="AD82" i="2"/>
  <c r="AF82" i="2" s="1"/>
  <c r="AG82" i="2" s="1"/>
  <c r="AD170" i="2"/>
  <c r="AF170" i="2" s="1"/>
  <c r="AG170" i="2" s="1"/>
  <c r="AD588" i="2"/>
  <c r="AF588" i="2" s="1"/>
  <c r="AG588" i="2" s="1"/>
  <c r="AD636" i="2"/>
  <c r="AF636" i="2" s="1"/>
  <c r="AG636" i="2" s="1"/>
  <c r="AD831" i="2"/>
  <c r="AF831" i="2" s="1"/>
  <c r="AG831" i="2" s="1"/>
  <c r="AD1578" i="2"/>
  <c r="AF1578" i="2" s="1"/>
  <c r="AD1640" i="2"/>
  <c r="AF1640" i="2" s="1"/>
  <c r="AD2593" i="2"/>
  <c r="AF2593" i="2" s="1"/>
  <c r="AD2594" i="2"/>
  <c r="AF2594" i="2" s="1"/>
  <c r="AG2594" i="2" s="1"/>
  <c r="AD3612" i="2"/>
  <c r="AF3612" i="2" s="1"/>
  <c r="AD3636" i="2"/>
  <c r="AF3636" i="2" s="1"/>
  <c r="AD3830" i="2"/>
  <c r="AF3830" i="2" s="1"/>
  <c r="AD3856" i="2"/>
  <c r="AF3856" i="2" s="1"/>
  <c r="AD2310" i="2"/>
  <c r="AF2310" i="2" s="1"/>
  <c r="AD2340" i="2"/>
  <c r="AF2340" i="2" s="1"/>
  <c r="AD2377" i="2"/>
  <c r="AF2377" i="2" s="1"/>
  <c r="AD2378" i="2"/>
  <c r="AF2378" i="2" s="1"/>
  <c r="AD2416" i="2"/>
  <c r="AF2416" i="2" s="1"/>
  <c r="AD2454" i="2"/>
  <c r="AF2454" i="2" s="1"/>
  <c r="AD3146" i="2"/>
  <c r="AF3146" i="2" s="1"/>
  <c r="AD4201" i="2"/>
  <c r="AF4201" i="2" s="1"/>
  <c r="AD4359" i="2"/>
  <c r="AF4359" i="2" s="1"/>
  <c r="AD4360" i="2"/>
  <c r="AF4360" i="2" s="1"/>
  <c r="AG4360" i="2" s="1"/>
  <c r="AD4805" i="2"/>
  <c r="AF4805" i="2" s="1"/>
  <c r="AG4805" i="2" s="1"/>
  <c r="AD4835" i="2"/>
  <c r="AF4835" i="2" s="1"/>
  <c r="AG4835" i="2" s="1"/>
  <c r="AD5115" i="2"/>
  <c r="AF5115" i="2" s="1"/>
  <c r="AD5254" i="2"/>
  <c r="AF5254" i="2" s="1"/>
  <c r="AG5254" i="2" s="1"/>
  <c r="AD5370" i="2"/>
  <c r="AF5370" i="2" s="1"/>
  <c r="AG5370" i="2" s="1"/>
  <c r="AD5663" i="2"/>
  <c r="AF5663" i="2" s="1"/>
  <c r="AG5663" i="2" s="1"/>
  <c r="AD6017" i="2"/>
  <c r="AF6017" i="2" s="1"/>
  <c r="AG6017" i="2" s="1"/>
  <c r="AD6135" i="2"/>
  <c r="AF6135" i="2" s="1"/>
  <c r="AG6135" i="2" s="1"/>
  <c r="AD6259" i="2"/>
  <c r="AF6259" i="2" s="1"/>
  <c r="AG6259" i="2" s="1"/>
  <c r="AD4959" i="2"/>
  <c r="AF4959" i="2" s="1"/>
  <c r="AG4959" i="2" s="1"/>
  <c r="AD6312" i="2"/>
  <c r="AF6312" i="2" s="1"/>
  <c r="AG6312" i="2" s="1"/>
  <c r="AD6423" i="2"/>
  <c r="AF6423" i="2" s="1"/>
  <c r="AG6423" i="2" s="1"/>
  <c r="AD83" i="2"/>
  <c r="AF83" i="2" s="1"/>
  <c r="AG83" i="2" s="1"/>
  <c r="AD171" i="2"/>
  <c r="AF171" i="2" s="1"/>
  <c r="AG171" i="2" s="1"/>
  <c r="AD932" i="2"/>
  <c r="AF932" i="2" s="1"/>
  <c r="AD4600" i="2"/>
  <c r="AF4600" i="2" s="1"/>
  <c r="AD1185" i="2"/>
  <c r="AF1185" i="2" s="1"/>
  <c r="AD3492" i="2"/>
  <c r="AF3492" i="2" s="1"/>
  <c r="AG3492" i="2" s="1"/>
  <c r="AD3102" i="2"/>
  <c r="AF3102" i="2" s="1"/>
  <c r="AD4100" i="2"/>
  <c r="AF4100" i="2" s="1"/>
  <c r="AD5767" i="2"/>
  <c r="AF5767" i="2" s="1"/>
  <c r="AD1271" i="2"/>
  <c r="AF1271" i="2" s="1"/>
  <c r="AD1315" i="2"/>
  <c r="AF1315" i="2" s="1"/>
  <c r="AD1367" i="2"/>
  <c r="AF1367" i="2" s="1"/>
  <c r="AD1414" i="2"/>
  <c r="AF1414" i="2" s="1"/>
  <c r="AD1415" i="2"/>
  <c r="AF1415" i="2" s="1"/>
  <c r="AD1463" i="2"/>
  <c r="AF1463" i="2" s="1"/>
  <c r="AD84" i="2"/>
  <c r="AF84" i="2" s="1"/>
  <c r="AD172" i="2"/>
  <c r="AF172" i="2" s="1"/>
  <c r="AD589" i="2"/>
  <c r="AF589" i="2" s="1"/>
  <c r="AD590" i="2"/>
  <c r="AF590" i="2" s="1"/>
  <c r="AD832" i="2"/>
  <c r="AF832" i="2" s="1"/>
  <c r="AG832" i="2" s="1"/>
  <c r="AD1521" i="2"/>
  <c r="AF1521" i="2" s="1"/>
  <c r="AG1521" i="2" s="1"/>
  <c r="AD1579" i="2"/>
  <c r="AF1579" i="2" s="1"/>
  <c r="AG1579" i="2" s="1"/>
  <c r="AD2527" i="2"/>
  <c r="AF2527" i="2" s="1"/>
  <c r="AG2527" i="2" s="1"/>
  <c r="AD2528" i="2"/>
  <c r="AF2528" i="2" s="1"/>
  <c r="AG2528" i="2" s="1"/>
  <c r="AD3596" i="2"/>
  <c r="AF3596" i="2" s="1"/>
  <c r="AG3596" i="2" s="1"/>
  <c r="AD3613" i="2"/>
  <c r="AF3613" i="2" s="1"/>
  <c r="AG3613" i="2" s="1"/>
  <c r="AD3812" i="2"/>
  <c r="AF3812" i="2" s="1"/>
  <c r="AG3812" i="2" s="1"/>
  <c r="AD3831" i="2"/>
  <c r="AF3831" i="2" s="1"/>
  <c r="AG3831" i="2" s="1"/>
  <c r="AD2298" i="2"/>
  <c r="AF2298" i="2" s="1"/>
  <c r="AG2298" i="2" s="1"/>
  <c r="AD2311" i="2"/>
  <c r="AF2311" i="2" s="1"/>
  <c r="AG2311" i="2" s="1"/>
  <c r="AD2341" i="2"/>
  <c r="AF2341" i="2" s="1"/>
  <c r="AG2341" i="2" s="1"/>
  <c r="AD2342" i="2"/>
  <c r="AF2342" i="2" s="1"/>
  <c r="AG2342" i="2" s="1"/>
  <c r="AD2379" i="2"/>
  <c r="AF2379" i="2" s="1"/>
  <c r="AG2379" i="2" s="1"/>
  <c r="AD2417" i="2"/>
  <c r="AF2417" i="2" s="1"/>
  <c r="AG2417" i="2" s="1"/>
  <c r="AD3103" i="2"/>
  <c r="AF3103" i="2" s="1"/>
  <c r="AD4936" i="2"/>
  <c r="AF4936" i="2" s="1"/>
  <c r="AD4202" i="2"/>
  <c r="AF4202" i="2" s="1"/>
  <c r="AD4338" i="2"/>
  <c r="AF4338" i="2" s="1"/>
  <c r="AG4338" i="2" s="1"/>
  <c r="AD4339" i="2"/>
  <c r="AF4339" i="2" s="1"/>
  <c r="AD4779" i="2"/>
  <c r="AF4779" i="2" s="1"/>
  <c r="AD4806" i="2"/>
  <c r="AF4806" i="2" s="1"/>
  <c r="AD5086" i="2"/>
  <c r="AF5086" i="2" s="1"/>
  <c r="AD5255" i="2"/>
  <c r="AF5255" i="2" s="1"/>
  <c r="AD5350" i="2"/>
  <c r="AF5350" i="2" s="1"/>
  <c r="AD5630" i="2"/>
  <c r="AF5630" i="2" s="1"/>
  <c r="AD6018" i="2"/>
  <c r="AF6018" i="2" s="1"/>
  <c r="AD6136" i="2"/>
  <c r="AF6136" i="2" s="1"/>
  <c r="AD6212" i="2"/>
  <c r="AF6212" i="2" s="1"/>
  <c r="AD6298" i="2"/>
  <c r="AF6298" i="2" s="1"/>
  <c r="AD6417" i="2"/>
  <c r="AF6417" i="2" s="1"/>
  <c r="AD3326" i="2"/>
  <c r="AF3326" i="2" s="1"/>
  <c r="AD4067" i="2"/>
  <c r="AF4067" i="2" s="1"/>
  <c r="AG4067" i="2" s="1"/>
  <c r="AD1717" i="2"/>
  <c r="AF1717" i="2" s="1"/>
  <c r="AG1717" i="2" s="1"/>
  <c r="AD369" i="2"/>
  <c r="AF369" i="2" s="1"/>
  <c r="AG369" i="2" s="1"/>
  <c r="AD391" i="2"/>
  <c r="AF391" i="2" s="1"/>
  <c r="AG391" i="2" s="1"/>
  <c r="AD1034" i="2"/>
  <c r="AF1034" i="2" s="1"/>
  <c r="AG1034" i="2" s="1"/>
  <c r="AD4601" i="2"/>
  <c r="AF4601" i="2" s="1"/>
  <c r="AG4601" i="2" s="1"/>
  <c r="AD1368" i="2"/>
  <c r="AF1368" i="2" s="1"/>
  <c r="AG1368" i="2" s="1"/>
  <c r="AD3493" i="2"/>
  <c r="AF3493" i="2" s="1"/>
  <c r="AG3493" i="2" s="1"/>
  <c r="AD5198" i="2"/>
  <c r="AF5198" i="2" s="1"/>
  <c r="AG5198" i="2" s="1"/>
  <c r="AD5256" i="2"/>
  <c r="AF5256" i="2" s="1"/>
  <c r="AG5256" i="2" s="1"/>
  <c r="AD5703" i="2"/>
  <c r="AF5703" i="2" s="1"/>
  <c r="AG5703" i="2" s="1"/>
  <c r="AD1913" i="2"/>
  <c r="AF1913" i="2" s="1"/>
  <c r="AG1913" i="2" s="1"/>
  <c r="AD2784" i="2"/>
  <c r="AF2784" i="2" s="1"/>
  <c r="AG2784" i="2" s="1"/>
  <c r="AD2875" i="2"/>
  <c r="AF2875" i="2" s="1"/>
  <c r="AD3341" i="2"/>
  <c r="AF3341" i="2" s="1"/>
  <c r="AG3341" i="2" s="1"/>
  <c r="AD4406" i="2"/>
  <c r="AF4406" i="2" s="1"/>
  <c r="AD4435" i="2"/>
  <c r="AF4435" i="2" s="1"/>
  <c r="AD4870" i="2"/>
  <c r="AF4870" i="2" s="1"/>
  <c r="AD4896" i="2"/>
  <c r="AF4896" i="2" s="1"/>
  <c r="AG4896" i="2" s="1"/>
  <c r="AD5459" i="2"/>
  <c r="AF5459" i="2" s="1"/>
  <c r="AD6019" i="2"/>
  <c r="AF6019" i="2" s="1"/>
  <c r="AD6078" i="2"/>
  <c r="AF6078" i="2" s="1"/>
  <c r="AD6137" i="2"/>
  <c r="AF6137" i="2" s="1"/>
  <c r="AD6260" i="2"/>
  <c r="AF6260" i="2" s="1"/>
  <c r="AD5054" i="2"/>
  <c r="AF5054" i="2" s="1"/>
  <c r="AD6383" i="2"/>
  <c r="AF6383" i="2" s="1"/>
  <c r="AD6458" i="2"/>
  <c r="AF6458" i="2" s="1"/>
  <c r="AD370" i="2"/>
  <c r="AF370" i="2" s="1"/>
  <c r="AD392" i="2"/>
  <c r="AF392" i="2" s="1"/>
  <c r="AD1041" i="2"/>
  <c r="AF1041" i="2" s="1"/>
  <c r="AD4602" i="2"/>
  <c r="AF4602" i="2" s="1"/>
  <c r="AD1369" i="2"/>
  <c r="AF1369" i="2" s="1"/>
  <c r="AD3494" i="2"/>
  <c r="AF3494" i="2" s="1"/>
  <c r="AG3494" i="2" s="1"/>
  <c r="AD3286" i="2"/>
  <c r="AF3286" i="2" s="1"/>
  <c r="AG3286" i="2" s="1"/>
  <c r="AD270" i="2"/>
  <c r="AF270" i="2" s="1"/>
  <c r="AG270" i="2" s="1"/>
  <c r="AD334" i="2"/>
  <c r="AF334" i="2" s="1"/>
  <c r="AG334" i="2" s="1"/>
  <c r="AD684" i="2"/>
  <c r="AF684" i="2" s="1"/>
  <c r="AG684" i="2" s="1"/>
  <c r="AD716" i="2"/>
  <c r="AF716" i="2" s="1"/>
  <c r="AG716" i="2" s="1"/>
  <c r="AD833" i="2"/>
  <c r="AF833" i="2" s="1"/>
  <c r="AG833" i="2" s="1"/>
  <c r="AD1820" i="2"/>
  <c r="AF1820" i="2" s="1"/>
  <c r="AG1820" i="2" s="1"/>
  <c r="AD1914" i="2"/>
  <c r="AF1914" i="2" s="1"/>
  <c r="AG1914" i="2" s="1"/>
  <c r="AD1915" i="2"/>
  <c r="AF1915" i="2" s="1"/>
  <c r="AG1915" i="2" s="1"/>
  <c r="AD2001" i="2"/>
  <c r="AF2001" i="2" s="1"/>
  <c r="AG2001" i="2" s="1"/>
  <c r="AD2088" i="2"/>
  <c r="AF2088" i="2" s="1"/>
  <c r="AG2088" i="2" s="1"/>
  <c r="AD2138" i="2"/>
  <c r="AF2138" i="2" s="1"/>
  <c r="AG2138" i="2" s="1"/>
  <c r="AD2089" i="2"/>
  <c r="AF2089" i="2" s="1"/>
  <c r="AG2089" i="2" s="1"/>
  <c r="AD2139" i="2"/>
  <c r="AF2139" i="2" s="1"/>
  <c r="AG2139" i="2" s="1"/>
  <c r="AD3042" i="2"/>
  <c r="AF3042" i="2" s="1"/>
  <c r="AD3077" i="2"/>
  <c r="AF3077" i="2" s="1"/>
  <c r="AD3327" i="2"/>
  <c r="AF3327" i="2" s="1"/>
  <c r="AD4251" i="2"/>
  <c r="AF4251" i="2" s="1"/>
  <c r="AG4251" i="2" s="1"/>
  <c r="AD2690" i="2"/>
  <c r="AF2690" i="2" s="1"/>
  <c r="AD2785" i="2"/>
  <c r="AF2785" i="2" s="1"/>
  <c r="AD2876" i="2"/>
  <c r="AF2876" i="2" s="1"/>
  <c r="AD2877" i="2"/>
  <c r="AF2877" i="2" s="1"/>
  <c r="AD2966" i="2"/>
  <c r="AF2966" i="2" s="1"/>
  <c r="AD3043" i="2"/>
  <c r="AF3043" i="2" s="1"/>
  <c r="AD4279" i="2"/>
  <c r="AF4279" i="2" s="1"/>
  <c r="AD5768" i="2"/>
  <c r="AF5768" i="2" s="1"/>
  <c r="AD5184" i="2"/>
  <c r="AF5184" i="2" s="1"/>
  <c r="AD5257" i="2"/>
  <c r="AF5257" i="2" s="1"/>
  <c r="AD5438" i="2"/>
  <c r="AF5438" i="2" s="1"/>
  <c r="AD5498" i="2"/>
  <c r="AF5498" i="2" s="1"/>
  <c r="AD5565" i="2"/>
  <c r="AF5565" i="2" s="1"/>
  <c r="AD5704" i="2"/>
  <c r="AF5704" i="2" s="1"/>
  <c r="AG5704" i="2" s="1"/>
  <c r="AD5967" i="2"/>
  <c r="AF5967" i="2" s="1"/>
  <c r="AG5967" i="2" s="1"/>
  <c r="AD5977" i="2"/>
  <c r="AF5977" i="2" s="1"/>
  <c r="AG5977" i="2" s="1"/>
  <c r="AD6138" i="2"/>
  <c r="AD5028" i="2"/>
  <c r="AF5028" i="2" s="1"/>
  <c r="AG5028" i="2" s="1"/>
  <c r="AD6397" i="2"/>
  <c r="AF6397" i="2" s="1"/>
  <c r="AG6397" i="2" s="1"/>
  <c r="AD6513" i="2"/>
  <c r="AF6513" i="2" s="1"/>
  <c r="AG6513" i="2" s="1"/>
  <c r="AD173" i="2"/>
  <c r="AF173" i="2" s="1"/>
  <c r="AG173" i="2" s="1"/>
  <c r="AD174" i="2"/>
  <c r="AF174" i="2" s="1"/>
  <c r="AG174" i="2" s="1"/>
  <c r="AD961" i="2"/>
  <c r="AF961" i="2" s="1"/>
  <c r="AG961" i="2" s="1"/>
  <c r="AD4603" i="2"/>
  <c r="AF4603" i="2" s="1"/>
  <c r="AG4603" i="2" s="1"/>
  <c r="AD1207" i="2"/>
  <c r="AF1207" i="2" s="1"/>
  <c r="AG1207" i="2" s="1"/>
  <c r="AD3495" i="2"/>
  <c r="AF3495" i="2" s="1"/>
  <c r="AG3495" i="2" s="1"/>
  <c r="AD3147" i="2"/>
  <c r="AF3147" i="2" s="1"/>
  <c r="AG3147" i="2" s="1"/>
  <c r="AD3655" i="2"/>
  <c r="AF3655" i="2" s="1"/>
  <c r="AG3655" i="2" s="1"/>
  <c r="AD3686" i="2"/>
  <c r="AF3686" i="2" s="1"/>
  <c r="AD3882" i="2"/>
  <c r="AF3882" i="2" s="1"/>
  <c r="AD3907" i="2"/>
  <c r="AF3907" i="2" s="1"/>
  <c r="AD4146" i="2"/>
  <c r="AF4146" i="2" s="1"/>
  <c r="AG4146" i="2" s="1"/>
  <c r="AD5769" i="2"/>
  <c r="AF5769" i="2" s="1"/>
  <c r="AD43" i="2"/>
  <c r="AF43" i="2" s="1"/>
  <c r="AD85" i="2"/>
  <c r="AF85" i="2" s="1"/>
  <c r="AD549" i="2"/>
  <c r="AF549" i="2" s="1"/>
  <c r="AD550" i="2"/>
  <c r="AF550" i="2" s="1"/>
  <c r="AD834" i="2"/>
  <c r="AF834" i="2" s="1"/>
  <c r="AD1718" i="2"/>
  <c r="AF1718" i="2" s="1"/>
  <c r="AD1522" i="2"/>
  <c r="AF1522" i="2" s="1"/>
  <c r="AD1580" i="2"/>
  <c r="AF1580" i="2" s="1"/>
  <c r="AD1641" i="2"/>
  <c r="AF1641" i="2" s="1"/>
  <c r="AD1719" i="2"/>
  <c r="AF1719" i="2" s="1"/>
  <c r="AD1720" i="2"/>
  <c r="AF1720" i="2" s="1"/>
  <c r="AD1821" i="2"/>
  <c r="AF1821" i="2" s="1"/>
  <c r="AD2486" i="2"/>
  <c r="AF2486" i="2" s="1"/>
  <c r="AG2486" i="2" s="1"/>
  <c r="AD2487" i="2"/>
  <c r="AF2487" i="2" s="1"/>
  <c r="AG2487" i="2" s="1"/>
  <c r="AD2529" i="2"/>
  <c r="AF2529" i="2" s="1"/>
  <c r="AG2529" i="2" s="1"/>
  <c r="AD2595" i="2"/>
  <c r="AF2595" i="2" s="1"/>
  <c r="AG2595" i="2" s="1"/>
  <c r="AD1822" i="2"/>
  <c r="AF1822" i="2" s="1"/>
  <c r="AG1822" i="2" s="1"/>
  <c r="AD2786" i="2"/>
  <c r="AF2786" i="2" s="1"/>
  <c r="AG2786" i="2" s="1"/>
  <c r="AD2878" i="2"/>
  <c r="AF2878" i="2" s="1"/>
  <c r="AG2878" i="2" s="1"/>
  <c r="AD3148" i="2"/>
  <c r="AF3148" i="2" s="1"/>
  <c r="AG3148" i="2" s="1"/>
  <c r="AD4101" i="2"/>
  <c r="AF4101" i="2" s="1"/>
  <c r="AG4101" i="2" s="1"/>
  <c r="AD4407" i="2"/>
  <c r="AF4407" i="2" s="1"/>
  <c r="AG4407" i="2" s="1"/>
  <c r="AD4408" i="2"/>
  <c r="AF4408" i="2" s="1"/>
  <c r="AG4408" i="2" s="1"/>
  <c r="AD4697" i="2"/>
  <c r="AF4697" i="2" s="1"/>
  <c r="AG4697" i="2" s="1"/>
  <c r="AD4698" i="2"/>
  <c r="AF4698" i="2" s="1"/>
  <c r="AG4698" i="2" s="1"/>
  <c r="AD4937" i="2"/>
  <c r="AF4937" i="2" s="1"/>
  <c r="AG4937" i="2" s="1"/>
  <c r="AD2691" i="2"/>
  <c r="AF2691" i="2" s="1"/>
  <c r="AG2691" i="2" s="1"/>
  <c r="AD2787" i="2"/>
  <c r="AF2787" i="2" s="1"/>
  <c r="AD5087" i="2"/>
  <c r="AF5087" i="2" s="1"/>
  <c r="AD5258" i="2"/>
  <c r="AF5258" i="2" s="1"/>
  <c r="AD5371" i="2"/>
  <c r="AF5371" i="2" s="1"/>
  <c r="AG5371" i="2" s="1"/>
  <c r="AD5499" i="2"/>
  <c r="AF5499" i="2" s="1"/>
  <c r="AD5566" i="2"/>
  <c r="AF5566" i="2" s="1"/>
  <c r="AD5631" i="2"/>
  <c r="AF5631" i="2" s="1"/>
  <c r="AD5850" i="2"/>
  <c r="AF5850" i="2" s="1"/>
  <c r="AD5888" i="2"/>
  <c r="AF5888" i="2" s="1"/>
  <c r="AD5904" i="2"/>
  <c r="AF5904" i="2" s="1"/>
  <c r="AD6313" i="2"/>
  <c r="AF6313" i="2" s="1"/>
  <c r="AD6477" i="2"/>
  <c r="AF6477" i="2" s="1"/>
  <c r="AD439" i="2"/>
  <c r="AF439" i="2" s="1"/>
  <c r="AD470" i="2"/>
  <c r="AF470" i="2" s="1"/>
  <c r="AD933" i="2"/>
  <c r="AF933" i="2" s="1"/>
  <c r="AD4604" i="2"/>
  <c r="AF4604" i="2" s="1"/>
  <c r="AD1208" i="2"/>
  <c r="AF1208" i="2" s="1"/>
  <c r="AD3496" i="2"/>
  <c r="AF3496" i="2" s="1"/>
  <c r="AG3496" i="2" s="1"/>
  <c r="AD3104" i="2"/>
  <c r="AF3104" i="2" s="1"/>
  <c r="AG3104" i="2" s="1"/>
  <c r="AD3614" i="2"/>
  <c r="AF3614" i="2" s="1"/>
  <c r="AG3614" i="2" s="1"/>
  <c r="AD3637" i="2"/>
  <c r="AF3637" i="2" s="1"/>
  <c r="AG3637" i="2" s="1"/>
  <c r="AD3813" i="2"/>
  <c r="AF3813" i="2" s="1"/>
  <c r="AG3813" i="2" s="1"/>
  <c r="AD3814" i="2"/>
  <c r="AF3814" i="2" s="1"/>
  <c r="AG3814" i="2" s="1"/>
  <c r="AD4102" i="2"/>
  <c r="AF4102" i="2" s="1"/>
  <c r="AG4102" i="2" s="1"/>
  <c r="AD5770" i="2"/>
  <c r="AF5770" i="2" s="1"/>
  <c r="AG5770" i="2" s="1"/>
  <c r="AD44" i="2"/>
  <c r="AF44" i="2" s="1"/>
  <c r="AG44" i="2" s="1"/>
  <c r="AD86" i="2"/>
  <c r="AF86" i="2" s="1"/>
  <c r="AG86" i="2" s="1"/>
  <c r="AD551" i="2"/>
  <c r="AF551" i="2" s="1"/>
  <c r="AG551" i="2" s="1"/>
  <c r="AD591" i="2"/>
  <c r="AF591" i="2" s="1"/>
  <c r="AG591" i="2" s="1"/>
  <c r="AD835" i="2"/>
  <c r="AF835" i="2" s="1"/>
  <c r="AG835" i="2" s="1"/>
  <c r="AD1523" i="2"/>
  <c r="AF1523" i="2" s="1"/>
  <c r="AG1523" i="2" s="1"/>
  <c r="AD1524" i="2"/>
  <c r="AF1524" i="2" s="1"/>
  <c r="AG1524" i="2" s="1"/>
  <c r="AD1581" i="2"/>
  <c r="AF1581" i="2" s="1"/>
  <c r="AD1642" i="2"/>
  <c r="AF1642" i="2" s="1"/>
  <c r="AD1721" i="2"/>
  <c r="AF1721" i="2" s="1"/>
  <c r="AD1722" i="2"/>
  <c r="AF1722" i="2" s="1"/>
  <c r="AG1722" i="2" s="1"/>
  <c r="AD1916" i="2"/>
  <c r="AF1916" i="2" s="1"/>
  <c r="AD2090" i="2"/>
  <c r="AF2090" i="2" s="1"/>
  <c r="AD2455" i="2"/>
  <c r="AF2455" i="2" s="1"/>
  <c r="AD2488" i="2"/>
  <c r="AF2488" i="2" s="1"/>
  <c r="AD2489" i="2"/>
  <c r="AF2489" i="2" s="1"/>
  <c r="AD2530" i="2"/>
  <c r="AF2530" i="2" s="1"/>
  <c r="AD2596" i="2"/>
  <c r="AF2596" i="2" s="1"/>
  <c r="AD2692" i="2"/>
  <c r="AF2692" i="2" s="1"/>
  <c r="AD2967" i="2"/>
  <c r="AF2967" i="2" s="1"/>
  <c r="AD3044" i="2"/>
  <c r="AF3044" i="2" s="1"/>
  <c r="AD3287" i="2"/>
  <c r="AF3287" i="2" s="1"/>
  <c r="AD4103" i="2"/>
  <c r="AF4103" i="2" s="1"/>
  <c r="AD4328" i="2"/>
  <c r="AF4328" i="2" s="1"/>
  <c r="AD4340" i="2"/>
  <c r="AF4340" i="2" s="1"/>
  <c r="AG4340" i="2" s="1"/>
  <c r="AD4780" i="2"/>
  <c r="AF4780" i="2" s="1"/>
  <c r="AG4780" i="2" s="1"/>
  <c r="AD4781" i="2"/>
  <c r="AF4781" i="2" s="1"/>
  <c r="AG4781" i="2" s="1"/>
  <c r="AD4938" i="2"/>
  <c r="AF4938" i="2" s="1"/>
  <c r="AG4938" i="2" s="1"/>
  <c r="AD5088" i="2"/>
  <c r="AF5088" i="2" s="1"/>
  <c r="AG5088" i="2" s="1"/>
  <c r="AD5259" i="2"/>
  <c r="AF5259" i="2" s="1"/>
  <c r="AG5259" i="2" s="1"/>
  <c r="AD5372" i="2"/>
  <c r="AF5372" i="2" s="1"/>
  <c r="AG5372" i="2" s="1"/>
  <c r="AD5632" i="2"/>
  <c r="AF5632" i="2" s="1"/>
  <c r="AG5632" i="2" s="1"/>
  <c r="AD6020" i="2"/>
  <c r="AF6020" i="2" s="1"/>
  <c r="AG6020" i="2" s="1"/>
  <c r="AD6139" i="2"/>
  <c r="AF6139" i="2" s="1"/>
  <c r="AG6139" i="2" s="1"/>
  <c r="AD6261" i="2"/>
  <c r="AF6261" i="2" s="1"/>
  <c r="AG6261" i="2" s="1"/>
  <c r="AD6331" i="2"/>
  <c r="AF6331" i="2" s="1"/>
  <c r="AG6331" i="2" s="1"/>
  <c r="AD6471" i="2"/>
  <c r="AF6471" i="2" s="1"/>
  <c r="AG6471" i="2" s="1"/>
  <c r="AD175" i="2"/>
  <c r="AF175" i="2" s="1"/>
  <c r="AG175" i="2" s="1"/>
  <c r="AD393" i="2"/>
  <c r="AF393" i="2" s="1"/>
  <c r="AG393" i="2" s="1"/>
  <c r="AD992" i="2"/>
  <c r="AF992" i="2" s="1"/>
  <c r="AD4605" i="2"/>
  <c r="AF4605" i="2" s="1"/>
  <c r="AD1236" i="2"/>
  <c r="AF1236" i="2" s="1"/>
  <c r="AD3497" i="2"/>
  <c r="AF3497" i="2" s="1"/>
  <c r="AG3497" i="2" s="1"/>
  <c r="AD3177" i="2"/>
  <c r="AF3177" i="2" s="1"/>
  <c r="AD3715" i="2"/>
  <c r="AF3715" i="2" s="1"/>
  <c r="AD3747" i="2"/>
  <c r="AF3747" i="2" s="1"/>
  <c r="AD3908" i="2"/>
  <c r="AF3908" i="2" s="1"/>
  <c r="AD3942" i="2"/>
  <c r="AF3942" i="2" s="1"/>
  <c r="AD4203" i="2"/>
  <c r="AF4203" i="2" s="1"/>
  <c r="AD87" i="2"/>
  <c r="AF87" i="2" s="1"/>
  <c r="AD176" i="2"/>
  <c r="AF176" i="2" s="1"/>
  <c r="AD592" i="2"/>
  <c r="AF592" i="2" s="1"/>
  <c r="AD593" i="2"/>
  <c r="AF593" i="2" s="1"/>
  <c r="AD836" i="2"/>
  <c r="AF836" i="2" s="1"/>
  <c r="AD1582" i="2"/>
  <c r="AF1582" i="2" s="1"/>
  <c r="AD1643" i="2"/>
  <c r="AF1643" i="2" s="1"/>
  <c r="AD1723" i="2"/>
  <c r="AF1723" i="2" s="1"/>
  <c r="AG1723" i="2" s="1"/>
  <c r="AD1823" i="2"/>
  <c r="AF1823" i="2" s="1"/>
  <c r="AG1823" i="2" s="1"/>
  <c r="AD1824" i="2"/>
  <c r="AF1824" i="2" s="1"/>
  <c r="AG1824" i="2" s="1"/>
  <c r="AD1917" i="2"/>
  <c r="AF1917" i="2" s="1"/>
  <c r="AG1917" i="2" s="1"/>
  <c r="AD2531" i="2"/>
  <c r="AF2531" i="2" s="1"/>
  <c r="AG2531" i="2" s="1"/>
  <c r="AD2532" i="2"/>
  <c r="AF2532" i="2" s="1"/>
  <c r="AG2532" i="2" s="1"/>
  <c r="AD2597" i="2"/>
  <c r="AF2597" i="2" s="1"/>
  <c r="AG2597" i="2" s="1"/>
  <c r="AD1825" i="2"/>
  <c r="AF1825" i="2" s="1"/>
  <c r="AG1825" i="2" s="1"/>
  <c r="AD2002" i="2"/>
  <c r="AF2002" i="2" s="1"/>
  <c r="AG2002" i="2" s="1"/>
  <c r="AD2879" i="2"/>
  <c r="AF2879" i="2" s="1"/>
  <c r="AG2879" i="2" s="1"/>
  <c r="AD2968" i="2"/>
  <c r="AF2968" i="2" s="1"/>
  <c r="AG2968" i="2" s="1"/>
  <c r="AD3178" i="2"/>
  <c r="AF3178" i="2" s="1"/>
  <c r="AG3178" i="2" s="1"/>
  <c r="AD4147" i="2"/>
  <c r="AF4147" i="2" s="1"/>
  <c r="AG4147" i="2" s="1"/>
  <c r="AD4436" i="2"/>
  <c r="AF4436" i="2" s="1"/>
  <c r="AG4436" i="2" s="1"/>
  <c r="AD4477" i="2"/>
  <c r="AF4477" i="2" s="1"/>
  <c r="AD4717" i="2"/>
  <c r="AF4717" i="2" s="1"/>
  <c r="AD4718" i="2"/>
  <c r="AF4718" i="2" s="1"/>
  <c r="AD2693" i="2"/>
  <c r="AF2693" i="2" s="1"/>
  <c r="AD2788" i="2"/>
  <c r="AF2788" i="2" s="1"/>
  <c r="AG2788" i="2" s="1"/>
  <c r="AD2789" i="2"/>
  <c r="AF2789" i="2" s="1"/>
  <c r="AD5771" i="2"/>
  <c r="AF5771" i="2" s="1"/>
  <c r="AD5116" i="2"/>
  <c r="AF5116" i="2" s="1"/>
  <c r="AD5260" i="2"/>
  <c r="AF5260" i="2" s="1"/>
  <c r="AD5391" i="2"/>
  <c r="AF5391" i="2" s="1"/>
  <c r="AD5500" i="2"/>
  <c r="AF5500" i="2" s="1"/>
  <c r="AD5567" i="2"/>
  <c r="AF5567" i="2" s="1"/>
  <c r="AD5664" i="2"/>
  <c r="AF5664" i="2" s="1"/>
  <c r="AD5905" i="2"/>
  <c r="AF5905" i="2" s="1"/>
  <c r="AD5927" i="2"/>
  <c r="AF5927" i="2" s="1"/>
  <c r="AD6140" i="2"/>
  <c r="AF6140" i="2" s="1"/>
  <c r="AD4960" i="2"/>
  <c r="AF4960" i="2" s="1"/>
  <c r="AD6342" i="2"/>
  <c r="AF6342" i="2" s="1"/>
  <c r="AD6489" i="2"/>
  <c r="AF6489" i="2" s="1"/>
  <c r="AG6489" i="2" s="1"/>
  <c r="AD88" i="2"/>
  <c r="AF88" i="2" s="1"/>
  <c r="AG88" i="2" s="1"/>
  <c r="AD177" i="2"/>
  <c r="AF177" i="2" s="1"/>
  <c r="AG177" i="2" s="1"/>
  <c r="AD962" i="2"/>
  <c r="AF962" i="2" s="1"/>
  <c r="AG962" i="2" s="1"/>
  <c r="AD4606" i="2"/>
  <c r="AF4606" i="2" s="1"/>
  <c r="AG4606" i="2" s="1"/>
  <c r="AD1209" i="2"/>
  <c r="AF1209" i="2" s="1"/>
  <c r="AG1209" i="2" s="1"/>
  <c r="AD3498" i="2"/>
  <c r="AF3498" i="2" s="1"/>
  <c r="AG3498" i="2" s="1"/>
  <c r="AD3105" i="2"/>
  <c r="AF3105" i="2" s="1"/>
  <c r="AG3105" i="2" s="1"/>
  <c r="AD3656" i="2"/>
  <c r="AF3656" i="2" s="1"/>
  <c r="AG3656" i="2" s="1"/>
  <c r="AD3687" i="2"/>
  <c r="AF3687" i="2" s="1"/>
  <c r="AG3687" i="2" s="1"/>
  <c r="AD3883" i="2"/>
  <c r="AF3883" i="2" s="1"/>
  <c r="AG3883" i="2" s="1"/>
  <c r="AD3909" i="2"/>
  <c r="AF3909" i="2" s="1"/>
  <c r="AG3909" i="2" s="1"/>
  <c r="AD4104" i="2"/>
  <c r="AF4104" i="2" s="1"/>
  <c r="AG4104" i="2" s="1"/>
  <c r="AD5772" i="2"/>
  <c r="AF5772" i="2" s="1"/>
  <c r="AG5772" i="2" s="1"/>
  <c r="AD29" i="2"/>
  <c r="AF29" i="2" s="1"/>
  <c r="AG29" i="2" s="1"/>
  <c r="AD45" i="2"/>
  <c r="AF45" i="2" s="1"/>
  <c r="AD532" i="2"/>
  <c r="AF532" i="2" s="1"/>
  <c r="AD552" i="2"/>
  <c r="AF552" i="2" s="1"/>
  <c r="AD837" i="2"/>
  <c r="AF837" i="2" s="1"/>
  <c r="AG837" i="2" s="1"/>
  <c r="AD1724" i="2"/>
  <c r="AF1724" i="2" s="1"/>
  <c r="AD1525" i="2"/>
  <c r="AF1525" i="2" s="1"/>
  <c r="AD1583" i="2"/>
  <c r="AF1583" i="2" s="1"/>
  <c r="AD1644" i="2"/>
  <c r="AF1644" i="2" s="1"/>
  <c r="AD1725" i="2"/>
  <c r="AF1725" i="2" s="1"/>
  <c r="AD1726" i="2"/>
  <c r="AF1726" i="2" s="1"/>
  <c r="AD1826" i="2"/>
  <c r="AF1826" i="2" s="1"/>
  <c r="AD2456" i="2"/>
  <c r="AF2456" i="2" s="1"/>
  <c r="AD2490" i="2"/>
  <c r="AF2490" i="2" s="1"/>
  <c r="AD2533" i="2"/>
  <c r="AF2533" i="2" s="1"/>
  <c r="AD2598" i="2"/>
  <c r="AF2598" i="2" s="1"/>
  <c r="AD2599" i="2"/>
  <c r="AF2599" i="2" s="1"/>
  <c r="AD1827" i="2"/>
  <c r="AF1827" i="2" s="1"/>
  <c r="AD2790" i="2"/>
  <c r="AF2790" i="2" s="1"/>
  <c r="AG2790" i="2" s="1"/>
  <c r="AD2791" i="2"/>
  <c r="AF2791" i="2" s="1"/>
  <c r="AG2791" i="2" s="1"/>
  <c r="AD3149" i="2"/>
  <c r="AF3149" i="2" s="1"/>
  <c r="AG3149" i="2" s="1"/>
  <c r="AD4105" i="2"/>
  <c r="AF4105" i="2" s="1"/>
  <c r="AG4105" i="2" s="1"/>
  <c r="AD4409" i="2"/>
  <c r="AF4409" i="2" s="1"/>
  <c r="AG4409" i="2" s="1"/>
  <c r="AD4410" i="2"/>
  <c r="AF4410" i="2" s="1"/>
  <c r="AG4410" i="2" s="1"/>
  <c r="AD4691" i="2"/>
  <c r="AF4691" i="2" s="1"/>
  <c r="AG4691" i="2" s="1"/>
  <c r="AD4699" i="2"/>
  <c r="AF4699" i="2" s="1"/>
  <c r="AG4699" i="2" s="1"/>
  <c r="AD4939" i="2"/>
  <c r="AF4939" i="2" s="1"/>
  <c r="AG4939" i="2" s="1"/>
  <c r="AD2694" i="2"/>
  <c r="AF2694" i="2" s="1"/>
  <c r="AG2694" i="2" s="1"/>
  <c r="AD5089" i="2"/>
  <c r="AF5089" i="2" s="1"/>
  <c r="AG5089" i="2" s="1"/>
  <c r="AD5261" i="2"/>
  <c r="AF5261" i="2" s="1"/>
  <c r="AG5261" i="2" s="1"/>
  <c r="AD5351" i="2"/>
  <c r="AF5351" i="2" s="1"/>
  <c r="AG5351" i="2" s="1"/>
  <c r="AD5501" i="2"/>
  <c r="AF5501" i="2" s="1"/>
  <c r="AG5501" i="2" s="1"/>
  <c r="AD5568" i="2"/>
  <c r="AF5568" i="2" s="1"/>
  <c r="AG5568" i="2" s="1"/>
  <c r="AD5608" i="2"/>
  <c r="AF5608" i="2" s="1"/>
  <c r="AD5851" i="2"/>
  <c r="AF5851" i="2" s="1"/>
  <c r="AD5889" i="2"/>
  <c r="AF5889" i="2" s="1"/>
  <c r="AD5906" i="2"/>
  <c r="AF5906" i="2" s="1"/>
  <c r="AG5906" i="2" s="1"/>
  <c r="AD6299" i="2"/>
  <c r="AF6299" i="2" s="1"/>
  <c r="AD6472" i="2"/>
  <c r="AF6472" i="2" s="1"/>
  <c r="AD178" i="2"/>
  <c r="AF178" i="2" s="1"/>
  <c r="AD271" i="2"/>
  <c r="AF271" i="2" s="1"/>
  <c r="AD993" i="2"/>
  <c r="AF993" i="2" s="1"/>
  <c r="AD4607" i="2"/>
  <c r="AF4607" i="2" s="1"/>
  <c r="AD1237" i="2"/>
  <c r="AF1237" i="2" s="1"/>
  <c r="AD3499" i="2"/>
  <c r="AF3499" i="2" s="1"/>
  <c r="AD3395" i="2"/>
  <c r="AF3395" i="2" s="1"/>
  <c r="AD4148" i="2"/>
  <c r="AF4148" i="2" s="1"/>
  <c r="AD5773" i="2"/>
  <c r="AF5773" i="2" s="1"/>
  <c r="AD89" i="2"/>
  <c r="AF89" i="2" s="1"/>
  <c r="AD179" i="2"/>
  <c r="AF179" i="2" s="1"/>
  <c r="AD594" i="2"/>
  <c r="AF594" i="2" s="1"/>
  <c r="AG594" i="2" s="1"/>
  <c r="AD595" i="2"/>
  <c r="AF595" i="2" s="1"/>
  <c r="AG595" i="2" s="1"/>
  <c r="AD838" i="2"/>
  <c r="AF838" i="2" s="1"/>
  <c r="AG838" i="2" s="1"/>
  <c r="AD1584" i="2"/>
  <c r="AF1584" i="2" s="1"/>
  <c r="AG1584" i="2" s="1"/>
  <c r="AD1645" i="2"/>
  <c r="AF1645" i="2" s="1"/>
  <c r="AD1727" i="2"/>
  <c r="AF1727" i="2" s="1"/>
  <c r="AG1727" i="2" s="1"/>
  <c r="AD1728" i="2"/>
  <c r="AF1728" i="2" s="1"/>
  <c r="AG1728" i="2" s="1"/>
  <c r="AD1828" i="2"/>
  <c r="AF1828" i="2" s="1"/>
  <c r="AG1828" i="2" s="1"/>
  <c r="AD1918" i="2"/>
  <c r="AF1918" i="2" s="1"/>
  <c r="AG1918" i="2" s="1"/>
  <c r="AD2534" i="2"/>
  <c r="AF2534" i="2" s="1"/>
  <c r="AG2534" i="2" s="1"/>
  <c r="AD2600" i="2"/>
  <c r="AF2600" i="2" s="1"/>
  <c r="AG2600" i="2" s="1"/>
  <c r="AD1829" i="2"/>
  <c r="AF1829" i="2" s="1"/>
  <c r="AG1829" i="2" s="1"/>
  <c r="AD1919" i="2"/>
  <c r="AF1919" i="2" s="1"/>
  <c r="AG1919" i="2" s="1"/>
  <c r="AD2792" i="2"/>
  <c r="AF2792" i="2" s="1"/>
  <c r="AG2792" i="2" s="1"/>
  <c r="AD2880" i="2"/>
  <c r="AF2880" i="2" s="1"/>
  <c r="AG2880" i="2" s="1"/>
  <c r="AD3426" i="2"/>
  <c r="AF3426" i="2" s="1"/>
  <c r="AD4204" i="2"/>
  <c r="AF4204" i="2" s="1"/>
  <c r="AD2695" i="2"/>
  <c r="AF2695" i="2" s="1"/>
  <c r="AD2696" i="2"/>
  <c r="AF2696" i="2" s="1"/>
  <c r="AG2696" i="2" s="1"/>
  <c r="AD2793" i="2"/>
  <c r="AF2793" i="2" s="1"/>
  <c r="AD2881" i="2"/>
  <c r="AF2881" i="2" s="1"/>
  <c r="AD5146" i="2"/>
  <c r="AF5146" i="2" s="1"/>
  <c r="AD5262" i="2"/>
  <c r="AF5262" i="2" s="1"/>
  <c r="AD5373" i="2"/>
  <c r="AF5373" i="2" s="1"/>
  <c r="AD5502" i="2"/>
  <c r="AF5502" i="2" s="1"/>
  <c r="AD5569" i="2"/>
  <c r="AF5569" i="2" s="1"/>
  <c r="AD5633" i="2"/>
  <c r="AF5633" i="2" s="1"/>
  <c r="AD6021" i="2"/>
  <c r="AF6021" i="2" s="1"/>
  <c r="AD6141" i="2"/>
  <c r="AF6141" i="2" s="1"/>
  <c r="AD6213" i="2"/>
  <c r="AF6213" i="2" s="1"/>
  <c r="AD5014" i="2"/>
  <c r="AF5014" i="2" s="1"/>
  <c r="AD6314" i="2"/>
  <c r="AF6314" i="2" s="1"/>
  <c r="AD6424" i="2"/>
  <c r="AF6424" i="2" s="1"/>
  <c r="AG6424" i="2" s="1"/>
  <c r="AD3179" i="2"/>
  <c r="AF3179" i="2" s="1"/>
  <c r="AG3179" i="2" s="1"/>
  <c r="AD3615" i="2"/>
  <c r="AF3615" i="2" s="1"/>
  <c r="AG3615" i="2" s="1"/>
  <c r="AD3638" i="2"/>
  <c r="AF3638" i="2" s="1"/>
  <c r="AG3638" i="2" s="1"/>
  <c r="AD3832" i="2"/>
  <c r="AF3832" i="2" s="1"/>
  <c r="AG3832" i="2" s="1"/>
  <c r="AD3833" i="2"/>
  <c r="AF3833" i="2" s="1"/>
  <c r="AG3833" i="2" s="1"/>
  <c r="AD4068" i="2"/>
  <c r="AF4068" i="2" s="1"/>
  <c r="AG4068" i="2" s="1"/>
  <c r="AD90" i="2"/>
  <c r="AF90" i="2" s="1"/>
  <c r="AG90" i="2" s="1"/>
  <c r="AD180" i="2"/>
  <c r="AF180" i="2" s="1"/>
  <c r="AG180" i="2" s="1"/>
  <c r="AD596" i="2"/>
  <c r="AF596" i="2" s="1"/>
  <c r="AG596" i="2" s="1"/>
  <c r="AD637" i="2"/>
  <c r="AF637" i="2" s="1"/>
  <c r="AG637" i="2" s="1"/>
  <c r="AD839" i="2"/>
  <c r="AF839" i="2" s="1"/>
  <c r="AG839" i="2" s="1"/>
  <c r="AD1526" i="2"/>
  <c r="AF1526" i="2" s="1"/>
  <c r="AG1526" i="2" s="1"/>
  <c r="AD1585" i="2"/>
  <c r="AF1585" i="2" s="1"/>
  <c r="AG1585" i="2" s="1"/>
  <c r="AD1646" i="2"/>
  <c r="AF1646" i="2" s="1"/>
  <c r="AG1646" i="2" s="1"/>
  <c r="AD1647" i="2"/>
  <c r="AF1647" i="2" s="1"/>
  <c r="AD1729" i="2"/>
  <c r="AF1729" i="2" s="1"/>
  <c r="AD1830" i="2"/>
  <c r="AF1830" i="2" s="1"/>
  <c r="AD1920" i="2"/>
  <c r="AF1920" i="2" s="1"/>
  <c r="AG1920" i="2" s="1"/>
  <c r="AD2003" i="2"/>
  <c r="AF2003" i="2" s="1"/>
  <c r="AD2535" i="2"/>
  <c r="AF2535" i="2" s="1"/>
  <c r="AD2601" i="2"/>
  <c r="AF2601" i="2" s="1"/>
  <c r="AD2697" i="2"/>
  <c r="AF2697" i="2" s="1"/>
  <c r="AD181" i="2"/>
  <c r="AF181" i="2" s="1"/>
  <c r="AD182" i="2"/>
  <c r="AF182" i="2" s="1"/>
  <c r="AD934" i="2"/>
  <c r="AF934" i="2" s="1"/>
  <c r="AD4608" i="2"/>
  <c r="AF4608" i="2" s="1"/>
  <c r="AD1238" i="2"/>
  <c r="AF1238" i="2" s="1"/>
  <c r="AD3500" i="2"/>
  <c r="AF3500" i="2" s="1"/>
  <c r="AD5117" i="2"/>
  <c r="AF5117" i="2" s="1"/>
  <c r="AD5263" i="2"/>
  <c r="AF5263" i="2" s="1"/>
  <c r="AD5634" i="2"/>
  <c r="AF5634" i="2" s="1"/>
  <c r="AD2536" i="2"/>
  <c r="AF2536" i="2" s="1"/>
  <c r="AG2536" i="2" s="1"/>
  <c r="AD2602" i="2"/>
  <c r="AF2602" i="2" s="1"/>
  <c r="AG2602" i="2" s="1"/>
  <c r="AD3241" i="2"/>
  <c r="AF3241" i="2" s="1"/>
  <c r="AG3241" i="2" s="1"/>
  <c r="AD4149" i="2"/>
  <c r="AF4149" i="2" s="1"/>
  <c r="AG4149" i="2" s="1"/>
  <c r="AD4361" i="2"/>
  <c r="AF4361" i="2" s="1"/>
  <c r="AG4361" i="2" s="1"/>
  <c r="AD4362" i="2"/>
  <c r="AF4362" i="2" s="1"/>
  <c r="AG4362" i="2" s="1"/>
  <c r="AD4807" i="2"/>
  <c r="AF4807" i="2" s="1"/>
  <c r="AG4807" i="2" s="1"/>
  <c r="AD4808" i="2"/>
  <c r="AF4808" i="2" s="1"/>
  <c r="AG4808" i="2" s="1"/>
  <c r="AD2698" i="2"/>
  <c r="AF2698" i="2" s="1"/>
  <c r="AG2698" i="2" s="1"/>
  <c r="AD2794" i="2"/>
  <c r="AF2794" i="2" s="1"/>
  <c r="AG2794" i="2" s="1"/>
  <c r="AD2882" i="2"/>
  <c r="AF2882" i="2" s="1"/>
  <c r="AG2882" i="2" s="1"/>
  <c r="AD5439" i="2"/>
  <c r="AF5439" i="2" s="1"/>
  <c r="AG5439" i="2" s="1"/>
  <c r="AD6022" i="2"/>
  <c r="AF6022" i="2" s="1"/>
  <c r="AD6079" i="2"/>
  <c r="AF6079" i="2" s="1"/>
  <c r="AG6079" i="2" s="1"/>
  <c r="AD6142" i="2"/>
  <c r="AF6142" i="2" s="1"/>
  <c r="AG6142" i="2" s="1"/>
  <c r="AD6214" i="2"/>
  <c r="AF6214" i="2" s="1"/>
  <c r="AD4983" i="2"/>
  <c r="AF4983" i="2" s="1"/>
  <c r="AD6343" i="2"/>
  <c r="AF6343" i="2" s="1"/>
  <c r="AD6435" i="2"/>
  <c r="AF6435" i="2" s="1"/>
  <c r="AG6435" i="2" s="1"/>
  <c r="AD3657" i="2"/>
  <c r="AF3657" i="2" s="1"/>
  <c r="AD3688" i="2"/>
  <c r="AF3688" i="2" s="1"/>
  <c r="AD3884" i="2"/>
  <c r="AF3884" i="2" s="1"/>
  <c r="AD3910" i="2"/>
  <c r="AF3910" i="2" s="1"/>
  <c r="AD4069" i="2"/>
  <c r="AF4069" i="2" s="1"/>
  <c r="AD335" i="2"/>
  <c r="AF335" i="2" s="1"/>
  <c r="AD371" i="2"/>
  <c r="AF371" i="2" s="1"/>
  <c r="AD1010" i="2"/>
  <c r="AF1010" i="2" s="1"/>
  <c r="AD4609" i="2"/>
  <c r="AF4609" i="2" s="1"/>
  <c r="AD1316" i="2"/>
  <c r="AF1316" i="2" s="1"/>
  <c r="AD3501" i="2"/>
  <c r="AF3501" i="2" s="1"/>
  <c r="AD5169" i="2"/>
  <c r="AF5169" i="2" s="1"/>
  <c r="AD5264" i="2"/>
  <c r="AF5264" i="2" s="1"/>
  <c r="AD5690" i="2"/>
  <c r="AF5690" i="2" s="1"/>
  <c r="AG5690" i="2" s="1"/>
  <c r="AD3328" i="2"/>
  <c r="AF3328" i="2" s="1"/>
  <c r="AG3328" i="2" s="1"/>
  <c r="AD4411" i="2"/>
  <c r="AF4411" i="2" s="1"/>
  <c r="AG4411" i="2" s="1"/>
  <c r="AD4437" i="2"/>
  <c r="AF4437" i="2" s="1"/>
  <c r="AG4437" i="2" s="1"/>
  <c r="AD4871" i="2"/>
  <c r="AF4871" i="2" s="1"/>
  <c r="AG4871" i="2" s="1"/>
  <c r="AD4897" i="2"/>
  <c r="AF4897" i="2" s="1"/>
  <c r="AG4897" i="2" s="1"/>
  <c r="AD6023" i="2"/>
  <c r="AF6023" i="2" s="1"/>
  <c r="AG6023" i="2" s="1"/>
  <c r="AD6080" i="2"/>
  <c r="AF6080" i="2" s="1"/>
  <c r="AG6080" i="2" s="1"/>
  <c r="AD6143" i="2"/>
  <c r="AF6143" i="2" s="1"/>
  <c r="AG6143" i="2" s="1"/>
  <c r="AD6262" i="2"/>
  <c r="AF6262" i="2" s="1"/>
  <c r="AG6262" i="2" s="1"/>
  <c r="AD5051" i="2"/>
  <c r="AF5051" i="2" s="1"/>
  <c r="AG5051" i="2" s="1"/>
  <c r="AD183" i="2"/>
  <c r="AF183" i="2" s="1"/>
  <c r="AG183" i="2" s="1"/>
  <c r="AD272" i="2"/>
  <c r="AF272" i="2" s="1"/>
  <c r="AG272" i="2" s="1"/>
  <c r="AD963" i="2"/>
  <c r="AF963" i="2" s="1"/>
  <c r="AG963" i="2" s="1"/>
  <c r="AD4610" i="2"/>
  <c r="AF4610" i="2" s="1"/>
  <c r="AG4610" i="2" s="1"/>
  <c r="AD1239" i="2"/>
  <c r="AF1239" i="2" s="1"/>
  <c r="AD3502" i="2"/>
  <c r="AF3502" i="2" s="1"/>
  <c r="AD3150" i="2"/>
  <c r="AF3150" i="2" s="1"/>
  <c r="AD4150" i="2"/>
  <c r="AF4150" i="2" s="1"/>
  <c r="AG4150" i="2" s="1"/>
  <c r="AD5774" i="2"/>
  <c r="AF5774" i="2" s="1"/>
  <c r="AD1317" i="2"/>
  <c r="AF1317" i="2" s="1"/>
  <c r="AD1370" i="2"/>
  <c r="AF1370" i="2" s="1"/>
  <c r="AD1416" i="2"/>
  <c r="AF1416" i="2" s="1"/>
  <c r="AD1464" i="2"/>
  <c r="AF1464" i="2" s="1"/>
  <c r="AD1465" i="2"/>
  <c r="AF1465" i="2" s="1"/>
  <c r="AD1527" i="2"/>
  <c r="AF1527" i="2" s="1"/>
  <c r="AD184" i="2"/>
  <c r="AF184" i="2" s="1"/>
  <c r="AD273" i="2"/>
  <c r="AF273" i="2" s="1"/>
  <c r="AD638" i="2"/>
  <c r="AF638" i="2" s="1"/>
  <c r="AD685" i="2"/>
  <c r="AF685" i="2" s="1"/>
  <c r="AD840" i="2"/>
  <c r="AF840" i="2" s="1"/>
  <c r="AD1586" i="2"/>
  <c r="AF1586" i="2" s="1"/>
  <c r="AD1648" i="2"/>
  <c r="AF1648" i="2" s="1"/>
  <c r="AG1648" i="2" s="1"/>
  <c r="AD2603" i="2"/>
  <c r="AF2603" i="2" s="1"/>
  <c r="AG2603" i="2" s="1"/>
  <c r="AD3639" i="2"/>
  <c r="AF3639" i="2" s="1"/>
  <c r="AG3639" i="2" s="1"/>
  <c r="AD3640" i="2"/>
  <c r="AF3640" i="2" s="1"/>
  <c r="AG3640" i="2" s="1"/>
  <c r="AD3857" i="2"/>
  <c r="AF3857" i="2" s="1"/>
  <c r="AG3857" i="2" s="1"/>
  <c r="AD3858" i="2"/>
  <c r="AF3858" i="2" s="1"/>
  <c r="AG3858" i="2" s="1"/>
  <c r="AD2343" i="2"/>
  <c r="AF2343" i="2" s="1"/>
  <c r="AG2343" i="2" s="1"/>
  <c r="AD2344" i="2"/>
  <c r="AF2344" i="2" s="1"/>
  <c r="AG2344" i="2" s="1"/>
  <c r="AD2345" i="2"/>
  <c r="AF2345" i="2" s="1"/>
  <c r="AG2345" i="2" s="1"/>
  <c r="AD2380" i="2"/>
  <c r="AF2380" i="2" s="1"/>
  <c r="AG2380" i="2" s="1"/>
  <c r="AD2418" i="2"/>
  <c r="AF2418" i="2" s="1"/>
  <c r="AG2418" i="2" s="1"/>
  <c r="AD2457" i="2"/>
  <c r="AF2457" i="2" s="1"/>
  <c r="AG2457" i="2" s="1"/>
  <c r="AD3180" i="2"/>
  <c r="AF3180" i="2" s="1"/>
  <c r="AG3180" i="2" s="1"/>
  <c r="AD2699" i="2"/>
  <c r="AF2699" i="2" s="1"/>
  <c r="AG2699" i="2" s="1"/>
  <c r="AD4252" i="2"/>
  <c r="AF4252" i="2" s="1"/>
  <c r="AG4252" i="2" s="1"/>
  <c r="AD4363" i="2"/>
  <c r="AF4363" i="2" s="1"/>
  <c r="AD4385" i="2"/>
  <c r="AF4385" i="2" s="1"/>
  <c r="AD4836" i="2"/>
  <c r="AF4836" i="2" s="1"/>
  <c r="AD4837" i="2"/>
  <c r="AF4837" i="2" s="1"/>
  <c r="AG4837" i="2" s="1"/>
  <c r="AD5118" i="2"/>
  <c r="AF5118" i="2" s="1"/>
  <c r="AD5265" i="2"/>
  <c r="AF5265" i="2" s="1"/>
  <c r="AD5392" i="2"/>
  <c r="AF5392" i="2" s="1"/>
  <c r="AD5665" i="2"/>
  <c r="AF5665" i="2" s="1"/>
  <c r="AD6024" i="2"/>
  <c r="AF6024" i="2" s="1"/>
  <c r="AD6144" i="2"/>
  <c r="AF6144" i="2" s="1"/>
  <c r="AD6263" i="2"/>
  <c r="AF6263" i="2" s="1"/>
  <c r="AD4984" i="2"/>
  <c r="AF4984" i="2" s="1"/>
  <c r="AD6315" i="2"/>
  <c r="AF6315" i="2" s="1"/>
  <c r="AD6429" i="2"/>
  <c r="AF6429" i="2" s="1"/>
  <c r="AD274" i="2"/>
  <c r="AF274" i="2" s="1"/>
  <c r="AD336" i="2"/>
  <c r="AF336" i="2" s="1"/>
  <c r="AD1011" i="2"/>
  <c r="AF1011" i="2" s="1"/>
  <c r="AD4611" i="2"/>
  <c r="AF4611" i="2" s="1"/>
  <c r="AG4611" i="2" s="1"/>
  <c r="AD1272" i="2"/>
  <c r="AF1272" i="2" s="1"/>
  <c r="AG1272" i="2" s="1"/>
  <c r="AD3503" i="2"/>
  <c r="AF3503" i="2" s="1"/>
  <c r="AG3503" i="2" s="1"/>
  <c r="AD3181" i="2"/>
  <c r="AF3181" i="2" s="1"/>
  <c r="AG3181" i="2" s="1"/>
  <c r="AD3716" i="2"/>
  <c r="AF3716" i="2" s="1"/>
  <c r="AG3716" i="2" s="1"/>
  <c r="AD3748" i="2"/>
  <c r="AF3748" i="2" s="1"/>
  <c r="AG3748" i="2" s="1"/>
  <c r="AD3943" i="2"/>
  <c r="AF3943" i="2" s="1"/>
  <c r="AG3943" i="2" s="1"/>
  <c r="AD3971" i="2"/>
  <c r="AF3971" i="2" s="1"/>
  <c r="AD91" i="2"/>
  <c r="AF91" i="2" s="1"/>
  <c r="AG91" i="2" s="1"/>
  <c r="AD185" i="2"/>
  <c r="AF185" i="2" s="1"/>
  <c r="AG185" i="2" s="1"/>
  <c r="AD597" i="2"/>
  <c r="AF597" i="2" s="1"/>
  <c r="AG597" i="2" s="1"/>
  <c r="AD639" i="2"/>
  <c r="AF639" i="2" s="1"/>
  <c r="AG639" i="2" s="1"/>
  <c r="AD841" i="2"/>
  <c r="AF841" i="2" s="1"/>
  <c r="AG841" i="2" s="1"/>
  <c r="AD1649" i="2"/>
  <c r="AF1649" i="2" s="1"/>
  <c r="AG1649" i="2" s="1"/>
  <c r="AD1730" i="2"/>
  <c r="AF1730" i="2" s="1"/>
  <c r="AG1730" i="2" s="1"/>
  <c r="AD1731" i="2"/>
  <c r="AF1731" i="2" s="1"/>
  <c r="AD1831" i="2"/>
  <c r="AF1831" i="2" s="1"/>
  <c r="AD1921" i="2"/>
  <c r="AF1921" i="2" s="1"/>
  <c r="AD2004" i="2"/>
  <c r="AF2004" i="2" s="1"/>
  <c r="AG2004" i="2" s="1"/>
  <c r="AD2537" i="2"/>
  <c r="AF2537" i="2" s="1"/>
  <c r="AD2604" i="2"/>
  <c r="AF2604" i="2" s="1"/>
  <c r="AD2700" i="2"/>
  <c r="AF2700" i="2" s="1"/>
  <c r="AD1922" i="2"/>
  <c r="AF1922" i="2" s="1"/>
  <c r="AD2005" i="2"/>
  <c r="AF2005" i="2" s="1"/>
  <c r="AD2883" i="2"/>
  <c r="AF2883" i="2" s="1"/>
  <c r="AD2969" i="2"/>
  <c r="AF2969" i="2" s="1"/>
  <c r="AD3242" i="2"/>
  <c r="AF3242" i="2" s="1"/>
  <c r="AD4205" i="2"/>
  <c r="AF4205" i="2" s="1"/>
  <c r="AD4438" i="2"/>
  <c r="AF4438" i="2" s="1"/>
  <c r="AD4478" i="2"/>
  <c r="AF4478" i="2" s="1"/>
  <c r="AD4719" i="2"/>
  <c r="AF4719" i="2" s="1"/>
  <c r="AD4746" i="2"/>
  <c r="AF4746" i="2" s="1"/>
  <c r="AD2701" i="2"/>
  <c r="AF2701" i="2" s="1"/>
  <c r="AG2701" i="2" s="1"/>
  <c r="AD2795" i="2"/>
  <c r="AF2795" i="2" s="1"/>
  <c r="AG2795" i="2" s="1"/>
  <c r="AD2884" i="2"/>
  <c r="AF2884" i="2" s="1"/>
  <c r="AG2884" i="2" s="1"/>
  <c r="AD4206" i="2"/>
  <c r="AF4206" i="2" s="1"/>
  <c r="AG4206" i="2" s="1"/>
  <c r="AD5775" i="2"/>
  <c r="AF5775" i="2" s="1"/>
  <c r="AG5775" i="2" s="1"/>
  <c r="AD5147" i="2"/>
  <c r="AF5147" i="2" s="1"/>
  <c r="AG5147" i="2" s="1"/>
  <c r="AD5266" i="2"/>
  <c r="AF5266" i="2" s="1"/>
  <c r="AG5266" i="2" s="1"/>
  <c r="AD5393" i="2"/>
  <c r="AF5393" i="2" s="1"/>
  <c r="AG5393" i="2" s="1"/>
  <c r="AD5503" i="2"/>
  <c r="AF5503" i="2" s="1"/>
  <c r="AG5503" i="2" s="1"/>
  <c r="AD5570" i="2"/>
  <c r="AF5570" i="2" s="1"/>
  <c r="AG5570" i="2" s="1"/>
  <c r="AD5666" i="2"/>
  <c r="AF5666" i="2" s="1"/>
  <c r="AG5666" i="2" s="1"/>
  <c r="AD5852" i="2"/>
  <c r="AF5852" i="2" s="1"/>
  <c r="AG5852" i="2" s="1"/>
  <c r="AD5928" i="2"/>
  <c r="AF5928" i="2" s="1"/>
  <c r="AG5928" i="2" s="1"/>
  <c r="AD5929" i="2"/>
  <c r="AF5929" i="2" s="1"/>
  <c r="AG5929" i="2" s="1"/>
  <c r="AD4985" i="2"/>
  <c r="AF4985" i="2" s="1"/>
  <c r="AG4985" i="2" s="1"/>
  <c r="AD6359" i="2"/>
  <c r="AF6359" i="2" s="1"/>
  <c r="AD6490" i="2"/>
  <c r="AF6490" i="2" s="1"/>
  <c r="AD3243" i="2"/>
  <c r="AF3243" i="2" s="1"/>
  <c r="AD3641" i="2"/>
  <c r="AF3641" i="2" s="1"/>
  <c r="AG3641" i="2" s="1"/>
  <c r="AD3642" i="2"/>
  <c r="AF3642" i="2" s="1"/>
  <c r="AD3834" i="2"/>
  <c r="AF3834" i="2" s="1"/>
  <c r="AD3859" i="2"/>
  <c r="AF3859" i="2" s="1"/>
  <c r="AD4070" i="2"/>
  <c r="AF4070" i="2" s="1"/>
  <c r="AD186" i="2"/>
  <c r="AF186" i="2" s="1"/>
  <c r="AD275" i="2"/>
  <c r="AF275" i="2" s="1"/>
  <c r="AD640" i="2"/>
  <c r="AF640" i="2" s="1"/>
  <c r="AD686" i="2"/>
  <c r="AF686" i="2" s="1"/>
  <c r="AD842" i="2"/>
  <c r="AF842" i="2" s="1"/>
  <c r="AD1587" i="2"/>
  <c r="AF1587" i="2" s="1"/>
  <c r="AD1650" i="2"/>
  <c r="AF1650" i="2" s="1"/>
  <c r="AD1732" i="2"/>
  <c r="AF1732" i="2" s="1"/>
  <c r="AD1733" i="2"/>
  <c r="AF1733" i="2" s="1"/>
  <c r="AD1832" i="2"/>
  <c r="AF1832" i="2" s="1"/>
  <c r="AG1832" i="2" s="1"/>
  <c r="AD1923" i="2"/>
  <c r="AF1923" i="2" s="1"/>
  <c r="AG1923" i="2" s="1"/>
  <c r="AD2006" i="2"/>
  <c r="AF2006" i="2" s="1"/>
  <c r="AG2006" i="2" s="1"/>
  <c r="AD2091" i="2"/>
  <c r="AF2091" i="2" s="1"/>
  <c r="AG2091" i="2" s="1"/>
  <c r="AD2605" i="2"/>
  <c r="AF2605" i="2" s="1"/>
  <c r="AG2605" i="2" s="1"/>
  <c r="AD187" i="2"/>
  <c r="AF187" i="2" s="1"/>
  <c r="AG187" i="2" s="1"/>
  <c r="AD394" i="2"/>
  <c r="AF394" i="2" s="1"/>
  <c r="AG394" i="2" s="1"/>
  <c r="AD964" i="2"/>
  <c r="AF964" i="2" s="1"/>
  <c r="AG964" i="2" s="1"/>
  <c r="AD4612" i="2"/>
  <c r="AF4612" i="2" s="1"/>
  <c r="AG4612" i="2" s="1"/>
  <c r="AD1273" i="2"/>
  <c r="AF1273" i="2" s="1"/>
  <c r="AG1273" i="2" s="1"/>
  <c r="AD3504" i="2"/>
  <c r="AF3504" i="2" s="1"/>
  <c r="AG3504" i="2" s="1"/>
  <c r="AD5148" i="2"/>
  <c r="AF5148" i="2" s="1"/>
  <c r="AG5148" i="2" s="1"/>
  <c r="AD5267" i="2"/>
  <c r="AF5267" i="2" s="1"/>
  <c r="AG5267" i="2" s="1"/>
  <c r="AD5635" i="2"/>
  <c r="AF5635" i="2" s="1"/>
  <c r="AG5635" i="2" s="1"/>
  <c r="AD2606" i="2"/>
  <c r="AF2606" i="2" s="1"/>
  <c r="AD2702" i="2"/>
  <c r="AF2702" i="2" s="1"/>
  <c r="AD3288" i="2"/>
  <c r="AF3288" i="2" s="1"/>
  <c r="AD4207" i="2"/>
  <c r="AF4207" i="2" s="1"/>
  <c r="AD4364" i="2"/>
  <c r="AF4364" i="2" s="1"/>
  <c r="AG4364" i="2" s="1"/>
  <c r="AD4386" i="2"/>
  <c r="AF4386" i="2" s="1"/>
  <c r="AD4838" i="2"/>
  <c r="AF4838" i="2" s="1"/>
  <c r="AD4839" i="2"/>
  <c r="AF4839" i="2" s="1"/>
  <c r="AD2703" i="2"/>
  <c r="AF2703" i="2" s="1"/>
  <c r="AD2704" i="2"/>
  <c r="AF2704" i="2" s="1"/>
  <c r="AD2796" i="2"/>
  <c r="AF2796" i="2" s="1"/>
  <c r="AD2885" i="2"/>
  <c r="AF2885" i="2" s="1"/>
  <c r="AD2970" i="2"/>
  <c r="AF2970" i="2" s="1"/>
  <c r="AD5451" i="2"/>
  <c r="AF5451" i="2" s="1"/>
  <c r="AD6081" i="2"/>
  <c r="AF6081" i="2" s="1"/>
  <c r="AD6082" i="2"/>
  <c r="AF6082" i="2" s="1"/>
  <c r="AD6145" i="2"/>
  <c r="AF6145" i="2" s="1"/>
  <c r="AD6264" i="2"/>
  <c r="AF6264" i="2" s="1"/>
  <c r="AD5015" i="2"/>
  <c r="AF5015" i="2" s="1"/>
  <c r="AG5015" i="2" s="1"/>
  <c r="AD6360" i="2"/>
  <c r="AF6360" i="2" s="1"/>
  <c r="AG6360" i="2" s="1"/>
  <c r="AD6445" i="2"/>
  <c r="AF6445" i="2" s="1"/>
  <c r="AG6445" i="2" s="1"/>
  <c r="AD92" i="2"/>
  <c r="AF92" i="2" s="1"/>
  <c r="AG92" i="2" s="1"/>
  <c r="AD188" i="2"/>
  <c r="AF188" i="2" s="1"/>
  <c r="AG188" i="2" s="1"/>
  <c r="AD935" i="2"/>
  <c r="AF935" i="2" s="1"/>
  <c r="AG935" i="2" s="1"/>
  <c r="AD4613" i="2"/>
  <c r="AF4613" i="2" s="1"/>
  <c r="AG4613" i="2" s="1"/>
  <c r="AD1210" i="2"/>
  <c r="AF1210" i="2" s="1"/>
  <c r="AG1210" i="2" s="1"/>
  <c r="AD3505" i="2"/>
  <c r="AF3505" i="2" s="1"/>
  <c r="AG3505" i="2" s="1"/>
  <c r="AD3106" i="2"/>
  <c r="AF3106" i="2" s="1"/>
  <c r="AG3106" i="2" s="1"/>
  <c r="AD4106" i="2"/>
  <c r="AF4106" i="2" s="1"/>
  <c r="AG4106" i="2" s="1"/>
  <c r="AD5776" i="2"/>
  <c r="AF5776" i="2" s="1"/>
  <c r="AG5776" i="2" s="1"/>
  <c r="AD1274" i="2"/>
  <c r="AF1274" i="2" s="1"/>
  <c r="AG1274" i="2" s="1"/>
  <c r="AD1318" i="2"/>
  <c r="AF1318" i="2" s="1"/>
  <c r="AG1318" i="2" s="1"/>
  <c r="AD1371" i="2"/>
  <c r="AF1371" i="2" s="1"/>
  <c r="AG1371" i="2" s="1"/>
  <c r="AD1417" i="2"/>
  <c r="AF1417" i="2" s="1"/>
  <c r="AD1418" i="2"/>
  <c r="AF1418" i="2" s="1"/>
  <c r="AD1466" i="2"/>
  <c r="AF1466" i="2" s="1"/>
  <c r="AD93" i="2"/>
  <c r="AF93" i="2" s="1"/>
  <c r="AG93" i="2" s="1"/>
  <c r="AD189" i="2"/>
  <c r="AF189" i="2" s="1"/>
  <c r="AD598" i="2"/>
  <c r="AF598" i="2" s="1"/>
  <c r="AD641" i="2"/>
  <c r="AF641" i="2" s="1"/>
  <c r="AD843" i="2"/>
  <c r="AF843" i="2" s="1"/>
  <c r="AD1528" i="2"/>
  <c r="AF1528" i="2" s="1"/>
  <c r="AD1588" i="2"/>
  <c r="AF1588" i="2" s="1"/>
  <c r="AD2538" i="2"/>
  <c r="AF2538" i="2" s="1"/>
  <c r="AD2607" i="2"/>
  <c r="AF2607" i="2" s="1"/>
  <c r="AD3616" i="2"/>
  <c r="AF3616" i="2" s="1"/>
  <c r="AD3617" i="2"/>
  <c r="AF3617" i="2" s="1"/>
  <c r="AD3815" i="2"/>
  <c r="AF3815" i="2" s="1"/>
  <c r="AD3835" i="2"/>
  <c r="AF3835" i="2" s="1"/>
  <c r="AD2312" i="2"/>
  <c r="AF2312" i="2" s="1"/>
  <c r="AD2313" i="2"/>
  <c r="AF2313" i="2" s="1"/>
  <c r="AG2313" i="2" s="1"/>
  <c r="AD2346" i="2"/>
  <c r="AF2346" i="2" s="1"/>
  <c r="AG2346" i="2" s="1"/>
  <c r="AD2381" i="2"/>
  <c r="AF2381" i="2" s="1"/>
  <c r="AG2381" i="2" s="1"/>
  <c r="AD2382" i="2"/>
  <c r="AF2382" i="2" s="1"/>
  <c r="AG2382" i="2" s="1"/>
  <c r="AD2419" i="2"/>
  <c r="AF2419" i="2" s="1"/>
  <c r="AG2419" i="2" s="1"/>
  <c r="AD3151" i="2"/>
  <c r="AF3151" i="2" s="1"/>
  <c r="AG3151" i="2" s="1"/>
  <c r="AD4961" i="2"/>
  <c r="AF4961" i="2" s="1"/>
  <c r="AG4961" i="2" s="1"/>
  <c r="AD4208" i="2"/>
  <c r="AF4208" i="2" s="1"/>
  <c r="AG4208" i="2" s="1"/>
  <c r="AD4341" i="2"/>
  <c r="AF4341" i="2" s="1"/>
  <c r="AG4341" i="2" s="1"/>
  <c r="AD4365" i="2"/>
  <c r="AF4365" i="2" s="1"/>
  <c r="AG4365" i="2" s="1"/>
  <c r="AD4809" i="2"/>
  <c r="AF4809" i="2" s="1"/>
  <c r="AG4809" i="2" s="1"/>
  <c r="AD4810" i="2"/>
  <c r="AF4810" i="2" s="1"/>
  <c r="AG4810" i="2" s="1"/>
  <c r="AD5090" i="2"/>
  <c r="AF5090" i="2" s="1"/>
  <c r="AG5090" i="2" s="1"/>
  <c r="AD5268" i="2"/>
  <c r="AF5268" i="2" s="1"/>
  <c r="AG5268" i="2" s="1"/>
  <c r="AD5352" i="2"/>
  <c r="AF5352" i="2" s="1"/>
  <c r="AG5352" i="2" s="1"/>
  <c r="AD5636" i="2"/>
  <c r="AF5636" i="2" s="1"/>
  <c r="AD6025" i="2"/>
  <c r="AF6025" i="2" s="1"/>
  <c r="AD6146" i="2"/>
  <c r="AF6146" i="2" s="1"/>
  <c r="AD6265" i="2"/>
  <c r="AF6265" i="2" s="1"/>
  <c r="AG6265" i="2" s="1"/>
  <c r="AD6300" i="2"/>
  <c r="AF6300" i="2" s="1"/>
  <c r="AD6418" i="2"/>
  <c r="AF6418" i="2" s="1"/>
  <c r="AD190" i="2"/>
  <c r="AF190" i="2" s="1"/>
  <c r="AD276" i="2"/>
  <c r="AF276" i="2" s="1"/>
  <c r="AD965" i="2"/>
  <c r="AF965" i="2" s="1"/>
  <c r="AD4614" i="2"/>
  <c r="AF4614" i="2" s="1"/>
  <c r="AD1240" i="2"/>
  <c r="AF1240" i="2" s="1"/>
  <c r="AD3506" i="2"/>
  <c r="AF3506" i="2" s="1"/>
  <c r="AD3396" i="2"/>
  <c r="AF3396" i="2" s="1"/>
  <c r="AD3689" i="2"/>
  <c r="AF3689" i="2" s="1"/>
  <c r="AD3690" i="2"/>
  <c r="AF3690" i="2" s="1"/>
  <c r="AD3911" i="2"/>
  <c r="AF3911" i="2" s="1"/>
  <c r="AD3912" i="2"/>
  <c r="AF3912" i="2" s="1"/>
  <c r="AD4151" i="2"/>
  <c r="AF4151" i="2" s="1"/>
  <c r="AG4151" i="2" s="1"/>
  <c r="AD5777" i="2"/>
  <c r="AF5777" i="2" s="1"/>
  <c r="AG5777" i="2" s="1"/>
  <c r="AD94" i="2"/>
  <c r="AF94" i="2" s="1"/>
  <c r="AG94" i="2" s="1"/>
  <c r="AD191" i="2"/>
  <c r="AF191" i="2" s="1"/>
  <c r="AG191" i="2" s="1"/>
  <c r="AD599" i="2"/>
  <c r="AF599" i="2" s="1"/>
  <c r="AG599" i="2" s="1"/>
  <c r="AD642" i="2"/>
  <c r="AF642" i="2" s="1"/>
  <c r="AG642" i="2" s="1"/>
  <c r="AD844" i="2"/>
  <c r="AF844" i="2" s="1"/>
  <c r="AG844" i="2" s="1"/>
  <c r="AD1589" i="2"/>
  <c r="AF1589" i="2" s="1"/>
  <c r="AG1589" i="2" s="1"/>
  <c r="AD1590" i="2"/>
  <c r="AF1590" i="2" s="1"/>
  <c r="AG1590" i="2" s="1"/>
  <c r="AD1651" i="2"/>
  <c r="AF1651" i="2" s="1"/>
  <c r="AG1651" i="2" s="1"/>
  <c r="AD1734" i="2"/>
  <c r="AF1734" i="2" s="1"/>
  <c r="AD1833" i="2"/>
  <c r="AF1833" i="2" s="1"/>
  <c r="AG1833" i="2" s="1"/>
  <c r="AD1924" i="2"/>
  <c r="AF1924" i="2" s="1"/>
  <c r="AG1924" i="2" s="1"/>
  <c r="AD2539" i="2"/>
  <c r="AF2539" i="2" s="1"/>
  <c r="AG2539" i="2" s="1"/>
  <c r="AD2608" i="2"/>
  <c r="AF2608" i="2" s="1"/>
  <c r="AG2608" i="2" s="1"/>
  <c r="AD2609" i="2"/>
  <c r="AF2609" i="2" s="1"/>
  <c r="AD1834" i="2"/>
  <c r="AF1834" i="2" s="1"/>
  <c r="AD1925" i="2"/>
  <c r="AF1925" i="2" s="1"/>
  <c r="AD2797" i="2"/>
  <c r="AF2797" i="2" s="1"/>
  <c r="AG2797" i="2" s="1"/>
  <c r="AD2886" i="2"/>
  <c r="AF2886" i="2" s="1"/>
  <c r="AD3411" i="2"/>
  <c r="AF3411" i="2" s="1"/>
  <c r="AD4209" i="2"/>
  <c r="AF4209" i="2" s="1"/>
  <c r="AD4412" i="2"/>
  <c r="AF4412" i="2" s="1"/>
  <c r="AD4439" i="2"/>
  <c r="AF4439" i="2" s="1"/>
  <c r="AD4700" i="2"/>
  <c r="AF4700" i="2" s="1"/>
  <c r="AD4720" i="2"/>
  <c r="AF4720" i="2" s="1"/>
  <c r="AD2705" i="2"/>
  <c r="AF2705" i="2" s="1"/>
  <c r="AD2798" i="2"/>
  <c r="AF2798" i="2" s="1"/>
  <c r="AD2887" i="2"/>
  <c r="AF2887" i="2" s="1"/>
  <c r="AD5119" i="2"/>
  <c r="AF5119" i="2" s="1"/>
  <c r="AD5269" i="2"/>
  <c r="AF5269" i="2" s="1"/>
  <c r="AD5374" i="2"/>
  <c r="AF5374" i="2" s="1"/>
  <c r="AD5504" i="2"/>
  <c r="AF5504" i="2" s="1"/>
  <c r="AG5504" i="2" s="1"/>
  <c r="AD5531" i="2"/>
  <c r="AF5531" i="2" s="1"/>
  <c r="AG5531" i="2" s="1"/>
  <c r="AD5637" i="2"/>
  <c r="AF5637" i="2" s="1"/>
  <c r="AG5637" i="2" s="1"/>
  <c r="AD6026" i="2"/>
  <c r="AF6026" i="2" s="1"/>
  <c r="AG6026" i="2" s="1"/>
  <c r="AD6147" i="2"/>
  <c r="AF6147" i="2" s="1"/>
  <c r="AG6147" i="2" s="1"/>
  <c r="AD6266" i="2"/>
  <c r="AF6266" i="2" s="1"/>
  <c r="AG6266" i="2" s="1"/>
  <c r="AD4986" i="2"/>
  <c r="AF4986" i="2" s="1"/>
  <c r="AD6316" i="2"/>
  <c r="AF6316" i="2" s="1"/>
  <c r="AG6316" i="2" s="1"/>
  <c r="AD6425" i="2"/>
  <c r="AF6425" i="2" s="1"/>
  <c r="AG6425" i="2" s="1"/>
  <c r="AD10" i="2"/>
  <c r="AF10" i="2" s="1"/>
  <c r="AG10" i="2" s="1"/>
  <c r="AD22" i="2"/>
  <c r="AF22" i="2" s="1"/>
  <c r="AG22" i="2" s="1"/>
  <c r="AD917" i="2"/>
  <c r="AF917" i="2" s="1"/>
  <c r="AG917" i="2" s="1"/>
  <c r="AD4615" i="2"/>
  <c r="AF4615" i="2" s="1"/>
  <c r="AG4615" i="2" s="1"/>
  <c r="AD1186" i="2"/>
  <c r="AF1186" i="2" s="1"/>
  <c r="AG1186" i="2" s="1"/>
  <c r="AD3507" i="2"/>
  <c r="AF3507" i="2" s="1"/>
  <c r="AG3507" i="2" s="1"/>
  <c r="AD2971" i="2"/>
  <c r="AF2971" i="2" s="1"/>
  <c r="AD4107" i="2"/>
  <c r="AF4107" i="2" s="1"/>
  <c r="AD5778" i="2"/>
  <c r="AF5778" i="2" s="1"/>
  <c r="AD1124" i="2"/>
  <c r="AF1124" i="2" s="1"/>
  <c r="AG1124" i="2" s="1"/>
  <c r="AD1143" i="2"/>
  <c r="AF1143" i="2" s="1"/>
  <c r="AD1180" i="2"/>
  <c r="AF1180" i="2" s="1"/>
  <c r="AD1275" i="2"/>
  <c r="AF1275" i="2" s="1"/>
  <c r="AD1319" i="2"/>
  <c r="AF1319" i="2" s="1"/>
  <c r="AD1320" i="2"/>
  <c r="AF1320" i="2" s="1"/>
  <c r="AD1372" i="2"/>
  <c r="AF1372" i="2" s="1"/>
  <c r="AD1419" i="2"/>
  <c r="AF1419" i="2" s="1"/>
  <c r="AD1467" i="2"/>
  <c r="AF1467" i="2" s="1"/>
  <c r="AD1591" i="2"/>
  <c r="AF1591" i="2" s="1"/>
  <c r="AD11" i="2"/>
  <c r="AF11" i="2" s="1"/>
  <c r="AD23" i="2"/>
  <c r="AF23" i="2" s="1"/>
  <c r="AD553" i="2"/>
  <c r="AF553" i="2" s="1"/>
  <c r="AD600" i="2"/>
  <c r="AF600" i="2" s="1"/>
  <c r="AD845" i="2"/>
  <c r="AF845" i="2" s="1"/>
  <c r="AG845" i="2" s="1"/>
  <c r="AD1211" i="2"/>
  <c r="AF1211" i="2" s="1"/>
  <c r="AG1211" i="2" s="1"/>
  <c r="AD1321" i="2"/>
  <c r="AF1321" i="2" s="1"/>
  <c r="AG1321" i="2" s="1"/>
  <c r="AD2491" i="2"/>
  <c r="AF2491" i="2" s="1"/>
  <c r="AG2491" i="2" s="1"/>
  <c r="AD2540" i="2"/>
  <c r="AF2540" i="2" s="1"/>
  <c r="AG2540" i="2" s="1"/>
  <c r="AD3585" i="2"/>
  <c r="AF3585" i="2" s="1"/>
  <c r="AG3585" i="2" s="1"/>
  <c r="AD3587" i="2"/>
  <c r="AF3587" i="2" s="1"/>
  <c r="AG3587" i="2" s="1"/>
  <c r="AD3816" i="2"/>
  <c r="AF3816" i="2" s="1"/>
  <c r="AG3816" i="2" s="1"/>
  <c r="AD3836" i="2"/>
  <c r="AF3836" i="2" s="1"/>
  <c r="AG3836" i="2" s="1"/>
  <c r="AD2258" i="2"/>
  <c r="AF2258" i="2" s="1"/>
  <c r="AG2258" i="2" s="1"/>
  <c r="AD2287" i="2"/>
  <c r="AF2287" i="2" s="1"/>
  <c r="AD3045" i="2"/>
  <c r="AF3045" i="2" s="1"/>
  <c r="AG3045" i="2" s="1"/>
  <c r="AD4940" i="2"/>
  <c r="AF4940" i="2" s="1"/>
  <c r="AG4940" i="2" s="1"/>
  <c r="AD4152" i="2"/>
  <c r="AF4152" i="2" s="1"/>
  <c r="AG4152" i="2" s="1"/>
  <c r="AD4210" i="2"/>
  <c r="AF4210" i="2" s="1"/>
  <c r="AG4210" i="2" s="1"/>
  <c r="AD4300" i="2"/>
  <c r="AF4300" i="2" s="1"/>
  <c r="AD4782" i="2"/>
  <c r="AF4782" i="2" s="1"/>
  <c r="AD4811" i="2"/>
  <c r="AF4811" i="2" s="1"/>
  <c r="AD5091" i="2"/>
  <c r="AF5091" i="2" s="1"/>
  <c r="AG5091" i="2" s="1"/>
  <c r="AD5270" i="2"/>
  <c r="AF5270" i="2" s="1"/>
  <c r="AD5353" i="2"/>
  <c r="AF5353" i="2" s="1"/>
  <c r="AD5638" i="2"/>
  <c r="AF5638" i="2" s="1"/>
  <c r="AD6027" i="2"/>
  <c r="AF6027" i="2" s="1"/>
  <c r="AD6148" i="2"/>
  <c r="AF6148" i="2" s="1"/>
  <c r="AD6267" i="2"/>
  <c r="AF6267" i="2" s="1"/>
  <c r="AD6289" i="2"/>
  <c r="AF6289" i="2" s="1"/>
  <c r="AD6411" i="2"/>
  <c r="AF6411" i="2" s="1"/>
  <c r="AD3182" i="2"/>
  <c r="AF3182" i="2" s="1"/>
  <c r="AD3597" i="2"/>
  <c r="AF3597" i="2" s="1"/>
  <c r="AD3618" i="2"/>
  <c r="AF3618" i="2" s="1"/>
  <c r="AD3817" i="2"/>
  <c r="AF3817" i="2" s="1"/>
  <c r="AD3818" i="2"/>
  <c r="AF3818" i="2" s="1"/>
  <c r="AD4071" i="2"/>
  <c r="AF4071" i="2" s="1"/>
  <c r="AG4071" i="2" s="1"/>
  <c r="AD46" i="2"/>
  <c r="AF46" i="2" s="1"/>
  <c r="AG46" i="2" s="1"/>
  <c r="AD95" i="2"/>
  <c r="AF95" i="2" s="1"/>
  <c r="AG95" i="2" s="1"/>
  <c r="AD554" i="2"/>
  <c r="AF554" i="2" s="1"/>
  <c r="AG554" i="2" s="1"/>
  <c r="AD601" i="2"/>
  <c r="AF601" i="2" s="1"/>
  <c r="AG601" i="2" s="1"/>
  <c r="AD846" i="2"/>
  <c r="AF846" i="2" s="1"/>
  <c r="AG846" i="2" s="1"/>
  <c r="AD1529" i="2"/>
  <c r="AF1529" i="2" s="1"/>
  <c r="AG1529" i="2" s="1"/>
  <c r="AD1592" i="2"/>
  <c r="AF1592" i="2" s="1"/>
  <c r="AG1592" i="2" s="1"/>
  <c r="AD1593" i="2"/>
  <c r="AF1593" i="2" s="1"/>
  <c r="AG1593" i="2" s="1"/>
  <c r="AD1652" i="2"/>
  <c r="AF1652" i="2" s="1"/>
  <c r="AG1652" i="2" s="1"/>
  <c r="AD1653" i="2"/>
  <c r="AF1653" i="2" s="1"/>
  <c r="AG1653" i="2" s="1"/>
  <c r="AD1735" i="2"/>
  <c r="AF1735" i="2" s="1"/>
  <c r="AD1835" i="2"/>
  <c r="AF1835" i="2" s="1"/>
  <c r="AG1835" i="2" s="1"/>
  <c r="AD1926" i="2"/>
  <c r="AF1926" i="2" s="1"/>
  <c r="AG1926" i="2" s="1"/>
  <c r="AD2492" i="2"/>
  <c r="AF2492" i="2" s="1"/>
  <c r="AG2492" i="2" s="1"/>
  <c r="AD2541" i="2"/>
  <c r="AF2541" i="2" s="1"/>
  <c r="AD2610" i="2"/>
  <c r="AF2610" i="2" s="1"/>
  <c r="AD2611" i="2"/>
  <c r="AF2611" i="2" s="1"/>
  <c r="AD96" i="2"/>
  <c r="AF96" i="2" s="1"/>
  <c r="AG96" i="2" s="1"/>
  <c r="AD97" i="2"/>
  <c r="AF97" i="2" s="1"/>
  <c r="AD936" i="2"/>
  <c r="AF936" i="2" s="1"/>
  <c r="AD4616" i="2"/>
  <c r="AF4616" i="2" s="1"/>
  <c r="AD1212" i="2"/>
  <c r="AF1212" i="2" s="1"/>
  <c r="AD3508" i="2"/>
  <c r="AF3508" i="2" s="1"/>
  <c r="AD5092" i="2"/>
  <c r="AF5092" i="2" s="1"/>
  <c r="AD5271" i="2"/>
  <c r="AF5271" i="2" s="1"/>
  <c r="AD5609" i="2"/>
  <c r="AF5609" i="2" s="1"/>
  <c r="AD2493" i="2"/>
  <c r="AF2493" i="2" s="1"/>
  <c r="AD2542" i="2"/>
  <c r="AF2542" i="2" s="1"/>
  <c r="AD3183" i="2"/>
  <c r="AF3183" i="2" s="1"/>
  <c r="AD4153" i="2"/>
  <c r="AF4153" i="2" s="1"/>
  <c r="AD4342" i="2"/>
  <c r="AF4342" i="2" s="1"/>
  <c r="AD4366" i="2"/>
  <c r="AF4366" i="2" s="1"/>
  <c r="AG4366" i="2" s="1"/>
  <c r="AD4783" i="2"/>
  <c r="AF4783" i="2" s="1"/>
  <c r="AG4783" i="2" s="1"/>
  <c r="AD4812" i="2"/>
  <c r="AF4812" i="2" s="1"/>
  <c r="AG4812" i="2" s="1"/>
  <c r="AD2706" i="2"/>
  <c r="AF2706" i="2" s="1"/>
  <c r="AG2706" i="2" s="1"/>
  <c r="AD2799" i="2"/>
  <c r="AF2799" i="2" s="1"/>
  <c r="AG2799" i="2" s="1"/>
  <c r="AD5417" i="2"/>
  <c r="AF5417" i="2" s="1"/>
  <c r="AG5417" i="2" s="1"/>
  <c r="AD6083" i="2"/>
  <c r="AD6084" i="2"/>
  <c r="AF6084" i="2" s="1"/>
  <c r="AG6084" i="2" s="1"/>
  <c r="AD6149" i="2"/>
  <c r="AF6149" i="2" s="1"/>
  <c r="AG6149" i="2" s="1"/>
  <c r="AD6268" i="2"/>
  <c r="AF6268" i="2" s="1"/>
  <c r="AG6268" i="2" s="1"/>
  <c r="AD4987" i="2"/>
  <c r="AF4987" i="2" s="1"/>
  <c r="AG4987" i="2" s="1"/>
  <c r="AD6332" i="2"/>
  <c r="AF6332" i="2" s="1"/>
  <c r="AG6332" i="2" s="1"/>
  <c r="AD6430" i="2"/>
  <c r="AF6430" i="2" s="1"/>
  <c r="AG6430" i="2" s="1"/>
  <c r="AD98" i="2"/>
  <c r="AF98" i="2" s="1"/>
  <c r="AG98" i="2" s="1"/>
  <c r="AD192" i="2"/>
  <c r="AF192" i="2" s="1"/>
  <c r="AG192" i="2" s="1"/>
  <c r="AD937" i="2"/>
  <c r="AF937" i="2" s="1"/>
  <c r="AD4617" i="2"/>
  <c r="AF4617" i="2" s="1"/>
  <c r="AD1213" i="2"/>
  <c r="AF1213" i="2" s="1"/>
  <c r="AD3509" i="2"/>
  <c r="AF3509" i="2" s="1"/>
  <c r="AG3509" i="2" s="1"/>
  <c r="AD3397" i="2"/>
  <c r="AF3397" i="2" s="1"/>
  <c r="AD4108" i="2"/>
  <c r="AF4108" i="2" s="1"/>
  <c r="AD5779" i="2"/>
  <c r="AF5779" i="2" s="1"/>
  <c r="AD1276" i="2"/>
  <c r="AF1276" i="2" s="1"/>
  <c r="AD1322" i="2"/>
  <c r="AF1322" i="2" s="1"/>
  <c r="AD1373" i="2"/>
  <c r="AF1373" i="2" s="1"/>
  <c r="AD1374" i="2"/>
  <c r="AF1374" i="2" s="1"/>
  <c r="AD1420" i="2"/>
  <c r="AF1420" i="2" s="1"/>
  <c r="AD1468" i="2"/>
  <c r="AF1468" i="2" s="1"/>
  <c r="AD47" i="2"/>
  <c r="AF47" i="2" s="1"/>
  <c r="AD99" i="2"/>
  <c r="AF99" i="2" s="1"/>
  <c r="AD555" i="2"/>
  <c r="AF555" i="2" s="1"/>
  <c r="AD602" i="2"/>
  <c r="AF602" i="2" s="1"/>
  <c r="AD847" i="2"/>
  <c r="AF847" i="2" s="1"/>
  <c r="AG847" i="2" s="1"/>
  <c r="AD1836" i="2"/>
  <c r="AF1836" i="2" s="1"/>
  <c r="AG1836" i="2" s="1"/>
  <c r="AD2007" i="2"/>
  <c r="AF2007" i="2" s="1"/>
  <c r="AG2007" i="2" s="1"/>
  <c r="AD3691" i="2"/>
  <c r="AF3691" i="2" s="1"/>
  <c r="AG3691" i="2" s="1"/>
  <c r="AD3717" i="2"/>
  <c r="AF3717" i="2" s="1"/>
  <c r="AG3717" i="2" s="1"/>
  <c r="AD3913" i="2"/>
  <c r="AF3913" i="2" s="1"/>
  <c r="AG3913" i="2" s="1"/>
  <c r="AD3944" i="2"/>
  <c r="AF3944" i="2" s="1"/>
  <c r="AG3944" i="2" s="1"/>
  <c r="AD2299" i="2"/>
  <c r="AF2299" i="2" s="1"/>
  <c r="AG2299" i="2" s="1"/>
  <c r="AD2314" i="2"/>
  <c r="AF2314" i="2" s="1"/>
  <c r="AG2314" i="2" s="1"/>
  <c r="AD2347" i="2"/>
  <c r="AF2347" i="2" s="1"/>
  <c r="AG2347" i="2" s="1"/>
  <c r="AD2348" i="2"/>
  <c r="AF2348" i="2" s="1"/>
  <c r="AG2348" i="2" s="1"/>
  <c r="AD2383" i="2"/>
  <c r="AF2383" i="2" s="1"/>
  <c r="AG2383" i="2" s="1"/>
  <c r="AD2420" i="2"/>
  <c r="AF2420" i="2" s="1"/>
  <c r="AG2420" i="2" s="1"/>
  <c r="AD3398" i="2"/>
  <c r="AF3398" i="2" s="1"/>
  <c r="AG3398" i="2" s="1"/>
  <c r="AD4941" i="2"/>
  <c r="AF4941" i="2" s="1"/>
  <c r="AD2888" i="2"/>
  <c r="AF2888" i="2" s="1"/>
  <c r="AD2972" i="2"/>
  <c r="AF2972" i="2" s="1"/>
  <c r="AD4109" i="2"/>
  <c r="AF4109" i="2" s="1"/>
  <c r="AD4440" i="2"/>
  <c r="AF4440" i="2" s="1"/>
  <c r="AG4440" i="2" s="1"/>
  <c r="AD4479" i="2"/>
  <c r="AF4479" i="2" s="1"/>
  <c r="AD4721" i="2"/>
  <c r="AF4721" i="2" s="1"/>
  <c r="AD4747" i="2"/>
  <c r="AF4747" i="2" s="1"/>
  <c r="AD5093" i="2"/>
  <c r="AF5093" i="2" s="1"/>
  <c r="AD5272" i="2"/>
  <c r="AF5272" i="2" s="1"/>
  <c r="AD5375" i="2"/>
  <c r="AF5375" i="2" s="1"/>
  <c r="AD5505" i="2"/>
  <c r="AF5505" i="2" s="1"/>
  <c r="AD5571" i="2"/>
  <c r="AF5571" i="2" s="1"/>
  <c r="AD5639" i="2"/>
  <c r="AF5639" i="2" s="1"/>
  <c r="AD5853" i="2"/>
  <c r="AF5853" i="2" s="1"/>
  <c r="AD5890" i="2"/>
  <c r="AF5890" i="2" s="1"/>
  <c r="AD5907" i="2"/>
  <c r="AF5907" i="2" s="1"/>
  <c r="AD6333" i="2"/>
  <c r="AF6333" i="2" s="1"/>
  <c r="AD6478" i="2"/>
  <c r="AF6478" i="2" s="1"/>
  <c r="AG6478" i="2" s="1"/>
  <c r="AD193" i="2"/>
  <c r="AF193" i="2" s="1"/>
  <c r="AG193" i="2" s="1"/>
  <c r="AD277" i="2"/>
  <c r="AF277" i="2" s="1"/>
  <c r="AG277" i="2" s="1"/>
  <c r="AD994" i="2"/>
  <c r="AF994" i="2" s="1"/>
  <c r="AG994" i="2" s="1"/>
  <c r="AD4618" i="2"/>
  <c r="AF4618" i="2" s="1"/>
  <c r="AG4618" i="2" s="1"/>
  <c r="AD1241" i="2"/>
  <c r="AF1241" i="2" s="1"/>
  <c r="AG1241" i="2" s="1"/>
  <c r="AD3510" i="2"/>
  <c r="AF3510" i="2" s="1"/>
  <c r="AG3510" i="2" s="1"/>
  <c r="AD3184" i="2"/>
  <c r="AF3184" i="2" s="1"/>
  <c r="AG3184" i="2" s="1"/>
  <c r="AD3692" i="2"/>
  <c r="AF3692" i="2" s="1"/>
  <c r="AG3692" i="2" s="1"/>
  <c r="AD3718" i="2"/>
  <c r="AF3718" i="2" s="1"/>
  <c r="AG3718" i="2" s="1"/>
  <c r="AD3914" i="2"/>
  <c r="AF3914" i="2" s="1"/>
  <c r="AG3914" i="2" s="1"/>
  <c r="AD3945" i="2"/>
  <c r="AF3945" i="2" s="1"/>
  <c r="AG3945" i="2" s="1"/>
  <c r="AD4154" i="2"/>
  <c r="AF4154" i="2" s="1"/>
  <c r="AG4154" i="2" s="1"/>
  <c r="AD5780" i="2"/>
  <c r="AF5780" i="2" s="1"/>
  <c r="AG5780" i="2" s="1"/>
  <c r="AD100" i="2"/>
  <c r="AF100" i="2" s="1"/>
  <c r="AG100" i="2" s="1"/>
  <c r="AD101" i="2"/>
  <c r="AF101" i="2" s="1"/>
  <c r="AG101" i="2" s="1"/>
  <c r="AD556" i="2"/>
  <c r="AF556" i="2" s="1"/>
  <c r="AD603" i="2"/>
  <c r="AF603" i="2" s="1"/>
  <c r="AD848" i="2"/>
  <c r="AF848" i="2" s="1"/>
  <c r="AG848" i="2" s="1"/>
  <c r="AD1594" i="2"/>
  <c r="AF1594" i="2" s="1"/>
  <c r="AD1654" i="2"/>
  <c r="AF1654" i="2" s="1"/>
  <c r="AD1736" i="2"/>
  <c r="AF1736" i="2" s="1"/>
  <c r="AD1837" i="2"/>
  <c r="AF1837" i="2" s="1"/>
  <c r="AD1838" i="2"/>
  <c r="AF1838" i="2" s="1"/>
  <c r="AD1927" i="2"/>
  <c r="AF1927" i="2" s="1"/>
  <c r="AD2494" i="2"/>
  <c r="AF2494" i="2" s="1"/>
  <c r="AD2543" i="2"/>
  <c r="AF2543" i="2" s="1"/>
  <c r="AD2612" i="2"/>
  <c r="AF2612" i="2" s="1"/>
  <c r="AD1839" i="2"/>
  <c r="AF1839" i="2" s="1"/>
  <c r="AD1928" i="2"/>
  <c r="AF1928" i="2" s="1"/>
  <c r="AD2889" i="2"/>
  <c r="AF2889" i="2" s="1"/>
  <c r="AD2890" i="2"/>
  <c r="AF2890" i="2" s="1"/>
  <c r="AD3185" i="2"/>
  <c r="AF3185" i="2" s="1"/>
  <c r="AG3185" i="2" s="1"/>
  <c r="AD4155" i="2"/>
  <c r="AF4155" i="2" s="1"/>
  <c r="AG4155" i="2" s="1"/>
  <c r="AD4441" i="2"/>
  <c r="AF4441" i="2" s="1"/>
  <c r="AG4441" i="2" s="1"/>
  <c r="AD4442" i="2"/>
  <c r="AF4442" i="2" s="1"/>
  <c r="AG4442" i="2" s="1"/>
  <c r="AD4701" i="2"/>
  <c r="AF4701" i="2" s="1"/>
  <c r="AG4701" i="2" s="1"/>
  <c r="AD4722" i="2"/>
  <c r="AF4722" i="2" s="1"/>
  <c r="AG4722" i="2" s="1"/>
  <c r="AD2707" i="2"/>
  <c r="AF2707" i="2" s="1"/>
  <c r="AG2707" i="2" s="1"/>
  <c r="AD2708" i="2"/>
  <c r="AF2708" i="2" s="1"/>
  <c r="AG2708" i="2" s="1"/>
  <c r="AD2800" i="2"/>
  <c r="AF2800" i="2" s="1"/>
  <c r="AG2800" i="2" s="1"/>
  <c r="AD5120" i="2"/>
  <c r="AF5120" i="2" s="1"/>
  <c r="AG5120" i="2" s="1"/>
  <c r="AD5273" i="2"/>
  <c r="AF5273" i="2" s="1"/>
  <c r="AG5273" i="2" s="1"/>
  <c r="AD5394" i="2"/>
  <c r="AF5394" i="2" s="1"/>
  <c r="AG5394" i="2" s="1"/>
  <c r="AD5506" i="2"/>
  <c r="AF5506" i="2" s="1"/>
  <c r="AG5506" i="2" s="1"/>
  <c r="AD5572" i="2"/>
  <c r="AF5572" i="2" s="1"/>
  <c r="AG5572" i="2" s="1"/>
  <c r="AD5640" i="2"/>
  <c r="AF5640" i="2" s="1"/>
  <c r="AG5640" i="2" s="1"/>
  <c r="AD5908" i="2"/>
  <c r="AF5908" i="2" s="1"/>
  <c r="AD5930" i="2"/>
  <c r="AF5930" i="2" s="1"/>
  <c r="AD6150" i="2"/>
  <c r="AF6150" i="2" s="1"/>
  <c r="AD4962" i="2"/>
  <c r="AF4962" i="2" s="1"/>
  <c r="AG4962" i="2" s="1"/>
  <c r="AD6334" i="2"/>
  <c r="AF6334" i="2" s="1"/>
  <c r="AD6479" i="2"/>
  <c r="AF6479" i="2" s="1"/>
  <c r="AD102" i="2"/>
  <c r="AF102" i="2" s="1"/>
  <c r="AD103" i="2"/>
  <c r="AF103" i="2" s="1"/>
  <c r="AD938" i="2"/>
  <c r="AF938" i="2" s="1"/>
  <c r="AD4619" i="2"/>
  <c r="AF4619" i="2" s="1"/>
  <c r="AD1214" i="2"/>
  <c r="AF1214" i="2" s="1"/>
  <c r="AD3511" i="2"/>
  <c r="AF3511" i="2" s="1"/>
  <c r="AD3385" i="2"/>
  <c r="AF3385" i="2" s="1"/>
  <c r="AD4110" i="2"/>
  <c r="AF4110" i="2" s="1"/>
  <c r="AD5781" i="2"/>
  <c r="AF5781" i="2" s="1"/>
  <c r="AD1277" i="2"/>
  <c r="AF1277" i="2" s="1"/>
  <c r="AD1278" i="2"/>
  <c r="AF1278" i="2" s="1"/>
  <c r="AD1323" i="2"/>
  <c r="AF1323" i="2" s="1"/>
  <c r="AG1323" i="2" s="1"/>
  <c r="AD1375" i="2"/>
  <c r="AF1375" i="2" s="1"/>
  <c r="AG1375" i="2" s="1"/>
  <c r="AD1421" i="2"/>
  <c r="AF1421" i="2" s="1"/>
  <c r="AG1421" i="2" s="1"/>
  <c r="AD1422" i="2"/>
  <c r="AF1422" i="2" s="1"/>
  <c r="AG1422" i="2" s="1"/>
  <c r="AD48" i="2"/>
  <c r="AF48" i="2" s="1"/>
  <c r="AG48" i="2" s="1"/>
  <c r="AD104" i="2"/>
  <c r="AF104" i="2" s="1"/>
  <c r="AG104" i="2" s="1"/>
  <c r="AD557" i="2"/>
  <c r="AF557" i="2" s="1"/>
  <c r="AG557" i="2" s="1"/>
  <c r="AD604" i="2"/>
  <c r="AF604" i="2" s="1"/>
  <c r="AG604" i="2" s="1"/>
  <c r="AD849" i="2"/>
  <c r="AF849" i="2" s="1"/>
  <c r="AG849" i="2" s="1"/>
  <c r="AD1840" i="2"/>
  <c r="AF1840" i="2" s="1"/>
  <c r="AG1840" i="2" s="1"/>
  <c r="AD1929" i="2"/>
  <c r="AF1929" i="2" s="1"/>
  <c r="AG1929" i="2" s="1"/>
  <c r="AD3693" i="2"/>
  <c r="AF3693" i="2" s="1"/>
  <c r="AG3693" i="2" s="1"/>
  <c r="AD3719" i="2"/>
  <c r="AF3719" i="2" s="1"/>
  <c r="AG3719" i="2" s="1"/>
  <c r="AD3915" i="2"/>
  <c r="AF3915" i="2" s="1"/>
  <c r="AG3915" i="2" s="1"/>
  <c r="AD3946" i="2"/>
  <c r="AF3946" i="2" s="1"/>
  <c r="AG3946" i="2" s="1"/>
  <c r="AD2300" i="2"/>
  <c r="AF2300" i="2" s="1"/>
  <c r="AD2301" i="2"/>
  <c r="AF2301" i="2" s="1"/>
  <c r="AD2315" i="2"/>
  <c r="AF2315" i="2" s="1"/>
  <c r="AD2349" i="2"/>
  <c r="AF2349" i="2" s="1"/>
  <c r="AG2349" i="2" s="1"/>
  <c r="AD2350" i="2"/>
  <c r="AF2350" i="2" s="1"/>
  <c r="AD2384" i="2"/>
  <c r="AF2384" i="2" s="1"/>
  <c r="AD3399" i="2"/>
  <c r="AF3399" i="2" s="1"/>
  <c r="AD4942" i="2"/>
  <c r="AF4942" i="2" s="1"/>
  <c r="AD2891" i="2"/>
  <c r="AF2891" i="2" s="1"/>
  <c r="AD2892" i="2"/>
  <c r="AF2892" i="2" s="1"/>
  <c r="AD4111" i="2"/>
  <c r="AF4111" i="2" s="1"/>
  <c r="AD4413" i="2"/>
  <c r="AF4413" i="2" s="1"/>
  <c r="AD4443" i="2"/>
  <c r="AF4443" i="2" s="1"/>
  <c r="AD4702" i="2"/>
  <c r="AF4702" i="2" s="1"/>
  <c r="AD4723" i="2"/>
  <c r="AF4723" i="2" s="1"/>
  <c r="AD5071" i="2"/>
  <c r="AF5071" i="2" s="1"/>
  <c r="AD5274" i="2"/>
  <c r="AF5274" i="2" s="1"/>
  <c r="AD5354" i="2"/>
  <c r="AF5354" i="2" s="1"/>
  <c r="AG5354" i="2" s="1"/>
  <c r="AD5507" i="2"/>
  <c r="AF5507" i="2" s="1"/>
  <c r="AG5507" i="2" s="1"/>
  <c r="AD5573" i="2"/>
  <c r="AF5573" i="2" s="1"/>
  <c r="AG5573" i="2" s="1"/>
  <c r="AD5610" i="2"/>
  <c r="AF5610" i="2" s="1"/>
  <c r="AG5610" i="2" s="1"/>
  <c r="AD5846" i="2"/>
  <c r="AF5846" i="2" s="1"/>
  <c r="AG5846" i="2" s="1"/>
  <c r="AD5891" i="2"/>
  <c r="AF5891" i="2" s="1"/>
  <c r="AD5909" i="2"/>
  <c r="AF5909" i="2" s="1"/>
  <c r="AG5909" i="2" s="1"/>
  <c r="AD6317" i="2"/>
  <c r="AF6317" i="2" s="1"/>
  <c r="AG6317" i="2" s="1"/>
  <c r="AD6480" i="2"/>
  <c r="AF6480" i="2" s="1"/>
  <c r="AG6480" i="2" s="1"/>
  <c r="AD278" i="2"/>
  <c r="AF278" i="2" s="1"/>
  <c r="AG278" i="2" s="1"/>
  <c r="AD279" i="2"/>
  <c r="AF279" i="2" s="1"/>
  <c r="AG279" i="2" s="1"/>
  <c r="AD995" i="2"/>
  <c r="AF995" i="2" s="1"/>
  <c r="AG995" i="2" s="1"/>
  <c r="AD4620" i="2"/>
  <c r="AF4620" i="2" s="1"/>
  <c r="AG4620" i="2" s="1"/>
  <c r="AD1279" i="2"/>
  <c r="AF1279" i="2" s="1"/>
  <c r="AG1279" i="2" s="1"/>
  <c r="AD3512" i="2"/>
  <c r="AF3512" i="2" s="1"/>
  <c r="AG3512" i="2" s="1"/>
  <c r="AD3400" i="2"/>
  <c r="AF3400" i="2" s="1"/>
  <c r="AG3400" i="2" s="1"/>
  <c r="AD3589" i="2"/>
  <c r="AF3589" i="2" s="1"/>
  <c r="AD3592" i="2"/>
  <c r="AF3592" i="2" s="1"/>
  <c r="AD3885" i="2"/>
  <c r="AF3885" i="2" s="1"/>
  <c r="AG3885" i="2" s="1"/>
  <c r="AD3916" i="2"/>
  <c r="AF3916" i="2" s="1"/>
  <c r="AD194" i="2"/>
  <c r="AF194" i="2" s="1"/>
  <c r="AD195" i="2"/>
  <c r="AF195" i="2" s="1"/>
  <c r="AD605" i="2"/>
  <c r="AF605" i="2" s="1"/>
  <c r="AD643" i="2"/>
  <c r="AF643" i="2" s="1"/>
  <c r="AD850" i="2"/>
  <c r="AF850" i="2" s="1"/>
  <c r="AD1376" i="2"/>
  <c r="AF1376" i="2" s="1"/>
  <c r="AD1469" i="2"/>
  <c r="AF1469" i="2" s="1"/>
  <c r="AD1129" i="2"/>
  <c r="AF1129" i="2" s="1"/>
  <c r="AD1164" i="2"/>
  <c r="AF1164" i="2" s="1"/>
  <c r="AD1242" i="2"/>
  <c r="AF1242" i="2" s="1"/>
  <c r="AD1530" i="2"/>
  <c r="AF1530" i="2" s="1"/>
  <c r="AD1531" i="2"/>
  <c r="AF1531" i="2" s="1"/>
  <c r="AD1595" i="2"/>
  <c r="AF1595" i="2" s="1"/>
  <c r="AG1595" i="2" s="1"/>
  <c r="AD1655" i="2"/>
  <c r="AF1655" i="2" s="1"/>
  <c r="AG1655" i="2" s="1"/>
  <c r="AD1737" i="2"/>
  <c r="AF1737" i="2" s="1"/>
  <c r="AG1737" i="2" s="1"/>
  <c r="AD1841" i="2"/>
  <c r="AF1841" i="2" s="1"/>
  <c r="AG1841" i="2" s="1"/>
  <c r="AD2092" i="2"/>
  <c r="AF2092" i="2" s="1"/>
  <c r="AG2092" i="2" s="1"/>
  <c r="AD2281" i="2"/>
  <c r="AF2281" i="2" s="1"/>
  <c r="AG2281" i="2" s="1"/>
  <c r="AD2294" i="2"/>
  <c r="AF2294" i="2" s="1"/>
  <c r="AG2294" i="2" s="1"/>
  <c r="AD2709" i="2"/>
  <c r="AF2709" i="2" s="1"/>
  <c r="AG2709" i="2" s="1"/>
  <c r="AD2801" i="2"/>
  <c r="AF2801" i="2" s="1"/>
  <c r="AG2801" i="2" s="1"/>
  <c r="AD3427" i="2"/>
  <c r="AF3427" i="2" s="1"/>
  <c r="AG3427" i="2" s="1"/>
  <c r="AD4211" i="2"/>
  <c r="AF4211" i="2" s="1"/>
  <c r="AG4211" i="2" s="1"/>
  <c r="AD4444" i="2"/>
  <c r="AF4444" i="2" s="1"/>
  <c r="AG4444" i="2" s="1"/>
  <c r="AD4445" i="2"/>
  <c r="AF4445" i="2" s="1"/>
  <c r="AG4445" i="2" s="1"/>
  <c r="AD4724" i="2"/>
  <c r="AF4724" i="2" s="1"/>
  <c r="AG4724" i="2" s="1"/>
  <c r="AD4725" i="2"/>
  <c r="AF4725" i="2" s="1"/>
  <c r="AG4725" i="2" s="1"/>
  <c r="AD4212" i="2"/>
  <c r="AF4212" i="2" s="1"/>
  <c r="AD5782" i="2"/>
  <c r="AF5782" i="2" s="1"/>
  <c r="AD5149" i="2"/>
  <c r="AF5149" i="2" s="1"/>
  <c r="AD5275" i="2"/>
  <c r="AF5275" i="2" s="1"/>
  <c r="AG5275" i="2" s="1"/>
  <c r="AD5395" i="2"/>
  <c r="AF5395" i="2" s="1"/>
  <c r="AD5508" i="2"/>
  <c r="AF5508" i="2" s="1"/>
  <c r="AD5574" i="2"/>
  <c r="AF5574" i="2" s="1"/>
  <c r="AD5667" i="2"/>
  <c r="AF5667" i="2" s="1"/>
  <c r="AD6028" i="2"/>
  <c r="AF6028" i="2" s="1"/>
  <c r="AD6151" i="2"/>
  <c r="AF6151" i="2" s="1"/>
  <c r="AD6269" i="2"/>
  <c r="AF6269" i="2" s="1"/>
  <c r="AD5016" i="2"/>
  <c r="AF5016" i="2" s="1"/>
  <c r="AD6318" i="2"/>
  <c r="AF6318" i="2" s="1"/>
  <c r="AD6431" i="2"/>
  <c r="AF6431" i="2" s="1"/>
  <c r="AD337" i="2"/>
  <c r="AF337" i="2" s="1"/>
  <c r="AD338" i="2"/>
  <c r="AF338" i="2" s="1"/>
  <c r="AD1012" i="2"/>
  <c r="AF1012" i="2" s="1"/>
  <c r="AD4621" i="2"/>
  <c r="AF4621" i="2" s="1"/>
  <c r="AG4621" i="2" s="1"/>
  <c r="AD1280" i="2"/>
  <c r="AF1280" i="2" s="1"/>
  <c r="AG1280" i="2" s="1"/>
  <c r="AD3513" i="2"/>
  <c r="AF3513" i="2" s="1"/>
  <c r="AG3513" i="2" s="1"/>
  <c r="AD3244" i="2"/>
  <c r="AF3244" i="2" s="1"/>
  <c r="AG3244" i="2" s="1"/>
  <c r="AD3749" i="2"/>
  <c r="AF3749" i="2" s="1"/>
  <c r="AG3749" i="2" s="1"/>
  <c r="AD3750" i="2"/>
  <c r="AF3750" i="2" s="1"/>
  <c r="AG3750" i="2" s="1"/>
  <c r="AD3972" i="2"/>
  <c r="AF3972" i="2" s="1"/>
  <c r="AG3972" i="2" s="1"/>
  <c r="AD3973" i="2"/>
  <c r="AF3973" i="2" s="1"/>
  <c r="AG3973" i="2" s="1"/>
  <c r="AD196" i="2"/>
  <c r="AF196" i="2" s="1"/>
  <c r="AG196" i="2" s="1"/>
  <c r="AD280" i="2"/>
  <c r="AF280" i="2" s="1"/>
  <c r="AG280" i="2" s="1"/>
  <c r="AD644" i="2"/>
  <c r="AF644" i="2" s="1"/>
  <c r="AG644" i="2" s="1"/>
  <c r="AD687" i="2"/>
  <c r="AF687" i="2" s="1"/>
  <c r="AG687" i="2" s="1"/>
  <c r="AD851" i="2"/>
  <c r="AF851" i="2" s="1"/>
  <c r="AG851" i="2" s="1"/>
  <c r="AD1738" i="2"/>
  <c r="AF1738" i="2" s="1"/>
  <c r="AG1738" i="2" s="1"/>
  <c r="AD1739" i="2"/>
  <c r="AF1739" i="2" s="1"/>
  <c r="AG1739" i="2" s="1"/>
  <c r="AD1842" i="2"/>
  <c r="AF1842" i="2" s="1"/>
  <c r="AD1930" i="2"/>
  <c r="AF1930" i="2" s="1"/>
  <c r="AD2008" i="2"/>
  <c r="AF2008" i="2" s="1"/>
  <c r="AD2093" i="2"/>
  <c r="AF2093" i="2" s="1"/>
  <c r="AG2093" i="2" s="1"/>
  <c r="AD2613" i="2"/>
  <c r="AF2613" i="2" s="1"/>
  <c r="AD2009" i="2"/>
  <c r="AF2009" i="2" s="1"/>
  <c r="AD2094" i="2"/>
  <c r="AF2094" i="2" s="1"/>
  <c r="AD2973" i="2"/>
  <c r="AF2973" i="2" s="1"/>
  <c r="AD3046" i="2"/>
  <c r="AF3046" i="2" s="1"/>
  <c r="AD3289" i="2"/>
  <c r="AF3289" i="2" s="1"/>
  <c r="AD4213" i="2"/>
  <c r="AF4213" i="2" s="1"/>
  <c r="AD4480" i="2"/>
  <c r="AF4480" i="2" s="1"/>
  <c r="AD4503" i="2"/>
  <c r="AF4503" i="2" s="1"/>
  <c r="AD4748" i="2"/>
  <c r="AF4748" i="2" s="1"/>
  <c r="AD4784" i="2"/>
  <c r="AF4784" i="2" s="1"/>
  <c r="AD2710" i="2"/>
  <c r="AF2710" i="2" s="1"/>
  <c r="AD2711" i="2"/>
  <c r="AF2711" i="2" s="1"/>
  <c r="AD2802" i="2"/>
  <c r="AF2802" i="2" s="1"/>
  <c r="AG2802" i="2" s="1"/>
  <c r="AD2893" i="2"/>
  <c r="AF2893" i="2" s="1"/>
  <c r="AG2893" i="2" s="1"/>
  <c r="AD2974" i="2"/>
  <c r="AF2974" i="2" s="1"/>
  <c r="AG2974" i="2" s="1"/>
  <c r="AD4253" i="2"/>
  <c r="AF4253" i="2" s="1"/>
  <c r="AG4253" i="2" s="1"/>
  <c r="AD5783" i="2"/>
  <c r="AF5783" i="2" s="1"/>
  <c r="AG5783" i="2" s="1"/>
  <c r="AD5170" i="2"/>
  <c r="AF5170" i="2" s="1"/>
  <c r="AG5170" i="2" s="1"/>
  <c r="AD5276" i="2"/>
  <c r="AF5276" i="2" s="1"/>
  <c r="AG5276" i="2" s="1"/>
  <c r="AD5418" i="2"/>
  <c r="AF5418" i="2" s="1"/>
  <c r="AG5418" i="2" s="1"/>
  <c r="AD5509" i="2"/>
  <c r="AF5509" i="2" s="1"/>
  <c r="AG5509" i="2" s="1"/>
  <c r="AD5575" i="2"/>
  <c r="AF5575" i="2" s="1"/>
  <c r="AG5575" i="2" s="1"/>
  <c r="AD5691" i="2"/>
  <c r="AF5691" i="2" s="1"/>
  <c r="AG5691" i="2" s="1"/>
  <c r="AD5931" i="2"/>
  <c r="AF5931" i="2" s="1"/>
  <c r="AG5931" i="2" s="1"/>
  <c r="AD5954" i="2"/>
  <c r="AF5954" i="2" s="1"/>
  <c r="AG5954" i="2" s="1"/>
  <c r="AD6215" i="2"/>
  <c r="AF6215" i="2" s="1"/>
  <c r="AG6215" i="2" s="1"/>
  <c r="AD5017" i="2"/>
  <c r="AF5017" i="2" s="1"/>
  <c r="AG5017" i="2" s="1"/>
  <c r="AD6370" i="2"/>
  <c r="AF6370" i="2" s="1"/>
  <c r="AD6508" i="2"/>
  <c r="AF6508" i="2" s="1"/>
  <c r="AD372" i="2"/>
  <c r="AF372" i="2" s="1"/>
  <c r="AD395" i="2"/>
  <c r="AF395" i="2" s="1"/>
  <c r="AG395" i="2" s="1"/>
  <c r="AD1042" i="2"/>
  <c r="AF1042" i="2" s="1"/>
  <c r="AD4622" i="2"/>
  <c r="AF4622" i="2" s="1"/>
  <c r="AD1377" i="2"/>
  <c r="AF1377" i="2" s="1"/>
  <c r="AD3514" i="2"/>
  <c r="AF3514" i="2" s="1"/>
  <c r="AD3329" i="2"/>
  <c r="AF3329" i="2" s="1"/>
  <c r="AD3777" i="2"/>
  <c r="AF3777" i="2" s="1"/>
  <c r="AD3784" i="2"/>
  <c r="AF3784" i="2" s="1"/>
  <c r="AD3996" i="2"/>
  <c r="AF3996" i="2" s="1"/>
  <c r="AD4003" i="2"/>
  <c r="AF4003" i="2" s="1"/>
  <c r="AD281" i="2"/>
  <c r="AF281" i="2" s="1"/>
  <c r="AD339" i="2"/>
  <c r="AF339" i="2" s="1"/>
  <c r="AD688" i="2"/>
  <c r="AF688" i="2" s="1"/>
  <c r="AD717" i="2"/>
  <c r="AF717" i="2" s="1"/>
  <c r="AD852" i="2"/>
  <c r="AF852" i="2" s="1"/>
  <c r="AG852" i="2" s="1"/>
  <c r="AD1843" i="2"/>
  <c r="AF1843" i="2" s="1"/>
  <c r="AG1843" i="2" s="1"/>
  <c r="AD1931" i="2"/>
  <c r="AF1931" i="2" s="1"/>
  <c r="AG1931" i="2" s="1"/>
  <c r="AD2010" i="2"/>
  <c r="AF2010" i="2" s="1"/>
  <c r="AG2010" i="2" s="1"/>
  <c r="AD2095" i="2"/>
  <c r="AF2095" i="2" s="1"/>
  <c r="AG2095" i="2" s="1"/>
  <c r="AD2096" i="2"/>
  <c r="AF2096" i="2" s="1"/>
  <c r="AG2096" i="2" s="1"/>
  <c r="AD2140" i="2"/>
  <c r="AF2140" i="2" s="1"/>
  <c r="AG2140" i="2" s="1"/>
  <c r="AD2097" i="2"/>
  <c r="AF2097" i="2" s="1"/>
  <c r="AG2097" i="2" s="1"/>
  <c r="AD2141" i="2"/>
  <c r="AF2141" i="2" s="1"/>
  <c r="AG2141" i="2" s="1"/>
  <c r="AD3078" i="2"/>
  <c r="AF3078" i="2" s="1"/>
  <c r="AG3078" i="2" s="1"/>
  <c r="AD3079" i="2"/>
  <c r="AF3079" i="2" s="1"/>
  <c r="AG3079" i="2" s="1"/>
  <c r="AD3330" i="2"/>
  <c r="AF3330" i="2" s="1"/>
  <c r="AG3330" i="2" s="1"/>
  <c r="AD4280" i="2"/>
  <c r="AF4280" i="2" s="1"/>
  <c r="AG4280" i="2" s="1"/>
  <c r="AD2803" i="2"/>
  <c r="AF2803" i="2" s="1"/>
  <c r="AG2803" i="2" s="1"/>
  <c r="AD2804" i="2"/>
  <c r="AF2804" i="2" s="1"/>
  <c r="AG2804" i="2" s="1"/>
  <c r="AD2894" i="2"/>
  <c r="AF2894" i="2" s="1"/>
  <c r="AG2894" i="2" s="1"/>
  <c r="AD2975" i="2"/>
  <c r="AF2975" i="2" s="1"/>
  <c r="AD3047" i="2"/>
  <c r="AF3047" i="2" s="1"/>
  <c r="AD3048" i="2"/>
  <c r="AF3048" i="2" s="1"/>
  <c r="AG3048" i="2" s="1"/>
  <c r="AD4281" i="2"/>
  <c r="AF4281" i="2" s="1"/>
  <c r="AD5784" i="2"/>
  <c r="AF5784" i="2" s="1"/>
  <c r="AD5185" i="2"/>
  <c r="AF5185" i="2" s="1"/>
  <c r="AD5277" i="2"/>
  <c r="AF5277" i="2" s="1"/>
  <c r="AD5452" i="2"/>
  <c r="AF5452" i="2" s="1"/>
  <c r="AD5510" i="2"/>
  <c r="AF5510" i="2" s="1"/>
  <c r="AD5576" i="2"/>
  <c r="AF5576" i="2" s="1"/>
  <c r="AD5705" i="2"/>
  <c r="AF5705" i="2" s="1"/>
  <c r="AD5968" i="2"/>
  <c r="AF5968" i="2" s="1"/>
  <c r="AD5978" i="2"/>
  <c r="AF5978" i="2" s="1"/>
  <c r="AD6152" i="2"/>
  <c r="AF6152" i="2" s="1"/>
  <c r="AD5029" i="2"/>
  <c r="AF5029" i="2" s="1"/>
  <c r="AD6403" i="2"/>
  <c r="AF6403" i="2" s="1"/>
  <c r="AD6514" i="2"/>
  <c r="AF6514" i="2" s="1"/>
  <c r="AG6514" i="2" s="1"/>
  <c r="AD4072" i="2"/>
  <c r="AF4072" i="2" s="1"/>
  <c r="AG4072" i="2" s="1"/>
  <c r="AD1740" i="2"/>
  <c r="AF1740" i="2" s="1"/>
  <c r="AG1740" i="2" s="1"/>
  <c r="AD340" i="2"/>
  <c r="AF340" i="2" s="1"/>
  <c r="AG340" i="2" s="1"/>
  <c r="AD373" i="2"/>
  <c r="AF373" i="2" s="1"/>
  <c r="AG373" i="2" s="1"/>
  <c r="AD1013" i="2"/>
  <c r="AF1013" i="2" s="1"/>
  <c r="AG1013" i="2" s="1"/>
  <c r="AD4623" i="2"/>
  <c r="AF4623" i="2" s="1"/>
  <c r="AG4623" i="2" s="1"/>
  <c r="AD1378" i="2"/>
  <c r="AF1378" i="2" s="1"/>
  <c r="AG1378" i="2" s="1"/>
  <c r="AD3515" i="2"/>
  <c r="AF3515" i="2" s="1"/>
  <c r="AG3515" i="2" s="1"/>
  <c r="AD5186" i="2"/>
  <c r="AF5186" i="2" s="1"/>
  <c r="AG5186" i="2" s="1"/>
  <c r="AD5278" i="2"/>
  <c r="AF5278" i="2" s="1"/>
  <c r="AG5278" i="2" s="1"/>
  <c r="AD5692" i="2"/>
  <c r="AF5692" i="2" s="1"/>
  <c r="AG5692" i="2" s="1"/>
  <c r="AD1844" i="2"/>
  <c r="AF1844" i="2" s="1"/>
  <c r="AG1844" i="2" s="1"/>
  <c r="AD2805" i="2"/>
  <c r="AF2805" i="2" s="1"/>
  <c r="AD2895" i="2"/>
  <c r="AF2895" i="2" s="1"/>
  <c r="AG2895" i="2" s="1"/>
  <c r="AD3342" i="2"/>
  <c r="AF3342" i="2" s="1"/>
  <c r="AD4414" i="2"/>
  <c r="AF4414" i="2" s="1"/>
  <c r="AD4446" i="2"/>
  <c r="AF4446" i="2" s="1"/>
  <c r="AD4872" i="2"/>
  <c r="AF4872" i="2" s="1"/>
  <c r="AG4872" i="2" s="1"/>
  <c r="AD4898" i="2"/>
  <c r="AF4898" i="2" s="1"/>
  <c r="AD6029" i="2"/>
  <c r="AF6029" i="2" s="1"/>
  <c r="AD6085" i="2"/>
  <c r="AF6085" i="2" s="1"/>
  <c r="AD6153" i="2"/>
  <c r="AF6153" i="2" s="1"/>
  <c r="AD6216" i="2"/>
  <c r="AF6216" i="2" s="1"/>
  <c r="AD5052" i="2"/>
  <c r="AF5052" i="2" s="1"/>
  <c r="AD12" i="2"/>
  <c r="AF12" i="2" s="1"/>
  <c r="AD24" i="2"/>
  <c r="AF24" i="2" s="1"/>
  <c r="AD939" i="2"/>
  <c r="AF939" i="2" s="1"/>
  <c r="AD4624" i="2"/>
  <c r="AF4624" i="2" s="1"/>
  <c r="AD1187" i="2"/>
  <c r="AF1187" i="2" s="1"/>
  <c r="AD3516" i="2"/>
  <c r="AF3516" i="2" s="1"/>
  <c r="AD4112" i="2"/>
  <c r="AF4112" i="2" s="1"/>
  <c r="AD5785" i="2"/>
  <c r="AF5785" i="2" s="1"/>
  <c r="AG5785" i="2" s="1"/>
  <c r="AD3" i="2"/>
  <c r="AF3" i="2" s="1"/>
  <c r="AG3" i="2" s="1"/>
  <c r="AD17" i="2"/>
  <c r="AF17" i="2" s="1"/>
  <c r="AG17" i="2" s="1"/>
  <c r="AD533" i="2"/>
  <c r="AF533" i="2" s="1"/>
  <c r="AG533" i="2" s="1"/>
  <c r="AD558" i="2"/>
  <c r="AF558" i="2" s="1"/>
  <c r="AG558" i="2" s="1"/>
  <c r="AD853" i="2"/>
  <c r="AF853" i="2" s="1"/>
  <c r="AG853" i="2" s="1"/>
  <c r="AD3383" i="2"/>
  <c r="AF3383" i="2" s="1"/>
  <c r="AG3383" i="2" s="1"/>
  <c r="AD4113" i="2"/>
  <c r="AF4113" i="2" s="1"/>
  <c r="AG4113" i="2" s="1"/>
  <c r="AD4943" i="2"/>
  <c r="AF4943" i="2" s="1"/>
  <c r="AG4943" i="2" s="1"/>
  <c r="AD5094" i="2"/>
  <c r="AF5094" i="2" s="1"/>
  <c r="AG5094" i="2" s="1"/>
  <c r="AD5279" i="2"/>
  <c r="AF5279" i="2" s="1"/>
  <c r="AG5279" i="2" s="1"/>
  <c r="AD5511" i="2"/>
  <c r="AF5511" i="2" s="1"/>
  <c r="AG5511" i="2" s="1"/>
  <c r="AD5532" i="2"/>
  <c r="AF5532" i="2" s="1"/>
  <c r="AG5532" i="2" s="1"/>
  <c r="AD5597" i="2"/>
  <c r="AF5597" i="2" s="1"/>
  <c r="AG5597" i="2" s="1"/>
  <c r="AD6030" i="2"/>
  <c r="AF6030" i="2" s="1"/>
  <c r="AG6030" i="2" s="1"/>
  <c r="AD6154" i="2"/>
  <c r="AF6154" i="2" s="1"/>
  <c r="AD6217" i="2"/>
  <c r="AF6217" i="2" s="1"/>
  <c r="AD197" i="2"/>
  <c r="AF197" i="2" s="1"/>
  <c r="AD198" i="2"/>
  <c r="AF198" i="2" s="1"/>
  <c r="AG198" i="2" s="1"/>
  <c r="AD940" i="2"/>
  <c r="AF940" i="2" s="1"/>
  <c r="AD4625" i="2"/>
  <c r="AF4625" i="2" s="1"/>
  <c r="AD1243" i="2"/>
  <c r="AF1243" i="2" s="1"/>
  <c r="AD3517" i="2"/>
  <c r="AF3517" i="2" s="1"/>
  <c r="AD3401" i="2"/>
  <c r="AF3401" i="2" s="1"/>
  <c r="AD4156" i="2"/>
  <c r="AF4156" i="2" s="1"/>
  <c r="AD5786" i="2"/>
  <c r="AF5786" i="2" s="1"/>
  <c r="AD1281" i="2"/>
  <c r="AF1281" i="2" s="1"/>
  <c r="AD1324" i="2"/>
  <c r="AF1324" i="2" s="1"/>
  <c r="AD1379" i="2"/>
  <c r="AF1379" i="2" s="1"/>
  <c r="AD1423" i="2"/>
  <c r="AF1423" i="2" s="1"/>
  <c r="AD1470" i="2"/>
  <c r="AF1470" i="2" s="1"/>
  <c r="AD1471" i="2"/>
  <c r="AF1471" i="2" s="1"/>
  <c r="AD105" i="2"/>
  <c r="AF105" i="2" s="1"/>
  <c r="AG105" i="2" s="1"/>
  <c r="AD199" i="2"/>
  <c r="AF199" i="2" s="1"/>
  <c r="AG199" i="2" s="1"/>
  <c r="AD606" i="2"/>
  <c r="AF606" i="2" s="1"/>
  <c r="AG606" i="2" s="1"/>
  <c r="AD645" i="2"/>
  <c r="AF645" i="2" s="1"/>
  <c r="AG645" i="2" s="1"/>
  <c r="AD854" i="2"/>
  <c r="AF854" i="2" s="1"/>
  <c r="AG854" i="2" s="1"/>
  <c r="AD1932" i="2"/>
  <c r="AF1932" i="2" s="1"/>
  <c r="AG1932" i="2" s="1"/>
  <c r="AD2011" i="2"/>
  <c r="AF2011" i="2" s="1"/>
  <c r="AG2011" i="2" s="1"/>
  <c r="AD3720" i="2"/>
  <c r="AF3720" i="2" s="1"/>
  <c r="AG3720" i="2" s="1"/>
  <c r="AD3751" i="2"/>
  <c r="AF3751" i="2" s="1"/>
  <c r="AG3751" i="2" s="1"/>
  <c r="AD3947" i="2"/>
  <c r="AF3947" i="2" s="1"/>
  <c r="AG3947" i="2" s="1"/>
  <c r="AD3974" i="2"/>
  <c r="AF3974" i="2" s="1"/>
  <c r="AG3974" i="2" s="1"/>
  <c r="AD2316" i="2"/>
  <c r="AF2316" i="2" s="1"/>
  <c r="AG2316" i="2" s="1"/>
  <c r="AD2317" i="2"/>
  <c r="AF2317" i="2" s="1"/>
  <c r="AG2317" i="2" s="1"/>
  <c r="AD2351" i="2"/>
  <c r="AF2351" i="2" s="1"/>
  <c r="AG2351" i="2" s="1"/>
  <c r="AD2385" i="2"/>
  <c r="AF2385" i="2" s="1"/>
  <c r="AG2385" i="2" s="1"/>
  <c r="AD2421" i="2"/>
  <c r="AF2421" i="2" s="1"/>
  <c r="AG2421" i="2" s="1"/>
  <c r="AD2422" i="2"/>
  <c r="AF2422" i="2" s="1"/>
  <c r="AD3412" i="2"/>
  <c r="AF3412" i="2" s="1"/>
  <c r="AD4963" i="2"/>
  <c r="AF4963" i="2" s="1"/>
  <c r="AG4963" i="2" s="1"/>
  <c r="AD2976" i="2"/>
  <c r="AF2976" i="2" s="1"/>
  <c r="AD2977" i="2"/>
  <c r="AF2977" i="2" s="1"/>
  <c r="AD4157" i="2"/>
  <c r="AF4157" i="2" s="1"/>
  <c r="AD4447" i="2"/>
  <c r="AF4447" i="2" s="1"/>
  <c r="AD4481" i="2"/>
  <c r="AF4481" i="2" s="1"/>
  <c r="AD4726" i="2"/>
  <c r="AF4726" i="2" s="1"/>
  <c r="AD4749" i="2"/>
  <c r="AF4749" i="2" s="1"/>
  <c r="AD5095" i="2"/>
  <c r="AF5095" i="2" s="1"/>
  <c r="AD5280" i="2"/>
  <c r="AF5280" i="2" s="1"/>
  <c r="AD5376" i="2"/>
  <c r="AF5376" i="2" s="1"/>
  <c r="AD5512" i="2"/>
  <c r="AF5512" i="2" s="1"/>
  <c r="AD5577" i="2"/>
  <c r="AF5577" i="2" s="1"/>
  <c r="AD5641" i="2"/>
  <c r="AF5641" i="2" s="1"/>
  <c r="AD5859" i="2"/>
  <c r="AF5859" i="2" s="1"/>
  <c r="AG5859" i="2" s="1"/>
  <c r="AD5910" i="2"/>
  <c r="AF5910" i="2" s="1"/>
  <c r="AG5910" i="2" s="1"/>
  <c r="AD5911" i="2"/>
  <c r="AF5911" i="2" s="1"/>
  <c r="AG5911" i="2" s="1"/>
  <c r="AD6344" i="2"/>
  <c r="AF6344" i="2" s="1"/>
  <c r="AG6344" i="2" s="1"/>
  <c r="AD6491" i="2"/>
  <c r="AF6491" i="2" s="1"/>
  <c r="AG6491" i="2" s="1"/>
  <c r="AD3331" i="2"/>
  <c r="AF3331" i="2" s="1"/>
  <c r="AG3331" i="2" s="1"/>
  <c r="AD3694" i="2"/>
  <c r="AF3694" i="2" s="1"/>
  <c r="AG3694" i="2" s="1"/>
  <c r="AD3721" i="2"/>
  <c r="AF3721" i="2" s="1"/>
  <c r="AG3721" i="2" s="1"/>
  <c r="AD3917" i="2"/>
  <c r="AF3917" i="2" s="1"/>
  <c r="AD3918" i="2"/>
  <c r="AF3918" i="2" s="1"/>
  <c r="AG3918" i="2" s="1"/>
  <c r="AD4073" i="2"/>
  <c r="AF4073" i="2" s="1"/>
  <c r="AG4073" i="2" s="1"/>
  <c r="AD341" i="2"/>
  <c r="AF341" i="2" s="1"/>
  <c r="AG341" i="2" s="1"/>
  <c r="AD374" i="2"/>
  <c r="AF374" i="2" s="1"/>
  <c r="AG374" i="2" s="1"/>
  <c r="AD718" i="2"/>
  <c r="AF718" i="2" s="1"/>
  <c r="AG718" i="2" s="1"/>
  <c r="AD735" i="2"/>
  <c r="AF735" i="2" s="1"/>
  <c r="AG735" i="2" s="1"/>
  <c r="AD855" i="2"/>
  <c r="AF855" i="2" s="1"/>
  <c r="AD1933" i="2"/>
  <c r="AF1933" i="2" s="1"/>
  <c r="AD2012" i="2"/>
  <c r="AF2012" i="2" s="1"/>
  <c r="AD2013" i="2"/>
  <c r="AF2013" i="2" s="1"/>
  <c r="AG2013" i="2" s="1"/>
  <c r="AD2098" i="2"/>
  <c r="AF2098" i="2" s="1"/>
  <c r="AD2142" i="2"/>
  <c r="AF2142" i="2" s="1"/>
  <c r="AD2165" i="2"/>
  <c r="AF2165" i="2" s="1"/>
  <c r="AD375" i="2"/>
  <c r="AF375" i="2" s="1"/>
  <c r="AD396" i="2"/>
  <c r="AF396" i="2" s="1"/>
  <c r="AD1035" i="2"/>
  <c r="AF1035" i="2" s="1"/>
  <c r="AD4626" i="2"/>
  <c r="AF4626" i="2" s="1"/>
  <c r="AD1424" i="2"/>
  <c r="AF1424" i="2" s="1"/>
  <c r="AD3518" i="2"/>
  <c r="AF3518" i="2" s="1"/>
  <c r="AD5199" i="2"/>
  <c r="AF5199" i="2" s="1"/>
  <c r="AD5281" i="2"/>
  <c r="AF5281" i="2" s="1"/>
  <c r="AD5706" i="2"/>
  <c r="AF5706" i="2" s="1"/>
  <c r="AD1741" i="2"/>
  <c r="AF1741" i="2" s="1"/>
  <c r="AD1845" i="2"/>
  <c r="AF1845" i="2" s="1"/>
  <c r="AG1845" i="2" s="1"/>
  <c r="AD2806" i="2"/>
  <c r="AF2806" i="2" s="1"/>
  <c r="AG2806" i="2" s="1"/>
  <c r="AD2896" i="2"/>
  <c r="AF2896" i="2" s="1"/>
  <c r="AG2896" i="2" s="1"/>
  <c r="AD3356" i="2"/>
  <c r="AF3356" i="2" s="1"/>
  <c r="AG3356" i="2" s="1"/>
  <c r="AD4282" i="2"/>
  <c r="AF4282" i="2" s="1"/>
  <c r="AG4282" i="2" s="1"/>
  <c r="AD2807" i="2"/>
  <c r="AF2807" i="2" s="1"/>
  <c r="AG2807" i="2" s="1"/>
  <c r="AD2897" i="2"/>
  <c r="AF2897" i="2" s="1"/>
  <c r="AG2897" i="2" s="1"/>
  <c r="AD2978" i="2"/>
  <c r="AF2978" i="2" s="1"/>
  <c r="AG2978" i="2" s="1"/>
  <c r="AD2979" i="2"/>
  <c r="AF2979" i="2" s="1"/>
  <c r="AG2979" i="2" s="1"/>
  <c r="AD3049" i="2"/>
  <c r="AF3049" i="2" s="1"/>
  <c r="AG3049" i="2" s="1"/>
  <c r="AD3080" i="2"/>
  <c r="AF3080" i="2" s="1"/>
  <c r="AG3080" i="2" s="1"/>
  <c r="AD5465" i="2"/>
  <c r="AF5465" i="2" s="1"/>
  <c r="AG5465" i="2" s="1"/>
  <c r="AD6031" i="2"/>
  <c r="AF6031" i="2" s="1"/>
  <c r="AG6031" i="2" s="1"/>
  <c r="AD6086" i="2"/>
  <c r="AF6086" i="2" s="1"/>
  <c r="AG6086" i="2" s="1"/>
  <c r="AD6155" i="2"/>
  <c r="AF6155" i="2" s="1"/>
  <c r="AG6155" i="2" s="1"/>
  <c r="AD6270" i="2"/>
  <c r="AF6270" i="2" s="1"/>
  <c r="AD5055" i="2"/>
  <c r="AF5055" i="2" s="1"/>
  <c r="AD6384" i="2"/>
  <c r="AF6384" i="2" s="1"/>
  <c r="AD6459" i="2"/>
  <c r="AF6459" i="2" s="1"/>
  <c r="AG6459" i="2" s="1"/>
  <c r="AD440" i="2"/>
  <c r="AF440" i="2" s="1"/>
  <c r="AD471" i="2"/>
  <c r="AF471" i="2" s="1"/>
  <c r="AD918" i="2"/>
  <c r="AF918" i="2" s="1"/>
  <c r="AD4627" i="2"/>
  <c r="AF4627" i="2" s="1"/>
  <c r="AD1215" i="2"/>
  <c r="AF1215" i="2" s="1"/>
  <c r="AD3519" i="2"/>
  <c r="AF3519" i="2" s="1"/>
  <c r="AD3107" i="2"/>
  <c r="AF3107" i="2" s="1"/>
  <c r="AD3598" i="2"/>
  <c r="AF3598" i="2" s="1"/>
  <c r="AD3619" i="2"/>
  <c r="AF3619" i="2" s="1"/>
  <c r="AD3803" i="2"/>
  <c r="AF3803" i="2" s="1"/>
  <c r="AD3819" i="2"/>
  <c r="AF3819" i="2" s="1"/>
  <c r="AD4114" i="2"/>
  <c r="AF4114" i="2" s="1"/>
  <c r="AD5787" i="2"/>
  <c r="AF5787" i="2" s="1"/>
  <c r="AD49" i="2"/>
  <c r="AF49" i="2" s="1"/>
  <c r="AG49" i="2" s="1"/>
  <c r="AD50" i="2"/>
  <c r="AF50" i="2" s="1"/>
  <c r="AG50" i="2" s="1"/>
  <c r="AD559" i="2"/>
  <c r="AF559" i="2" s="1"/>
  <c r="AG559" i="2" s="1"/>
  <c r="AD560" i="2"/>
  <c r="AF560" i="2" s="1"/>
  <c r="AG560" i="2" s="1"/>
  <c r="AD856" i="2"/>
  <c r="AF856" i="2" s="1"/>
  <c r="AG856" i="2" s="1"/>
  <c r="AD1472" i="2"/>
  <c r="AF1472" i="2" s="1"/>
  <c r="AG1472" i="2" s="1"/>
  <c r="AD1532" i="2"/>
  <c r="AF1532" i="2" s="1"/>
  <c r="AG1532" i="2" s="1"/>
  <c r="AD1596" i="2"/>
  <c r="AF1596" i="2" s="1"/>
  <c r="AG1596" i="2" s="1"/>
  <c r="AD1656" i="2"/>
  <c r="AF1656" i="2" s="1"/>
  <c r="AG1656" i="2" s="1"/>
  <c r="AD1657" i="2"/>
  <c r="AF1657" i="2" s="1"/>
  <c r="AG1657" i="2" s="1"/>
  <c r="AD1742" i="2"/>
  <c r="AF1742" i="2" s="1"/>
  <c r="AG1742" i="2" s="1"/>
  <c r="AD1934" i="2"/>
  <c r="AF1934" i="2" s="1"/>
  <c r="AG1934" i="2" s="1"/>
  <c r="AD2014" i="2"/>
  <c r="AF2014" i="2" s="1"/>
  <c r="AG2014" i="2" s="1"/>
  <c r="AD2458" i="2"/>
  <c r="AF2458" i="2" s="1"/>
  <c r="AG2458" i="2" s="1"/>
  <c r="AD2459" i="2"/>
  <c r="AF2459" i="2" s="1"/>
  <c r="AG2459" i="2" s="1"/>
  <c r="AD2495" i="2"/>
  <c r="AF2495" i="2" s="1"/>
  <c r="AG2495" i="2" s="1"/>
  <c r="AD2544" i="2"/>
  <c r="AF2544" i="2" s="1"/>
  <c r="AD2614" i="2"/>
  <c r="AF2614" i="2" s="1"/>
  <c r="AD2615" i="2"/>
  <c r="AF2615" i="2" s="1"/>
  <c r="AG2615" i="2" s="1"/>
  <c r="AD2980" i="2"/>
  <c r="AF2980" i="2" s="1"/>
  <c r="AD2981" i="2"/>
  <c r="AF2981" i="2" s="1"/>
  <c r="AD3290" i="2"/>
  <c r="AF3290" i="2" s="1"/>
  <c r="AD4115" i="2"/>
  <c r="AF4115" i="2" s="1"/>
  <c r="AD4329" i="2"/>
  <c r="AF4329" i="2" s="1"/>
  <c r="AD4343" i="2"/>
  <c r="AF4343" i="2" s="1"/>
  <c r="AD4750" i="2"/>
  <c r="AF4750" i="2" s="1"/>
  <c r="AD4785" i="2"/>
  <c r="AF4785" i="2" s="1"/>
  <c r="AD4944" i="2"/>
  <c r="AF4944" i="2" s="1"/>
  <c r="AD5072" i="2"/>
  <c r="AF5072" i="2" s="1"/>
  <c r="AD5282" i="2"/>
  <c r="AF5282" i="2" s="1"/>
  <c r="AD5355" i="2"/>
  <c r="AF5355" i="2" s="1"/>
  <c r="AD5611" i="2"/>
  <c r="AF5611" i="2" s="1"/>
  <c r="AD6087" i="2"/>
  <c r="AF6087" i="2" s="1"/>
  <c r="AG6087" i="2" s="1"/>
  <c r="AD6156" i="2"/>
  <c r="AF6156" i="2" s="1"/>
  <c r="AG6156" i="2" s="1"/>
  <c r="AD6218" i="2"/>
  <c r="AF6218" i="2" s="1"/>
  <c r="AG6218" i="2" s="1"/>
  <c r="AD6319" i="2"/>
  <c r="AF6319" i="2" s="1"/>
  <c r="AG6319" i="2" s="1"/>
  <c r="AD6473" i="2"/>
  <c r="AF6473" i="2" s="1"/>
  <c r="AG6473" i="2" s="1"/>
  <c r="AD3186" i="2"/>
  <c r="AF3186" i="2" s="1"/>
  <c r="AG3186" i="2" s="1"/>
  <c r="AD3599" i="2"/>
  <c r="AF3599" i="2" s="1"/>
  <c r="AG3599" i="2" s="1"/>
  <c r="AD3620" i="2"/>
  <c r="AF3620" i="2" s="1"/>
  <c r="AG3620" i="2" s="1"/>
  <c r="AD3820" i="2"/>
  <c r="AF3820" i="2" s="1"/>
  <c r="AG3820" i="2" s="1"/>
  <c r="AD3837" i="2"/>
  <c r="AF3837" i="2" s="1"/>
  <c r="AG3837" i="2" s="1"/>
  <c r="AD4074" i="2"/>
  <c r="AF4074" i="2" s="1"/>
  <c r="AG4074" i="2" s="1"/>
  <c r="AD106" i="2"/>
  <c r="AF106" i="2" s="1"/>
  <c r="AG106" i="2" s="1"/>
  <c r="AD107" i="2"/>
  <c r="AF107" i="2" s="1"/>
  <c r="AG107" i="2" s="1"/>
  <c r="AD607" i="2"/>
  <c r="AF607" i="2" s="1"/>
  <c r="AG607" i="2" s="1"/>
  <c r="AD646" i="2"/>
  <c r="AF646" i="2" s="1"/>
  <c r="AG646" i="2" s="1"/>
  <c r="AD857" i="2"/>
  <c r="AF857" i="2" s="1"/>
  <c r="AD1533" i="2"/>
  <c r="AF1533" i="2" s="1"/>
  <c r="AD1597" i="2"/>
  <c r="AF1597" i="2" s="1"/>
  <c r="AD1598" i="2"/>
  <c r="AF1598" i="2" s="1"/>
  <c r="AG1598" i="2" s="1"/>
  <c r="AD1658" i="2"/>
  <c r="AF1658" i="2" s="1"/>
  <c r="AD1743" i="2"/>
  <c r="AF1743" i="2" s="1"/>
  <c r="AD1846" i="2"/>
  <c r="AF1846" i="2" s="1"/>
  <c r="AD1847" i="2"/>
  <c r="AF1847" i="2" s="1"/>
  <c r="AD1935" i="2"/>
  <c r="AF1935" i="2" s="1"/>
  <c r="AD2545" i="2"/>
  <c r="AF2545" i="2" s="1"/>
  <c r="AD2546" i="2"/>
  <c r="AF2546" i="2" s="1"/>
  <c r="AD2616" i="2"/>
  <c r="AF2616" i="2" s="1"/>
  <c r="AD108" i="2"/>
  <c r="AF108" i="2" s="1"/>
  <c r="AD200" i="2"/>
  <c r="AF200" i="2" s="1"/>
  <c r="AD941" i="2"/>
  <c r="AF941" i="2" s="1"/>
  <c r="AD4628" i="2"/>
  <c r="AF4628" i="2" s="1"/>
  <c r="AD1216" i="2"/>
  <c r="AF1216" i="2" s="1"/>
  <c r="AD3520" i="2"/>
  <c r="AF3520" i="2" s="1"/>
  <c r="AG3520" i="2" s="1"/>
  <c r="AD5121" i="2"/>
  <c r="AF5121" i="2" s="1"/>
  <c r="AG5121" i="2" s="1"/>
  <c r="AD5283" i="2"/>
  <c r="AF5283" i="2" s="1"/>
  <c r="AG5283" i="2" s="1"/>
  <c r="AD5612" i="2"/>
  <c r="AF5612" i="2" s="1"/>
  <c r="AG5612" i="2" s="1"/>
  <c r="AD2547" i="2"/>
  <c r="AF2547" i="2" s="1"/>
  <c r="AG2547" i="2" s="1"/>
  <c r="AD2617" i="2"/>
  <c r="AF2617" i="2" s="1"/>
  <c r="AG2617" i="2" s="1"/>
  <c r="AD3245" i="2"/>
  <c r="AF3245" i="2" s="1"/>
  <c r="AG3245" i="2" s="1"/>
  <c r="AD4158" i="2"/>
  <c r="AF4158" i="2" s="1"/>
  <c r="AG4158" i="2" s="1"/>
  <c r="AD4344" i="2"/>
  <c r="AF4344" i="2" s="1"/>
  <c r="AG4344" i="2" s="1"/>
  <c r="AD4367" i="2"/>
  <c r="AF4367" i="2" s="1"/>
  <c r="AG4367" i="2" s="1"/>
  <c r="AD4786" i="2"/>
  <c r="AF4786" i="2" s="1"/>
  <c r="AG4786" i="2" s="1"/>
  <c r="AD4813" i="2"/>
  <c r="AF4813" i="2" s="1"/>
  <c r="AG4813" i="2" s="1"/>
  <c r="AD2712" i="2"/>
  <c r="AF2712" i="2" s="1"/>
  <c r="AG2712" i="2" s="1"/>
  <c r="AD2808" i="2"/>
  <c r="AF2808" i="2" s="1"/>
  <c r="AG2808" i="2" s="1"/>
  <c r="AD2809" i="2"/>
  <c r="AF2809" i="2" s="1"/>
  <c r="AG2809" i="2" s="1"/>
  <c r="AD5419" i="2"/>
  <c r="AF5419" i="2" s="1"/>
  <c r="AD6032" i="2"/>
  <c r="AF6032" i="2" s="1"/>
  <c r="AD6088" i="2"/>
  <c r="AF6088" i="2" s="1"/>
  <c r="AD6157" i="2"/>
  <c r="AF6157" i="2" s="1"/>
  <c r="AG6157" i="2" s="1"/>
  <c r="AD6271" i="2"/>
  <c r="AF6271" i="2" s="1"/>
  <c r="AD4988" i="2"/>
  <c r="AF4988" i="2" s="1"/>
  <c r="AD6345" i="2"/>
  <c r="AF6345" i="2" s="1"/>
  <c r="AD6432" i="2"/>
  <c r="AF6432" i="2" s="1"/>
  <c r="AD109" i="2"/>
  <c r="AF109" i="2" s="1"/>
  <c r="AD201" i="2"/>
  <c r="AF201" i="2" s="1"/>
  <c r="AD942" i="2"/>
  <c r="AF942" i="2" s="1"/>
  <c r="AD4629" i="2"/>
  <c r="AF4629" i="2" s="1"/>
  <c r="AD1217" i="2"/>
  <c r="AF1217" i="2" s="1"/>
  <c r="AD3521" i="2"/>
  <c r="AF3521" i="2" s="1"/>
  <c r="AD4116" i="2"/>
  <c r="AF4116" i="2" s="1"/>
  <c r="AD5788" i="2"/>
  <c r="AF5788" i="2" s="1"/>
  <c r="AD51" i="2"/>
  <c r="AF51" i="2" s="1"/>
  <c r="AD110" i="2"/>
  <c r="AF110" i="2" s="1"/>
  <c r="AG110" i="2" s="1"/>
  <c r="AD561" i="2"/>
  <c r="AF561" i="2" s="1"/>
  <c r="AG561" i="2" s="1"/>
  <c r="AD562" i="2"/>
  <c r="AF562" i="2" s="1"/>
  <c r="AG562" i="2" s="1"/>
  <c r="AD858" i="2"/>
  <c r="AF858" i="2" s="1"/>
  <c r="AG858" i="2" s="1"/>
  <c r="AD3402" i="2"/>
  <c r="AF3402" i="2" s="1"/>
  <c r="AG3402" i="2" s="1"/>
  <c r="AD4117" i="2"/>
  <c r="AF4117" i="2" s="1"/>
  <c r="AG4117" i="2" s="1"/>
  <c r="AD5096" i="2"/>
  <c r="AF5096" i="2" s="1"/>
  <c r="AG5096" i="2" s="1"/>
  <c r="AD5284" i="2"/>
  <c r="AF5284" i="2" s="1"/>
  <c r="AG5284" i="2" s="1"/>
  <c r="AD5513" i="2"/>
  <c r="AF5513" i="2" s="1"/>
  <c r="AG5513" i="2" s="1"/>
  <c r="AD5578" i="2"/>
  <c r="AF5578" i="2" s="1"/>
  <c r="AG5578" i="2" s="1"/>
  <c r="AD5613" i="2"/>
  <c r="AF5613" i="2" s="1"/>
  <c r="AG5613" i="2" s="1"/>
  <c r="AD6033" i="2"/>
  <c r="AF6033" i="2" s="1"/>
  <c r="AG6033" i="2" s="1"/>
  <c r="AD6158" i="2"/>
  <c r="AF6158" i="2" s="1"/>
  <c r="AG6158" i="2" s="1"/>
  <c r="AD6272" i="2"/>
  <c r="AF6272" i="2" s="1"/>
  <c r="AG6272" i="2" s="1"/>
  <c r="AD4964" i="2"/>
  <c r="AF4964" i="2" s="1"/>
  <c r="AG4964" i="2" s="1"/>
  <c r="AD202" i="2"/>
  <c r="AF202" i="2" s="1"/>
  <c r="AD203" i="2"/>
  <c r="AF203" i="2" s="1"/>
  <c r="AD966" i="2"/>
  <c r="AF966" i="2" s="1"/>
  <c r="AD4630" i="2"/>
  <c r="AF4630" i="2" s="1"/>
  <c r="AG4630" i="2" s="1"/>
  <c r="AD1244" i="2"/>
  <c r="AF1244" i="2" s="1"/>
  <c r="AD3522" i="2"/>
  <c r="AF3522" i="2" s="1"/>
  <c r="AD3413" i="2"/>
  <c r="AF3413" i="2" s="1"/>
  <c r="AD4159" i="2"/>
  <c r="AF4159" i="2" s="1"/>
  <c r="AD5789" i="2"/>
  <c r="AF5789" i="2" s="1"/>
  <c r="AD1325" i="2"/>
  <c r="AF1325" i="2" s="1"/>
  <c r="AD1326" i="2"/>
  <c r="AF1326" i="2" s="1"/>
  <c r="AD1380" i="2"/>
  <c r="AF1380" i="2" s="1"/>
  <c r="AD1425" i="2"/>
  <c r="AF1425" i="2" s="1"/>
  <c r="AD1473" i="2"/>
  <c r="AF1473" i="2" s="1"/>
  <c r="AD1474" i="2"/>
  <c r="AF1474" i="2" s="1"/>
  <c r="AD111" i="2"/>
  <c r="AF111" i="2" s="1"/>
  <c r="AD204" i="2"/>
  <c r="AF204" i="2" s="1"/>
  <c r="AD608" i="2"/>
  <c r="AF608" i="2" s="1"/>
  <c r="AG608" i="2" s="1"/>
  <c r="AD647" i="2"/>
  <c r="AF647" i="2" s="1"/>
  <c r="AG647" i="2" s="1"/>
  <c r="AD859" i="2"/>
  <c r="AF859" i="2" s="1"/>
  <c r="AG859" i="2" s="1"/>
  <c r="AD1936" i="2"/>
  <c r="AF1936" i="2" s="1"/>
  <c r="AG1936" i="2" s="1"/>
  <c r="AD2015" i="2"/>
  <c r="AF2015" i="2" s="1"/>
  <c r="AG2015" i="2" s="1"/>
  <c r="AD3722" i="2"/>
  <c r="AF3722" i="2" s="1"/>
  <c r="AG3722" i="2" s="1"/>
  <c r="AD3752" i="2"/>
  <c r="AF3752" i="2" s="1"/>
  <c r="AG3752" i="2" s="1"/>
  <c r="AD3948" i="2"/>
  <c r="AF3948" i="2" s="1"/>
  <c r="AG3948" i="2" s="1"/>
  <c r="AD3975" i="2"/>
  <c r="AF3975" i="2" s="1"/>
  <c r="AG3975" i="2" s="1"/>
  <c r="AD2318" i="2"/>
  <c r="AF2318" i="2" s="1"/>
  <c r="AG2318" i="2" s="1"/>
  <c r="AD2352" i="2"/>
  <c r="AF2352" i="2" s="1"/>
  <c r="AG2352" i="2" s="1"/>
  <c r="AD2353" i="2"/>
  <c r="AF2353" i="2" s="1"/>
  <c r="AG2353" i="2" s="1"/>
  <c r="AD2386" i="2"/>
  <c r="AF2386" i="2" s="1"/>
  <c r="AG2386" i="2" s="1"/>
  <c r="AD2423" i="2"/>
  <c r="AF2423" i="2" s="1"/>
  <c r="AG2423" i="2" s="1"/>
  <c r="AD2460" i="2"/>
  <c r="AF2460" i="2" s="1"/>
  <c r="AG2460" i="2" s="1"/>
  <c r="AD3414" i="2"/>
  <c r="AF3414" i="2" s="1"/>
  <c r="AD2982" i="2"/>
  <c r="AF2982" i="2" s="1"/>
  <c r="AD2983" i="2"/>
  <c r="AF2983" i="2" s="1"/>
  <c r="AD4160" i="2"/>
  <c r="AF4160" i="2" s="1"/>
  <c r="AG4160" i="2" s="1"/>
  <c r="AD4448" i="2"/>
  <c r="AF4448" i="2" s="1"/>
  <c r="AD4482" i="2"/>
  <c r="AF4482" i="2" s="1"/>
  <c r="AD4727" i="2"/>
  <c r="AF4727" i="2" s="1"/>
  <c r="AD4751" i="2"/>
  <c r="AF4751" i="2" s="1"/>
  <c r="AD5097" i="2"/>
  <c r="AF5097" i="2" s="1"/>
  <c r="AD5285" i="2"/>
  <c r="AF5285" i="2" s="1"/>
  <c r="AD5377" i="2"/>
  <c r="AF5377" i="2" s="1"/>
  <c r="AD5514" i="2"/>
  <c r="AF5514" i="2" s="1"/>
  <c r="AD5579" i="2"/>
  <c r="AF5579" i="2" s="1"/>
  <c r="AD5642" i="2"/>
  <c r="AF5642" i="2" s="1"/>
  <c r="AD5864" i="2"/>
  <c r="AF5864" i="2" s="1"/>
  <c r="AD5912" i="2"/>
  <c r="AF5912" i="2" s="1"/>
  <c r="AD5932" i="2"/>
  <c r="AF5932" i="2" s="1"/>
  <c r="AD4965" i="2"/>
  <c r="AF4965" i="2" s="1"/>
  <c r="AG4965" i="2" s="1"/>
  <c r="AD6361" i="2"/>
  <c r="AF6361" i="2" s="1"/>
  <c r="AG6361" i="2" s="1"/>
  <c r="AD6492" i="2"/>
  <c r="AF6492" i="2" s="1"/>
  <c r="AG6492" i="2" s="1"/>
  <c r="AD13" i="2"/>
  <c r="AF13" i="2" s="1"/>
  <c r="AG13" i="2" s="1"/>
  <c r="AD25" i="2"/>
  <c r="AF25" i="2" s="1"/>
  <c r="AG25" i="2" s="1"/>
  <c r="AD967" i="2"/>
  <c r="AF967" i="2" s="1"/>
  <c r="AG967" i="2" s="1"/>
  <c r="AD4631" i="2"/>
  <c r="AF4631" i="2" s="1"/>
  <c r="AG4631" i="2" s="1"/>
  <c r="AD1218" i="2"/>
  <c r="AF1218" i="2" s="1"/>
  <c r="AG1218" i="2" s="1"/>
  <c r="AD3523" i="2"/>
  <c r="AF3523" i="2" s="1"/>
  <c r="AG3523" i="2" s="1"/>
  <c r="AD3050" i="2"/>
  <c r="AF3050" i="2" s="1"/>
  <c r="AG3050" i="2" s="1"/>
  <c r="AD3590" i="2"/>
  <c r="AF3590" i="2" s="1"/>
  <c r="AG3590" i="2" s="1"/>
  <c r="AD3600" i="2"/>
  <c r="AF3600" i="2" s="1"/>
  <c r="AG3600" i="2" s="1"/>
  <c r="AD3886" i="2"/>
  <c r="AF3886" i="2" s="1"/>
  <c r="AG3886" i="2" s="1"/>
  <c r="AD3919" i="2"/>
  <c r="AF3919" i="2" s="1"/>
  <c r="AG3919" i="2" s="1"/>
  <c r="AD4118" i="2"/>
  <c r="AF4118" i="2" s="1"/>
  <c r="AG4118" i="2" s="1"/>
  <c r="AD5790" i="2"/>
  <c r="AF5790" i="2" s="1"/>
  <c r="AD4" i="2"/>
  <c r="AF4" i="2" s="1"/>
  <c r="AD18" i="2"/>
  <c r="AF18" i="2" s="1"/>
  <c r="AD534" i="2"/>
  <c r="AF534" i="2" s="1"/>
  <c r="AG534" i="2" s="1"/>
  <c r="AD563" i="2"/>
  <c r="AF563" i="2" s="1"/>
  <c r="AD860" i="2"/>
  <c r="AF860" i="2" s="1"/>
  <c r="AD1381" i="2"/>
  <c r="AF1381" i="2" s="1"/>
  <c r="AD1475" i="2"/>
  <c r="AF1475" i="2" s="1"/>
  <c r="AD1126" i="2"/>
  <c r="AF1126" i="2" s="1"/>
  <c r="AD1165" i="2"/>
  <c r="AF1165" i="2" s="1"/>
  <c r="AD1219" i="2"/>
  <c r="AF1219" i="2" s="1"/>
  <c r="AD1534" i="2"/>
  <c r="AF1534" i="2" s="1"/>
  <c r="AD1599" i="2"/>
  <c r="AF1599" i="2" s="1"/>
  <c r="AD1659" i="2"/>
  <c r="AF1659" i="2" s="1"/>
  <c r="AD1660" i="2"/>
  <c r="AF1660" i="2" s="1"/>
  <c r="AD1744" i="2"/>
  <c r="AF1744" i="2" s="1"/>
  <c r="AD1848" i="2"/>
  <c r="AF1848" i="2" s="1"/>
  <c r="AD2016" i="2"/>
  <c r="AF2016" i="2" s="1"/>
  <c r="AG2016" i="2" s="1"/>
  <c r="AD2282" i="2"/>
  <c r="AF2282" i="2" s="1"/>
  <c r="AG2282" i="2" s="1"/>
  <c r="AD2292" i="2"/>
  <c r="AF2292" i="2" s="1"/>
  <c r="AG2292" i="2" s="1"/>
  <c r="AD2713" i="2"/>
  <c r="AF2713" i="2" s="1"/>
  <c r="AG2713" i="2" s="1"/>
  <c r="AD2810" i="2"/>
  <c r="AF2810" i="2" s="1"/>
  <c r="AG2810" i="2" s="1"/>
  <c r="AD3051" i="2"/>
  <c r="AF3051" i="2" s="1"/>
  <c r="AG3051" i="2" s="1"/>
  <c r="AD4119" i="2"/>
  <c r="AF4119" i="2" s="1"/>
  <c r="AG4119" i="2" s="1"/>
  <c r="AD4301" i="2"/>
  <c r="AF4301" i="2" s="1"/>
  <c r="AG4301" i="2" s="1"/>
  <c r="AD4330" i="2"/>
  <c r="AF4330" i="2" s="1"/>
  <c r="AG4330" i="2" s="1"/>
  <c r="AD4692" i="2"/>
  <c r="AF4692" i="2" s="1"/>
  <c r="AG4692" i="2" s="1"/>
  <c r="AD4703" i="2"/>
  <c r="AF4703" i="2" s="1"/>
  <c r="AG4703" i="2" s="1"/>
  <c r="AD4945" i="2"/>
  <c r="AF4945" i="2" s="1"/>
  <c r="AG4945" i="2" s="1"/>
  <c r="AD5098" i="2"/>
  <c r="AF5098" i="2" s="1"/>
  <c r="AG5098" i="2" s="1"/>
  <c r="AD5286" i="2"/>
  <c r="AF5286" i="2" s="1"/>
  <c r="AG5286" i="2" s="1"/>
  <c r="AD5356" i="2"/>
  <c r="AF5356" i="2" s="1"/>
  <c r="AG5356" i="2" s="1"/>
  <c r="AD5515" i="2"/>
  <c r="AF5515" i="2" s="1"/>
  <c r="AD5580" i="2"/>
  <c r="AF5580" i="2" s="1"/>
  <c r="AD5614" i="2"/>
  <c r="AF5614" i="2" s="1"/>
  <c r="AD5854" i="2"/>
  <c r="AF5854" i="2" s="1"/>
  <c r="AG5854" i="2" s="1"/>
  <c r="AD5892" i="2"/>
  <c r="AF5892" i="2" s="1"/>
  <c r="AD5913" i="2"/>
  <c r="AF5913" i="2" s="1"/>
  <c r="AD6301" i="2"/>
  <c r="AF6301" i="2" s="1"/>
  <c r="AD6467" i="2"/>
  <c r="AF6467" i="2" s="1"/>
  <c r="AD3187" i="2"/>
  <c r="AF3187" i="2" s="1"/>
  <c r="AD3621" i="2"/>
  <c r="AF3621" i="2" s="1"/>
  <c r="AD3622" i="2"/>
  <c r="AF3622" i="2" s="1"/>
  <c r="AD3821" i="2"/>
  <c r="AF3821" i="2" s="1"/>
  <c r="AD3838" i="2"/>
  <c r="AF3838" i="2" s="1"/>
  <c r="AD4075" i="2"/>
  <c r="AF4075" i="2" s="1"/>
  <c r="AD112" i="2"/>
  <c r="AF112" i="2" s="1"/>
  <c r="AD205" i="2"/>
  <c r="AF205" i="2" s="1"/>
  <c r="AD609" i="2"/>
  <c r="AF609" i="2" s="1"/>
  <c r="AD648" i="2"/>
  <c r="AF648" i="2" s="1"/>
  <c r="AG648" i="2" s="1"/>
  <c r="AD861" i="2"/>
  <c r="AF861" i="2" s="1"/>
  <c r="AG861" i="2" s="1"/>
  <c r="AD1535" i="2"/>
  <c r="AF1535" i="2" s="1"/>
  <c r="AG1535" i="2" s="1"/>
  <c r="AD1600" i="2"/>
  <c r="AF1600" i="2" s="1"/>
  <c r="AG1600" i="2" s="1"/>
  <c r="AD1601" i="2"/>
  <c r="AF1601" i="2" s="1"/>
  <c r="AG1601" i="2" s="1"/>
  <c r="AD1661" i="2"/>
  <c r="AF1661" i="2" s="1"/>
  <c r="AG1661" i="2" s="1"/>
  <c r="AD1745" i="2"/>
  <c r="AF1745" i="2" s="1"/>
  <c r="AG1745" i="2" s="1"/>
  <c r="AD1849" i="2"/>
  <c r="AF1849" i="2" s="1"/>
  <c r="AG1849" i="2" s="1"/>
  <c r="AD1937" i="2"/>
  <c r="AF1937" i="2" s="1"/>
  <c r="AG1937" i="2" s="1"/>
  <c r="AD1938" i="2"/>
  <c r="AF1938" i="2" s="1"/>
  <c r="AG1938" i="2" s="1"/>
  <c r="AD2548" i="2"/>
  <c r="AF2548" i="2" s="1"/>
  <c r="AG2548" i="2" s="1"/>
  <c r="AD2618" i="2"/>
  <c r="AF2618" i="2" s="1"/>
  <c r="AG2618" i="2" s="1"/>
  <c r="AD2619" i="2"/>
  <c r="AF2619" i="2" s="1"/>
  <c r="AG2619" i="2" s="1"/>
  <c r="AD113" i="2"/>
  <c r="AF113" i="2" s="1"/>
  <c r="AG113" i="2" s="1"/>
  <c r="AD206" i="2"/>
  <c r="AF206" i="2" s="1"/>
  <c r="AG206" i="2" s="1"/>
  <c r="AD943" i="2"/>
  <c r="AF943" i="2" s="1"/>
  <c r="AD4632" i="2"/>
  <c r="AF4632" i="2" s="1"/>
  <c r="AD1245" i="2"/>
  <c r="AF1245" i="2" s="1"/>
  <c r="AD3524" i="2"/>
  <c r="AF3524" i="2" s="1"/>
  <c r="AG3524" i="2" s="1"/>
  <c r="AD5122" i="2"/>
  <c r="AF5122" i="2" s="1"/>
  <c r="AD5287" i="2"/>
  <c r="AF5287" i="2" s="1"/>
  <c r="AD5615" i="2"/>
  <c r="AF5615" i="2" s="1"/>
  <c r="AD2549" i="2"/>
  <c r="AF2549" i="2" s="1"/>
  <c r="AD2620" i="2"/>
  <c r="AF2620" i="2" s="1"/>
  <c r="AD3246" i="2"/>
  <c r="AF3246" i="2" s="1"/>
  <c r="AD4161" i="2"/>
  <c r="AF4161" i="2" s="1"/>
  <c r="AD4345" i="2"/>
  <c r="AF4345" i="2" s="1"/>
  <c r="AD4368" i="2"/>
  <c r="AF4368" i="2" s="1"/>
  <c r="AD4814" i="2"/>
  <c r="AF4814" i="2" s="1"/>
  <c r="AD4815" i="2"/>
  <c r="AF4815" i="2" s="1"/>
  <c r="AD2714" i="2"/>
  <c r="AF2714" i="2" s="1"/>
  <c r="AD2715" i="2"/>
  <c r="AF2715" i="2" s="1"/>
  <c r="AD2811" i="2"/>
  <c r="AF2811" i="2" s="1"/>
  <c r="AG2811" i="2" s="1"/>
  <c r="AD5420" i="2"/>
  <c r="AF5420" i="2" s="1"/>
  <c r="AG5420" i="2" s="1"/>
  <c r="AD6034" i="2"/>
  <c r="AF6034" i="2" s="1"/>
  <c r="AG6034" i="2" s="1"/>
  <c r="AD6089" i="2"/>
  <c r="AF6089" i="2" s="1"/>
  <c r="AG6089" i="2" s="1"/>
  <c r="AD6159" i="2"/>
  <c r="AF6159" i="2" s="1"/>
  <c r="AG6159" i="2" s="1"/>
  <c r="AD6273" i="2"/>
  <c r="AF6273" i="2" s="1"/>
  <c r="AG6273" i="2" s="1"/>
  <c r="AD4989" i="2"/>
  <c r="AF4989" i="2" s="1"/>
  <c r="AG4989" i="2" s="1"/>
  <c r="AD6346" i="2"/>
  <c r="AF6346" i="2" s="1"/>
  <c r="AG6346" i="2" s="1"/>
  <c r="AD6436" i="2"/>
  <c r="AF6436" i="2" s="1"/>
  <c r="AG6436" i="2" s="1"/>
  <c r="AD282" i="2"/>
  <c r="AF282" i="2" s="1"/>
  <c r="AG282" i="2" s="1"/>
  <c r="AD342" i="2"/>
  <c r="AF342" i="2" s="1"/>
  <c r="AG342" i="2" s="1"/>
  <c r="AD996" i="2"/>
  <c r="AF996" i="2" s="1"/>
  <c r="AG996" i="2" s="1"/>
  <c r="AD4633" i="2"/>
  <c r="AF4633" i="2" s="1"/>
  <c r="AG4633" i="2" s="1"/>
  <c r="AD1282" i="2"/>
  <c r="AF1282" i="2" s="1"/>
  <c r="AG1282" i="2" s="1"/>
  <c r="AD3525" i="2"/>
  <c r="AF3525" i="2" s="1"/>
  <c r="AG3525" i="2" s="1"/>
  <c r="AD3188" i="2"/>
  <c r="AF3188" i="2" s="1"/>
  <c r="AD1426" i="2"/>
  <c r="AF1426" i="2" s="1"/>
  <c r="AD1427" i="2"/>
  <c r="AF1427" i="2" s="1"/>
  <c r="AD1476" i="2"/>
  <c r="AF1476" i="2" s="1"/>
  <c r="AG1476" i="2" s="1"/>
  <c r="AD1536" i="2"/>
  <c r="AF1536" i="2" s="1"/>
  <c r="AD1602" i="2"/>
  <c r="AF1602" i="2" s="1"/>
  <c r="AD1603" i="2"/>
  <c r="AF1603" i="2" s="1"/>
  <c r="AD283" i="2"/>
  <c r="AF283" i="2" s="1"/>
  <c r="AD284" i="2"/>
  <c r="AF284" i="2" s="1"/>
  <c r="AD689" i="2"/>
  <c r="AF689" i="2" s="1"/>
  <c r="AD719" i="2"/>
  <c r="AF719" i="2" s="1"/>
  <c r="AD862" i="2"/>
  <c r="AF862" i="2" s="1"/>
  <c r="AD1662" i="2"/>
  <c r="AF1662" i="2" s="1"/>
  <c r="AD1746" i="2"/>
  <c r="AF1746" i="2" s="1"/>
  <c r="AD3658" i="2"/>
  <c r="AF3658" i="2" s="1"/>
  <c r="AD3659" i="2"/>
  <c r="AF3659" i="2" s="1"/>
  <c r="AD3860" i="2"/>
  <c r="AF3860" i="2" s="1"/>
  <c r="AD3887" i="2"/>
  <c r="AF3887" i="2" s="1"/>
  <c r="AG3887" i="2" s="1"/>
  <c r="AD2387" i="2"/>
  <c r="AF2387" i="2" s="1"/>
  <c r="AG2387" i="2" s="1"/>
  <c r="AD2388" i="2"/>
  <c r="AF2388" i="2" s="1"/>
  <c r="AG2388" i="2" s="1"/>
  <c r="AD2424" i="2"/>
  <c r="AF2424" i="2" s="1"/>
  <c r="AG2424" i="2" s="1"/>
  <c r="AD2461" i="2"/>
  <c r="AF2461" i="2" s="1"/>
  <c r="AG2461" i="2" s="1"/>
  <c r="AD2496" i="2"/>
  <c r="AF2496" i="2" s="1"/>
  <c r="AG2496" i="2" s="1"/>
  <c r="AD2497" i="2"/>
  <c r="AF2497" i="2" s="1"/>
  <c r="AG2497" i="2" s="1"/>
  <c r="AD3247" i="2"/>
  <c r="AF3247" i="2" s="1"/>
  <c r="AG3247" i="2" s="1"/>
  <c r="AD2716" i="2"/>
  <c r="AF2716" i="2" s="1"/>
  <c r="AG2716" i="2" s="1"/>
  <c r="AD2812" i="2"/>
  <c r="AF2812" i="2" s="1"/>
  <c r="AG2812" i="2" s="1"/>
  <c r="AD4283" i="2"/>
  <c r="AF4283" i="2" s="1"/>
  <c r="AG4283" i="2" s="1"/>
  <c r="AD4387" i="2"/>
  <c r="AF4387" i="2" s="1"/>
  <c r="AG4387" i="2" s="1"/>
  <c r="AD4415" i="2"/>
  <c r="AF4415" i="2" s="1"/>
  <c r="AG4415" i="2" s="1"/>
  <c r="AD4873" i="2"/>
  <c r="AF4873" i="2" s="1"/>
  <c r="AG4873" i="2" s="1"/>
  <c r="AD4874" i="2"/>
  <c r="AF4874" i="2" s="1"/>
  <c r="AD4254" i="2"/>
  <c r="AF4254" i="2" s="1"/>
  <c r="AD5791" i="2"/>
  <c r="AF5791" i="2" s="1"/>
  <c r="AD5171" i="2"/>
  <c r="AF5171" i="2" s="1"/>
  <c r="AD5288" i="2"/>
  <c r="AF5288" i="2" s="1"/>
  <c r="AG5288" i="2" s="1"/>
  <c r="AD5421" i="2"/>
  <c r="AF5421" i="2" s="1"/>
  <c r="AD5707" i="2"/>
  <c r="AF5707" i="2" s="1"/>
  <c r="AD6035" i="2"/>
  <c r="AF6035" i="2" s="1"/>
  <c r="AD6160" i="2"/>
  <c r="AF6160" i="2" s="1"/>
  <c r="AD6274" i="2"/>
  <c r="AF6274" i="2" s="1"/>
  <c r="AD5018" i="2"/>
  <c r="AF5018" i="2" s="1"/>
  <c r="AD6335" i="2"/>
  <c r="AF6335" i="2" s="1"/>
  <c r="AD6442" i="2"/>
  <c r="AF6442" i="2" s="1"/>
  <c r="AD285" i="2"/>
  <c r="AF285" i="2" s="1"/>
  <c r="AD286" i="2"/>
  <c r="AF286" i="2" s="1"/>
  <c r="AD997" i="2"/>
  <c r="AF997" i="2" s="1"/>
  <c r="AD4634" i="2"/>
  <c r="AF4634" i="2" s="1"/>
  <c r="AD1246" i="2"/>
  <c r="AF1246" i="2" s="1"/>
  <c r="AD3526" i="2"/>
  <c r="AF3526" i="2" s="1"/>
  <c r="AG3526" i="2" s="1"/>
  <c r="AD3189" i="2"/>
  <c r="AF3189" i="2" s="1"/>
  <c r="AG3189" i="2" s="1"/>
  <c r="AD3723" i="2"/>
  <c r="AF3723" i="2" s="1"/>
  <c r="AG3723" i="2" s="1"/>
  <c r="AD3753" i="2"/>
  <c r="AF3753" i="2" s="1"/>
  <c r="AG3753" i="2" s="1"/>
  <c r="AD3949" i="2"/>
  <c r="AF3949" i="2" s="1"/>
  <c r="AG3949" i="2" s="1"/>
  <c r="AD3950" i="2"/>
  <c r="AF3950" i="2" s="1"/>
  <c r="AG3950" i="2" s="1"/>
  <c r="AD114" i="2"/>
  <c r="AF114" i="2" s="1"/>
  <c r="AG114" i="2" s="1"/>
  <c r="AD207" i="2"/>
  <c r="AF207" i="2" s="1"/>
  <c r="AG207" i="2" s="1"/>
  <c r="AD610" i="2"/>
  <c r="AF610" i="2" s="1"/>
  <c r="AG610" i="2" s="1"/>
  <c r="AD649" i="2"/>
  <c r="AF649" i="2" s="1"/>
  <c r="AG649" i="2" s="1"/>
  <c r="AD863" i="2"/>
  <c r="AF863" i="2" s="1"/>
  <c r="AG863" i="2" s="1"/>
  <c r="AD1663" i="2"/>
  <c r="AF1663" i="2" s="1"/>
  <c r="AG1663" i="2" s="1"/>
  <c r="AD1747" i="2"/>
  <c r="AF1747" i="2" s="1"/>
  <c r="AG1747" i="2" s="1"/>
  <c r="AD1748" i="2"/>
  <c r="AF1748" i="2" s="1"/>
  <c r="AG1748" i="2" s="1"/>
  <c r="AD1850" i="2"/>
  <c r="AF1850" i="2" s="1"/>
  <c r="AG1850" i="2" s="1"/>
  <c r="AD1939" i="2"/>
  <c r="AF1939" i="2" s="1"/>
  <c r="AD2017" i="2"/>
  <c r="AF2017" i="2" s="1"/>
  <c r="AD2550" i="2"/>
  <c r="AF2550" i="2" s="1"/>
  <c r="AD2621" i="2"/>
  <c r="AF2621" i="2" s="1"/>
  <c r="AG2621" i="2" s="1"/>
  <c r="AD2622" i="2"/>
  <c r="AF2622" i="2" s="1"/>
  <c r="AD1851" i="2"/>
  <c r="AF1851" i="2" s="1"/>
  <c r="AD2018" i="2"/>
  <c r="AF2018" i="2" s="1"/>
  <c r="AD2898" i="2"/>
  <c r="AF2898" i="2" s="1"/>
  <c r="AD2984" i="2"/>
  <c r="AF2984" i="2" s="1"/>
  <c r="AD3190" i="2"/>
  <c r="AF3190" i="2" s="1"/>
  <c r="AD4162" i="2"/>
  <c r="AF4162" i="2" s="1"/>
  <c r="AD4449" i="2"/>
  <c r="AF4449" i="2" s="1"/>
  <c r="AD4483" i="2"/>
  <c r="AF4483" i="2" s="1"/>
  <c r="AD4728" i="2"/>
  <c r="AF4728" i="2" s="1"/>
  <c r="AD4752" i="2"/>
  <c r="AF4752" i="2" s="1"/>
  <c r="AD2717" i="2"/>
  <c r="AF2717" i="2" s="1"/>
  <c r="AD2813" i="2"/>
  <c r="AF2813" i="2" s="1"/>
  <c r="AD2899" i="2"/>
  <c r="AF2899" i="2" s="1"/>
  <c r="AG2899" i="2" s="1"/>
  <c r="AD4214" i="2"/>
  <c r="AF4214" i="2" s="1"/>
  <c r="AG4214" i="2" s="1"/>
  <c r="AD5792" i="2"/>
  <c r="AF5792" i="2" s="1"/>
  <c r="AG5792" i="2" s="1"/>
  <c r="AD5150" i="2"/>
  <c r="AF5150" i="2" s="1"/>
  <c r="AG5150" i="2" s="1"/>
  <c r="AD5289" i="2"/>
  <c r="AF5289" i="2" s="1"/>
  <c r="AG5289" i="2" s="1"/>
  <c r="AD5396" i="2"/>
  <c r="AF5396" i="2" s="1"/>
  <c r="AG5396" i="2" s="1"/>
  <c r="AD5516" i="2"/>
  <c r="AF5516" i="2" s="1"/>
  <c r="AG5516" i="2" s="1"/>
  <c r="AD5581" i="2"/>
  <c r="AF5581" i="2" s="1"/>
  <c r="AG5581" i="2" s="1"/>
  <c r="AD5668" i="2"/>
  <c r="AF5668" i="2" s="1"/>
  <c r="AG5668" i="2" s="1"/>
  <c r="AD5914" i="2"/>
  <c r="AF5914" i="2" s="1"/>
  <c r="AG5914" i="2" s="1"/>
  <c r="AD5933" i="2"/>
  <c r="AF5933" i="2" s="1"/>
  <c r="AG5933" i="2" s="1"/>
  <c r="AD6161" i="2"/>
  <c r="AF6161" i="2" s="1"/>
  <c r="AG6161" i="2" s="1"/>
  <c r="AD4990" i="2"/>
  <c r="AF4990" i="2" s="1"/>
  <c r="AG4990" i="2" s="1"/>
  <c r="AD6347" i="2"/>
  <c r="AF6347" i="2" s="1"/>
  <c r="AG6347" i="2" s="1"/>
  <c r="AD6493" i="2"/>
  <c r="AF6493" i="2" s="1"/>
  <c r="AG6493" i="2" s="1"/>
  <c r="AD287" i="2"/>
  <c r="AF287" i="2" s="1"/>
  <c r="AD343" i="2"/>
  <c r="AF343" i="2" s="1"/>
  <c r="AD1014" i="2"/>
  <c r="AF1014" i="2" s="1"/>
  <c r="AD4635" i="2"/>
  <c r="AF4635" i="2" s="1"/>
  <c r="AG4635" i="2" s="1"/>
  <c r="AD1283" i="2"/>
  <c r="AF1283" i="2" s="1"/>
  <c r="AD3527" i="2"/>
  <c r="AF3527" i="2" s="1"/>
  <c r="AD3248" i="2"/>
  <c r="AF3248" i="2" s="1"/>
  <c r="AD3754" i="2"/>
  <c r="AF3754" i="2" s="1"/>
  <c r="AD3755" i="2"/>
  <c r="AF3755" i="2" s="1"/>
  <c r="AD3951" i="2"/>
  <c r="AF3951" i="2" s="1"/>
  <c r="AD3976" i="2"/>
  <c r="AF3976" i="2" s="1"/>
  <c r="AD208" i="2"/>
  <c r="AF208" i="2" s="1"/>
  <c r="AD209" i="2"/>
  <c r="AF209" i="2" s="1"/>
  <c r="AD650" i="2"/>
  <c r="AF650" i="2" s="1"/>
  <c r="AD651" i="2"/>
  <c r="AF651" i="2" s="1"/>
  <c r="AD864" i="2"/>
  <c r="AF864" i="2" s="1"/>
  <c r="AD1664" i="2"/>
  <c r="AF1664" i="2" s="1"/>
  <c r="AD1749" i="2"/>
  <c r="AF1749" i="2" s="1"/>
  <c r="AG1749" i="2" s="1"/>
  <c r="AD1852" i="2"/>
  <c r="AF1852" i="2" s="1"/>
  <c r="AG1852" i="2" s="1"/>
  <c r="AD1940" i="2"/>
  <c r="AF1940" i="2" s="1"/>
  <c r="AG1940" i="2" s="1"/>
  <c r="AD2019" i="2"/>
  <c r="AF2019" i="2" s="1"/>
  <c r="AG2019" i="2" s="1"/>
  <c r="AD2020" i="2"/>
  <c r="AF2020" i="2" s="1"/>
  <c r="AG2020" i="2" s="1"/>
  <c r="AD2623" i="2"/>
  <c r="AF2623" i="2" s="1"/>
  <c r="AG2623" i="2" s="1"/>
  <c r="AD2624" i="2"/>
  <c r="AF2624" i="2" s="1"/>
  <c r="AG2624" i="2" s="1"/>
  <c r="AD1941" i="2"/>
  <c r="AF1941" i="2" s="1"/>
  <c r="AG1941" i="2" s="1"/>
  <c r="AD2099" i="2"/>
  <c r="AF2099" i="2" s="1"/>
  <c r="AG2099" i="2" s="1"/>
  <c r="AD2985" i="2"/>
  <c r="AF2985" i="2" s="1"/>
  <c r="AG2985" i="2" s="1"/>
  <c r="AD3052" i="2"/>
  <c r="AF3052" i="2" s="1"/>
  <c r="AG3052" i="2" s="1"/>
  <c r="AD3249" i="2"/>
  <c r="AF3249" i="2" s="1"/>
  <c r="AG3249" i="2" s="1"/>
  <c r="AD4215" i="2"/>
  <c r="AF4215" i="2" s="1"/>
  <c r="AG4215" i="2" s="1"/>
  <c r="AD4484" i="2"/>
  <c r="AF4484" i="2" s="1"/>
  <c r="AG4484" i="2" s="1"/>
  <c r="AD4485" i="2"/>
  <c r="AF4485" i="2" s="1"/>
  <c r="AG4485" i="2" s="1"/>
  <c r="AD4753" i="2"/>
  <c r="AF4753" i="2" s="1"/>
  <c r="AD4754" i="2"/>
  <c r="AF4754" i="2" s="1"/>
  <c r="AD2718" i="2"/>
  <c r="AF2718" i="2" s="1"/>
  <c r="AD2814" i="2"/>
  <c r="AF2814" i="2" s="1"/>
  <c r="AG2814" i="2" s="1"/>
  <c r="AD2900" i="2"/>
  <c r="AF2900" i="2" s="1"/>
  <c r="AD2986" i="2"/>
  <c r="AF2986" i="2" s="1"/>
  <c r="AD4255" i="2"/>
  <c r="AF4255" i="2" s="1"/>
  <c r="AD5793" i="2"/>
  <c r="AF5793" i="2" s="1"/>
  <c r="AD5151" i="2"/>
  <c r="AF5151" i="2" s="1"/>
  <c r="AD5290" i="2"/>
  <c r="AF5290" i="2" s="1"/>
  <c r="AD5422" i="2"/>
  <c r="AF5422" i="2" s="1"/>
  <c r="AD5517" i="2"/>
  <c r="AF5517" i="2" s="1"/>
  <c r="AD5533" i="2"/>
  <c r="AF5533" i="2" s="1"/>
  <c r="AD5693" i="2"/>
  <c r="AF5693" i="2" s="1"/>
  <c r="AD5934" i="2"/>
  <c r="AF5934" i="2" s="1"/>
  <c r="AD5955" i="2"/>
  <c r="AF5955" i="2" s="1"/>
  <c r="AD6162" i="2"/>
  <c r="AF6162" i="2" s="1"/>
  <c r="AD4991" i="2"/>
  <c r="AF4991" i="2" s="1"/>
  <c r="AG4991" i="2" s="1"/>
  <c r="AD6371" i="2"/>
  <c r="AF6371" i="2" s="1"/>
  <c r="AG6371" i="2" s="1"/>
  <c r="AD6509" i="2"/>
  <c r="AF6509" i="2" s="1"/>
  <c r="AG6509" i="2" s="1"/>
  <c r="AD288" i="2"/>
  <c r="AF288" i="2" s="1"/>
  <c r="AG288" i="2" s="1"/>
  <c r="AD289" i="2"/>
  <c r="AF289" i="2" s="1"/>
  <c r="AG289" i="2" s="1"/>
  <c r="AD968" i="2"/>
  <c r="AF968" i="2" s="1"/>
  <c r="AG968" i="2" s="1"/>
  <c r="AD4636" i="2"/>
  <c r="AF4636" i="2" s="1"/>
  <c r="AG4636" i="2" s="1"/>
  <c r="AD1247" i="2"/>
  <c r="AF1247" i="2" s="1"/>
  <c r="AG1247" i="2" s="1"/>
  <c r="AD3528" i="2"/>
  <c r="AF3528" i="2" s="1"/>
  <c r="AG3528" i="2" s="1"/>
  <c r="AD1382" i="2"/>
  <c r="AF1382" i="2" s="1"/>
  <c r="AG1382" i="2" s="1"/>
  <c r="AD1428" i="2"/>
  <c r="AF1428" i="2" s="1"/>
  <c r="AG1428" i="2" s="1"/>
  <c r="AD1429" i="2"/>
  <c r="AF1429" i="2" s="1"/>
  <c r="AG1429" i="2" s="1"/>
  <c r="AD1477" i="2"/>
  <c r="AF1477" i="2" s="1"/>
  <c r="AG1477" i="2" s="1"/>
  <c r="AD1537" i="2"/>
  <c r="AF1537" i="2" s="1"/>
  <c r="AG1537" i="2" s="1"/>
  <c r="AD1604" i="2"/>
  <c r="AF1604" i="2" s="1"/>
  <c r="AG1604" i="2" s="1"/>
  <c r="AD1665" i="2"/>
  <c r="AF1665" i="2" s="1"/>
  <c r="AD1750" i="2"/>
  <c r="AF1750" i="2" s="1"/>
  <c r="AD2625" i="2"/>
  <c r="AF2625" i="2" s="1"/>
  <c r="AD2354" i="2"/>
  <c r="AF2354" i="2" s="1"/>
  <c r="AG2354" i="2" s="1"/>
  <c r="AD2389" i="2"/>
  <c r="AF2389" i="2" s="1"/>
  <c r="AD2390" i="2"/>
  <c r="AF2390" i="2" s="1"/>
  <c r="AD2425" i="2"/>
  <c r="AF2425" i="2" s="1"/>
  <c r="AD2462" i="2"/>
  <c r="AF2462" i="2" s="1"/>
  <c r="AD2498" i="2"/>
  <c r="AF2498" i="2" s="1"/>
  <c r="AD3191" i="2"/>
  <c r="AF3191" i="2" s="1"/>
  <c r="AD2719" i="2"/>
  <c r="AF2719" i="2" s="1"/>
  <c r="AD4216" i="2"/>
  <c r="AF4216" i="2" s="1"/>
  <c r="AD5794" i="2"/>
  <c r="AF5794" i="2" s="1"/>
  <c r="AD5152" i="2"/>
  <c r="AF5152" i="2" s="1"/>
  <c r="AD5291" i="2"/>
  <c r="AF5291" i="2" s="1"/>
  <c r="AD5694" i="2"/>
  <c r="AF5694" i="2" s="1"/>
  <c r="AD6036" i="2"/>
  <c r="AF6036" i="2" s="1"/>
  <c r="AD6163" i="2"/>
  <c r="AF6163" i="2" s="1"/>
  <c r="AG6163" i="2" s="1"/>
  <c r="AD6275" i="2"/>
  <c r="AF6275" i="2" s="1"/>
  <c r="AG6275" i="2" s="1"/>
  <c r="AD4992" i="2"/>
  <c r="AF4992" i="2" s="1"/>
  <c r="AG4992" i="2" s="1"/>
  <c r="AD3291" i="2"/>
  <c r="AF3291" i="2" s="1"/>
  <c r="AG3291" i="2" s="1"/>
  <c r="AD3643" i="2"/>
  <c r="AF3643" i="2" s="1"/>
  <c r="AG3643" i="2" s="1"/>
  <c r="AD3660" i="2"/>
  <c r="AF3660" i="2" s="1"/>
  <c r="AG3660" i="2" s="1"/>
  <c r="AD3861" i="2"/>
  <c r="AF3861" i="2" s="1"/>
  <c r="AG3861" i="2" s="1"/>
  <c r="AD3888" i="2"/>
  <c r="AF3888" i="2" s="1"/>
  <c r="AG3888" i="2" s="1"/>
  <c r="AD4076" i="2"/>
  <c r="AF4076" i="2" s="1"/>
  <c r="AG4076" i="2" s="1"/>
  <c r="AD290" i="2"/>
  <c r="AF290" i="2" s="1"/>
  <c r="AG290" i="2" s="1"/>
  <c r="AD291" i="2"/>
  <c r="AF291" i="2" s="1"/>
  <c r="AG291" i="2" s="1"/>
  <c r="AD690" i="2"/>
  <c r="AF690" i="2" s="1"/>
  <c r="AG690" i="2" s="1"/>
  <c r="AD720" i="2"/>
  <c r="AF720" i="2" s="1"/>
  <c r="AG720" i="2" s="1"/>
  <c r="AD865" i="2"/>
  <c r="AF865" i="2" s="1"/>
  <c r="AG865" i="2" s="1"/>
  <c r="AD1666" i="2"/>
  <c r="AF1666" i="2" s="1"/>
  <c r="AG1666" i="2" s="1"/>
  <c r="AD1751" i="2"/>
  <c r="AF1751" i="2" s="1"/>
  <c r="AG1751" i="2" s="1"/>
  <c r="AD1752" i="2"/>
  <c r="AF1752" i="2" s="1"/>
  <c r="AD1853" i="2"/>
  <c r="AF1853" i="2" s="1"/>
  <c r="AD1942" i="2"/>
  <c r="AF1942" i="2" s="1"/>
  <c r="AG1942" i="2" s="1"/>
  <c r="AD2021" i="2"/>
  <c r="AF2021" i="2" s="1"/>
  <c r="AD2022" i="2"/>
  <c r="AF2022" i="2" s="1"/>
  <c r="AD2100" i="2"/>
  <c r="AF2100" i="2" s="1"/>
  <c r="AD2720" i="2"/>
  <c r="AF2720" i="2" s="1"/>
  <c r="AD292" i="2"/>
  <c r="AF292" i="2" s="1"/>
  <c r="AD344" i="2"/>
  <c r="AF344" i="2" s="1"/>
  <c r="AD998" i="2"/>
  <c r="AF998" i="2" s="1"/>
  <c r="AD4637" i="2"/>
  <c r="AF4637" i="2" s="1"/>
  <c r="AD1284" i="2"/>
  <c r="AF1284" i="2" s="1"/>
  <c r="AD3529" i="2"/>
  <c r="AF3529" i="2" s="1"/>
  <c r="AD5172" i="2"/>
  <c r="AF5172" i="2" s="1"/>
  <c r="AD5292" i="2"/>
  <c r="AF5292" i="2" s="1"/>
  <c r="AD5669" i="2"/>
  <c r="AF5669" i="2" s="1"/>
  <c r="AD2721" i="2"/>
  <c r="AF2721" i="2" s="1"/>
  <c r="AG2721" i="2" s="1"/>
  <c r="AD2722" i="2"/>
  <c r="AF2722" i="2" s="1"/>
  <c r="AG2722" i="2" s="1"/>
  <c r="AD3292" i="2"/>
  <c r="AF3292" i="2" s="1"/>
  <c r="AG3292" i="2" s="1"/>
  <c r="AD4256" i="2"/>
  <c r="AF4256" i="2" s="1"/>
  <c r="AG4256" i="2" s="1"/>
  <c r="AD4388" i="2"/>
  <c r="AF4388" i="2" s="1"/>
  <c r="AG4388" i="2" s="1"/>
  <c r="AD4416" i="2"/>
  <c r="AF4416" i="2" s="1"/>
  <c r="AG4416" i="2" s="1"/>
  <c r="AD4840" i="2"/>
  <c r="AF4840" i="2" s="1"/>
  <c r="AG4840" i="2" s="1"/>
  <c r="AD4875" i="2"/>
  <c r="AF4875" i="2" s="1"/>
  <c r="AG4875" i="2" s="1"/>
  <c r="AD2723" i="2"/>
  <c r="AF2723" i="2" s="1"/>
  <c r="AG2723" i="2" s="1"/>
  <c r="AD2815" i="2"/>
  <c r="AF2815" i="2" s="1"/>
  <c r="AG2815" i="2" s="1"/>
  <c r="AD2901" i="2"/>
  <c r="AF2901" i="2" s="1"/>
  <c r="AG2901" i="2" s="1"/>
  <c r="AD2987" i="2"/>
  <c r="AF2987" i="2" s="1"/>
  <c r="AG2987" i="2" s="1"/>
  <c r="AD3053" i="2"/>
  <c r="AF3053" i="2" s="1"/>
  <c r="AG3053" i="2" s="1"/>
  <c r="AD5453" i="2"/>
  <c r="AF5453" i="2" s="1"/>
  <c r="AG5453" i="2" s="1"/>
  <c r="AD6090" i="2"/>
  <c r="AF6090" i="2" s="1"/>
  <c r="AG6090" i="2" s="1"/>
  <c r="AD6091" i="2"/>
  <c r="AF6091" i="2" s="1"/>
  <c r="AD6164" i="2"/>
  <c r="AF6164" i="2" s="1"/>
  <c r="AD6276" i="2"/>
  <c r="AF6276" i="2" s="1"/>
  <c r="AD5030" i="2"/>
  <c r="AF5030" i="2" s="1"/>
  <c r="AG5030" i="2" s="1"/>
  <c r="AD6372" i="2"/>
  <c r="AF6372" i="2" s="1"/>
  <c r="AD6452" i="2"/>
  <c r="AF6452" i="2" s="1"/>
  <c r="AD115" i="2"/>
  <c r="AF115" i="2" s="1"/>
  <c r="AD210" i="2"/>
  <c r="AF210" i="2" s="1"/>
  <c r="AD944" i="2"/>
  <c r="AF944" i="2" s="1"/>
  <c r="AD4638" i="2"/>
  <c r="AF4638" i="2" s="1"/>
  <c r="AD1220" i="2"/>
  <c r="AF1220" i="2" s="1"/>
  <c r="AD3530" i="2"/>
  <c r="AF3530" i="2" s="1"/>
  <c r="AD3108" i="2"/>
  <c r="AF3108" i="2" s="1"/>
  <c r="AD4120" i="2"/>
  <c r="AF4120" i="2" s="1"/>
  <c r="AD5795" i="2"/>
  <c r="AF5795" i="2" s="1"/>
  <c r="AD1327" i="2"/>
  <c r="AF1327" i="2" s="1"/>
  <c r="AD1328" i="2"/>
  <c r="AF1328" i="2" s="1"/>
  <c r="AD1383" i="2"/>
  <c r="AF1383" i="2" s="1"/>
  <c r="AG1383" i="2" s="1"/>
  <c r="AD1430" i="2"/>
  <c r="AF1430" i="2" s="1"/>
  <c r="AG1430" i="2" s="1"/>
  <c r="AD1478" i="2"/>
  <c r="AF1478" i="2" s="1"/>
  <c r="AG1478" i="2" s="1"/>
  <c r="AD1479" i="2"/>
  <c r="AF1479" i="2" s="1"/>
  <c r="AG1479" i="2" s="1"/>
  <c r="AD116" i="2"/>
  <c r="AF116" i="2" s="1"/>
  <c r="AG116" i="2" s="1"/>
  <c r="AD211" i="2"/>
  <c r="AF211" i="2" s="1"/>
  <c r="AG211" i="2" s="1"/>
  <c r="AD611" i="2"/>
  <c r="AF611" i="2" s="1"/>
  <c r="AG611" i="2" s="1"/>
  <c r="AD652" i="2"/>
  <c r="AF652" i="2" s="1"/>
  <c r="AG652" i="2" s="1"/>
  <c r="AD866" i="2"/>
  <c r="AF866" i="2" s="1"/>
  <c r="AG866" i="2" s="1"/>
  <c r="AD1538" i="2"/>
  <c r="AF1538" i="2" s="1"/>
  <c r="AG1538" i="2" s="1"/>
  <c r="AD1605" i="2"/>
  <c r="AF1605" i="2" s="1"/>
  <c r="AG1605" i="2" s="1"/>
  <c r="AD2551" i="2"/>
  <c r="AF2551" i="2" s="1"/>
  <c r="AG2551" i="2" s="1"/>
  <c r="AD2626" i="2"/>
  <c r="AF2626" i="2" s="1"/>
  <c r="AG2626" i="2" s="1"/>
  <c r="AD3623" i="2"/>
  <c r="AF3623" i="2" s="1"/>
  <c r="AG3623" i="2" s="1"/>
  <c r="AD3644" i="2"/>
  <c r="AF3644" i="2" s="1"/>
  <c r="AG3644" i="2" s="1"/>
  <c r="AD3839" i="2"/>
  <c r="AF3839" i="2" s="1"/>
  <c r="AD3840" i="2"/>
  <c r="AF3840" i="2" s="1"/>
  <c r="AD2319" i="2"/>
  <c r="AF2319" i="2" s="1"/>
  <c r="AD2320" i="2"/>
  <c r="AF2320" i="2" s="1"/>
  <c r="AG2320" i="2" s="1"/>
  <c r="AD2355" i="2"/>
  <c r="AF2355" i="2" s="1"/>
  <c r="AD2391" i="2"/>
  <c r="AF2391" i="2" s="1"/>
  <c r="AD2426" i="2"/>
  <c r="AF2426" i="2" s="1"/>
  <c r="AD2427" i="2"/>
  <c r="AF2427" i="2" s="1"/>
  <c r="AD3152" i="2"/>
  <c r="AF3152" i="2" s="1"/>
  <c r="AD4966" i="2"/>
  <c r="AF4966" i="2" s="1"/>
  <c r="AD4217" i="2"/>
  <c r="AF4217" i="2" s="1"/>
  <c r="AD4346" i="2"/>
  <c r="AF4346" i="2" s="1"/>
  <c r="AD4369" i="2"/>
  <c r="AF4369" i="2" s="1"/>
  <c r="AD4816" i="2"/>
  <c r="AF4816" i="2" s="1"/>
  <c r="AD4841" i="2"/>
  <c r="AF4841" i="2" s="1"/>
  <c r="AD5099" i="2"/>
  <c r="AF5099" i="2" s="1"/>
  <c r="AD5293" i="2"/>
  <c r="AF5293" i="2" s="1"/>
  <c r="AD5378" i="2"/>
  <c r="AF5378" i="2" s="1"/>
  <c r="AG5378" i="2" s="1"/>
  <c r="AD5643" i="2"/>
  <c r="AF5643" i="2" s="1"/>
  <c r="AG5643" i="2" s="1"/>
  <c r="AD6092" i="2"/>
  <c r="AF6092" i="2" s="1"/>
  <c r="AG6092" i="2" s="1"/>
  <c r="AD6165" i="2"/>
  <c r="AF6165" i="2" s="1"/>
  <c r="AG6165" i="2" s="1"/>
  <c r="AD6277" i="2"/>
  <c r="AF6277" i="2" s="1"/>
  <c r="AG6277" i="2" s="1"/>
  <c r="AD6320" i="2"/>
  <c r="AF6320" i="2" s="1"/>
  <c r="AG6320" i="2" s="1"/>
  <c r="AD6419" i="2"/>
  <c r="AF6419" i="2" s="1"/>
  <c r="AG6419" i="2" s="1"/>
  <c r="AD117" i="2"/>
  <c r="AF117" i="2" s="1"/>
  <c r="AG117" i="2" s="1"/>
  <c r="AD212" i="2"/>
  <c r="AF212" i="2" s="1"/>
  <c r="AG212" i="2" s="1"/>
  <c r="AD945" i="2"/>
  <c r="AF945" i="2" s="1"/>
  <c r="AG945" i="2" s="1"/>
  <c r="AD4639" i="2"/>
  <c r="AF4639" i="2" s="1"/>
  <c r="AD1221" i="2"/>
  <c r="AF1221" i="2" s="1"/>
  <c r="AG1221" i="2" s="1"/>
  <c r="AD3531" i="2"/>
  <c r="AF3531" i="2" s="1"/>
  <c r="AG3531" i="2" s="1"/>
  <c r="AD4121" i="2"/>
  <c r="AF4121" i="2" s="1"/>
  <c r="AG4121" i="2" s="1"/>
  <c r="AD5796" i="2"/>
  <c r="AF5796" i="2" s="1"/>
  <c r="AG5796" i="2" s="1"/>
  <c r="AD52" i="2"/>
  <c r="AF52" i="2" s="1"/>
  <c r="AD53" i="2"/>
  <c r="AF53" i="2" s="1"/>
  <c r="AD564" i="2"/>
  <c r="AF564" i="2" s="1"/>
  <c r="AD565" i="2"/>
  <c r="AF565" i="2" s="1"/>
  <c r="AG565" i="2" s="1"/>
  <c r="AD867" i="2"/>
  <c r="AF867" i="2" s="1"/>
  <c r="AD3403" i="2"/>
  <c r="AF3403" i="2" s="1"/>
  <c r="AD4122" i="2"/>
  <c r="AF4122" i="2" s="1"/>
  <c r="AD5100" i="2"/>
  <c r="AF5100" i="2" s="1"/>
  <c r="AD5294" i="2"/>
  <c r="AF5294" i="2" s="1"/>
  <c r="AD5518" i="2"/>
  <c r="AF5518" i="2" s="1"/>
  <c r="AD5582" i="2"/>
  <c r="AF5582" i="2" s="1"/>
  <c r="AD5616" i="2"/>
  <c r="AF5616" i="2" s="1"/>
  <c r="AD6037" i="2"/>
  <c r="AF6037" i="2" s="1"/>
  <c r="AD6166" i="2"/>
  <c r="AF6166" i="2" s="1"/>
  <c r="AD6278" i="2"/>
  <c r="AF6278" i="2" s="1"/>
  <c r="AD4967" i="2"/>
  <c r="AF4967" i="2" s="1"/>
  <c r="AD213" i="2"/>
  <c r="AF213" i="2" s="1"/>
  <c r="AD293" i="2"/>
  <c r="AF293" i="2" s="1"/>
  <c r="AG293" i="2" s="1"/>
  <c r="AD969" i="2"/>
  <c r="AF969" i="2" s="1"/>
  <c r="AG969" i="2" s="1"/>
  <c r="AD4640" i="2"/>
  <c r="AF4640" i="2" s="1"/>
  <c r="AG4640" i="2" s="1"/>
  <c r="AD1248" i="2"/>
  <c r="AF1248" i="2" s="1"/>
  <c r="AG1248" i="2" s="1"/>
  <c r="AD3532" i="2"/>
  <c r="AF3532" i="2" s="1"/>
  <c r="AG3532" i="2" s="1"/>
  <c r="AD3153" i="2"/>
  <c r="AF3153" i="2" s="1"/>
  <c r="AG3153" i="2" s="1"/>
  <c r="AD3695" i="2"/>
  <c r="AF3695" i="2" s="1"/>
  <c r="AG3695" i="2" s="1"/>
  <c r="AD3724" i="2"/>
  <c r="AF3724" i="2" s="1"/>
  <c r="AG3724" i="2" s="1"/>
  <c r="AD3920" i="2"/>
  <c r="AF3920" i="2" s="1"/>
  <c r="AG3920" i="2" s="1"/>
  <c r="AD3952" i="2"/>
  <c r="AF3952" i="2" s="1"/>
  <c r="AG3952" i="2" s="1"/>
  <c r="AD4163" i="2"/>
  <c r="AF4163" i="2" s="1"/>
  <c r="AG4163" i="2" s="1"/>
  <c r="AD5797" i="2"/>
  <c r="AF5797" i="2" s="1"/>
  <c r="AG5797" i="2" s="1"/>
  <c r="AD54" i="2"/>
  <c r="AF54" i="2" s="1"/>
  <c r="AG54" i="2" s="1"/>
  <c r="AD118" i="2"/>
  <c r="AF118" i="2" s="1"/>
  <c r="AG118" i="2" s="1"/>
  <c r="AD566" i="2"/>
  <c r="AF566" i="2" s="1"/>
  <c r="AD612" i="2"/>
  <c r="AF612" i="2" s="1"/>
  <c r="AD868" i="2"/>
  <c r="AF868" i="2" s="1"/>
  <c r="AD1606" i="2"/>
  <c r="AF1606" i="2" s="1"/>
  <c r="AD1667" i="2"/>
  <c r="AF1667" i="2" s="1"/>
  <c r="AG1667" i="2" s="1"/>
  <c r="AD1668" i="2"/>
  <c r="AF1668" i="2" s="1"/>
  <c r="AD1753" i="2"/>
  <c r="AF1753" i="2" s="1"/>
  <c r="AD1854" i="2"/>
  <c r="AF1854" i="2" s="1"/>
  <c r="AD1943" i="2"/>
  <c r="AF1943" i="2" s="1"/>
  <c r="AD2499" i="2"/>
  <c r="AF2499" i="2" s="1"/>
  <c r="AD2552" i="2"/>
  <c r="AF2552" i="2" s="1"/>
  <c r="AD2553" i="2"/>
  <c r="AF2553" i="2" s="1"/>
  <c r="AD2627" i="2"/>
  <c r="AF2627" i="2" s="1"/>
  <c r="AD1855" i="2"/>
  <c r="AF1855" i="2" s="1"/>
  <c r="AD1944" i="2"/>
  <c r="AF1944" i="2" s="1"/>
  <c r="AD2816" i="2"/>
  <c r="AF2816" i="2" s="1"/>
  <c r="AD2902" i="2"/>
  <c r="AF2902" i="2" s="1"/>
  <c r="AD3192" i="2"/>
  <c r="AF3192" i="2" s="1"/>
  <c r="AD4164" i="2"/>
  <c r="AF4164" i="2" s="1"/>
  <c r="AG4164" i="2" s="1"/>
  <c r="AD4417" i="2"/>
  <c r="AF4417" i="2" s="1"/>
  <c r="AG4417" i="2" s="1"/>
  <c r="AD4450" i="2"/>
  <c r="AF4450" i="2" s="1"/>
  <c r="AG4450" i="2" s="1"/>
  <c r="AD4704" i="2"/>
  <c r="AF4704" i="2" s="1"/>
  <c r="AG4704" i="2" s="1"/>
  <c r="AD4729" i="2"/>
  <c r="AF4729" i="2" s="1"/>
  <c r="AG4729" i="2" s="1"/>
  <c r="AD4968" i="2"/>
  <c r="AF4968" i="2" s="1"/>
  <c r="AG4968" i="2" s="1"/>
  <c r="AD2724" i="2"/>
  <c r="AF2724" i="2" s="1"/>
  <c r="AG2724" i="2" s="1"/>
  <c r="AD2817" i="2"/>
  <c r="AF2817" i="2" s="1"/>
  <c r="AG2817" i="2" s="1"/>
  <c r="AD5123" i="2"/>
  <c r="AF5123" i="2" s="1"/>
  <c r="AG5123" i="2" s="1"/>
  <c r="AD5295" i="2"/>
  <c r="AF5295" i="2" s="1"/>
  <c r="AG5295" i="2" s="1"/>
  <c r="AD5379" i="2"/>
  <c r="AF5379" i="2" s="1"/>
  <c r="AD5519" i="2"/>
  <c r="AF5519" i="2" s="1"/>
  <c r="AG5519" i="2" s="1"/>
  <c r="AD5583" i="2"/>
  <c r="AF5583" i="2" s="1"/>
  <c r="AG5583" i="2" s="1"/>
  <c r="AD5644" i="2"/>
  <c r="AF5644" i="2" s="1"/>
  <c r="AG5644" i="2" s="1"/>
  <c r="AD5915" i="2"/>
  <c r="AF5915" i="2" s="1"/>
  <c r="AG5915" i="2" s="1"/>
  <c r="AD5916" i="2"/>
  <c r="AF5916" i="2" s="1"/>
  <c r="AD6167" i="2"/>
  <c r="AF6167" i="2" s="1"/>
  <c r="AD6321" i="2"/>
  <c r="AF6321" i="2" s="1"/>
  <c r="AD6481" i="2"/>
  <c r="AF6481" i="2" s="1"/>
  <c r="AG6481" i="2" s="1"/>
  <c r="AD3293" i="2"/>
  <c r="AF3293" i="2" s="1"/>
  <c r="AD3661" i="2"/>
  <c r="AF3661" i="2" s="1"/>
  <c r="AD3662" i="2"/>
  <c r="AF3662" i="2" s="1"/>
  <c r="AD3862" i="2"/>
  <c r="AF3862" i="2" s="1"/>
  <c r="AD3889" i="2"/>
  <c r="AF3889" i="2" s="1"/>
  <c r="AD4077" i="2"/>
  <c r="AF4077" i="2" s="1"/>
  <c r="AD294" i="2"/>
  <c r="AF294" i="2" s="1"/>
  <c r="AD345" i="2"/>
  <c r="AF345" i="2" s="1"/>
  <c r="AD691" i="2"/>
  <c r="AF691" i="2" s="1"/>
  <c r="AD721" i="2"/>
  <c r="AF721" i="2" s="1"/>
  <c r="AD869" i="2"/>
  <c r="AF869" i="2" s="1"/>
  <c r="AD1669" i="2"/>
  <c r="AF1669" i="2" s="1"/>
  <c r="AD1754" i="2"/>
  <c r="AF1754" i="2" s="1"/>
  <c r="AD1856" i="2"/>
  <c r="AF1856" i="2" s="1"/>
  <c r="AG1856" i="2" s="1"/>
  <c r="AD1945" i="2"/>
  <c r="AF1945" i="2" s="1"/>
  <c r="AG1945" i="2" s="1"/>
  <c r="AD2023" i="2"/>
  <c r="AF2023" i="2" s="1"/>
  <c r="AG2023" i="2" s="1"/>
  <c r="AD2101" i="2"/>
  <c r="AF2101" i="2" s="1"/>
  <c r="AG2101" i="2" s="1"/>
  <c r="AD2102" i="2"/>
  <c r="AF2102" i="2" s="1"/>
  <c r="AG2102" i="2" s="1"/>
  <c r="AD295" i="2"/>
  <c r="AF295" i="2" s="1"/>
  <c r="AG295" i="2" s="1"/>
  <c r="AD346" i="2"/>
  <c r="AF346" i="2" s="1"/>
  <c r="AG346" i="2" s="1"/>
  <c r="AD999" i="2"/>
  <c r="AF999" i="2" s="1"/>
  <c r="AG999" i="2" s="1"/>
  <c r="AD4641" i="2"/>
  <c r="AF4641" i="2" s="1"/>
  <c r="AG4641" i="2" s="1"/>
  <c r="AD1285" i="2"/>
  <c r="AF1285" i="2" s="1"/>
  <c r="AG1285" i="2" s="1"/>
  <c r="AD3533" i="2"/>
  <c r="AF3533" i="2" s="1"/>
  <c r="AG3533" i="2" s="1"/>
  <c r="AD5173" i="2"/>
  <c r="AF5173" i="2" s="1"/>
  <c r="AG5173" i="2" s="1"/>
  <c r="AD5296" i="2"/>
  <c r="AF5296" i="2" s="1"/>
  <c r="AG5296" i="2" s="1"/>
  <c r="AD5670" i="2"/>
  <c r="AF5670" i="2" s="1"/>
  <c r="AG5670" i="2" s="1"/>
  <c r="AD1755" i="2"/>
  <c r="AF1755" i="2" s="1"/>
  <c r="AG1755" i="2" s="1"/>
  <c r="AD2725" i="2"/>
  <c r="AF2725" i="2" s="1"/>
  <c r="AD2818" i="2"/>
  <c r="AF2818" i="2" s="1"/>
  <c r="AD3332" i="2"/>
  <c r="AF3332" i="2" s="1"/>
  <c r="AD4257" i="2"/>
  <c r="AF4257" i="2" s="1"/>
  <c r="AG4257" i="2" s="1"/>
  <c r="AD4389" i="2"/>
  <c r="AF4389" i="2" s="1"/>
  <c r="AD4418" i="2"/>
  <c r="AF4418" i="2" s="1"/>
  <c r="AD4842" i="2"/>
  <c r="AF4842" i="2" s="1"/>
  <c r="AD4876" i="2"/>
  <c r="AF4876" i="2" s="1"/>
  <c r="AD2726" i="2"/>
  <c r="AF2726" i="2" s="1"/>
  <c r="AD2819" i="2"/>
  <c r="AF2819" i="2" s="1"/>
  <c r="AD2820" i="2"/>
  <c r="AF2820" i="2" s="1"/>
  <c r="AD2903" i="2"/>
  <c r="AF2903" i="2" s="1"/>
  <c r="AD2988" i="2"/>
  <c r="AF2988" i="2" s="1"/>
  <c r="AD3054" i="2"/>
  <c r="AF3054" i="2" s="1"/>
  <c r="AD5460" i="2"/>
  <c r="AF5460" i="2" s="1"/>
  <c r="AD6038" i="2"/>
  <c r="AF6038" i="2" s="1"/>
  <c r="AD6093" i="2"/>
  <c r="AF6093" i="2" s="1"/>
  <c r="AD6168" i="2"/>
  <c r="AF6168" i="2" s="1"/>
  <c r="AG6168" i="2" s="1"/>
  <c r="AD6219" i="2"/>
  <c r="AF6219" i="2" s="1"/>
  <c r="AG6219" i="2" s="1"/>
  <c r="AD5031" i="2"/>
  <c r="AF5031" i="2" s="1"/>
  <c r="AG5031" i="2" s="1"/>
  <c r="AD6373" i="2"/>
  <c r="AF6373" i="2" s="1"/>
  <c r="AG6373" i="2" s="1"/>
  <c r="AD6453" i="2"/>
  <c r="AF6453" i="2" s="1"/>
  <c r="AG6453" i="2" s="1"/>
  <c r="AD296" i="2"/>
  <c r="AF296" i="2" s="1"/>
  <c r="AG296" i="2" s="1"/>
  <c r="AD347" i="2"/>
  <c r="AF347" i="2" s="1"/>
  <c r="AG347" i="2" s="1"/>
  <c r="AD1015" i="2"/>
  <c r="AF1015" i="2" s="1"/>
  <c r="AG1015" i="2" s="1"/>
  <c r="AD4642" i="2"/>
  <c r="AF4642" i="2" s="1"/>
  <c r="AG4642" i="2" s="1"/>
  <c r="AD1286" i="2"/>
  <c r="AF1286" i="2" s="1"/>
  <c r="AG1286" i="2" s="1"/>
  <c r="AD3534" i="2"/>
  <c r="AF3534" i="2" s="1"/>
  <c r="AG3534" i="2" s="1"/>
  <c r="AD3193" i="2"/>
  <c r="AF3193" i="2" s="1"/>
  <c r="AG3193" i="2" s="1"/>
  <c r="AD3725" i="2"/>
  <c r="AF3725" i="2" s="1"/>
  <c r="AG3725" i="2" s="1"/>
  <c r="AD3756" i="2"/>
  <c r="AF3756" i="2" s="1"/>
  <c r="AG3756" i="2" s="1"/>
  <c r="AD3953" i="2"/>
  <c r="AF3953" i="2" s="1"/>
  <c r="AG3953" i="2" s="1"/>
  <c r="AD3977" i="2"/>
  <c r="AF3977" i="2" s="1"/>
  <c r="AD119" i="2"/>
  <c r="AF119" i="2" s="1"/>
  <c r="AD214" i="2"/>
  <c r="AF214" i="2" s="1"/>
  <c r="AD613" i="2"/>
  <c r="AF613" i="2" s="1"/>
  <c r="AG613" i="2" s="1"/>
  <c r="AD653" i="2"/>
  <c r="AF653" i="2" s="1"/>
  <c r="AD870" i="2"/>
  <c r="AF870" i="2" s="1"/>
  <c r="AD1670" i="2"/>
  <c r="AF1670" i="2" s="1"/>
  <c r="AD1756" i="2"/>
  <c r="AF1756" i="2" s="1"/>
  <c r="AD1857" i="2"/>
  <c r="AF1857" i="2" s="1"/>
  <c r="AD1946" i="2"/>
  <c r="AF1946" i="2" s="1"/>
  <c r="AD2024" i="2"/>
  <c r="AF2024" i="2" s="1"/>
  <c r="AD2025" i="2"/>
  <c r="AF2025" i="2" s="1"/>
  <c r="AD2554" i="2"/>
  <c r="AF2554" i="2" s="1"/>
  <c r="AD2628" i="2"/>
  <c r="AF2628" i="2" s="1"/>
  <c r="AD1947" i="2"/>
  <c r="AF1947" i="2" s="1"/>
  <c r="AD2103" i="2"/>
  <c r="AF2103" i="2" s="1"/>
  <c r="AD2989" i="2"/>
  <c r="AF2989" i="2" s="1"/>
  <c r="AD2990" i="2"/>
  <c r="AF2990" i="2" s="1"/>
  <c r="AG2990" i="2" s="1"/>
  <c r="AD3250" i="2"/>
  <c r="AF3250" i="2" s="1"/>
  <c r="AG3250" i="2" s="1"/>
  <c r="AD4218" i="2"/>
  <c r="AF4218" i="2" s="1"/>
  <c r="AG4218" i="2" s="1"/>
  <c r="AD4451" i="2"/>
  <c r="AF4451" i="2" s="1"/>
  <c r="AG4451" i="2" s="1"/>
  <c r="AD4486" i="2"/>
  <c r="AF4486" i="2" s="1"/>
  <c r="AG4486" i="2" s="1"/>
  <c r="AD4730" i="2"/>
  <c r="AF4730" i="2" s="1"/>
  <c r="AG4730" i="2" s="1"/>
  <c r="AD4755" i="2"/>
  <c r="AF4755" i="2" s="1"/>
  <c r="AG4755" i="2" s="1"/>
  <c r="AD2727" i="2"/>
  <c r="AF2727" i="2" s="1"/>
  <c r="AG2727" i="2" s="1"/>
  <c r="AD2821" i="2"/>
  <c r="AF2821" i="2" s="1"/>
  <c r="AG2821" i="2" s="1"/>
  <c r="AD2822" i="2"/>
  <c r="AF2822" i="2" s="1"/>
  <c r="AG2822" i="2" s="1"/>
  <c r="AD2904" i="2"/>
  <c r="AF2904" i="2" s="1"/>
  <c r="AG2904" i="2" s="1"/>
  <c r="AD4219" i="2"/>
  <c r="AF4219" i="2" s="1"/>
  <c r="AG4219" i="2" s="1"/>
  <c r="AD5798" i="2"/>
  <c r="AF5798" i="2" s="1"/>
  <c r="AG5798" i="2" s="1"/>
  <c r="AD5153" i="2"/>
  <c r="AF5153" i="2" s="1"/>
  <c r="AG5153" i="2" s="1"/>
  <c r="AD5297" i="2"/>
  <c r="AF5297" i="2" s="1"/>
  <c r="AG5297" i="2" s="1"/>
  <c r="AD5397" i="2"/>
  <c r="AF5397" i="2" s="1"/>
  <c r="AD5520" i="2"/>
  <c r="AF5520" i="2" s="1"/>
  <c r="AD5584" i="2"/>
  <c r="AF5584" i="2" s="1"/>
  <c r="AD5671" i="2"/>
  <c r="AF5671" i="2" s="1"/>
  <c r="AG5671" i="2" s="1"/>
  <c r="AD5860" i="2"/>
  <c r="AF5860" i="2" s="1"/>
  <c r="AD5935" i="2"/>
  <c r="AF5935" i="2" s="1"/>
  <c r="AD5956" i="2"/>
  <c r="AF5956" i="2" s="1"/>
  <c r="AD4993" i="2"/>
  <c r="AF4993" i="2" s="1"/>
  <c r="AD6362" i="2"/>
  <c r="AF6362" i="2" s="1"/>
  <c r="AD6494" i="2"/>
  <c r="AF6494" i="2" s="1"/>
  <c r="AD215" i="2"/>
  <c r="AF215" i="2" s="1"/>
  <c r="AD297" i="2"/>
  <c r="AF297" i="2" s="1"/>
  <c r="AD1000" i="2"/>
  <c r="AF1000" i="2" s="1"/>
  <c r="AD4643" i="2"/>
  <c r="AF4643" i="2" s="1"/>
  <c r="AD1249" i="2"/>
  <c r="AF1249" i="2" s="1"/>
  <c r="AD3535" i="2"/>
  <c r="AF3535" i="2" s="1"/>
  <c r="AD3154" i="2"/>
  <c r="AF3154" i="2" s="1"/>
  <c r="AD3696" i="2"/>
  <c r="AF3696" i="2" s="1"/>
  <c r="AG3696" i="2" s="1"/>
  <c r="AD3726" i="2"/>
  <c r="AF3726" i="2" s="1"/>
  <c r="AG3726" i="2" s="1"/>
  <c r="AD3921" i="2"/>
  <c r="AF3921" i="2" s="1"/>
  <c r="AG3921" i="2" s="1"/>
  <c r="AD3954" i="2"/>
  <c r="AF3954" i="2" s="1"/>
  <c r="AG3954" i="2" s="1"/>
  <c r="AD4165" i="2"/>
  <c r="AF4165" i="2" s="1"/>
  <c r="AG4165" i="2" s="1"/>
  <c r="AD5799" i="2"/>
  <c r="AF5799" i="2" s="1"/>
  <c r="AG5799" i="2" s="1"/>
  <c r="AD55" i="2"/>
  <c r="AF55" i="2" s="1"/>
  <c r="AG55" i="2" s="1"/>
  <c r="AD120" i="2"/>
  <c r="AF120" i="2" s="1"/>
  <c r="AG120" i="2" s="1"/>
  <c r="AD567" i="2"/>
  <c r="AF567" i="2" s="1"/>
  <c r="AG567" i="2" s="1"/>
  <c r="AD614" i="2"/>
  <c r="AF614" i="2" s="1"/>
  <c r="AG614" i="2" s="1"/>
  <c r="AD871" i="2"/>
  <c r="AF871" i="2" s="1"/>
  <c r="AG871" i="2" s="1"/>
  <c r="AD1607" i="2"/>
  <c r="AF1607" i="2" s="1"/>
  <c r="AG1607" i="2" s="1"/>
  <c r="AD1671" i="2"/>
  <c r="AF1671" i="2" s="1"/>
  <c r="AG1671" i="2" s="1"/>
  <c r="AD1757" i="2"/>
  <c r="AF1757" i="2" s="1"/>
  <c r="AG1757" i="2" s="1"/>
  <c r="AD1758" i="2"/>
  <c r="AF1758" i="2" s="1"/>
  <c r="AG1758" i="2" s="1"/>
  <c r="AD1858" i="2"/>
  <c r="AF1858" i="2" s="1"/>
  <c r="AD1948" i="2"/>
  <c r="AF1948" i="2" s="1"/>
  <c r="AD2500" i="2"/>
  <c r="AF2500" i="2" s="1"/>
  <c r="AD2555" i="2"/>
  <c r="AF2555" i="2" s="1"/>
  <c r="AG2555" i="2" s="1"/>
  <c r="AD2629" i="2"/>
  <c r="AF2629" i="2" s="1"/>
  <c r="AD2630" i="2"/>
  <c r="AF2630" i="2" s="1"/>
  <c r="AD1859" i="2"/>
  <c r="AF1859" i="2" s="1"/>
  <c r="AD1949" i="2"/>
  <c r="AF1949" i="2" s="1"/>
  <c r="AD2823" i="2"/>
  <c r="AF2823" i="2" s="1"/>
  <c r="AD2905" i="2"/>
  <c r="AF2905" i="2" s="1"/>
  <c r="AD3194" i="2"/>
  <c r="AF3194" i="2" s="1"/>
  <c r="AD4166" i="2"/>
  <c r="AF4166" i="2" s="1"/>
  <c r="AD4419" i="2"/>
  <c r="AF4419" i="2" s="1"/>
  <c r="AD4452" i="2"/>
  <c r="AF4452" i="2" s="1"/>
  <c r="AD4705" i="2"/>
  <c r="AF4705" i="2" s="1"/>
  <c r="AD4731" i="2"/>
  <c r="AF4731" i="2" s="1"/>
  <c r="AD4969" i="2"/>
  <c r="AF4969" i="2" s="1"/>
  <c r="AD2728" i="2"/>
  <c r="AF2728" i="2" s="1"/>
  <c r="AG2728" i="2" s="1"/>
  <c r="AD2824" i="2"/>
  <c r="AF2824" i="2" s="1"/>
  <c r="AG2824" i="2" s="1"/>
  <c r="AD5124" i="2"/>
  <c r="AF5124" i="2" s="1"/>
  <c r="AG5124" i="2" s="1"/>
  <c r="AD5298" i="2"/>
  <c r="AF5298" i="2" s="1"/>
  <c r="AG5298" i="2" s="1"/>
  <c r="AD5380" i="2"/>
  <c r="AF5380" i="2" s="1"/>
  <c r="AG5380" i="2" s="1"/>
  <c r="AD5521" i="2"/>
  <c r="AF5521" i="2" s="1"/>
  <c r="AG5521" i="2" s="1"/>
  <c r="AD5585" i="2"/>
  <c r="AF5585" i="2" s="1"/>
  <c r="AG5585" i="2" s="1"/>
  <c r="AD5645" i="2"/>
  <c r="AF5645" i="2" s="1"/>
  <c r="AG5645" i="2" s="1"/>
  <c r="AD5917" i="2"/>
  <c r="AF5917" i="2" s="1"/>
  <c r="AG5917" i="2" s="1"/>
  <c r="AD5936" i="2"/>
  <c r="AF5936" i="2" s="1"/>
  <c r="AG5936" i="2" s="1"/>
  <c r="AD6169" i="2"/>
  <c r="AF6169" i="2" s="1"/>
  <c r="AG6169" i="2" s="1"/>
  <c r="AD6336" i="2"/>
  <c r="AF6336" i="2" s="1"/>
  <c r="AG6336" i="2" s="1"/>
  <c r="AD6482" i="2"/>
  <c r="AF6482" i="2" s="1"/>
  <c r="AG6482" i="2" s="1"/>
  <c r="AD348" i="2"/>
  <c r="AF348" i="2" s="1"/>
  <c r="AG348" i="2" s="1"/>
  <c r="AD376" i="2"/>
  <c r="AF376" i="2" s="1"/>
  <c r="AG376" i="2" s="1"/>
  <c r="AD1016" i="2"/>
  <c r="AF1016" i="2" s="1"/>
  <c r="AD4644" i="2"/>
  <c r="AF4644" i="2" s="1"/>
  <c r="AD1329" i="2"/>
  <c r="AF1329" i="2" s="1"/>
  <c r="AD3536" i="2"/>
  <c r="AF3536" i="2" s="1"/>
  <c r="AG3536" i="2" s="1"/>
  <c r="AD3428" i="2"/>
  <c r="AF3428" i="2" s="1"/>
  <c r="AD1431" i="2"/>
  <c r="AF1431" i="2" s="1"/>
  <c r="AD1432" i="2"/>
  <c r="AF1432" i="2" s="1"/>
  <c r="AD1480" i="2"/>
  <c r="AF1480" i="2" s="1"/>
  <c r="AD1539" i="2"/>
  <c r="AF1539" i="2" s="1"/>
  <c r="AD1608" i="2"/>
  <c r="AF1608" i="2" s="1"/>
  <c r="AD1609" i="2"/>
  <c r="AF1609" i="2" s="1"/>
  <c r="AD298" i="2"/>
  <c r="AF298" i="2" s="1"/>
  <c r="AD299" i="2"/>
  <c r="AF299" i="2" s="1"/>
  <c r="AD692" i="2"/>
  <c r="AF692" i="2" s="1"/>
  <c r="AD722" i="2"/>
  <c r="AF722" i="2" s="1"/>
  <c r="AD872" i="2"/>
  <c r="AF872" i="2" s="1"/>
  <c r="AD2104" i="2"/>
  <c r="AF2104" i="2" s="1"/>
  <c r="AD2143" i="2"/>
  <c r="AF2143" i="2" s="1"/>
  <c r="AG2143" i="2" s="1"/>
  <c r="AD3778" i="2"/>
  <c r="AF3778" i="2" s="1"/>
  <c r="AG3778" i="2" s="1"/>
  <c r="AD3785" i="2"/>
  <c r="AF3785" i="2" s="1"/>
  <c r="AG3785" i="2" s="1"/>
  <c r="AD3997" i="2"/>
  <c r="AF3997" i="2" s="1"/>
  <c r="AG3997" i="2" s="1"/>
  <c r="AD3998" i="2"/>
  <c r="AF3998" i="2" s="1"/>
  <c r="AG3998" i="2" s="1"/>
  <c r="AD2392" i="2"/>
  <c r="AF2392" i="2" s="1"/>
  <c r="AG2392" i="2" s="1"/>
  <c r="AD2393" i="2"/>
  <c r="AF2393" i="2" s="1"/>
  <c r="AG2393" i="2" s="1"/>
  <c r="AD2428" i="2"/>
  <c r="AF2428" i="2" s="1"/>
  <c r="AG2428" i="2" s="1"/>
  <c r="AD2463" i="2"/>
  <c r="AF2463" i="2" s="1"/>
  <c r="AG2463" i="2" s="1"/>
  <c r="AD2501" i="2"/>
  <c r="AF2501" i="2" s="1"/>
  <c r="AG2501" i="2" s="1"/>
  <c r="AD2502" i="2"/>
  <c r="AF2502" i="2" s="1"/>
  <c r="AD3433" i="2"/>
  <c r="AF3433" i="2" s="1"/>
  <c r="AG3433" i="2" s="1"/>
  <c r="AD3055" i="2"/>
  <c r="AF3055" i="2" s="1"/>
  <c r="AG3055" i="2" s="1"/>
  <c r="AD3081" i="2"/>
  <c r="AF3081" i="2" s="1"/>
  <c r="AG3081" i="2" s="1"/>
  <c r="AD4258" i="2"/>
  <c r="AF4258" i="2" s="1"/>
  <c r="AG4258" i="2" s="1"/>
  <c r="AD4504" i="2"/>
  <c r="AF4504" i="2" s="1"/>
  <c r="AD4519" i="2"/>
  <c r="AF4519" i="2" s="1"/>
  <c r="AD4787" i="2"/>
  <c r="AF4787" i="2" s="1"/>
  <c r="AD4817" i="2"/>
  <c r="AF4817" i="2" s="1"/>
  <c r="AG4817" i="2" s="1"/>
  <c r="AD4259" i="2"/>
  <c r="AF4259" i="2" s="1"/>
  <c r="AD5800" i="2"/>
  <c r="AF5800" i="2" s="1"/>
  <c r="AD5154" i="2"/>
  <c r="AF5154" i="2" s="1"/>
  <c r="AD5299" i="2"/>
  <c r="AF5299" i="2" s="1"/>
  <c r="AD5423" i="2"/>
  <c r="AF5423" i="2" s="1"/>
  <c r="AD5522" i="2"/>
  <c r="AF5522" i="2" s="1"/>
  <c r="AD5586" i="2"/>
  <c r="AF5586" i="2" s="1"/>
  <c r="AD5695" i="2"/>
  <c r="AF5695" i="2" s="1"/>
  <c r="AD5957" i="2"/>
  <c r="AF5957" i="2" s="1"/>
  <c r="AD5969" i="2"/>
  <c r="AF5969" i="2" s="1"/>
  <c r="AD6170" i="2"/>
  <c r="AF6170" i="2" s="1"/>
  <c r="AD5019" i="2"/>
  <c r="AF5019" i="2" s="1"/>
  <c r="AD6390" i="2"/>
  <c r="AF6390" i="2" s="1"/>
  <c r="AD6515" i="2"/>
  <c r="AF6515" i="2" s="1"/>
  <c r="AG6515" i="2" s="1"/>
  <c r="AD300" i="2"/>
  <c r="AF300" i="2" s="1"/>
  <c r="AG300" i="2" s="1"/>
  <c r="AD349" i="2"/>
  <c r="AF349" i="2" s="1"/>
  <c r="AG349" i="2" s="1"/>
  <c r="AD1001" i="2"/>
  <c r="AF1001" i="2" s="1"/>
  <c r="AG1001" i="2" s="1"/>
  <c r="AD4645" i="2"/>
  <c r="AF4645" i="2" s="1"/>
  <c r="AG4645" i="2" s="1"/>
  <c r="AD1287" i="2"/>
  <c r="AF1287" i="2" s="1"/>
  <c r="AG1287" i="2" s="1"/>
  <c r="AD3537" i="2"/>
  <c r="AF3537" i="2" s="1"/>
  <c r="AG3537" i="2" s="1"/>
  <c r="AD3429" i="2"/>
  <c r="AF3429" i="2" s="1"/>
  <c r="AG3429" i="2" s="1"/>
  <c r="AD1384" i="2"/>
  <c r="AF1384" i="2" s="1"/>
  <c r="AG1384" i="2" s="1"/>
  <c r="AD1433" i="2"/>
  <c r="AF1433" i="2" s="1"/>
  <c r="AG1433" i="2" s="1"/>
  <c r="AD1481" i="2"/>
  <c r="AF1481" i="2" s="1"/>
  <c r="AG1481" i="2" s="1"/>
  <c r="AD1482" i="2"/>
  <c r="AF1482" i="2" s="1"/>
  <c r="AG1482" i="2" s="1"/>
  <c r="AD1540" i="2"/>
  <c r="AF1540" i="2" s="1"/>
  <c r="AG1540" i="2" s="1"/>
  <c r="AD1610" i="2"/>
  <c r="AF1610" i="2" s="1"/>
  <c r="AG1610" i="2" s="1"/>
  <c r="AD216" i="2"/>
  <c r="AF216" i="2" s="1"/>
  <c r="AG216" i="2" s="1"/>
  <c r="AD301" i="2"/>
  <c r="AF301" i="2" s="1"/>
  <c r="AD693" i="2"/>
  <c r="AF693" i="2" s="1"/>
  <c r="AD694" i="2"/>
  <c r="AF694" i="2" s="1"/>
  <c r="AD873" i="2"/>
  <c r="AF873" i="2" s="1"/>
  <c r="AG873" i="2" s="1"/>
  <c r="AD2026" i="2"/>
  <c r="AF2026" i="2" s="1"/>
  <c r="AD2105" i="2"/>
  <c r="AF2105" i="2" s="1"/>
  <c r="AD3779" i="2"/>
  <c r="AF3779" i="2" s="1"/>
  <c r="AD3780" i="2"/>
  <c r="AF3780" i="2" s="1"/>
  <c r="AD3978" i="2"/>
  <c r="AF3978" i="2" s="1"/>
  <c r="AD3999" i="2"/>
  <c r="AF3999" i="2" s="1"/>
  <c r="AD2356" i="2"/>
  <c r="AF2356" i="2" s="1"/>
  <c r="AD2394" i="2"/>
  <c r="AF2394" i="2" s="1"/>
  <c r="AD2429" i="2"/>
  <c r="AF2429" i="2" s="1"/>
  <c r="AD2464" i="2"/>
  <c r="AF2464" i="2" s="1"/>
  <c r="AD2465" i="2"/>
  <c r="AF2465" i="2" s="1"/>
  <c r="AD2503" i="2"/>
  <c r="AF2503" i="2" s="1"/>
  <c r="AD3434" i="2"/>
  <c r="AF3434" i="2" s="1"/>
  <c r="AD3056" i="2"/>
  <c r="AF3056" i="2" s="1"/>
  <c r="AG3056" i="2" s="1"/>
  <c r="AD3082" i="2"/>
  <c r="AF3082" i="2" s="1"/>
  <c r="AG3082" i="2" s="1"/>
  <c r="AD4220" i="2"/>
  <c r="AF4220" i="2" s="1"/>
  <c r="AG4220" i="2" s="1"/>
  <c r="AD4505" i="2"/>
  <c r="AF4505" i="2" s="1"/>
  <c r="AG4505" i="2" s="1"/>
  <c r="AD4520" i="2"/>
  <c r="AF4520" i="2" s="1"/>
  <c r="AG4520" i="2" s="1"/>
  <c r="AD4788" i="2"/>
  <c r="AF4788" i="2" s="1"/>
  <c r="AG4788" i="2" s="1"/>
  <c r="AD4818" i="2"/>
  <c r="AF4818" i="2" s="1"/>
  <c r="AG4818" i="2" s="1"/>
  <c r="AD4260" i="2"/>
  <c r="AF4260" i="2" s="1"/>
  <c r="AG4260" i="2" s="1"/>
  <c r="AD5801" i="2"/>
  <c r="AF5801" i="2" s="1"/>
  <c r="AG5801" i="2" s="1"/>
  <c r="AD5155" i="2"/>
  <c r="AF5155" i="2" s="1"/>
  <c r="AG5155" i="2" s="1"/>
  <c r="AD5300" i="2"/>
  <c r="AF5300" i="2" s="1"/>
  <c r="AG5300" i="2" s="1"/>
  <c r="AD5424" i="2"/>
  <c r="AF5424" i="2" s="1"/>
  <c r="AG5424" i="2" s="1"/>
  <c r="AD5523" i="2"/>
  <c r="AF5523" i="2" s="1"/>
  <c r="AG5523" i="2" s="1"/>
  <c r="AD5587" i="2"/>
  <c r="AF5587" i="2" s="1"/>
  <c r="AG5587" i="2" s="1"/>
  <c r="AD5696" i="2"/>
  <c r="AF5696" i="2" s="1"/>
  <c r="AG5696" i="2" s="1"/>
  <c r="AD5878" i="2"/>
  <c r="AF5878" i="2" s="1"/>
  <c r="AD5958" i="2"/>
  <c r="AF5958" i="2" s="1"/>
  <c r="AD5959" i="2"/>
  <c r="AF5959" i="2" s="1"/>
  <c r="AD5020" i="2"/>
  <c r="AF5020" i="2" s="1"/>
  <c r="AG5020" i="2" s="1"/>
  <c r="AD6391" i="2"/>
  <c r="AF6391" i="2" s="1"/>
  <c r="AD6510" i="2"/>
  <c r="AF6510" i="2" s="1"/>
  <c r="AD217" i="2"/>
  <c r="AF217" i="2" s="1"/>
  <c r="AD397" i="2"/>
  <c r="AF397" i="2" s="1"/>
  <c r="AD970" i="2"/>
  <c r="AF970" i="2" s="1"/>
  <c r="AD4646" i="2"/>
  <c r="AF4646" i="2" s="1"/>
  <c r="AD1288" i="2"/>
  <c r="AF1288" i="2" s="1"/>
  <c r="AD3538" i="2"/>
  <c r="AF3538" i="2" s="1"/>
  <c r="AD3415" i="2"/>
  <c r="AF3415" i="2" s="1"/>
  <c r="AD1330" i="2"/>
  <c r="AF1330" i="2" s="1"/>
  <c r="AD1385" i="2"/>
  <c r="AF1385" i="2" s="1"/>
  <c r="AD1434" i="2"/>
  <c r="AF1434" i="2" s="1"/>
  <c r="AD1483" i="2"/>
  <c r="AF1483" i="2" s="1"/>
  <c r="AD1484" i="2"/>
  <c r="AF1484" i="2" s="1"/>
  <c r="AG1484" i="2" s="1"/>
  <c r="AD1541" i="2"/>
  <c r="AF1541" i="2" s="1"/>
  <c r="AG1541" i="2" s="1"/>
  <c r="AD218" i="2"/>
  <c r="AF218" i="2" s="1"/>
  <c r="AG218" i="2" s="1"/>
  <c r="AD219" i="2"/>
  <c r="AF219" i="2" s="1"/>
  <c r="AG219" i="2" s="1"/>
  <c r="AD654" i="2"/>
  <c r="AF654" i="2" s="1"/>
  <c r="AG654" i="2" s="1"/>
  <c r="AD655" i="2"/>
  <c r="AF655" i="2" s="1"/>
  <c r="AG655" i="2" s="1"/>
  <c r="AD874" i="2"/>
  <c r="AF874" i="2" s="1"/>
  <c r="AG874" i="2" s="1"/>
  <c r="AD2027" i="2"/>
  <c r="AF2027" i="2" s="1"/>
  <c r="AG2027" i="2" s="1"/>
  <c r="AD2106" i="2"/>
  <c r="AF2106" i="2" s="1"/>
  <c r="AG2106" i="2" s="1"/>
  <c r="AD3757" i="2"/>
  <c r="AF3757" i="2" s="1"/>
  <c r="AG3757" i="2" s="1"/>
  <c r="AD3758" i="2"/>
  <c r="AF3758" i="2" s="1"/>
  <c r="AG3758" i="2" s="1"/>
  <c r="AD3979" i="2"/>
  <c r="AF3979" i="2" s="1"/>
  <c r="AG3979" i="2" s="1"/>
  <c r="AD3980" i="2"/>
  <c r="AF3980" i="2" s="1"/>
  <c r="AG3980" i="2" s="1"/>
  <c r="AD2321" i="2"/>
  <c r="AF2321" i="2" s="1"/>
  <c r="AG2321" i="2" s="1"/>
  <c r="AD2357" i="2"/>
  <c r="AF2357" i="2" s="1"/>
  <c r="AG2357" i="2" s="1"/>
  <c r="AD2395" i="2"/>
  <c r="AF2395" i="2" s="1"/>
  <c r="AD2430" i="2"/>
  <c r="AF2430" i="2" s="1"/>
  <c r="AD2431" i="2"/>
  <c r="AF2431" i="2" s="1"/>
  <c r="AD2466" i="2"/>
  <c r="AF2466" i="2" s="1"/>
  <c r="AG2466" i="2" s="1"/>
  <c r="AD3430" i="2"/>
  <c r="AF3430" i="2" s="1"/>
  <c r="AD2991" i="2"/>
  <c r="AF2991" i="2" s="1"/>
  <c r="AD3057" i="2"/>
  <c r="AF3057" i="2" s="1"/>
  <c r="AD4221" i="2"/>
  <c r="AF4221" i="2" s="1"/>
  <c r="AD4487" i="2"/>
  <c r="AF4487" i="2" s="1"/>
  <c r="AD4506" i="2"/>
  <c r="AF4506" i="2" s="1"/>
  <c r="AD4756" i="2"/>
  <c r="AF4756" i="2" s="1"/>
  <c r="AD4789" i="2"/>
  <c r="AF4789" i="2" s="1"/>
  <c r="AD4222" i="2"/>
  <c r="AF4222" i="2" s="1"/>
  <c r="AD5802" i="2"/>
  <c r="AF5802" i="2" s="1"/>
  <c r="AD5125" i="2"/>
  <c r="AF5125" i="2" s="1"/>
  <c r="AD5301" i="2"/>
  <c r="AF5301" i="2" s="1"/>
  <c r="AD5398" i="2"/>
  <c r="AF5398" i="2" s="1"/>
  <c r="AD5524" i="2"/>
  <c r="AF5524" i="2" s="1"/>
  <c r="AG5524" i="2" s="1"/>
  <c r="AD5588" i="2"/>
  <c r="AF5588" i="2" s="1"/>
  <c r="AG5588" i="2" s="1"/>
  <c r="AD5672" i="2"/>
  <c r="AF5672" i="2" s="1"/>
  <c r="AG5672" i="2" s="1"/>
  <c r="AD5870" i="2"/>
  <c r="AF5870" i="2" s="1"/>
  <c r="AG5870" i="2" s="1"/>
  <c r="AD5937" i="2"/>
  <c r="AF5937" i="2" s="1"/>
  <c r="AG5937" i="2" s="1"/>
  <c r="AD5938" i="2"/>
  <c r="AF5938" i="2" s="1"/>
  <c r="AG5938" i="2" s="1"/>
  <c r="AD4994" i="2"/>
  <c r="AF4994" i="2" s="1"/>
  <c r="AG4994" i="2" s="1"/>
  <c r="AD6374" i="2"/>
  <c r="AF6374" i="2" s="1"/>
  <c r="AG6374" i="2" s="1"/>
  <c r="AD6495" i="2"/>
  <c r="AF6495" i="2" s="1"/>
  <c r="AG6495" i="2" s="1"/>
  <c r="AD377" i="2"/>
  <c r="AF377" i="2" s="1"/>
  <c r="AG377" i="2" s="1"/>
  <c r="AD398" i="2"/>
  <c r="AF398" i="2" s="1"/>
  <c r="AG398" i="2" s="1"/>
  <c r="AD1036" i="2"/>
  <c r="AF1036" i="2" s="1"/>
  <c r="AG1036" i="2" s="1"/>
  <c r="AD4647" i="2"/>
  <c r="AF4647" i="2" s="1"/>
  <c r="AG4647" i="2" s="1"/>
  <c r="AD1331" i="2"/>
  <c r="AF1331" i="2" s="1"/>
  <c r="AG1331" i="2" s="1"/>
  <c r="AD3539" i="2"/>
  <c r="AF3539" i="2" s="1"/>
  <c r="AG3539" i="2" s="1"/>
  <c r="AD3294" i="2"/>
  <c r="AF3294" i="2" s="1"/>
  <c r="AD3781" i="2"/>
  <c r="AF3781" i="2" s="1"/>
  <c r="AD3786" i="2"/>
  <c r="AF3786" i="2" s="1"/>
  <c r="AD4000" i="2"/>
  <c r="AF4000" i="2" s="1"/>
  <c r="AG4000" i="2" s="1"/>
  <c r="AD4001" i="2"/>
  <c r="AF4001" i="2" s="1"/>
  <c r="AD1860" i="2"/>
  <c r="AF1860" i="2" s="1"/>
  <c r="AD1861" i="2"/>
  <c r="AF1861" i="2" s="1"/>
  <c r="AD1950" i="2"/>
  <c r="AF1950" i="2" s="1"/>
  <c r="AD2028" i="2"/>
  <c r="AF2028" i="2" s="1"/>
  <c r="AD2107" i="2"/>
  <c r="AF2107" i="2" s="1"/>
  <c r="AD2108" i="2"/>
  <c r="AF2108" i="2" s="1"/>
  <c r="AD2109" i="2"/>
  <c r="AF2109" i="2" s="1"/>
  <c r="AD2144" i="2"/>
  <c r="AF2144" i="2" s="1"/>
  <c r="AD3058" i="2"/>
  <c r="AF3058" i="2" s="1"/>
  <c r="AD3083" i="2"/>
  <c r="AF3083" i="2" s="1"/>
  <c r="AD3295" i="2"/>
  <c r="AF3295" i="2" s="1"/>
  <c r="AD4507" i="2"/>
  <c r="AF4507" i="2" s="1"/>
  <c r="AD4521" i="2"/>
  <c r="AF4521" i="2" s="1"/>
  <c r="AG4521" i="2" s="1"/>
  <c r="AD4790" i="2"/>
  <c r="AF4790" i="2" s="1"/>
  <c r="AG4790" i="2" s="1"/>
  <c r="AD4819" i="2"/>
  <c r="AF4819" i="2" s="1"/>
  <c r="AG4819" i="2" s="1"/>
  <c r="AD2729" i="2"/>
  <c r="AF2729" i="2" s="1"/>
  <c r="AG2729" i="2" s="1"/>
  <c r="AD2825" i="2"/>
  <c r="AF2825" i="2" s="1"/>
  <c r="AG2825" i="2" s="1"/>
  <c r="AD2826" i="2"/>
  <c r="AF2826" i="2" s="1"/>
  <c r="AG2826" i="2" s="1"/>
  <c r="AD2906" i="2"/>
  <c r="AF2906" i="2" s="1"/>
  <c r="AG2906" i="2" s="1"/>
  <c r="AD2992" i="2"/>
  <c r="AF2992" i="2" s="1"/>
  <c r="AG2992" i="2" s="1"/>
  <c r="AD3059" i="2"/>
  <c r="AF3059" i="2" s="1"/>
  <c r="AG3059" i="2" s="1"/>
  <c r="AD4284" i="2"/>
  <c r="AF4284" i="2" s="1"/>
  <c r="AG4284" i="2" s="1"/>
  <c r="AD5803" i="2"/>
  <c r="AF5803" i="2" s="1"/>
  <c r="AG5803" i="2" s="1"/>
  <c r="AD5187" i="2"/>
  <c r="AF5187" i="2" s="1"/>
  <c r="AG5187" i="2" s="1"/>
  <c r="AD5302" i="2"/>
  <c r="AF5302" i="2" s="1"/>
  <c r="AG5302" i="2" s="1"/>
  <c r="AD5440" i="2"/>
  <c r="AF5440" i="2" s="1"/>
  <c r="AG5440" i="2" s="1"/>
  <c r="AD5525" i="2"/>
  <c r="AF5525" i="2" s="1"/>
  <c r="AG5525" i="2" s="1"/>
  <c r="AD5589" i="2"/>
  <c r="AF5589" i="2" s="1"/>
  <c r="AD5708" i="2"/>
  <c r="AF5708" i="2" s="1"/>
  <c r="AD5865" i="2"/>
  <c r="AF5865" i="2" s="1"/>
  <c r="AD5970" i="2"/>
  <c r="AF5970" i="2" s="1"/>
  <c r="AG5970" i="2" s="1"/>
  <c r="AD5971" i="2"/>
  <c r="AF5971" i="2" s="1"/>
  <c r="AD5032" i="2"/>
  <c r="AF5032" i="2" s="1"/>
  <c r="AD6392" i="2"/>
  <c r="AF6392" i="2" s="1"/>
  <c r="AD6516" i="2"/>
  <c r="AF6516" i="2" s="1"/>
  <c r="AD378" i="2"/>
  <c r="AF378" i="2" s="1"/>
  <c r="AD399" i="2"/>
  <c r="AF399" i="2" s="1"/>
  <c r="AD1043" i="2"/>
  <c r="AF1043" i="2" s="1"/>
  <c r="AD4648" i="2"/>
  <c r="AF4648" i="2" s="1"/>
  <c r="AD1386" i="2"/>
  <c r="AF1386" i="2" s="1"/>
  <c r="AD3540" i="2"/>
  <c r="AF3540" i="2" s="1"/>
  <c r="AD3296" i="2"/>
  <c r="AF3296" i="2" s="1"/>
  <c r="AD1862" i="2"/>
  <c r="AF1862" i="2" s="1"/>
  <c r="AD1951" i="2"/>
  <c r="AF1951" i="2" s="1"/>
  <c r="AD2029" i="2"/>
  <c r="AF2029" i="2" s="1"/>
  <c r="AG2029" i="2" s="1"/>
  <c r="AD2030" i="2"/>
  <c r="AF2030" i="2" s="1"/>
  <c r="AG2030" i="2" s="1"/>
  <c r="AD2110" i="2"/>
  <c r="AF2110" i="2" s="1"/>
  <c r="AG2110" i="2" s="1"/>
  <c r="AD2145" i="2"/>
  <c r="AF2145" i="2" s="1"/>
  <c r="AG2145" i="2" s="1"/>
  <c r="AD2111" i="2"/>
  <c r="AF2111" i="2" s="1"/>
  <c r="AG2111" i="2" s="1"/>
  <c r="AD2146" i="2"/>
  <c r="AF2146" i="2" s="1"/>
  <c r="AG2146" i="2" s="1"/>
  <c r="AD3084" i="2"/>
  <c r="AF3084" i="2" s="1"/>
  <c r="AG3084" i="2" s="1"/>
  <c r="AD3085" i="2"/>
  <c r="AF3085" i="2" s="1"/>
  <c r="AG3085" i="2" s="1"/>
  <c r="AD3333" i="2"/>
  <c r="AF3333" i="2" s="1"/>
  <c r="AG3333" i="2" s="1"/>
  <c r="AD4508" i="2"/>
  <c r="AF4508" i="2" s="1"/>
  <c r="AG4508" i="2" s="1"/>
  <c r="AD4522" i="2"/>
  <c r="AF4522" i="2" s="1"/>
  <c r="AG4522" i="2" s="1"/>
  <c r="AD4791" i="2"/>
  <c r="AF4791" i="2" s="1"/>
  <c r="AG4791" i="2" s="1"/>
  <c r="AD4820" i="2"/>
  <c r="AF4820" i="2" s="1"/>
  <c r="AG4820" i="2" s="1"/>
  <c r="AD2730" i="2"/>
  <c r="AF2730" i="2" s="1"/>
  <c r="AG2730" i="2" s="1"/>
  <c r="AD2827" i="2"/>
  <c r="AF2827" i="2" s="1"/>
  <c r="AG2827" i="2" s="1"/>
  <c r="AD2907" i="2"/>
  <c r="AF2907" i="2" s="1"/>
  <c r="AD2993" i="2"/>
  <c r="AF2993" i="2" s="1"/>
  <c r="AD2994" i="2"/>
  <c r="AF2994" i="2" s="1"/>
  <c r="AD3060" i="2"/>
  <c r="AF3060" i="2" s="1"/>
  <c r="AG3060" i="2" s="1"/>
  <c r="AD4302" i="2"/>
  <c r="AF4302" i="2" s="1"/>
  <c r="AD5804" i="2"/>
  <c r="AF5804" i="2" s="1"/>
  <c r="AD5188" i="2"/>
  <c r="AF5188" i="2" s="1"/>
  <c r="AD5303" i="2"/>
  <c r="AF5303" i="2" s="1"/>
  <c r="AD5441" i="2"/>
  <c r="AF5441" i="2" s="1"/>
  <c r="AD5526" i="2"/>
  <c r="AF5526" i="2" s="1"/>
  <c r="AD5590" i="2"/>
  <c r="AF5590" i="2" s="1"/>
  <c r="AD5709" i="2"/>
  <c r="AF5709" i="2" s="1"/>
  <c r="AD5972" i="2"/>
  <c r="AF5972" i="2" s="1"/>
  <c r="AD5979" i="2"/>
  <c r="AF5979" i="2" s="1"/>
  <c r="AD6171" i="2"/>
  <c r="AF6171" i="2" s="1"/>
  <c r="AD5033" i="2"/>
  <c r="AF5033" i="2" s="1"/>
  <c r="AD6398" i="2"/>
  <c r="AF6398" i="2" s="1"/>
  <c r="AD6517" i="2"/>
  <c r="AF6517" i="2" s="1"/>
  <c r="AG6517" i="2" s="1"/>
  <c r="AD350" i="2"/>
  <c r="AF350" i="2" s="1"/>
  <c r="AG350" i="2" s="1"/>
  <c r="AD379" i="2"/>
  <c r="AF379" i="2" s="1"/>
  <c r="AG379" i="2" s="1"/>
  <c r="AD1017" i="2"/>
  <c r="AF1017" i="2" s="1"/>
  <c r="AG1017" i="2" s="1"/>
  <c r="AD4649" i="2"/>
  <c r="AF4649" i="2" s="1"/>
  <c r="AG4649" i="2" s="1"/>
  <c r="AD1332" i="2"/>
  <c r="AF1332" i="2" s="1"/>
  <c r="AG1332" i="2" s="1"/>
  <c r="AD3541" i="2"/>
  <c r="AF3541" i="2" s="1"/>
  <c r="AG3541" i="2" s="1"/>
  <c r="AD3435" i="2"/>
  <c r="AF3435" i="2" s="1"/>
  <c r="AG3435" i="2" s="1"/>
  <c r="AD1435" i="2"/>
  <c r="AF1435" i="2" s="1"/>
  <c r="AG1435" i="2" s="1"/>
  <c r="AD1485" i="2"/>
  <c r="AF1485" i="2" s="1"/>
  <c r="AG1485" i="2" s="1"/>
  <c r="AD1486" i="2"/>
  <c r="AF1486" i="2" s="1"/>
  <c r="AG1486" i="2" s="1"/>
  <c r="AD1542" i="2"/>
  <c r="AF1542" i="2" s="1"/>
  <c r="AG1542" i="2" s="1"/>
  <c r="AD1611" i="2"/>
  <c r="AF1611" i="2" s="1"/>
  <c r="AG1611" i="2" s="1"/>
  <c r="AD1672" i="2"/>
  <c r="AF1672" i="2" s="1"/>
  <c r="AG1672" i="2" s="1"/>
  <c r="AD302" i="2"/>
  <c r="AF302" i="2" s="1"/>
  <c r="AG302" i="2" s="1"/>
  <c r="AD400" i="2"/>
  <c r="AF400" i="2" s="1"/>
  <c r="AG400" i="2" s="1"/>
  <c r="AD695" i="2"/>
  <c r="AF695" i="2" s="1"/>
  <c r="AD723" i="2"/>
  <c r="AF723" i="2" s="1"/>
  <c r="AD875" i="2"/>
  <c r="AF875" i="2" s="1"/>
  <c r="AG875" i="2" s="1"/>
  <c r="AD2112" i="2"/>
  <c r="AF2112" i="2" s="1"/>
  <c r="AD2147" i="2"/>
  <c r="AF2147" i="2" s="1"/>
  <c r="AD3782" i="2"/>
  <c r="AF3782" i="2" s="1"/>
  <c r="AD3787" i="2"/>
  <c r="AF3787" i="2" s="1"/>
  <c r="AD4002" i="2"/>
  <c r="AF4002" i="2" s="1"/>
  <c r="AD4004" i="2"/>
  <c r="AF4004" i="2" s="1"/>
  <c r="AD2396" i="2"/>
  <c r="AF2396" i="2" s="1"/>
  <c r="AD2432" i="2"/>
  <c r="AF2432" i="2" s="1"/>
  <c r="AD2433" i="2"/>
  <c r="AF2433" i="2" s="1"/>
  <c r="AD2467" i="2"/>
  <c r="AF2467" i="2" s="1"/>
  <c r="AD2504" i="2"/>
  <c r="AF2504" i="2" s="1"/>
  <c r="AD2556" i="2"/>
  <c r="AF2556" i="2" s="1"/>
  <c r="AD3436" i="2"/>
  <c r="AF3436" i="2" s="1"/>
  <c r="AD3086" i="2"/>
  <c r="AF3086" i="2" s="1"/>
  <c r="AG3086" i="2" s="1"/>
  <c r="AD3087" i="2"/>
  <c r="AF3087" i="2" s="1"/>
  <c r="AG3087" i="2" s="1"/>
  <c r="AD4261" i="2"/>
  <c r="AF4261" i="2" s="1"/>
  <c r="AG4261" i="2" s="1"/>
  <c r="AD4509" i="2"/>
  <c r="AF4509" i="2" s="1"/>
  <c r="AG4509" i="2" s="1"/>
  <c r="AD4523" i="2"/>
  <c r="AF4523" i="2" s="1"/>
  <c r="AG4523" i="2" s="1"/>
  <c r="AD4792" i="2"/>
  <c r="AF4792" i="2" s="1"/>
  <c r="AG4792" i="2" s="1"/>
  <c r="AD4821" i="2"/>
  <c r="AF4821" i="2" s="1"/>
  <c r="AG4821" i="2" s="1"/>
  <c r="AD4262" i="2"/>
  <c r="AF4262" i="2" s="1"/>
  <c r="AG4262" i="2" s="1"/>
  <c r="AD5805" i="2"/>
  <c r="AF5805" i="2" s="1"/>
  <c r="AG5805" i="2" s="1"/>
  <c r="AD5156" i="2"/>
  <c r="AF5156" i="2" s="1"/>
  <c r="AG5156" i="2" s="1"/>
  <c r="AD5304" i="2"/>
  <c r="AF5304" i="2" s="1"/>
  <c r="AG5304" i="2" s="1"/>
  <c r="AD5425" i="2"/>
  <c r="AF5425" i="2" s="1"/>
  <c r="AG5425" i="2" s="1"/>
  <c r="AD5527" i="2"/>
  <c r="AF5527" i="2" s="1"/>
  <c r="AG5527" i="2" s="1"/>
  <c r="AD5591" i="2"/>
  <c r="AF5591" i="2" s="1"/>
  <c r="AG5591" i="2" s="1"/>
  <c r="AD5697" i="2"/>
  <c r="AF5697" i="2" s="1"/>
  <c r="AG5697" i="2" s="1"/>
  <c r="AD5879" i="2"/>
  <c r="AF5879" i="2" s="1"/>
  <c r="AD5960" i="2"/>
  <c r="AF5960" i="2" s="1"/>
  <c r="AD5973" i="2"/>
  <c r="AF5973" i="2" s="1"/>
  <c r="AD5021" i="2"/>
  <c r="AF5021" i="2" s="1"/>
  <c r="AG5021" i="2" s="1"/>
  <c r="AD6399" i="2"/>
  <c r="AF6399" i="2" s="1"/>
  <c r="AD6518" i="2"/>
  <c r="AF6518" i="2" s="1"/>
  <c r="AD121" i="2"/>
  <c r="AF121" i="2" s="1"/>
  <c r="AD122" i="2"/>
  <c r="AF122" i="2" s="1"/>
  <c r="AD919" i="2"/>
  <c r="AF919" i="2" s="1"/>
  <c r="AD4650" i="2"/>
  <c r="AF4650" i="2" s="1"/>
  <c r="AD1188" i="2"/>
  <c r="AF1188" i="2" s="1"/>
  <c r="AD3542" i="2"/>
  <c r="AF3542" i="2" s="1"/>
  <c r="AD3109" i="2"/>
  <c r="AF3109" i="2" s="1"/>
  <c r="AD4123" i="2"/>
  <c r="AF4123" i="2" s="1"/>
  <c r="AD5806" i="2"/>
  <c r="AF5806" i="2" s="1"/>
  <c r="AD1289" i="2"/>
  <c r="AF1289" i="2" s="1"/>
  <c r="AD1333" i="2"/>
  <c r="AF1333" i="2" s="1"/>
  <c r="AD1387" i="2"/>
  <c r="AF1387" i="2" s="1"/>
  <c r="AG1387" i="2" s="1"/>
  <c r="AD1388" i="2"/>
  <c r="AF1388" i="2" s="1"/>
  <c r="AG1388" i="2" s="1"/>
  <c r="AD1436" i="2"/>
  <c r="AF1436" i="2" s="1"/>
  <c r="AG1436" i="2" s="1"/>
  <c r="AD1487" i="2"/>
  <c r="AF1487" i="2" s="1"/>
  <c r="AG1487" i="2" s="1"/>
  <c r="AD56" i="2"/>
  <c r="AF56" i="2" s="1"/>
  <c r="AG56" i="2" s="1"/>
  <c r="AD123" i="2"/>
  <c r="AF123" i="2" s="1"/>
  <c r="AG123" i="2" s="1"/>
  <c r="AD615" i="2"/>
  <c r="AF615" i="2" s="1"/>
  <c r="AG615" i="2" s="1"/>
  <c r="AD616" i="2"/>
  <c r="AF616" i="2" s="1"/>
  <c r="AG616" i="2" s="1"/>
  <c r="AD876" i="2"/>
  <c r="AF876" i="2" s="1"/>
  <c r="AG876" i="2" s="1"/>
  <c r="AD1543" i="2"/>
  <c r="AF1543" i="2" s="1"/>
  <c r="AG1543" i="2" s="1"/>
  <c r="AD1544" i="2"/>
  <c r="AF1544" i="2" s="1"/>
  <c r="AG1544" i="2" s="1"/>
  <c r="AD2505" i="2"/>
  <c r="AF2505" i="2" s="1"/>
  <c r="AG2505" i="2" s="1"/>
  <c r="AD2557" i="2"/>
  <c r="AF2557" i="2" s="1"/>
  <c r="AG2557" i="2" s="1"/>
  <c r="AD3601" i="2"/>
  <c r="AF3601" i="2" s="1"/>
  <c r="AG3601" i="2" s="1"/>
  <c r="AD3624" i="2"/>
  <c r="AF3624" i="2" s="1"/>
  <c r="AG3624" i="2" s="1"/>
  <c r="AD3822" i="2"/>
  <c r="AF3822" i="2" s="1"/>
  <c r="AD3841" i="2"/>
  <c r="AF3841" i="2" s="1"/>
  <c r="AD2302" i="2"/>
  <c r="AF2302" i="2" s="1"/>
  <c r="AD2322" i="2"/>
  <c r="AF2322" i="2" s="1"/>
  <c r="AG2322" i="2" s="1"/>
  <c r="AD2358" i="2"/>
  <c r="AF2358" i="2" s="1"/>
  <c r="AD2359" i="2"/>
  <c r="AF2359" i="2" s="1"/>
  <c r="AD2397" i="2"/>
  <c r="AF2397" i="2" s="1"/>
  <c r="AD2434" i="2"/>
  <c r="AF2434" i="2" s="1"/>
  <c r="AD3110" i="2"/>
  <c r="AF3110" i="2" s="1"/>
  <c r="AD4946" i="2"/>
  <c r="AF4946" i="2" s="1"/>
  <c r="AD4167" i="2"/>
  <c r="AF4167" i="2" s="1"/>
  <c r="AD4331" i="2"/>
  <c r="AF4331" i="2" s="1"/>
  <c r="AD4347" i="2"/>
  <c r="AF4347" i="2" s="1"/>
  <c r="AD4793" i="2"/>
  <c r="AF4793" i="2" s="1"/>
  <c r="AD4822" i="2"/>
  <c r="AF4822" i="2" s="1"/>
  <c r="AD5101" i="2"/>
  <c r="AF5101" i="2" s="1"/>
  <c r="AD5305" i="2"/>
  <c r="AF5305" i="2" s="1"/>
  <c r="AD5357" i="2"/>
  <c r="AF5357" i="2" s="1"/>
  <c r="AG5357" i="2" s="1"/>
  <c r="AD5646" i="2"/>
  <c r="AF5646" i="2" s="1"/>
  <c r="AG5646" i="2" s="1"/>
  <c r="AD6039" i="2"/>
  <c r="AF6039" i="2" s="1"/>
  <c r="AG6039" i="2" s="1"/>
  <c r="AD6172" i="2"/>
  <c r="AF6172" i="2" s="1"/>
  <c r="AG6172" i="2" s="1"/>
  <c r="AD6220" i="2"/>
  <c r="AF6220" i="2" s="1"/>
  <c r="AG6220" i="2" s="1"/>
  <c r="AD6302" i="2"/>
  <c r="AF6302" i="2" s="1"/>
  <c r="AG6302" i="2" s="1"/>
  <c r="AD6412" i="2"/>
  <c r="AF6412" i="2" s="1"/>
  <c r="AG6412" i="2" s="1"/>
  <c r="AD220" i="2"/>
  <c r="AF220" i="2" s="1"/>
  <c r="AG220" i="2" s="1"/>
  <c r="AD221" i="2"/>
  <c r="AF221" i="2" s="1"/>
  <c r="AG221" i="2" s="1"/>
  <c r="AD971" i="2"/>
  <c r="AF971" i="2" s="1"/>
  <c r="AG971" i="2" s="1"/>
  <c r="AD4651" i="2"/>
  <c r="AF4651" i="2" s="1"/>
  <c r="AG4651" i="2" s="1"/>
  <c r="AD1250" i="2"/>
  <c r="AF1250" i="2" s="1"/>
  <c r="AG1250" i="2" s="1"/>
  <c r="AD3543" i="2"/>
  <c r="AF3543" i="2" s="1"/>
  <c r="AG3543" i="2" s="1"/>
  <c r="AD3386" i="2"/>
  <c r="AF3386" i="2" s="1"/>
  <c r="AG3386" i="2" s="1"/>
  <c r="AD3663" i="2"/>
  <c r="AF3663" i="2" s="1"/>
  <c r="AG3663" i="2" s="1"/>
  <c r="AD3697" i="2"/>
  <c r="AF3697" i="2" s="1"/>
  <c r="AD3890" i="2"/>
  <c r="AF3890" i="2" s="1"/>
  <c r="AD3922" i="2"/>
  <c r="AF3922" i="2" s="1"/>
  <c r="AD4168" i="2"/>
  <c r="AF4168" i="2" s="1"/>
  <c r="AG4168" i="2" s="1"/>
  <c r="AD5807" i="2"/>
  <c r="AF5807" i="2" s="1"/>
  <c r="AD57" i="2"/>
  <c r="AF57" i="2" s="1"/>
  <c r="AD124" i="2"/>
  <c r="AF124" i="2" s="1"/>
  <c r="AD568" i="2"/>
  <c r="AF568" i="2" s="1"/>
  <c r="AD617" i="2"/>
  <c r="AF617" i="2" s="1"/>
  <c r="AD877" i="2"/>
  <c r="AF877" i="2" s="1"/>
  <c r="AD1759" i="2"/>
  <c r="AF1759" i="2" s="1"/>
  <c r="AD1545" i="2"/>
  <c r="AF1545" i="2" s="1"/>
  <c r="AD1612" i="2"/>
  <c r="AF1612" i="2" s="1"/>
  <c r="AD1673" i="2"/>
  <c r="AF1673" i="2" s="1"/>
  <c r="AD1674" i="2"/>
  <c r="AF1674" i="2" s="1"/>
  <c r="AD1760" i="2"/>
  <c r="AF1760" i="2" s="1"/>
  <c r="AD1863" i="2"/>
  <c r="AF1863" i="2" s="1"/>
  <c r="AD2506" i="2"/>
  <c r="AF2506" i="2" s="1"/>
  <c r="AG2506" i="2" s="1"/>
  <c r="AD2558" i="2"/>
  <c r="AF2558" i="2" s="1"/>
  <c r="AG2558" i="2" s="1"/>
  <c r="AD2631" i="2"/>
  <c r="AF2631" i="2" s="1"/>
  <c r="AG2631" i="2" s="1"/>
  <c r="AD2632" i="2"/>
  <c r="AF2632" i="2" s="1"/>
  <c r="AG2632" i="2" s="1"/>
  <c r="AD1864" i="2"/>
  <c r="AF1864" i="2" s="1"/>
  <c r="AG1864" i="2" s="1"/>
  <c r="AD2828" i="2"/>
  <c r="AF2828" i="2" s="1"/>
  <c r="AG2828" i="2" s="1"/>
  <c r="AD2829" i="2"/>
  <c r="AF2829" i="2" s="1"/>
  <c r="AG2829" i="2" s="1"/>
  <c r="AD3416" i="2"/>
  <c r="AF3416" i="2" s="1"/>
  <c r="AG3416" i="2" s="1"/>
  <c r="AD4169" i="2"/>
  <c r="AF4169" i="2" s="1"/>
  <c r="AG4169" i="2" s="1"/>
  <c r="AD4420" i="2"/>
  <c r="AF4420" i="2" s="1"/>
  <c r="AG4420" i="2" s="1"/>
  <c r="AD4453" i="2"/>
  <c r="AF4453" i="2" s="1"/>
  <c r="AG4453" i="2" s="1"/>
  <c r="AD4706" i="2"/>
  <c r="AF4706" i="2" s="1"/>
  <c r="AG4706" i="2" s="1"/>
  <c r="AD4732" i="2"/>
  <c r="AF4732" i="2" s="1"/>
  <c r="AG4732" i="2" s="1"/>
  <c r="AD2731" i="2"/>
  <c r="AF2731" i="2" s="1"/>
  <c r="AG2731" i="2" s="1"/>
  <c r="AD2830" i="2"/>
  <c r="AF2830" i="2" s="1"/>
  <c r="AG2830" i="2" s="1"/>
  <c r="AD5126" i="2"/>
  <c r="AF5126" i="2" s="1"/>
  <c r="AD5306" i="2"/>
  <c r="AF5306" i="2" s="1"/>
  <c r="AD5358" i="2"/>
  <c r="AF5358" i="2" s="1"/>
  <c r="AD5528" i="2"/>
  <c r="AF5528" i="2" s="1"/>
  <c r="AG5528" i="2" s="1"/>
  <c r="AD5592" i="2"/>
  <c r="AF5592" i="2" s="1"/>
  <c r="AD5647" i="2"/>
  <c r="AF5647" i="2" s="1"/>
  <c r="AD6094" i="2"/>
  <c r="AF6094" i="2" s="1"/>
  <c r="AD6173" i="2"/>
  <c r="AF6173" i="2" s="1"/>
  <c r="AD6279" i="2"/>
  <c r="AF6279" i="2" s="1"/>
  <c r="AD4995" i="2"/>
  <c r="AF4995" i="2" s="1"/>
  <c r="AD6303" i="2"/>
  <c r="AF6303" i="2" s="1"/>
  <c r="AD6413" i="2"/>
  <c r="AF6413" i="2" s="1"/>
  <c r="AD351" i="2"/>
  <c r="AF351" i="2" s="1"/>
  <c r="AD519" i="2"/>
  <c r="AF519" i="2" s="1"/>
  <c r="AD920" i="2"/>
  <c r="AF920" i="2" s="1"/>
  <c r="AD4652" i="2"/>
  <c r="AF4652" i="2" s="1"/>
  <c r="AD1189" i="2"/>
  <c r="AF1189" i="2" s="1"/>
  <c r="AD3544" i="2"/>
  <c r="AF3544" i="2" s="1"/>
  <c r="AG3544" i="2" s="1"/>
  <c r="AD2995" i="2"/>
  <c r="AF2995" i="2" s="1"/>
  <c r="AG2995" i="2" s="1"/>
  <c r="AD4019" i="2"/>
  <c r="AF4019" i="2" s="1"/>
  <c r="AG4019" i="2" s="1"/>
  <c r="AD4026" i="2"/>
  <c r="AF4026" i="2" s="1"/>
  <c r="AG4026" i="2" s="1"/>
  <c r="AD4035" i="2"/>
  <c r="AF4035" i="2" s="1"/>
  <c r="AG4035" i="2" s="1"/>
  <c r="AD4036" i="2"/>
  <c r="AF4036" i="2" s="1"/>
  <c r="AG4036" i="2" s="1"/>
  <c r="AD4124" i="2"/>
  <c r="AF4124" i="2" s="1"/>
  <c r="AG4124" i="2" s="1"/>
  <c r="AD5808" i="2"/>
  <c r="AF5808" i="2" s="1"/>
  <c r="AG5808" i="2" s="1"/>
  <c r="AD5073" i="2"/>
  <c r="AF5073" i="2" s="1"/>
  <c r="AG5073" i="2" s="1"/>
  <c r="AD5307" i="2"/>
  <c r="AF5307" i="2" s="1"/>
  <c r="AG5307" i="2" s="1"/>
  <c r="AD5359" i="2"/>
  <c r="AF5359" i="2" s="1"/>
  <c r="AD5598" i="2"/>
  <c r="AF5598" i="2" s="1"/>
  <c r="AG5598" i="2" s="1"/>
  <c r="AD5844" i="2"/>
  <c r="AF5844" i="2" s="1"/>
  <c r="AG5844" i="2" s="1"/>
  <c r="AD5880" i="2"/>
  <c r="AF5880" i="2" s="1"/>
  <c r="AG5880" i="2" s="1"/>
  <c r="AD5881" i="2"/>
  <c r="AF5881" i="2" s="1"/>
  <c r="AG5881" i="2" s="1"/>
  <c r="AD6293" i="2"/>
  <c r="AF6293" i="2" s="1"/>
  <c r="AD6465" i="2"/>
  <c r="AF6465" i="2" s="1"/>
  <c r="AD401" i="2"/>
  <c r="AF401" i="2" s="1"/>
  <c r="AD441" i="2"/>
  <c r="AF441" i="2" s="1"/>
  <c r="AG441" i="2" s="1"/>
  <c r="AD753" i="2"/>
  <c r="AF753" i="2" s="1"/>
  <c r="AD754" i="2"/>
  <c r="AF754" i="2" s="1"/>
  <c r="AD878" i="2"/>
  <c r="AF878" i="2" s="1"/>
  <c r="AD1058" i="2"/>
  <c r="AF1058" i="2" s="1"/>
  <c r="AD1059" i="2"/>
  <c r="AF1059" i="2" s="1"/>
  <c r="AD1060" i="2"/>
  <c r="AF1060" i="2" s="1"/>
  <c r="AD1061" i="2"/>
  <c r="AF1061" i="2" s="1"/>
  <c r="AD1062" i="2"/>
  <c r="AF1062" i="2" s="1"/>
  <c r="AD1065" i="2"/>
  <c r="AF1065" i="2" s="1"/>
  <c r="AD1080" i="2"/>
  <c r="AF1080" i="2" s="1"/>
  <c r="AD1090" i="2"/>
  <c r="AF1090" i="2" s="1"/>
  <c r="AD1170" i="2"/>
  <c r="AF1170" i="2" s="1"/>
  <c r="AD1174" i="2"/>
  <c r="AF1174" i="2" s="1"/>
  <c r="AD1175" i="2"/>
  <c r="AF1175" i="2" s="1"/>
  <c r="AG1175" i="2" s="1"/>
  <c r="AD1176" i="2"/>
  <c r="AF1176" i="2" s="1"/>
  <c r="AG1176" i="2" s="1"/>
  <c r="AD1177" i="2"/>
  <c r="AF1177" i="2" s="1"/>
  <c r="AG1177" i="2" s="1"/>
  <c r="AD1178" i="2"/>
  <c r="AF1178" i="2" s="1"/>
  <c r="AG1178" i="2" s="1"/>
  <c r="AD1952" i="2"/>
  <c r="AF1952" i="2" s="1"/>
  <c r="AG1952" i="2" s="1"/>
  <c r="AD1953" i="2"/>
  <c r="AF1953" i="2" s="1"/>
  <c r="AG1953" i="2" s="1"/>
  <c r="AD4125" i="2"/>
  <c r="AF4125" i="2" s="1"/>
  <c r="AG4125" i="2" s="1"/>
  <c r="AD4524" i="2"/>
  <c r="AF4524" i="2" s="1"/>
  <c r="AG4524" i="2" s="1"/>
  <c r="AD4538" i="2"/>
  <c r="AF4538" i="2" s="1"/>
  <c r="AG4538" i="2" s="1"/>
  <c r="AD4843" i="2"/>
  <c r="AF4843" i="2" s="1"/>
  <c r="AG4843" i="2" s="1"/>
  <c r="AD4877" i="2"/>
  <c r="AF4877" i="2" s="1"/>
  <c r="AG4877" i="2" s="1"/>
  <c r="AD442" i="2"/>
  <c r="AF442" i="2" s="1"/>
  <c r="AG442" i="2" s="1"/>
  <c r="AD443" i="2"/>
  <c r="AF443" i="2" s="1"/>
  <c r="AG443" i="2" s="1"/>
  <c r="AD1018" i="2"/>
  <c r="AF1018" i="2" s="1"/>
  <c r="AG1018" i="2" s="1"/>
  <c r="AD4653" i="2"/>
  <c r="AF4653" i="2" s="1"/>
  <c r="AG4653" i="2" s="1"/>
  <c r="AD1290" i="2"/>
  <c r="AF1290" i="2" s="1"/>
  <c r="AD3545" i="2"/>
  <c r="AF3545" i="2" s="1"/>
  <c r="AD4263" i="2"/>
  <c r="AF4263" i="2" s="1"/>
  <c r="AD5809" i="2"/>
  <c r="AF5809" i="2" s="1"/>
  <c r="AG5809" i="2" s="1"/>
  <c r="AD5174" i="2"/>
  <c r="AF5174" i="2" s="1"/>
  <c r="AD5308" i="2"/>
  <c r="AF5308" i="2" s="1"/>
  <c r="AD5469" i="2"/>
  <c r="AF5469" i="2" s="1"/>
  <c r="AD5534" i="2"/>
  <c r="AF5534" i="2" s="1"/>
  <c r="AD5698" i="2"/>
  <c r="AF5698" i="2" s="1"/>
  <c r="AD6040" i="2"/>
  <c r="AF6040" i="2" s="1"/>
  <c r="AD6174" i="2"/>
  <c r="AF6174" i="2" s="1"/>
  <c r="AD6221" i="2"/>
  <c r="AF6221" i="2" s="1"/>
  <c r="AD303" i="2"/>
  <c r="AF303" i="2" s="1"/>
  <c r="AD304" i="2"/>
  <c r="AF304" i="2" s="1"/>
  <c r="AD696" i="2"/>
  <c r="AF696" i="2" s="1"/>
  <c r="AD697" i="2"/>
  <c r="AF697" i="2" s="1"/>
  <c r="AD879" i="2"/>
  <c r="AF879" i="2" s="1"/>
  <c r="AD3437" i="2"/>
  <c r="AF3437" i="2" s="1"/>
  <c r="AG3437" i="2" s="1"/>
  <c r="AD4264" i="2"/>
  <c r="AF4264" i="2" s="1"/>
  <c r="AG4264" i="2" s="1"/>
  <c r="AD5034" i="2"/>
  <c r="AF5034" i="2" s="1"/>
  <c r="AG5034" i="2" s="1"/>
  <c r="AD405" i="2"/>
  <c r="AF405" i="2" s="1"/>
  <c r="AG405" i="2" s="1"/>
  <c r="AD406" i="2"/>
  <c r="AF406" i="2" s="1"/>
  <c r="AG406" i="2" s="1"/>
  <c r="AD1047" i="2"/>
  <c r="AF1047" i="2" s="1"/>
  <c r="AG1047" i="2" s="1"/>
  <c r="AD4654" i="2"/>
  <c r="AF4654" i="2" s="1"/>
  <c r="AG4654" i="2" s="1"/>
  <c r="AD1437" i="2"/>
  <c r="AF1437" i="2" s="1"/>
  <c r="AG1437" i="2" s="1"/>
  <c r="AD3546" i="2"/>
  <c r="AF3546" i="2" s="1"/>
  <c r="AG3546" i="2" s="1"/>
  <c r="AD3788" i="2"/>
  <c r="AF3788" i="2" s="1"/>
  <c r="AG3788" i="2" s="1"/>
  <c r="AD3789" i="2"/>
  <c r="AF3789" i="2" s="1"/>
  <c r="AG3789" i="2" s="1"/>
  <c r="AD4005" i="2"/>
  <c r="AF4005" i="2" s="1"/>
  <c r="AG4005" i="2" s="1"/>
  <c r="AD4006" i="2"/>
  <c r="AF4006" i="2" s="1"/>
  <c r="AG4006" i="2" s="1"/>
  <c r="AD4303" i="2"/>
  <c r="AF4303" i="2" s="1"/>
  <c r="AG4303" i="2" s="1"/>
  <c r="AD5810" i="2"/>
  <c r="AF5810" i="2" s="1"/>
  <c r="AG5810" i="2" s="1"/>
  <c r="AD5200" i="2"/>
  <c r="AF5200" i="2" s="1"/>
  <c r="AD5309" i="2"/>
  <c r="AF5309" i="2" s="1"/>
  <c r="AD5470" i="2"/>
  <c r="AF5470" i="2" s="1"/>
  <c r="AD5535" i="2"/>
  <c r="AF5535" i="2" s="1"/>
  <c r="AG5535" i="2" s="1"/>
  <c r="AD5721" i="2"/>
  <c r="AF5721" i="2" s="1"/>
  <c r="AD5871" i="2"/>
  <c r="AF5871" i="2" s="1"/>
  <c r="AD5983" i="2"/>
  <c r="AF5983" i="2" s="1"/>
  <c r="AD5984" i="2"/>
  <c r="AF5984" i="2" s="1"/>
  <c r="AD407" i="2"/>
  <c r="AF407" i="2" s="1"/>
  <c r="AD408" i="2"/>
  <c r="AF408" i="2" s="1"/>
  <c r="AD736" i="2"/>
  <c r="AF736" i="2" s="1"/>
  <c r="AD737" i="2"/>
  <c r="AF737" i="2" s="1"/>
  <c r="AD880" i="2"/>
  <c r="AF880" i="2" s="1"/>
  <c r="AD2166" i="2"/>
  <c r="AF2166" i="2" s="1"/>
  <c r="AD2167" i="2"/>
  <c r="AF2167" i="2" s="1"/>
  <c r="AD2186" i="2"/>
  <c r="AF2186" i="2" s="1"/>
  <c r="AD2187" i="2"/>
  <c r="AF2187" i="2" s="1"/>
  <c r="AD2188" i="2"/>
  <c r="AF2188" i="2" s="1"/>
  <c r="AG2188" i="2" s="1"/>
  <c r="AD2209" i="2"/>
  <c r="AF2209" i="2" s="1"/>
  <c r="AG2209" i="2" s="1"/>
  <c r="AD2210" i="2"/>
  <c r="AF2210" i="2" s="1"/>
  <c r="AG2210" i="2" s="1"/>
  <c r="AD2211" i="2"/>
  <c r="AF2211" i="2" s="1"/>
  <c r="AG2211" i="2" s="1"/>
  <c r="AD3111" i="2"/>
  <c r="AF3111" i="2" s="1"/>
  <c r="AG3111" i="2" s="1"/>
  <c r="AD3112" i="2"/>
  <c r="AF3112" i="2" s="1"/>
  <c r="AG3112" i="2" s="1"/>
  <c r="AD3113" i="2"/>
  <c r="AF3113" i="2" s="1"/>
  <c r="AG3113" i="2" s="1"/>
  <c r="AD3155" i="2"/>
  <c r="AF3155" i="2" s="1"/>
  <c r="AG3155" i="2" s="1"/>
  <c r="AD3156" i="2"/>
  <c r="AF3156" i="2" s="1"/>
  <c r="AG3156" i="2" s="1"/>
  <c r="AD3195" i="2"/>
  <c r="AF3195" i="2" s="1"/>
  <c r="AG3195" i="2" s="1"/>
  <c r="AD3196" i="2"/>
  <c r="AF3196" i="2" s="1"/>
  <c r="AG3196" i="2" s="1"/>
  <c r="AD3197" i="2"/>
  <c r="AF3197" i="2" s="1"/>
  <c r="AG3197" i="2" s="1"/>
  <c r="AD4304" i="2"/>
  <c r="AF4304" i="2" s="1"/>
  <c r="AG4304" i="2" s="1"/>
  <c r="AD4525" i="2"/>
  <c r="AF4525" i="2" s="1"/>
  <c r="AG4525" i="2" s="1"/>
  <c r="AD4526" i="2"/>
  <c r="AF4526" i="2" s="1"/>
  <c r="AG4526" i="2" s="1"/>
  <c r="AD4844" i="2"/>
  <c r="AF4844" i="2" s="1"/>
  <c r="AD4845" i="2"/>
  <c r="AF4845" i="2" s="1"/>
  <c r="AD3343" i="2"/>
  <c r="AF3343" i="2" s="1"/>
  <c r="AD5461" i="2"/>
  <c r="AF5461" i="2" s="1"/>
  <c r="AG5461" i="2" s="1"/>
  <c r="AD6406" i="2"/>
  <c r="AF6406" i="2" s="1"/>
  <c r="AD6520" i="2"/>
  <c r="AF6520" i="2" s="1"/>
  <c r="AD3344" i="2"/>
  <c r="AF3344" i="2" s="1"/>
  <c r="AD5053" i="2"/>
  <c r="AF5053" i="2" s="1"/>
  <c r="AD522" i="2"/>
  <c r="AF522" i="2" s="1"/>
  <c r="AD523" i="2"/>
  <c r="AF523" i="2" s="1"/>
  <c r="AD972" i="2"/>
  <c r="AF972" i="2" s="1"/>
  <c r="AD4655" i="2"/>
  <c r="AF4655" i="2" s="1"/>
  <c r="AD1222" i="2"/>
  <c r="AF1222" i="2" s="1"/>
  <c r="AD3547" i="2"/>
  <c r="AF3547" i="2" s="1"/>
  <c r="AD3373" i="2"/>
  <c r="AF3373" i="2" s="1"/>
  <c r="AD4029" i="2"/>
  <c r="AF4029" i="2" s="1"/>
  <c r="AD4030" i="2"/>
  <c r="AF4030" i="2" s="1"/>
  <c r="AD4041" i="2"/>
  <c r="AF4041" i="2" s="1"/>
  <c r="AG4041" i="2" s="1"/>
  <c r="AD4044" i="2"/>
  <c r="AF4044" i="2" s="1"/>
  <c r="AG4044" i="2" s="1"/>
  <c r="AD4170" i="2"/>
  <c r="AF4170" i="2" s="1"/>
  <c r="AG4170" i="2" s="1"/>
  <c r="AD5811" i="2"/>
  <c r="AF5811" i="2" s="1"/>
  <c r="AG5811" i="2" s="1"/>
  <c r="AD5127" i="2"/>
  <c r="AF5127" i="2" s="1"/>
  <c r="AG5127" i="2" s="1"/>
  <c r="AD5310" i="2"/>
  <c r="AF5310" i="2" s="1"/>
  <c r="AG5310" i="2" s="1"/>
  <c r="AD5399" i="2"/>
  <c r="AF5399" i="2" s="1"/>
  <c r="AG5399" i="2" s="1"/>
  <c r="AD5648" i="2"/>
  <c r="AF5648" i="2" s="1"/>
  <c r="AG5648" i="2" s="1"/>
  <c r="AD5861" i="2"/>
  <c r="AF5861" i="2" s="1"/>
  <c r="AG5861" i="2" s="1"/>
  <c r="AD5918" i="2"/>
  <c r="AF5918" i="2" s="1"/>
  <c r="AG5918" i="2" s="1"/>
  <c r="AD5919" i="2"/>
  <c r="AF5919" i="2" s="1"/>
  <c r="AG5919" i="2" s="1"/>
  <c r="AD6322" i="2"/>
  <c r="AF6322" i="2" s="1"/>
  <c r="AG6322" i="2" s="1"/>
  <c r="AD6530" i="2"/>
  <c r="AF6530" i="2" s="1"/>
  <c r="AG6530" i="2" s="1"/>
  <c r="AD509" i="2"/>
  <c r="AF509" i="2" s="1"/>
  <c r="AG509" i="2" s="1"/>
  <c r="AD510" i="2"/>
  <c r="AF510" i="2" s="1"/>
  <c r="AG510" i="2" s="1"/>
  <c r="AD774" i="2"/>
  <c r="AF774" i="2" s="1"/>
  <c r="AD775" i="2"/>
  <c r="AF775" i="2" s="1"/>
  <c r="AD881" i="2"/>
  <c r="AF881" i="2" s="1"/>
  <c r="AD784" i="2"/>
  <c r="AF784" i="2" s="1"/>
  <c r="AG784" i="2" s="1"/>
  <c r="AD1091" i="2"/>
  <c r="AF1091" i="2" s="1"/>
  <c r="AD1094" i="2"/>
  <c r="AF1094" i="2" s="1"/>
  <c r="AD1095" i="2"/>
  <c r="AF1095" i="2" s="1"/>
  <c r="AD1099" i="2"/>
  <c r="AF1099" i="2" s="1"/>
  <c r="AD1100" i="2"/>
  <c r="AF1100" i="2" s="1"/>
  <c r="AD1101" i="2"/>
  <c r="AF1101" i="2" s="1"/>
  <c r="AD1115" i="2"/>
  <c r="AF1115" i="2" s="1"/>
  <c r="AD1118" i="2"/>
  <c r="AF1118" i="2" s="1"/>
  <c r="AD1149" i="2"/>
  <c r="AF1149" i="2" s="1"/>
  <c r="AD1152" i="2"/>
  <c r="AF1152" i="2" s="1"/>
  <c r="AD1153" i="2"/>
  <c r="AF1153" i="2" s="1"/>
  <c r="AD1154" i="2"/>
  <c r="AF1154" i="2" s="1"/>
  <c r="AD1158" i="2"/>
  <c r="AF1158" i="2" s="1"/>
  <c r="AD1159" i="2"/>
  <c r="AF1159" i="2" s="1"/>
  <c r="AG1159" i="2" s="1"/>
  <c r="AD2113" i="2"/>
  <c r="AF2113" i="2" s="1"/>
  <c r="AG2113" i="2" s="1"/>
  <c r="AD2148" i="2"/>
  <c r="AF2148" i="2" s="1"/>
  <c r="AG2148" i="2" s="1"/>
  <c r="AD4171" i="2"/>
  <c r="AF4171" i="2" s="1"/>
  <c r="AG4171" i="2" s="1"/>
  <c r="AD4544" i="2"/>
  <c r="AF4544" i="2" s="1"/>
  <c r="AG4544" i="2" s="1"/>
  <c r="AD4545" i="2"/>
  <c r="AF4545" i="2" s="1"/>
  <c r="AG4545" i="2" s="1"/>
  <c r="AD4918" i="2"/>
  <c r="AF4918" i="2" s="1"/>
  <c r="AG4918" i="2" s="1"/>
  <c r="AD4919" i="2"/>
  <c r="AF4919" i="2" s="1"/>
  <c r="AG4919" i="2" s="1"/>
  <c r="AD524" i="2"/>
  <c r="AF524" i="2" s="1"/>
  <c r="AG524" i="2" s="1"/>
  <c r="AD525" i="2"/>
  <c r="AF525" i="2" s="1"/>
  <c r="AG525" i="2" s="1"/>
  <c r="AD526" i="2"/>
  <c r="AF526" i="2" s="1"/>
  <c r="AG526" i="2" s="1"/>
  <c r="AD527" i="2"/>
  <c r="AF527" i="2" s="1"/>
  <c r="AG527" i="2" s="1"/>
  <c r="AD973" i="2"/>
  <c r="AF973" i="2" s="1"/>
  <c r="AG973" i="2" s="1"/>
  <c r="AD974" i="2"/>
  <c r="AF974" i="2" s="1"/>
  <c r="AG974" i="2" s="1"/>
  <c r="AD4656" i="2"/>
  <c r="AF4656" i="2" s="1"/>
  <c r="AG4656" i="2" s="1"/>
  <c r="AD4657" i="2"/>
  <c r="AF4657" i="2" s="1"/>
  <c r="AD1251" i="2"/>
  <c r="AF1251" i="2" s="1"/>
  <c r="AD1252" i="2"/>
  <c r="AF1252" i="2" s="1"/>
  <c r="AD3548" i="2"/>
  <c r="AF3548" i="2" s="1"/>
  <c r="AG3548" i="2" s="1"/>
  <c r="AD3549" i="2"/>
  <c r="AF3549" i="2" s="1"/>
  <c r="AD3374" i="2"/>
  <c r="AF3374" i="2" s="1"/>
  <c r="AD4031" i="2"/>
  <c r="AF4031" i="2" s="1"/>
  <c r="AD4032" i="2"/>
  <c r="AF4032" i="2" s="1"/>
  <c r="AD4045" i="2"/>
  <c r="AF4045" i="2" s="1"/>
  <c r="AD4046" i="2"/>
  <c r="AF4046" i="2" s="1"/>
  <c r="AD4223" i="2"/>
  <c r="AF4223" i="2" s="1"/>
  <c r="AD5812" i="2"/>
  <c r="AF5812" i="2" s="1"/>
  <c r="AD4224" i="2"/>
  <c r="AF4224" i="2" s="1"/>
  <c r="AD5813" i="2"/>
  <c r="AF5813" i="2" s="1"/>
  <c r="AD5128" i="2"/>
  <c r="AF5128" i="2" s="1"/>
  <c r="AD5129" i="2"/>
  <c r="AF5129" i="2" s="1"/>
  <c r="AD5311" i="2"/>
  <c r="AF5311" i="2" s="1"/>
  <c r="AD5312" i="2"/>
  <c r="AF5312" i="2" s="1"/>
  <c r="AG5312" i="2" s="1"/>
  <c r="AD5400" i="2"/>
  <c r="AF5400" i="2" s="1"/>
  <c r="AG5400" i="2" s="1"/>
  <c r="AD5649" i="2"/>
  <c r="AF5649" i="2" s="1"/>
  <c r="AG5649" i="2" s="1"/>
  <c r="AD5650" i="2"/>
  <c r="AF5650" i="2" s="1"/>
  <c r="AG5650" i="2" s="1"/>
  <c r="AD5866" i="2"/>
  <c r="AF5866" i="2" s="1"/>
  <c r="AG5866" i="2" s="1"/>
  <c r="AD5872" i="2"/>
  <c r="AF5872" i="2" s="1"/>
  <c r="AG5872" i="2" s="1"/>
  <c r="AD5920" i="2"/>
  <c r="AF5920" i="2" s="1"/>
  <c r="AG5920" i="2" s="1"/>
  <c r="AD5939" i="2"/>
  <c r="AF5939" i="2" s="1"/>
  <c r="AG5939" i="2" s="1"/>
  <c r="AD5940" i="2"/>
  <c r="AF5940" i="2" s="1"/>
  <c r="AG5940" i="2" s="1"/>
  <c r="AD5941" i="2"/>
  <c r="AF5941" i="2" s="1"/>
  <c r="AG5941" i="2" s="1"/>
  <c r="AD6531" i="2"/>
  <c r="AF6531" i="2" s="1"/>
  <c r="AG6531" i="2" s="1"/>
  <c r="AD511" i="2"/>
  <c r="AF511" i="2" s="1"/>
  <c r="AG511" i="2" s="1"/>
  <c r="AD512" i="2"/>
  <c r="AF512" i="2" s="1"/>
  <c r="AG512" i="2" s="1"/>
  <c r="AD776" i="2"/>
  <c r="AF776" i="2" s="1"/>
  <c r="AG776" i="2" s="1"/>
  <c r="AD777" i="2"/>
  <c r="AF777" i="2" s="1"/>
  <c r="AG777" i="2" s="1"/>
  <c r="AD882" i="2"/>
  <c r="AF882" i="2" s="1"/>
  <c r="AD1096" i="2"/>
  <c r="AF1096" i="2" s="1"/>
  <c r="AD1097" i="2"/>
  <c r="AF1097" i="2" s="1"/>
  <c r="AD1098" i="2"/>
  <c r="AF1098" i="2" s="1"/>
  <c r="AG1098" i="2" s="1"/>
  <c r="AD1102" i="2"/>
  <c r="AF1102" i="2" s="1"/>
  <c r="AD1103" i="2"/>
  <c r="AF1103" i="2" s="1"/>
  <c r="AD1104" i="2"/>
  <c r="AF1104" i="2" s="1"/>
  <c r="AD1116" i="2"/>
  <c r="AF1116" i="2" s="1"/>
  <c r="AD1119" i="2"/>
  <c r="AF1119" i="2" s="1"/>
  <c r="AD1150" i="2"/>
  <c r="AF1150" i="2" s="1"/>
  <c r="AD1155" i="2"/>
  <c r="AF1155" i="2" s="1"/>
  <c r="AD1156" i="2"/>
  <c r="AF1156" i="2" s="1"/>
  <c r="AD1160" i="2"/>
  <c r="AF1160" i="2" s="1"/>
  <c r="AD1161" i="2"/>
  <c r="AF1161" i="2" s="1"/>
  <c r="AD1162" i="2"/>
  <c r="AF1162" i="2" s="1"/>
  <c r="AD2114" i="2"/>
  <c r="AF2114" i="2" s="1"/>
  <c r="AD2149" i="2"/>
  <c r="AF2149" i="2" s="1"/>
  <c r="AD4225" i="2"/>
  <c r="AF4225" i="2" s="1"/>
  <c r="AG4225" i="2" s="1"/>
  <c r="AD4546" i="2"/>
  <c r="AF4546" i="2" s="1"/>
  <c r="AG4546" i="2" s="1"/>
  <c r="AD4547" i="2"/>
  <c r="AF4547" i="2" s="1"/>
  <c r="AG4547" i="2" s="1"/>
  <c r="AD4920" i="2"/>
  <c r="AF4920" i="2" s="1"/>
  <c r="AG4920" i="2" s="1"/>
  <c r="AD4921" i="2"/>
  <c r="AF4921" i="2" s="1"/>
  <c r="AG4921" i="2" s="1"/>
  <c r="AD494" i="2"/>
  <c r="AF494" i="2" s="1"/>
  <c r="AG494" i="2" s="1"/>
  <c r="AD502" i="2"/>
  <c r="AF502" i="2" s="1"/>
  <c r="AG502" i="2" s="1"/>
  <c r="AD755" i="2"/>
  <c r="AF755" i="2" s="1"/>
  <c r="AG755" i="2" s="1"/>
  <c r="AD883" i="2"/>
  <c r="AF883" i="2" s="1"/>
  <c r="AG883" i="2" s="1"/>
  <c r="AD771" i="2"/>
  <c r="AF771" i="2" s="1"/>
  <c r="AG771" i="2" s="1"/>
  <c r="AD1108" i="2"/>
  <c r="AF1108" i="2" s="1"/>
  <c r="AG1108" i="2" s="1"/>
  <c r="AD1109" i="2"/>
  <c r="AF1109" i="2" s="1"/>
  <c r="AG1109" i="2" s="1"/>
  <c r="AD2031" i="2"/>
  <c r="AF2031" i="2" s="1"/>
  <c r="AG2031" i="2" s="1"/>
  <c r="AD2115" i="2"/>
  <c r="AF2115" i="2" s="1"/>
  <c r="AG2115" i="2" s="1"/>
  <c r="AD4172" i="2"/>
  <c r="AF4172" i="2" s="1"/>
  <c r="AG4172" i="2" s="1"/>
  <c r="AD4540" i="2"/>
  <c r="AF4540" i="2" s="1"/>
  <c r="AD4543" i="2"/>
  <c r="AF4543" i="2" s="1"/>
  <c r="AD4899" i="2"/>
  <c r="AF4899" i="2" s="1"/>
  <c r="AD4910" i="2"/>
  <c r="AF4910" i="2" s="1"/>
  <c r="AG4910" i="2" s="1"/>
  <c r="AD520" i="2"/>
  <c r="AF520" i="2" s="1"/>
  <c r="AD521" i="2"/>
  <c r="AF521" i="2" s="1"/>
  <c r="AD946" i="2"/>
  <c r="AF946" i="2" s="1"/>
  <c r="AD4658" i="2"/>
  <c r="AF4658" i="2" s="1"/>
  <c r="AD1223" i="2"/>
  <c r="AF1223" i="2" s="1"/>
  <c r="AD3550" i="2"/>
  <c r="AF3550" i="2" s="1"/>
  <c r="AD3372" i="2"/>
  <c r="AF3372" i="2" s="1"/>
  <c r="AD4027" i="2"/>
  <c r="AF4027" i="2" s="1"/>
  <c r="AD4028" i="2"/>
  <c r="AF4028" i="2" s="1"/>
  <c r="AD4037" i="2"/>
  <c r="AF4037" i="2" s="1"/>
  <c r="AD4042" i="2"/>
  <c r="AF4042" i="2" s="1"/>
  <c r="AD4173" i="2"/>
  <c r="AF4173" i="2" s="1"/>
  <c r="AD5814" i="2"/>
  <c r="AF5814" i="2" s="1"/>
  <c r="AD5102" i="2"/>
  <c r="AF5102" i="2" s="1"/>
  <c r="AG5102" i="2" s="1"/>
  <c r="AD5313" i="2"/>
  <c r="AF5313" i="2" s="1"/>
  <c r="AG5313" i="2" s="1"/>
  <c r="AD5381" i="2"/>
  <c r="AF5381" i="2" s="1"/>
  <c r="AG5381" i="2" s="1"/>
  <c r="AD5617" i="2"/>
  <c r="AF5617" i="2" s="1"/>
  <c r="AG5617" i="2" s="1"/>
  <c r="AD5855" i="2"/>
  <c r="AF5855" i="2" s="1"/>
  <c r="AG5855" i="2" s="1"/>
  <c r="AD5893" i="2"/>
  <c r="AF5893" i="2" s="1"/>
  <c r="AG5893" i="2" s="1"/>
  <c r="AD5894" i="2"/>
  <c r="AF5894" i="2" s="1"/>
  <c r="AG5894" i="2" s="1"/>
  <c r="AD6304" i="2"/>
  <c r="AF6304" i="2" s="1"/>
  <c r="AG6304" i="2" s="1"/>
  <c r="AD6529" i="2"/>
  <c r="AF6529" i="2" s="1"/>
  <c r="AG6529" i="2" s="1"/>
  <c r="AD1076" i="2"/>
  <c r="AF1076" i="2" s="1"/>
  <c r="AG1076" i="2" s="1"/>
  <c r="AD1078" i="2"/>
  <c r="AF1078" i="2" s="1"/>
  <c r="AD1081" i="2"/>
  <c r="AF1081" i="2" s="1"/>
  <c r="AG1081" i="2" s="1"/>
  <c r="AD1083" i="2"/>
  <c r="AF1083" i="2" s="1"/>
  <c r="AG1083" i="2" s="1"/>
  <c r="AD1087" i="2"/>
  <c r="AF1087" i="2" s="1"/>
  <c r="AG1087" i="2" s="1"/>
  <c r="AD1092" i="2"/>
  <c r="AF1092" i="2" s="1"/>
  <c r="AG1092" i="2" s="1"/>
  <c r="AD1136" i="2"/>
  <c r="AF1136" i="2" s="1"/>
  <c r="AD1140" i="2"/>
  <c r="AF1140" i="2" s="1"/>
  <c r="AD1144" i="2"/>
  <c r="AF1144" i="2" s="1"/>
  <c r="AD1145" i="2"/>
  <c r="AF1145" i="2" s="1"/>
  <c r="AG1145" i="2" s="1"/>
  <c r="AD1147" i="2"/>
  <c r="AF1147" i="2" s="1"/>
  <c r="AD1151" i="2"/>
  <c r="AF1151" i="2" s="1"/>
  <c r="AD513" i="2"/>
  <c r="AF513" i="2" s="1"/>
  <c r="AD515" i="2"/>
  <c r="AF515" i="2" s="1"/>
  <c r="AD975" i="2"/>
  <c r="AF975" i="2" s="1"/>
  <c r="AD4659" i="2"/>
  <c r="AF4659" i="2" s="1"/>
  <c r="AD1224" i="2"/>
  <c r="AF1224" i="2" s="1"/>
  <c r="AD3551" i="2"/>
  <c r="AF3551" i="2" s="1"/>
  <c r="AD3157" i="2"/>
  <c r="AF3157" i="2" s="1"/>
  <c r="AD4024" i="2"/>
  <c r="AF4024" i="2" s="1"/>
  <c r="AD4025" i="2"/>
  <c r="AF4025" i="2" s="1"/>
  <c r="AD4047" i="2"/>
  <c r="AF4047" i="2" s="1"/>
  <c r="AD4049" i="2"/>
  <c r="AF4049" i="2" s="1"/>
  <c r="AD4126" i="2"/>
  <c r="AF4126" i="2" s="1"/>
  <c r="AG4126" i="2" s="1"/>
  <c r="AD5815" i="2"/>
  <c r="AF5815" i="2" s="1"/>
  <c r="AG5815" i="2" s="1"/>
  <c r="AD5130" i="2"/>
  <c r="AF5130" i="2" s="1"/>
  <c r="AG5130" i="2" s="1"/>
  <c r="AD5314" i="2"/>
  <c r="AF5314" i="2" s="1"/>
  <c r="AG5314" i="2" s="1"/>
  <c r="AD5382" i="2"/>
  <c r="AF5382" i="2" s="1"/>
  <c r="AG5382" i="2" s="1"/>
  <c r="AD5618" i="2"/>
  <c r="AF5618" i="2" s="1"/>
  <c r="AG5618" i="2" s="1"/>
  <c r="AD5867" i="2"/>
  <c r="AF5867" i="2" s="1"/>
  <c r="AG5867" i="2" s="1"/>
  <c r="AD5942" i="2"/>
  <c r="AF5942" i="2" s="1"/>
  <c r="AG5942" i="2" s="1"/>
  <c r="AD5961" i="2"/>
  <c r="AF5961" i="2" s="1"/>
  <c r="AG5961" i="2" s="1"/>
  <c r="AD6323" i="2"/>
  <c r="AF6323" i="2" s="1"/>
  <c r="AG6323" i="2" s="1"/>
  <c r="AD6483" i="2"/>
  <c r="AF6483" i="2" s="1"/>
  <c r="AG6483" i="2" s="1"/>
  <c r="AD514" i="2"/>
  <c r="AF514" i="2" s="1"/>
  <c r="AG514" i="2" s="1"/>
  <c r="AD516" i="2"/>
  <c r="AF516" i="2" s="1"/>
  <c r="AG516" i="2" s="1"/>
  <c r="AD778" i="2"/>
  <c r="AF778" i="2" s="1"/>
  <c r="AG778" i="2" s="1"/>
  <c r="AD779" i="2"/>
  <c r="AF779" i="2" s="1"/>
  <c r="AG779" i="2" s="1"/>
  <c r="AD884" i="2"/>
  <c r="AF884" i="2" s="1"/>
  <c r="AD785" i="2"/>
  <c r="AF785" i="2" s="1"/>
  <c r="AD1077" i="2"/>
  <c r="AF1077" i="2" s="1"/>
  <c r="AD1079" i="2"/>
  <c r="AF1079" i="2" s="1"/>
  <c r="AG1079" i="2" s="1"/>
  <c r="AD1082" i="2"/>
  <c r="AF1082" i="2" s="1"/>
  <c r="AD1084" i="2"/>
  <c r="AF1084" i="2" s="1"/>
  <c r="AD1085" i="2"/>
  <c r="AF1085" i="2" s="1"/>
  <c r="AD1088" i="2"/>
  <c r="AF1088" i="2" s="1"/>
  <c r="AD1117" i="2"/>
  <c r="AF1117" i="2" s="1"/>
  <c r="AD1120" i="2"/>
  <c r="AF1120" i="2" s="1"/>
  <c r="AD1137" i="2"/>
  <c r="AF1137" i="2" s="1"/>
  <c r="AD1138" i="2"/>
  <c r="AF1138" i="2" s="1"/>
  <c r="AD1141" i="2"/>
  <c r="AF1141" i="2" s="1"/>
  <c r="AD1142" i="2"/>
  <c r="AF1142" i="2" s="1"/>
  <c r="AD1146" i="2"/>
  <c r="AF1146" i="2" s="1"/>
  <c r="AD1148" i="2"/>
  <c r="AF1148" i="2" s="1"/>
  <c r="AD2150" i="2"/>
  <c r="AF2150" i="2" s="1"/>
  <c r="AD2168" i="2"/>
  <c r="AF2168" i="2" s="1"/>
  <c r="AG2168" i="2" s="1"/>
  <c r="AD3198" i="2"/>
  <c r="AF3198" i="2" s="1"/>
  <c r="AG3198" i="2" s="1"/>
  <c r="AD4174" i="2"/>
  <c r="AF4174" i="2" s="1"/>
  <c r="AG4174" i="2" s="1"/>
  <c r="AD4548" i="2"/>
  <c r="AF4548" i="2" s="1"/>
  <c r="AG4548" i="2" s="1"/>
  <c r="AD4549" i="2"/>
  <c r="AF4549" i="2" s="1"/>
  <c r="AG4549" i="2" s="1"/>
  <c r="AD4911" i="2"/>
  <c r="AF4911" i="2" s="1"/>
  <c r="AG4911" i="2" s="1"/>
  <c r="AD4922" i="2"/>
  <c r="AF4922" i="2" s="1"/>
  <c r="AG4922" i="2" s="1"/>
  <c r="AD4970" i="2"/>
  <c r="AF4970" i="2" s="1"/>
  <c r="AG4970" i="2" s="1"/>
  <c r="AD3297" i="2"/>
  <c r="AF3297" i="2" s="1"/>
  <c r="AG3297" i="2" s="1"/>
  <c r="AD3727" i="2"/>
  <c r="AF3727" i="2" s="1"/>
  <c r="AG3727" i="2" s="1"/>
  <c r="AD3759" i="2"/>
  <c r="AF3759" i="2" s="1"/>
  <c r="AG3759" i="2" s="1"/>
  <c r="AD3923" i="2"/>
  <c r="AF3923" i="2" s="1"/>
  <c r="AG3923" i="2" s="1"/>
  <c r="AD3924" i="2"/>
  <c r="AF3924" i="2" s="1"/>
  <c r="AG3924" i="2" s="1"/>
  <c r="AD5442" i="2"/>
  <c r="AF5442" i="2" s="1"/>
  <c r="AG5442" i="2" s="1"/>
  <c r="AD6400" i="2"/>
  <c r="AF6400" i="2" s="1"/>
  <c r="AG6400" i="2" s="1"/>
  <c r="AD6521" i="2"/>
  <c r="AF6521" i="2" s="1"/>
  <c r="AD380" i="2"/>
  <c r="AF380" i="2" s="1"/>
  <c r="AD381" i="2"/>
  <c r="AF381" i="2" s="1"/>
  <c r="AD738" i="2"/>
  <c r="AF738" i="2" s="1"/>
  <c r="AG738" i="2" s="1"/>
  <c r="AD739" i="2"/>
  <c r="AF739" i="2" s="1"/>
  <c r="AD885" i="2"/>
  <c r="AF885" i="2" s="1"/>
  <c r="AD2212" i="2"/>
  <c r="AF2212" i="2" s="1"/>
  <c r="AD2213" i="2"/>
  <c r="AF2213" i="2" s="1"/>
  <c r="AD2232" i="2"/>
  <c r="AF2232" i="2" s="1"/>
  <c r="AD2233" i="2"/>
  <c r="AF2233" i="2" s="1"/>
  <c r="AD2259" i="2"/>
  <c r="AF2259" i="2" s="1"/>
  <c r="AD2260" i="2"/>
  <c r="AF2260" i="2" s="1"/>
  <c r="AD2261" i="2"/>
  <c r="AF2261" i="2" s="1"/>
  <c r="AD2262" i="2"/>
  <c r="AF2262" i="2" s="1"/>
  <c r="AD3199" i="2"/>
  <c r="AF3199" i="2" s="1"/>
  <c r="AD3200" i="2"/>
  <c r="AF3200" i="2" s="1"/>
  <c r="AD3201" i="2"/>
  <c r="AF3201" i="2" s="1"/>
  <c r="AD3251" i="2"/>
  <c r="AF3251" i="2" s="1"/>
  <c r="AG3251" i="2" s="1"/>
  <c r="AD3252" i="2"/>
  <c r="AF3252" i="2" s="1"/>
  <c r="AG3252" i="2" s="1"/>
  <c r="AD3253" i="2"/>
  <c r="AF3253" i="2" s="1"/>
  <c r="AG3253" i="2" s="1"/>
  <c r="AD3298" i="2"/>
  <c r="AF3298" i="2" s="1"/>
  <c r="AG3298" i="2" s="1"/>
  <c r="AD3299" i="2"/>
  <c r="AF3299" i="2" s="1"/>
  <c r="AG3299" i="2" s="1"/>
  <c r="AD3365" i="2"/>
  <c r="AF3365" i="2" s="1"/>
  <c r="AG3365" i="2" s="1"/>
  <c r="AD4305" i="2"/>
  <c r="AF4305" i="2" s="1"/>
  <c r="AG4305" i="2" s="1"/>
  <c r="AD4454" i="2"/>
  <c r="AF4454" i="2" s="1"/>
  <c r="AG4454" i="2" s="1"/>
  <c r="AD4455" i="2"/>
  <c r="AF4455" i="2" s="1"/>
  <c r="AG4455" i="2" s="1"/>
  <c r="AD4900" i="2"/>
  <c r="AF4900" i="2" s="1"/>
  <c r="AG4900" i="2" s="1"/>
  <c r="AD4901" i="2"/>
  <c r="AF4901" i="2" s="1"/>
  <c r="AG4901" i="2" s="1"/>
  <c r="AD5035" i="2"/>
  <c r="AF5035" i="2" s="1"/>
  <c r="AG5035" i="2" s="1"/>
  <c r="AD503" i="2"/>
  <c r="AF503" i="2" s="1"/>
  <c r="AG503" i="2" s="1"/>
  <c r="AD504" i="2"/>
  <c r="AF504" i="2" s="1"/>
  <c r="AG504" i="2" s="1"/>
  <c r="AD1019" i="2"/>
  <c r="AF1019" i="2" s="1"/>
  <c r="AG1019" i="2" s="1"/>
  <c r="AD4660" i="2"/>
  <c r="AF4660" i="2" s="1"/>
  <c r="AD1334" i="2"/>
  <c r="AF1334" i="2" s="1"/>
  <c r="AD3552" i="2"/>
  <c r="AF3552" i="2" s="1"/>
  <c r="AD5816" i="2"/>
  <c r="AF5816" i="2" s="1"/>
  <c r="AG5816" i="2" s="1"/>
  <c r="AD4306" i="2"/>
  <c r="AF4306" i="2" s="1"/>
  <c r="AD5189" i="2"/>
  <c r="AF5189" i="2" s="1"/>
  <c r="AD5315" i="2"/>
  <c r="AF5315" i="2" s="1"/>
  <c r="AD5710" i="2"/>
  <c r="AF5710" i="2" s="1"/>
  <c r="AD6095" i="2"/>
  <c r="AF6095" i="2" s="1"/>
  <c r="AD6175" i="2"/>
  <c r="AF6175" i="2" s="1"/>
  <c r="AD6222" i="2"/>
  <c r="AF6222" i="2" s="1"/>
  <c r="AD444" i="2"/>
  <c r="AF444" i="2" s="1"/>
  <c r="AD445" i="2"/>
  <c r="AF445" i="2" s="1"/>
  <c r="AD1048" i="2"/>
  <c r="AF1048" i="2" s="1"/>
  <c r="AD4661" i="2"/>
  <c r="AF4661" i="2" s="1"/>
  <c r="AD1438" i="2"/>
  <c r="AF1438" i="2" s="1"/>
  <c r="AD3553" i="2"/>
  <c r="AF3553" i="2" s="1"/>
  <c r="AD3790" i="2"/>
  <c r="AF3790" i="2" s="1"/>
  <c r="AG3790" i="2" s="1"/>
  <c r="AD3797" i="2"/>
  <c r="AF3797" i="2" s="1"/>
  <c r="AG3797" i="2" s="1"/>
  <c r="AD4008" i="2"/>
  <c r="AF4008" i="2" s="1"/>
  <c r="AG4008" i="2" s="1"/>
  <c r="AD4009" i="2"/>
  <c r="AF4009" i="2" s="1"/>
  <c r="AG4009" i="2" s="1"/>
  <c r="AD4319" i="2"/>
  <c r="AF4319" i="2" s="1"/>
  <c r="AG4319" i="2" s="1"/>
  <c r="AD5817" i="2"/>
  <c r="AF5817" i="2" s="1"/>
  <c r="AG5817" i="2" s="1"/>
  <c r="AD5201" i="2"/>
  <c r="AF5201" i="2" s="1"/>
  <c r="AG5201" i="2" s="1"/>
  <c r="AD5316" i="2"/>
  <c r="AF5316" i="2" s="1"/>
  <c r="AG5316" i="2" s="1"/>
  <c r="AD5471" i="2"/>
  <c r="AF5471" i="2" s="1"/>
  <c r="AG5471" i="2" s="1"/>
  <c r="AD5536" i="2"/>
  <c r="AF5536" i="2" s="1"/>
  <c r="AG5536" i="2" s="1"/>
  <c r="AD5729" i="2"/>
  <c r="AF5729" i="2" s="1"/>
  <c r="AD5876" i="2"/>
  <c r="AF5876" i="2" s="1"/>
  <c r="AG5876" i="2" s="1"/>
  <c r="AD5986" i="2"/>
  <c r="AF5986" i="2" s="1"/>
  <c r="AG5986" i="2" s="1"/>
  <c r="AD5987" i="2"/>
  <c r="AF5987" i="2" s="1"/>
  <c r="AG5987" i="2" s="1"/>
  <c r="AD446" i="2"/>
  <c r="AF446" i="2" s="1"/>
  <c r="AG446" i="2" s="1"/>
  <c r="AD447" i="2"/>
  <c r="AF447" i="2" s="1"/>
  <c r="AD756" i="2"/>
  <c r="AF756" i="2" s="1"/>
  <c r="AD757" i="2"/>
  <c r="AF757" i="2" s="1"/>
  <c r="AD886" i="2"/>
  <c r="AF886" i="2" s="1"/>
  <c r="AG886" i="2" s="1"/>
  <c r="AD2189" i="2"/>
  <c r="AF2189" i="2" s="1"/>
  <c r="AD2190" i="2"/>
  <c r="AF2190" i="2" s="1"/>
  <c r="AD2214" i="2"/>
  <c r="AF2214" i="2" s="1"/>
  <c r="AD2234" i="2"/>
  <c r="AF2234" i="2" s="1"/>
  <c r="AD2235" i="2"/>
  <c r="AF2235" i="2" s="1"/>
  <c r="AD2236" i="2"/>
  <c r="AF2236" i="2" s="1"/>
  <c r="AD2263" i="2"/>
  <c r="AF2263" i="2" s="1"/>
  <c r="AD2264" i="2"/>
  <c r="AF2264" i="2" s="1"/>
  <c r="AD3202" i="2"/>
  <c r="AF3202" i="2" s="1"/>
  <c r="AD3203" i="2"/>
  <c r="AF3203" i="2" s="1"/>
  <c r="AD3254" i="2"/>
  <c r="AF3254" i="2" s="1"/>
  <c r="AD3255" i="2"/>
  <c r="AF3255" i="2" s="1"/>
  <c r="AD3300" i="2"/>
  <c r="AF3300" i="2" s="1"/>
  <c r="AD3301" i="2"/>
  <c r="AF3301" i="2" s="1"/>
  <c r="AG3301" i="2" s="1"/>
  <c r="AD3302" i="2"/>
  <c r="AF3302" i="2" s="1"/>
  <c r="AG3302" i="2" s="1"/>
  <c r="AD3334" i="2"/>
  <c r="AF3334" i="2" s="1"/>
  <c r="AG3334" i="2" s="1"/>
  <c r="AD4320" i="2"/>
  <c r="AF4320" i="2" s="1"/>
  <c r="AG4320" i="2" s="1"/>
  <c r="AD4530" i="2"/>
  <c r="AF4530" i="2" s="1"/>
  <c r="AG4530" i="2" s="1"/>
  <c r="AD4531" i="2"/>
  <c r="AF4531" i="2" s="1"/>
  <c r="AG4531" i="2" s="1"/>
  <c r="AD4878" i="2"/>
  <c r="AF4878" i="2" s="1"/>
  <c r="AG4878" i="2" s="1"/>
  <c r="AD4879" i="2"/>
  <c r="AF4879" i="2" s="1"/>
  <c r="AG4879" i="2" s="1"/>
  <c r="AD3345" i="2"/>
  <c r="AF3345" i="2" s="1"/>
  <c r="AG3345" i="2" s="1"/>
  <c r="AD5462" i="2"/>
  <c r="AF5462" i="2" s="1"/>
  <c r="AG5462" i="2" s="1"/>
  <c r="AD6407" i="2"/>
  <c r="AF6407" i="2" s="1"/>
  <c r="AG6407" i="2" s="1"/>
  <c r="AD6526" i="2"/>
  <c r="AF6526" i="2" s="1"/>
  <c r="AG6526" i="2" s="1"/>
  <c r="AD3357" i="2"/>
  <c r="AF3357" i="2" s="1"/>
  <c r="AG3357" i="2" s="1"/>
  <c r="AD5056" i="2"/>
  <c r="AF5056" i="2" s="1"/>
  <c r="AG5056" i="2" s="1"/>
  <c r="AD3256" i="2"/>
  <c r="AF3256" i="2" s="1"/>
  <c r="AG3256" i="2" s="1"/>
  <c r="AD3728" i="2"/>
  <c r="AF3728" i="2" s="1"/>
  <c r="AD3729" i="2"/>
  <c r="AF3729" i="2" s="1"/>
  <c r="AD3925" i="2"/>
  <c r="AF3925" i="2" s="1"/>
  <c r="AD3926" i="2"/>
  <c r="AF3926" i="2" s="1"/>
  <c r="AG3926" i="2" s="1"/>
  <c r="AD5443" i="2"/>
  <c r="AF5443" i="2" s="1"/>
  <c r="AD6393" i="2"/>
  <c r="AF6393" i="2" s="1"/>
  <c r="AD6522" i="2"/>
  <c r="AF6522" i="2" s="1"/>
  <c r="AD352" i="2"/>
  <c r="AF352" i="2" s="1"/>
  <c r="AD382" i="2"/>
  <c r="AF382" i="2" s="1"/>
  <c r="AD724" i="2"/>
  <c r="AF724" i="2" s="1"/>
  <c r="AD740" i="2"/>
  <c r="AF740" i="2" s="1"/>
  <c r="AD887" i="2"/>
  <c r="AF887" i="2" s="1"/>
  <c r="AD2215" i="2"/>
  <c r="AF2215" i="2" s="1"/>
  <c r="AD2216" i="2"/>
  <c r="AF2216" i="2" s="1"/>
  <c r="AD2237" i="2"/>
  <c r="AF2237" i="2" s="1"/>
  <c r="AD2238" i="2"/>
  <c r="AF2238" i="2" s="1"/>
  <c r="AD2239" i="2"/>
  <c r="AF2239" i="2" s="1"/>
  <c r="AD2240" i="2"/>
  <c r="AF2240" i="2" s="1"/>
  <c r="AG2240" i="2" s="1"/>
  <c r="AD2265" i="2"/>
  <c r="AF2265" i="2" s="1"/>
  <c r="AG2265" i="2" s="1"/>
  <c r="AD2266" i="2"/>
  <c r="AF2266" i="2" s="1"/>
  <c r="AG2266" i="2" s="1"/>
  <c r="AD3204" i="2"/>
  <c r="AF3204" i="2" s="1"/>
  <c r="AG3204" i="2" s="1"/>
  <c r="AD3205" i="2"/>
  <c r="AF3205" i="2" s="1"/>
  <c r="AG3205" i="2" s="1"/>
  <c r="AD3206" i="2"/>
  <c r="AF3206" i="2" s="1"/>
  <c r="AG3206" i="2" s="1"/>
  <c r="AD3207" i="2"/>
  <c r="AF3207" i="2" s="1"/>
  <c r="AG3207" i="2" s="1"/>
  <c r="AD3208" i="2"/>
  <c r="AF3208" i="2" s="1"/>
  <c r="AG3208" i="2" s="1"/>
  <c r="AD3257" i="2"/>
  <c r="AF3257" i="2" s="1"/>
  <c r="AG3257" i="2" s="1"/>
  <c r="AD3258" i="2"/>
  <c r="AF3258" i="2" s="1"/>
  <c r="AG3258" i="2" s="1"/>
  <c r="AD3259" i="2"/>
  <c r="AF3259" i="2" s="1"/>
  <c r="AG3259" i="2" s="1"/>
  <c r="AD3366" i="2"/>
  <c r="AF3366" i="2" s="1"/>
  <c r="AG3366" i="2" s="1"/>
  <c r="AD4285" i="2"/>
  <c r="AF4285" i="2" s="1"/>
  <c r="AG4285" i="2" s="1"/>
  <c r="AD4456" i="2"/>
  <c r="AF4456" i="2" s="1"/>
  <c r="AG4456" i="2" s="1"/>
  <c r="AD4457" i="2"/>
  <c r="AF4457" i="2" s="1"/>
  <c r="AG4457" i="2" s="1"/>
  <c r="AD4902" i="2"/>
  <c r="AF4902" i="2" s="1"/>
  <c r="AG4902" i="2" s="1"/>
  <c r="AD4903" i="2"/>
  <c r="AF4903" i="2" s="1"/>
  <c r="AD5036" i="2"/>
  <c r="AF5036" i="2" s="1"/>
  <c r="AD495" i="2"/>
  <c r="AF495" i="2" s="1"/>
  <c r="AG495" i="2" s="1"/>
  <c r="AD505" i="2"/>
  <c r="AF505" i="2" s="1"/>
  <c r="AD1020" i="2"/>
  <c r="AF1020" i="2" s="1"/>
  <c r="AD4662" i="2"/>
  <c r="AF4662" i="2" s="1"/>
  <c r="AD1335" i="2"/>
  <c r="AF1335" i="2" s="1"/>
  <c r="AD3554" i="2"/>
  <c r="AF3554" i="2" s="1"/>
  <c r="AD4307" i="2"/>
  <c r="AF4307" i="2" s="1"/>
  <c r="AD5818" i="2"/>
  <c r="AF5818" i="2" s="1"/>
  <c r="AD5190" i="2"/>
  <c r="AF5190" i="2" s="1"/>
  <c r="AD5317" i="2"/>
  <c r="AF5317" i="2" s="1"/>
  <c r="AD5711" i="2"/>
  <c r="AF5711" i="2" s="1"/>
  <c r="AD6041" i="2"/>
  <c r="AF6041" i="2" s="1"/>
  <c r="AD6176" i="2"/>
  <c r="AF6176" i="2" s="1"/>
  <c r="AD6223" i="2"/>
  <c r="AF6223" i="2" s="1"/>
  <c r="AD448" i="2"/>
  <c r="AF448" i="2" s="1"/>
  <c r="AG448" i="2" s="1"/>
  <c r="AD449" i="2"/>
  <c r="AF449" i="2" s="1"/>
  <c r="AG449" i="2" s="1"/>
  <c r="AD1049" i="2"/>
  <c r="AF1049" i="2" s="1"/>
  <c r="AG1049" i="2" s="1"/>
  <c r="AD4663" i="2"/>
  <c r="AF4663" i="2" s="1"/>
  <c r="AG4663" i="2" s="1"/>
  <c r="AD1488" i="2"/>
  <c r="AF1488" i="2" s="1"/>
  <c r="AG1488" i="2" s="1"/>
  <c r="AD3555" i="2"/>
  <c r="AF3555" i="2" s="1"/>
  <c r="AG3555" i="2" s="1"/>
  <c r="AD3791" i="2"/>
  <c r="AF3791" i="2" s="1"/>
  <c r="AG3791" i="2" s="1"/>
  <c r="AD3792" i="2"/>
  <c r="AF3792" i="2" s="1"/>
  <c r="AG3792" i="2" s="1"/>
  <c r="AD4010" i="2"/>
  <c r="AF4010" i="2" s="1"/>
  <c r="AG4010" i="2" s="1"/>
  <c r="AD4011" i="2"/>
  <c r="AF4011" i="2" s="1"/>
  <c r="AG4011" i="2" s="1"/>
  <c r="AD4323" i="2"/>
  <c r="AF4323" i="2" s="1"/>
  <c r="AG4323" i="2" s="1"/>
  <c r="AD5819" i="2"/>
  <c r="AF5819" i="2" s="1"/>
  <c r="AG5819" i="2" s="1"/>
  <c r="AD5202" i="2"/>
  <c r="AF5202" i="2" s="1"/>
  <c r="AG5202" i="2" s="1"/>
  <c r="AD5318" i="2"/>
  <c r="AF5318" i="2" s="1"/>
  <c r="AG5318" i="2" s="1"/>
  <c r="AD5472" i="2"/>
  <c r="AF5472" i="2" s="1"/>
  <c r="AG5472" i="2" s="1"/>
  <c r="AD5537" i="2"/>
  <c r="AF5537" i="2" s="1"/>
  <c r="AD5730" i="2"/>
  <c r="AF5730" i="2" s="1"/>
  <c r="AD5877" i="2"/>
  <c r="AF5877" i="2" s="1"/>
  <c r="AD5988" i="2"/>
  <c r="AF5988" i="2" s="1"/>
  <c r="AG5988" i="2" s="1"/>
  <c r="AD5989" i="2"/>
  <c r="AF5989" i="2" s="1"/>
  <c r="AD450" i="2"/>
  <c r="AF450" i="2" s="1"/>
  <c r="AD451" i="2"/>
  <c r="AF451" i="2" s="1"/>
  <c r="AD758" i="2"/>
  <c r="AF758" i="2" s="1"/>
  <c r="AD759" i="2"/>
  <c r="AF759" i="2" s="1"/>
  <c r="AD888" i="2"/>
  <c r="AF888" i="2" s="1"/>
  <c r="AD2191" i="2"/>
  <c r="AF2191" i="2" s="1"/>
  <c r="AD2192" i="2"/>
  <c r="AF2192" i="2" s="1"/>
  <c r="AD2241" i="2"/>
  <c r="AF2241" i="2" s="1"/>
  <c r="AD2242" i="2"/>
  <c r="AF2242" i="2" s="1"/>
  <c r="AD2243" i="2"/>
  <c r="AF2243" i="2" s="1"/>
  <c r="AD2244" i="2"/>
  <c r="AF2244" i="2" s="1"/>
  <c r="AD2267" i="2"/>
  <c r="AF2267" i="2" s="1"/>
  <c r="AD2268" i="2"/>
  <c r="AF2268" i="2" s="1"/>
  <c r="AG2268" i="2" s="1"/>
  <c r="AD3209" i="2"/>
  <c r="AF3209" i="2" s="1"/>
  <c r="AG3209" i="2" s="1"/>
  <c r="AD3210" i="2"/>
  <c r="AF3210" i="2" s="1"/>
  <c r="AG3210" i="2" s="1"/>
  <c r="AD3260" i="2"/>
  <c r="AF3260" i="2" s="1"/>
  <c r="AG3260" i="2" s="1"/>
  <c r="AD3261" i="2"/>
  <c r="AF3261" i="2" s="1"/>
  <c r="AG3261" i="2" s="1"/>
  <c r="AD3303" i="2"/>
  <c r="AF3303" i="2" s="1"/>
  <c r="AG3303" i="2" s="1"/>
  <c r="AD3304" i="2"/>
  <c r="AF3304" i="2" s="1"/>
  <c r="AG3304" i="2" s="1"/>
  <c r="AD3305" i="2"/>
  <c r="AF3305" i="2" s="1"/>
  <c r="AG3305" i="2" s="1"/>
  <c r="AD3306" i="2"/>
  <c r="AF3306" i="2" s="1"/>
  <c r="AG3306" i="2" s="1"/>
  <c r="AD4321" i="2"/>
  <c r="AF4321" i="2" s="1"/>
  <c r="AG4321" i="2" s="1"/>
  <c r="AD4532" i="2"/>
  <c r="AF4532" i="2" s="1"/>
  <c r="AG4532" i="2" s="1"/>
  <c r="AD4533" i="2"/>
  <c r="AF4533" i="2" s="1"/>
  <c r="AG4533" i="2" s="1"/>
  <c r="AD4880" i="2"/>
  <c r="AF4880" i="2" s="1"/>
  <c r="AG4880" i="2" s="1"/>
  <c r="AD4881" i="2"/>
  <c r="AF4881" i="2" s="1"/>
  <c r="AG4881" i="2" s="1"/>
  <c r="AD3346" i="2"/>
  <c r="AF3346" i="2" s="1"/>
  <c r="AG3346" i="2" s="1"/>
  <c r="AD5463" i="2"/>
  <c r="AF5463" i="2" s="1"/>
  <c r="AD6408" i="2"/>
  <c r="AF6408" i="2" s="1"/>
  <c r="AD6527" i="2"/>
  <c r="AF6527" i="2" s="1"/>
  <c r="AD3358" i="2"/>
  <c r="AF3358" i="2" s="1"/>
  <c r="AG3358" i="2" s="1"/>
  <c r="AD5057" i="2"/>
  <c r="AF5057" i="2" s="1"/>
  <c r="AD472" i="2"/>
  <c r="AF472" i="2" s="1"/>
  <c r="AD473" i="2"/>
  <c r="AF473" i="2" s="1"/>
  <c r="AD4664" i="2"/>
  <c r="AF4664" i="2" s="1"/>
  <c r="AD1021" i="2"/>
  <c r="AF1021" i="2" s="1"/>
  <c r="AD1336" i="2"/>
  <c r="AF1336" i="2" s="1"/>
  <c r="AD3556" i="2"/>
  <c r="AF3556" i="2" s="1"/>
  <c r="AD4286" i="2"/>
  <c r="AF4286" i="2" s="1"/>
  <c r="AD5820" i="2"/>
  <c r="AF5820" i="2" s="1"/>
  <c r="AD5319" i="2"/>
  <c r="AF5319" i="2" s="1"/>
  <c r="AD5191" i="2"/>
  <c r="AF5191" i="2" s="1"/>
  <c r="AD5473" i="2"/>
  <c r="AF5473" i="2" s="1"/>
  <c r="AD5538" i="2"/>
  <c r="AF5538" i="2" s="1"/>
  <c r="AD5712" i="2"/>
  <c r="AF5712" i="2" s="1"/>
  <c r="AG5712" i="2" s="1"/>
  <c r="AD2193" i="2"/>
  <c r="AF2193" i="2" s="1"/>
  <c r="AG2193" i="2" s="1"/>
  <c r="AD2194" i="2"/>
  <c r="AF2194" i="2" s="1"/>
  <c r="AG2194" i="2" s="1"/>
  <c r="AD2217" i="2"/>
  <c r="AF2217" i="2" s="1"/>
  <c r="AD2218" i="2"/>
  <c r="AF2218" i="2" s="1"/>
  <c r="AG2218" i="2" s="1"/>
  <c r="AD2219" i="2"/>
  <c r="AF2219" i="2" s="1"/>
  <c r="AG2219" i="2" s="1"/>
  <c r="AD2220" i="2"/>
  <c r="AF2220" i="2" s="1"/>
  <c r="AG2220" i="2" s="1"/>
  <c r="AD3088" i="2"/>
  <c r="AF3088" i="2" s="1"/>
  <c r="AG3088" i="2" s="1"/>
  <c r="AD3089" i="2"/>
  <c r="AF3089" i="2" s="1"/>
  <c r="AG3089" i="2" s="1"/>
  <c r="AD3114" i="2"/>
  <c r="AF3114" i="2" s="1"/>
  <c r="AG3114" i="2" s="1"/>
  <c r="AD3115" i="2"/>
  <c r="AF3115" i="2" s="1"/>
  <c r="AG3115" i="2" s="1"/>
  <c r="AD3116" i="2"/>
  <c r="AF3116" i="2" s="1"/>
  <c r="AG3116" i="2" s="1"/>
  <c r="AD3117" i="2"/>
  <c r="AF3117" i="2" s="1"/>
  <c r="AG3117" i="2" s="1"/>
  <c r="AD3431" i="2"/>
  <c r="AF3431" i="2" s="1"/>
  <c r="AG3431" i="2" s="1"/>
  <c r="AD3760" i="2"/>
  <c r="AF3760" i="2" s="1"/>
  <c r="AG3760" i="2" s="1"/>
  <c r="AD3761" i="2"/>
  <c r="AF3761" i="2" s="1"/>
  <c r="AD3981" i="2"/>
  <c r="AF3981" i="2" s="1"/>
  <c r="AD3982" i="2"/>
  <c r="AF3982" i="2" s="1"/>
  <c r="AD5426" i="2"/>
  <c r="AF5426" i="2" s="1"/>
  <c r="AG5426" i="2" s="1"/>
  <c r="AD6042" i="2"/>
  <c r="AF6042" i="2" s="1"/>
  <c r="AD6177" i="2"/>
  <c r="AF6177" i="2" s="1"/>
  <c r="AD6224" i="2"/>
  <c r="AF6224" i="2" s="1"/>
  <c r="AD6348" i="2"/>
  <c r="AF6348" i="2" s="1"/>
  <c r="AD6437" i="2"/>
  <c r="AF6437" i="2" s="1"/>
  <c r="AD353" i="2"/>
  <c r="AF353" i="2" s="1"/>
  <c r="AD383" i="2"/>
  <c r="AF383" i="2" s="1"/>
  <c r="AD725" i="2"/>
  <c r="AF725" i="2" s="1"/>
  <c r="AD726" i="2"/>
  <c r="AF726" i="2" s="1"/>
  <c r="AD889" i="2"/>
  <c r="AF889" i="2" s="1"/>
  <c r="AD2151" i="2"/>
  <c r="AF2151" i="2" s="1"/>
  <c r="AD2152" i="2"/>
  <c r="AF2152" i="2" s="1"/>
  <c r="AD3061" i="2"/>
  <c r="AF3061" i="2" s="1"/>
  <c r="AD3062" i="2"/>
  <c r="AF3062" i="2" s="1"/>
  <c r="AG3062" i="2" s="1"/>
  <c r="AD3438" i="2"/>
  <c r="AF3438" i="2" s="1"/>
  <c r="AG3438" i="2" s="1"/>
  <c r="AD4287" i="2"/>
  <c r="AF4287" i="2" s="1"/>
  <c r="AG4287" i="2" s="1"/>
  <c r="AD4510" i="2"/>
  <c r="AF4510" i="2" s="1"/>
  <c r="AG4510" i="2" s="1"/>
  <c r="AD4511" i="2"/>
  <c r="AF4511" i="2" s="1"/>
  <c r="AG4511" i="2" s="1"/>
  <c r="AD4794" i="2"/>
  <c r="AF4794" i="2" s="1"/>
  <c r="AG4794" i="2" s="1"/>
  <c r="AD4795" i="2"/>
  <c r="AF4795" i="2" s="1"/>
  <c r="AG4795" i="2" s="1"/>
  <c r="AD5037" i="2"/>
  <c r="AF5037" i="2" s="1"/>
  <c r="AG5037" i="2" s="1"/>
  <c r="AD452" i="2"/>
  <c r="AF452" i="2" s="1"/>
  <c r="AG452" i="2" s="1"/>
  <c r="AD453" i="2"/>
  <c r="AF453" i="2" s="1"/>
  <c r="AG453" i="2" s="1"/>
  <c r="AD1050" i="2"/>
  <c r="AF1050" i="2" s="1"/>
  <c r="AG1050" i="2" s="1"/>
  <c r="AD4665" i="2"/>
  <c r="AF4665" i="2" s="1"/>
  <c r="AG4665" i="2" s="1"/>
  <c r="AD1489" i="2"/>
  <c r="AF1489" i="2" s="1"/>
  <c r="AG1489" i="2" s="1"/>
  <c r="AD3557" i="2"/>
  <c r="AF3557" i="2" s="1"/>
  <c r="AG3557" i="2" s="1"/>
  <c r="AD3793" i="2"/>
  <c r="AF3793" i="2" s="1"/>
  <c r="AG3793" i="2" s="1"/>
  <c r="AD3798" i="2"/>
  <c r="AF3798" i="2" s="1"/>
  <c r="AD4012" i="2"/>
  <c r="AF4012" i="2" s="1"/>
  <c r="AD4013" i="2"/>
  <c r="AF4013" i="2" s="1"/>
  <c r="AD4324" i="2"/>
  <c r="AF4324" i="2" s="1"/>
  <c r="AG4324" i="2" s="1"/>
  <c r="AD5821" i="2"/>
  <c r="AF5821" i="2" s="1"/>
  <c r="AD5203" i="2"/>
  <c r="AF5203" i="2" s="1"/>
  <c r="AD5320" i="2"/>
  <c r="AF5320" i="2" s="1"/>
  <c r="AD5529" i="2"/>
  <c r="AF5529" i="2" s="1"/>
  <c r="AD5539" i="2"/>
  <c r="AF5539" i="2" s="1"/>
  <c r="AD5731" i="2"/>
  <c r="AF5731" i="2" s="1"/>
  <c r="AD5990" i="2"/>
  <c r="AF5990" i="2" s="1"/>
  <c r="AD5991" i="2"/>
  <c r="AF5991" i="2" s="1"/>
  <c r="AD454" i="2"/>
  <c r="AF454" i="2" s="1"/>
  <c r="AD455" i="2"/>
  <c r="AF455" i="2" s="1"/>
  <c r="AD760" i="2"/>
  <c r="AF760" i="2" s="1"/>
  <c r="AD761" i="2"/>
  <c r="AF761" i="2" s="1"/>
  <c r="AD890" i="2"/>
  <c r="AF890" i="2" s="1"/>
  <c r="AD2195" i="2"/>
  <c r="AF2195" i="2" s="1"/>
  <c r="AG2195" i="2" s="1"/>
  <c r="AD2196" i="2"/>
  <c r="AF2196" i="2" s="1"/>
  <c r="AG2196" i="2" s="1"/>
  <c r="AD2245" i="2"/>
  <c r="AF2245" i="2" s="1"/>
  <c r="AG2245" i="2" s="1"/>
  <c r="AD2246" i="2"/>
  <c r="AF2246" i="2" s="1"/>
  <c r="AG2246" i="2" s="1"/>
  <c r="AD2269" i="2"/>
  <c r="AF2269" i="2" s="1"/>
  <c r="AG2269" i="2" s="1"/>
  <c r="AD2270" i="2"/>
  <c r="AF2270" i="2" s="1"/>
  <c r="AG2270" i="2" s="1"/>
  <c r="AD2271" i="2"/>
  <c r="AF2271" i="2" s="1"/>
  <c r="AG2271" i="2" s="1"/>
  <c r="AD2277" i="2"/>
  <c r="AF2277" i="2" s="1"/>
  <c r="AG2277" i="2" s="1"/>
  <c r="AD3211" i="2"/>
  <c r="AF3211" i="2" s="1"/>
  <c r="AG3211" i="2" s="1"/>
  <c r="AD3262" i="2"/>
  <c r="AF3262" i="2" s="1"/>
  <c r="AG3262" i="2" s="1"/>
  <c r="AD3263" i="2"/>
  <c r="AF3263" i="2" s="1"/>
  <c r="AG3263" i="2" s="1"/>
  <c r="AD3307" i="2"/>
  <c r="AF3307" i="2" s="1"/>
  <c r="AG3307" i="2" s="1"/>
  <c r="AD3308" i="2"/>
  <c r="AF3308" i="2" s="1"/>
  <c r="AG3308" i="2" s="1"/>
  <c r="AD3309" i="2"/>
  <c r="AF3309" i="2" s="1"/>
  <c r="AG3309" i="2" s="1"/>
  <c r="AD3310" i="2"/>
  <c r="AF3310" i="2" s="1"/>
  <c r="AG3310" i="2" s="1"/>
  <c r="AD3335" i="2"/>
  <c r="AF3335" i="2" s="1"/>
  <c r="AD4322" i="2"/>
  <c r="AF4322" i="2" s="1"/>
  <c r="AD4534" i="2"/>
  <c r="AF4534" i="2" s="1"/>
  <c r="AD4535" i="2"/>
  <c r="AF4535" i="2" s="1"/>
  <c r="AG4535" i="2" s="1"/>
  <c r="AD4882" i="2"/>
  <c r="AF4882" i="2" s="1"/>
  <c r="AD4883" i="2"/>
  <c r="AF4883" i="2" s="1"/>
  <c r="AD3347" i="2"/>
  <c r="AF3347" i="2" s="1"/>
  <c r="AD5464" i="2"/>
  <c r="AF5464" i="2" s="1"/>
  <c r="AD6178" i="2"/>
  <c r="AF6178" i="2" s="1"/>
  <c r="AD6409" i="2"/>
  <c r="AF6409" i="2" s="1"/>
  <c r="AD6528" i="2"/>
  <c r="AF6528" i="2" s="1"/>
  <c r="AD3359" i="2"/>
  <c r="AF3359" i="2" s="1"/>
  <c r="AD5058" i="2"/>
  <c r="AF5058" i="2" s="1"/>
  <c r="AD409" i="2"/>
  <c r="AF409" i="2" s="1"/>
  <c r="AD456" i="2"/>
  <c r="AF456" i="2" s="1"/>
  <c r="AD1044" i="2"/>
  <c r="AF1044" i="2" s="1"/>
  <c r="AD4666" i="2"/>
  <c r="AF4666" i="2" s="1"/>
  <c r="AD1490" i="2"/>
  <c r="AF1490" i="2" s="1"/>
  <c r="AG1490" i="2" s="1"/>
  <c r="AD3558" i="2"/>
  <c r="AF3558" i="2" s="1"/>
  <c r="AG3558" i="2" s="1"/>
  <c r="AD3762" i="2"/>
  <c r="AF3762" i="2" s="1"/>
  <c r="AG3762" i="2" s="1"/>
  <c r="AD3763" i="2"/>
  <c r="AF3763" i="2" s="1"/>
  <c r="AG3763" i="2" s="1"/>
  <c r="AD3983" i="2"/>
  <c r="AF3983" i="2" s="1"/>
  <c r="AG3983" i="2" s="1"/>
  <c r="AD3984" i="2"/>
  <c r="AF3984" i="2" s="1"/>
  <c r="AG3984" i="2" s="1"/>
  <c r="AD4051" i="2"/>
  <c r="AF4051" i="2" s="1"/>
  <c r="AG4051" i="2" s="1"/>
  <c r="AD5204" i="2"/>
  <c r="AF5204" i="2" s="1"/>
  <c r="AG5204" i="2" s="1"/>
  <c r="AD5321" i="2"/>
  <c r="AF5321" i="2" s="1"/>
  <c r="AG5321" i="2" s="1"/>
  <c r="AD5722" i="2"/>
  <c r="AF5722" i="2" s="1"/>
  <c r="AG5722" i="2" s="1"/>
  <c r="AD457" i="2"/>
  <c r="AF457" i="2" s="1"/>
  <c r="AG457" i="2" s="1"/>
  <c r="AD458" i="2"/>
  <c r="AF458" i="2" s="1"/>
  <c r="AG458" i="2" s="1"/>
  <c r="AD762" i="2"/>
  <c r="AF762" i="2" s="1"/>
  <c r="AG762" i="2" s="1"/>
  <c r="AD772" i="2"/>
  <c r="AF772" i="2" s="1"/>
  <c r="AG772" i="2" s="1"/>
  <c r="AD891" i="2"/>
  <c r="AF891" i="2" s="1"/>
  <c r="AG891" i="2" s="1"/>
  <c r="AD2116" i="2"/>
  <c r="AF2116" i="2" s="1"/>
  <c r="AG2116" i="2" s="1"/>
  <c r="AD2117" i="2"/>
  <c r="AF2117" i="2" s="1"/>
  <c r="AD2221" i="2"/>
  <c r="AF2221" i="2" s="1"/>
  <c r="AD2222" i="2"/>
  <c r="AF2222" i="2" s="1"/>
  <c r="AG2222" i="2" s="1"/>
  <c r="AD2247" i="2"/>
  <c r="AF2247" i="2" s="1"/>
  <c r="AD2248" i="2"/>
  <c r="AF2248" i="2" s="1"/>
  <c r="AD2249" i="2"/>
  <c r="AF2249" i="2" s="1"/>
  <c r="AD2272" i="2"/>
  <c r="AF2272" i="2" s="1"/>
  <c r="AD2996" i="2"/>
  <c r="AF2996" i="2" s="1"/>
  <c r="AD3063" i="2"/>
  <c r="AF3063" i="2" s="1"/>
  <c r="AD3158" i="2"/>
  <c r="AF3158" i="2" s="1"/>
  <c r="AD3212" i="2"/>
  <c r="AF3212" i="2" s="1"/>
  <c r="AD3213" i="2"/>
  <c r="AF3213" i="2" s="1"/>
  <c r="AD3214" i="2"/>
  <c r="AF3214" i="2" s="1"/>
  <c r="AD3215" i="2"/>
  <c r="AF3215" i="2" s="1"/>
  <c r="AD3264" i="2"/>
  <c r="AF3264" i="2" s="1"/>
  <c r="AD4308" i="2"/>
  <c r="AF4308" i="2" s="1"/>
  <c r="AD4512" i="2"/>
  <c r="AF4512" i="2" s="1"/>
  <c r="AG4512" i="2" s="1"/>
  <c r="AD4513" i="2"/>
  <c r="AF4513" i="2" s="1"/>
  <c r="AG4513" i="2" s="1"/>
  <c r="AD4923" i="2"/>
  <c r="AF4923" i="2" s="1"/>
  <c r="AG4923" i="2" s="1"/>
  <c r="AD4924" i="2"/>
  <c r="AF4924" i="2" s="1"/>
  <c r="AG4924" i="2" s="1"/>
  <c r="AD3360" i="2"/>
  <c r="AF3360" i="2" s="1"/>
  <c r="AG3360" i="2" s="1"/>
  <c r="AD5467" i="2"/>
  <c r="AF5467" i="2" s="1"/>
  <c r="AG5467" i="2" s="1"/>
  <c r="AD6043" i="2"/>
  <c r="AF6043" i="2" s="1"/>
  <c r="AG6043" i="2" s="1"/>
  <c r="AD6096" i="2"/>
  <c r="AF6096" i="2" s="1"/>
  <c r="AG6096" i="2" s="1"/>
  <c r="AD6179" i="2"/>
  <c r="AF6179" i="2" s="1"/>
  <c r="AG6179" i="2" s="1"/>
  <c r="AD6225" i="2"/>
  <c r="AF6225" i="2" s="1"/>
  <c r="AG6225" i="2" s="1"/>
  <c r="AD6394" i="2"/>
  <c r="AF6394" i="2" s="1"/>
  <c r="AG6394" i="2" s="1"/>
  <c r="AD6461" i="2"/>
  <c r="AF6461" i="2" s="1"/>
  <c r="AG6461" i="2" s="1"/>
  <c r="AD3367" i="2"/>
  <c r="AF3367" i="2" s="1"/>
  <c r="AG3367" i="2" s="1"/>
  <c r="AD5059" i="2"/>
  <c r="AF5059" i="2" s="1"/>
  <c r="AG5059" i="2" s="1"/>
  <c r="AD410" i="2"/>
  <c r="AF410" i="2" s="1"/>
  <c r="AG410" i="2" s="1"/>
  <c r="AD459" i="2"/>
  <c r="AF459" i="2" s="1"/>
  <c r="AD1045" i="2"/>
  <c r="AF1045" i="2" s="1"/>
  <c r="AD4667" i="2"/>
  <c r="AF4667" i="2" s="1"/>
  <c r="AD1491" i="2"/>
  <c r="AF1491" i="2" s="1"/>
  <c r="AG1491" i="2" s="1"/>
  <c r="AD3559" i="2"/>
  <c r="AF3559" i="2" s="1"/>
  <c r="AD3764" i="2"/>
  <c r="AF3764" i="2" s="1"/>
  <c r="AD3765" i="2"/>
  <c r="AF3765" i="2" s="1"/>
  <c r="AD3985" i="2"/>
  <c r="AF3985" i="2" s="1"/>
  <c r="AD3986" i="2"/>
  <c r="AF3986" i="2" s="1"/>
  <c r="AD4052" i="2"/>
  <c r="AF4052" i="2" s="1"/>
  <c r="AD5205" i="2"/>
  <c r="AF5205" i="2" s="1"/>
  <c r="AD5322" i="2"/>
  <c r="AF5322" i="2" s="1"/>
  <c r="AD5723" i="2"/>
  <c r="AF5723" i="2" s="1"/>
  <c r="AD460" i="2"/>
  <c r="AF460" i="2" s="1"/>
  <c r="AD461" i="2"/>
  <c r="AF461" i="2" s="1"/>
  <c r="AD763" i="2"/>
  <c r="AF763" i="2" s="1"/>
  <c r="AD773" i="2"/>
  <c r="AF773" i="2" s="1"/>
  <c r="AD892" i="2"/>
  <c r="AF892" i="2" s="1"/>
  <c r="AG892" i="2" s="1"/>
  <c r="AD2118" i="2"/>
  <c r="AF2118" i="2" s="1"/>
  <c r="AG2118" i="2" s="1"/>
  <c r="AD2153" i="2"/>
  <c r="AF2153" i="2" s="1"/>
  <c r="AG2153" i="2" s="1"/>
  <c r="AD2223" i="2"/>
  <c r="AF2223" i="2" s="1"/>
  <c r="AG2223" i="2" s="1"/>
  <c r="AD2250" i="2"/>
  <c r="AF2250" i="2" s="1"/>
  <c r="AG2250" i="2" s="1"/>
  <c r="AD2251" i="2"/>
  <c r="AF2251" i="2" s="1"/>
  <c r="AD2252" i="2"/>
  <c r="AF2252" i="2" s="1"/>
  <c r="AG2252" i="2" s="1"/>
  <c r="AD2253" i="2"/>
  <c r="AF2253" i="2" s="1"/>
  <c r="AG2253" i="2" s="1"/>
  <c r="AD2273" i="2"/>
  <c r="AF2273" i="2" s="1"/>
  <c r="AG2273" i="2" s="1"/>
  <c r="AD2997" i="2"/>
  <c r="AF2997" i="2" s="1"/>
  <c r="AG2997" i="2" s="1"/>
  <c r="AD3064" i="2"/>
  <c r="AF3064" i="2" s="1"/>
  <c r="AG3064" i="2" s="1"/>
  <c r="AD3159" i="2"/>
  <c r="AF3159" i="2" s="1"/>
  <c r="AG3159" i="2" s="1"/>
  <c r="AD3216" i="2"/>
  <c r="AF3216" i="2" s="1"/>
  <c r="AG3216" i="2" s="1"/>
  <c r="AD3217" i="2"/>
  <c r="AF3217" i="2" s="1"/>
  <c r="AG3217" i="2" s="1"/>
  <c r="AD3218" i="2"/>
  <c r="AF3218" i="2" s="1"/>
  <c r="AG3218" i="2" s="1"/>
  <c r="AD3219" i="2"/>
  <c r="AF3219" i="2" s="1"/>
  <c r="AD3265" i="2"/>
  <c r="AF3265" i="2" s="1"/>
  <c r="AD4309" i="2"/>
  <c r="AF4309" i="2" s="1"/>
  <c r="AD4514" i="2"/>
  <c r="AF4514" i="2" s="1"/>
  <c r="AG4514" i="2" s="1"/>
  <c r="AD4515" i="2"/>
  <c r="AF4515" i="2" s="1"/>
  <c r="AD4925" i="2"/>
  <c r="AF4925" i="2" s="1"/>
  <c r="AD4926" i="2"/>
  <c r="AF4926" i="2" s="1"/>
  <c r="AD3361" i="2"/>
  <c r="AF3361" i="2" s="1"/>
  <c r="AD5468" i="2"/>
  <c r="AF5468" i="2" s="1"/>
  <c r="AD6044" i="2"/>
  <c r="AF6044" i="2" s="1"/>
  <c r="AD6097" i="2"/>
  <c r="AF6097" i="2" s="1"/>
  <c r="AD6180" i="2"/>
  <c r="AF6180" i="2" s="1"/>
  <c r="AD6226" i="2"/>
  <c r="AF6226" i="2" s="1"/>
  <c r="AD6395" i="2"/>
  <c r="AF6395" i="2" s="1"/>
  <c r="AD6462" i="2"/>
  <c r="AF6462" i="2" s="1"/>
  <c r="AD3368" i="2"/>
  <c r="AF3368" i="2" s="1"/>
  <c r="AD5060" i="2"/>
  <c r="AF5060" i="2" s="1"/>
  <c r="AD411" i="2"/>
  <c r="AF411" i="2" s="1"/>
  <c r="AG411" i="2" s="1"/>
  <c r="AD412" i="2"/>
  <c r="AF412" i="2" s="1"/>
  <c r="AG412" i="2" s="1"/>
  <c r="AD1037" i="2"/>
  <c r="AF1037" i="2" s="1"/>
  <c r="AG1037" i="2" s="1"/>
  <c r="AD4668" i="2"/>
  <c r="AF4668" i="2" s="1"/>
  <c r="AG4668" i="2" s="1"/>
  <c r="AD1389" i="2"/>
  <c r="AF1389" i="2" s="1"/>
  <c r="AG1389" i="2" s="1"/>
  <c r="AD3560" i="2"/>
  <c r="AF3560" i="2" s="1"/>
  <c r="AG3560" i="2" s="1"/>
  <c r="AD3794" i="2"/>
  <c r="AF3794" i="2" s="1"/>
  <c r="AG3794" i="2" s="1"/>
  <c r="AD3799" i="2"/>
  <c r="AF3799" i="2" s="1"/>
  <c r="AG3799" i="2" s="1"/>
  <c r="AD4014" i="2"/>
  <c r="AF4014" i="2" s="1"/>
  <c r="AG4014" i="2" s="1"/>
  <c r="AD4015" i="2"/>
  <c r="AF4015" i="2" s="1"/>
  <c r="AG4015" i="2" s="1"/>
  <c r="AD4288" i="2"/>
  <c r="AF4288" i="2" s="1"/>
  <c r="AG4288" i="2" s="1"/>
  <c r="AD5822" i="2"/>
  <c r="AF5822" i="2" s="1"/>
  <c r="AG5822" i="2" s="1"/>
  <c r="AD5192" i="2"/>
  <c r="AF5192" i="2" s="1"/>
  <c r="AG5192" i="2" s="1"/>
  <c r="AD5323" i="2"/>
  <c r="AF5323" i="2" s="1"/>
  <c r="AG5323" i="2" s="1"/>
  <c r="AD5530" i="2"/>
  <c r="AF5530" i="2" s="1"/>
  <c r="AG5530" i="2" s="1"/>
  <c r="AD5540" i="2"/>
  <c r="AF5540" i="2" s="1"/>
  <c r="AG5540" i="2" s="1"/>
  <c r="AD5724" i="2"/>
  <c r="AF5724" i="2" s="1"/>
  <c r="AD5980" i="2"/>
  <c r="AF5980" i="2" s="1"/>
  <c r="AD5985" i="2"/>
  <c r="AF5985" i="2" s="1"/>
  <c r="AG5985" i="2" s="1"/>
  <c r="AD462" i="2"/>
  <c r="AF462" i="2" s="1"/>
  <c r="AD463" i="2"/>
  <c r="AF463" i="2" s="1"/>
  <c r="AD741" i="2"/>
  <c r="AF741" i="2" s="1"/>
  <c r="AD764" i="2"/>
  <c r="AF764" i="2" s="1"/>
  <c r="AD893" i="2"/>
  <c r="AF893" i="2" s="1"/>
  <c r="AD1865" i="2"/>
  <c r="AF1865" i="2" s="1"/>
  <c r="AD1866" i="2"/>
  <c r="AF1866" i="2" s="1"/>
  <c r="AD1954" i="2"/>
  <c r="AF1954" i="2" s="1"/>
  <c r="AD2032" i="2"/>
  <c r="AF2032" i="2" s="1"/>
  <c r="AD2033" i="2"/>
  <c r="AF2033" i="2" s="1"/>
  <c r="AD2119" i="2"/>
  <c r="AF2119" i="2" s="1"/>
  <c r="AD2197" i="2"/>
  <c r="AF2197" i="2" s="1"/>
  <c r="AD2224" i="2"/>
  <c r="AF2224" i="2" s="1"/>
  <c r="AD2732" i="2"/>
  <c r="AF2732" i="2" s="1"/>
  <c r="AG2732" i="2" s="1"/>
  <c r="AD2733" i="2"/>
  <c r="AF2733" i="2" s="1"/>
  <c r="AG2733" i="2" s="1"/>
  <c r="AD2734" i="2"/>
  <c r="AF2734" i="2" s="1"/>
  <c r="AG2734" i="2" s="1"/>
  <c r="AD2831" i="2"/>
  <c r="AF2831" i="2" s="1"/>
  <c r="AG2831" i="2" s="1"/>
  <c r="AD2832" i="2"/>
  <c r="AF2832" i="2" s="1"/>
  <c r="AG2832" i="2" s="1"/>
  <c r="AD2908" i="2"/>
  <c r="AF2908" i="2" s="1"/>
  <c r="AG2908" i="2" s="1"/>
  <c r="AD3160" i="2"/>
  <c r="AF3160" i="2" s="1"/>
  <c r="AG3160" i="2" s="1"/>
  <c r="AD3161" i="2"/>
  <c r="AF3161" i="2" s="1"/>
  <c r="AG3161" i="2" s="1"/>
  <c r="AD4289" i="2"/>
  <c r="AF4289" i="2" s="1"/>
  <c r="AG4289" i="2" s="1"/>
  <c r="AD4536" i="2"/>
  <c r="AF4536" i="2" s="1"/>
  <c r="AG4536" i="2" s="1"/>
  <c r="AD4537" i="2"/>
  <c r="AF4537" i="2" s="1"/>
  <c r="AG4537" i="2" s="1"/>
  <c r="AD4884" i="2"/>
  <c r="AF4884" i="2" s="1"/>
  <c r="AD4885" i="2"/>
  <c r="AF4885" i="2" s="1"/>
  <c r="AG4885" i="2" s="1"/>
  <c r="AD3441" i="2"/>
  <c r="AF3441" i="2" s="1"/>
  <c r="AG3441" i="2" s="1"/>
  <c r="AD5454" i="2"/>
  <c r="AF5454" i="2" s="1"/>
  <c r="AG5454" i="2" s="1"/>
  <c r="AD6181" i="2"/>
  <c r="AF6181" i="2" s="1"/>
  <c r="AD6404" i="2"/>
  <c r="AF6404" i="2" s="1"/>
  <c r="AD6525" i="2"/>
  <c r="AF6525" i="2" s="1"/>
  <c r="AD3442" i="2"/>
  <c r="AF3442" i="2" s="1"/>
  <c r="AG3442" i="2" s="1"/>
  <c r="AD5038" i="2"/>
  <c r="AF5038" i="2" s="1"/>
  <c r="AD3266" i="2"/>
  <c r="AF3266" i="2" s="1"/>
  <c r="AD3730" i="2"/>
  <c r="AF3730" i="2" s="1"/>
  <c r="AD3731" i="2"/>
  <c r="AF3731" i="2" s="1"/>
  <c r="AD3927" i="2"/>
  <c r="AF3927" i="2" s="1"/>
  <c r="AD3928" i="2"/>
  <c r="AF3928" i="2" s="1"/>
  <c r="AD5444" i="2"/>
  <c r="AF5444" i="2" s="1"/>
  <c r="AD6401" i="2"/>
  <c r="AF6401" i="2" s="1"/>
  <c r="AD6523" i="2"/>
  <c r="AF6523" i="2" s="1"/>
  <c r="AD354" i="2"/>
  <c r="AF354" i="2" s="1"/>
  <c r="AD384" i="2"/>
  <c r="AF384" i="2" s="1"/>
  <c r="AD727" i="2"/>
  <c r="AF727" i="2" s="1"/>
  <c r="AD742" i="2"/>
  <c r="AF742" i="2" s="1"/>
  <c r="AD894" i="2"/>
  <c r="AF894" i="2" s="1"/>
  <c r="AG894" i="2" s="1"/>
  <c r="AD2225" i="2"/>
  <c r="AF2225" i="2" s="1"/>
  <c r="AG2225" i="2" s="1"/>
  <c r="AD2226" i="2"/>
  <c r="AF2226" i="2" s="1"/>
  <c r="AG2226" i="2" s="1"/>
  <c r="AD2254" i="2"/>
  <c r="AF2254" i="2" s="1"/>
  <c r="AG2254" i="2" s="1"/>
  <c r="AD2255" i="2"/>
  <c r="AF2255" i="2" s="1"/>
  <c r="AG2255" i="2" s="1"/>
  <c r="AD2256" i="2"/>
  <c r="AF2256" i="2" s="1"/>
  <c r="AG2256" i="2" s="1"/>
  <c r="AD2274" i="2"/>
  <c r="AF2274" i="2" s="1"/>
  <c r="AG2274" i="2" s="1"/>
  <c r="AD2275" i="2"/>
  <c r="AF2275" i="2" s="1"/>
  <c r="AG2275" i="2" s="1"/>
  <c r="AD2276" i="2"/>
  <c r="AF2276" i="2" s="1"/>
  <c r="AG2276" i="2" s="1"/>
  <c r="AD3220" i="2"/>
  <c r="AF3220" i="2" s="1"/>
  <c r="AG3220" i="2" s="1"/>
  <c r="AD3221" i="2"/>
  <c r="AF3221" i="2" s="1"/>
  <c r="AG3221" i="2" s="1"/>
  <c r="AD3222" i="2"/>
  <c r="AF3222" i="2" s="1"/>
  <c r="AG3222" i="2" s="1"/>
  <c r="AD3223" i="2"/>
  <c r="AF3223" i="2" s="1"/>
  <c r="AG3223" i="2" s="1"/>
  <c r="AD3267" i="2"/>
  <c r="AF3267" i="2" s="1"/>
  <c r="AG3267" i="2" s="1"/>
  <c r="AD3268" i="2"/>
  <c r="AF3268" i="2" s="1"/>
  <c r="AG3268" i="2" s="1"/>
  <c r="AD3336" i="2"/>
  <c r="AF3336" i="2" s="1"/>
  <c r="AG3336" i="2" s="1"/>
  <c r="AD3337" i="2"/>
  <c r="AF3337" i="2" s="1"/>
  <c r="AD3369" i="2"/>
  <c r="AF3369" i="2" s="1"/>
  <c r="AD3370" i="2"/>
  <c r="AF3370" i="2" s="1"/>
  <c r="AG3370" i="2" s="1"/>
  <c r="AD4310" i="2"/>
  <c r="AF4310" i="2" s="1"/>
  <c r="AD4458" i="2"/>
  <c r="AF4458" i="2" s="1"/>
  <c r="AD4459" i="2"/>
  <c r="AF4459" i="2" s="1"/>
  <c r="AD4904" i="2"/>
  <c r="AF4904" i="2" s="1"/>
  <c r="AD4905" i="2"/>
  <c r="AF4905" i="2" s="1"/>
  <c r="AD5039" i="2"/>
  <c r="AF5039" i="2" s="1"/>
  <c r="AD5040" i="2"/>
  <c r="AF5040" i="2" s="1"/>
  <c r="AD496" i="2"/>
  <c r="AF496" i="2" s="1"/>
  <c r="AD506" i="2"/>
  <c r="AF506" i="2" s="1"/>
  <c r="AD507" i="2"/>
  <c r="AF507" i="2" s="1"/>
  <c r="AD508" i="2"/>
  <c r="AF508" i="2" s="1"/>
  <c r="AD1022" i="2"/>
  <c r="AF1022" i="2" s="1"/>
  <c r="AD1023" i="2"/>
  <c r="AF1023" i="2" s="1"/>
  <c r="AD4669" i="2"/>
  <c r="AF4669" i="2" s="1"/>
  <c r="AG4669" i="2" s="1"/>
  <c r="AD4670" i="2"/>
  <c r="AF4670" i="2" s="1"/>
  <c r="AG4670" i="2" s="1"/>
  <c r="AD1337" i="2"/>
  <c r="AF1337" i="2" s="1"/>
  <c r="AG1337" i="2" s="1"/>
  <c r="AD1338" i="2"/>
  <c r="AF1338" i="2" s="1"/>
  <c r="AG1338" i="2" s="1"/>
  <c r="AD3561" i="2"/>
  <c r="AF3561" i="2" s="1"/>
  <c r="AG3561" i="2" s="1"/>
  <c r="AD3562" i="2"/>
  <c r="AF3562" i="2" s="1"/>
  <c r="AG3562" i="2" s="1"/>
  <c r="AD5823" i="2"/>
  <c r="AF5823" i="2" s="1"/>
  <c r="AG5823" i="2" s="1"/>
  <c r="AD4311" i="2"/>
  <c r="AF4311" i="2" s="1"/>
  <c r="AG4311" i="2" s="1"/>
  <c r="AD5824" i="2"/>
  <c r="AF5824" i="2" s="1"/>
  <c r="AG5824" i="2" s="1"/>
  <c r="AD4312" i="2"/>
  <c r="AF4312" i="2" s="1"/>
  <c r="AG4312" i="2" s="1"/>
  <c r="AD5193" i="2"/>
  <c r="AF5193" i="2" s="1"/>
  <c r="AG5193" i="2" s="1"/>
  <c r="AD5194" i="2"/>
  <c r="AF5194" i="2" s="1"/>
  <c r="AG5194" i="2" s="1"/>
  <c r="AD5324" i="2"/>
  <c r="AF5324" i="2" s="1"/>
  <c r="AG5324" i="2" s="1"/>
  <c r="AD5325" i="2"/>
  <c r="AF5325" i="2" s="1"/>
  <c r="AG5325" i="2" s="1"/>
  <c r="AD5713" i="2"/>
  <c r="AF5713" i="2" s="1"/>
  <c r="AG5713" i="2" s="1"/>
  <c r="AD5714" i="2"/>
  <c r="AF5714" i="2" s="1"/>
  <c r="AD6045" i="2"/>
  <c r="AF6045" i="2" s="1"/>
  <c r="AD6098" i="2"/>
  <c r="AF6098" i="2" s="1"/>
  <c r="AD6182" i="2"/>
  <c r="AF6182" i="2" s="1"/>
  <c r="AG6182" i="2" s="1"/>
  <c r="AD6227" i="2"/>
  <c r="AF6227" i="2" s="1"/>
  <c r="AD6280" i="2"/>
  <c r="AF6280" i="2" s="1"/>
  <c r="AD6285" i="2"/>
  <c r="AF6285" i="2" s="1"/>
  <c r="AD517" i="2"/>
  <c r="AF517" i="2" s="1"/>
  <c r="AD518" i="2"/>
  <c r="AF518" i="2" s="1"/>
  <c r="AD780" i="2"/>
  <c r="AF780" i="2" s="1"/>
  <c r="AD781" i="2"/>
  <c r="AF781" i="2" s="1"/>
  <c r="AD895" i="2"/>
  <c r="AF895" i="2" s="1"/>
  <c r="AD1105" i="2"/>
  <c r="AF1105" i="2" s="1"/>
  <c r="AD1106" i="2"/>
  <c r="AF1106" i="2" s="1"/>
  <c r="AD1107" i="2"/>
  <c r="AF1107" i="2" s="1"/>
  <c r="AD1110" i="2"/>
  <c r="AF1110" i="2" s="1"/>
  <c r="AD1111" i="2"/>
  <c r="AF1111" i="2" s="1"/>
  <c r="AD1112" i="2"/>
  <c r="AF1112" i="2" s="1"/>
  <c r="AG1112" i="2" s="1"/>
  <c r="AD1121" i="2"/>
  <c r="AF1121" i="2" s="1"/>
  <c r="AG1121" i="2" s="1"/>
  <c r="AD1122" i="2"/>
  <c r="AF1122" i="2" s="1"/>
  <c r="AG1122" i="2" s="1"/>
  <c r="AD1166" i="2"/>
  <c r="AF1166" i="2" s="1"/>
  <c r="AG1166" i="2" s="1"/>
  <c r="AD1167" i="2"/>
  <c r="AF1167" i="2" s="1"/>
  <c r="AG1167" i="2" s="1"/>
  <c r="AD1168" i="2"/>
  <c r="AF1168" i="2" s="1"/>
  <c r="AG1168" i="2" s="1"/>
  <c r="AD1169" i="2"/>
  <c r="AF1169" i="2" s="1"/>
  <c r="AG1169" i="2" s="1"/>
  <c r="AD1171" i="2"/>
  <c r="AF1171" i="2" s="1"/>
  <c r="AG1171" i="2" s="1"/>
  <c r="AD1172" i="2"/>
  <c r="AF1172" i="2" s="1"/>
  <c r="AG1172" i="2" s="1"/>
  <c r="AD2169" i="2"/>
  <c r="AF2169" i="2" s="1"/>
  <c r="AG2169" i="2" s="1"/>
  <c r="AD2170" i="2"/>
  <c r="AF2170" i="2" s="1"/>
  <c r="AG2170" i="2" s="1"/>
  <c r="AD4226" i="2"/>
  <c r="AF4226" i="2" s="1"/>
  <c r="AG4226" i="2" s="1"/>
  <c r="AD4550" i="2"/>
  <c r="AF4550" i="2" s="1"/>
  <c r="AG4550" i="2" s="1"/>
  <c r="AD4551" i="2"/>
  <c r="AF4551" i="2" s="1"/>
  <c r="AG4551" i="2" s="1"/>
  <c r="AD4927" i="2"/>
  <c r="AF4927" i="2" s="1"/>
  <c r="AG4927" i="2" s="1"/>
  <c r="AD4928" i="2"/>
  <c r="AF4928" i="2" s="1"/>
  <c r="AD528" i="2"/>
  <c r="AF528" i="2" s="1"/>
  <c r="AD529" i="2"/>
  <c r="AF529" i="2" s="1"/>
  <c r="AD1002" i="2"/>
  <c r="AF1002" i="2" s="1"/>
  <c r="AG1002" i="2" s="1"/>
  <c r="AD4671" i="2"/>
  <c r="AF4671" i="2" s="1"/>
  <c r="AD1253" i="2"/>
  <c r="AF1253" i="2" s="1"/>
  <c r="AD3563" i="2"/>
  <c r="AF3563" i="2" s="1"/>
  <c r="AD3375" i="2"/>
  <c r="AF3375" i="2" s="1"/>
  <c r="AD4033" i="2"/>
  <c r="AF4033" i="2" s="1"/>
  <c r="AD4034" i="2"/>
  <c r="AF4034" i="2" s="1"/>
  <c r="AD4048" i="2"/>
  <c r="AF4048" i="2" s="1"/>
  <c r="AD4050" i="2"/>
  <c r="AF4050" i="2" s="1"/>
  <c r="AD4265" i="2"/>
  <c r="AF4265" i="2" s="1"/>
  <c r="AD5825" i="2"/>
  <c r="AF5825" i="2" s="1"/>
  <c r="AD5157" i="2"/>
  <c r="AF5157" i="2" s="1"/>
  <c r="AD5326" i="2"/>
  <c r="AF5326" i="2" s="1"/>
  <c r="AD5401" i="2"/>
  <c r="AF5401" i="2" s="1"/>
  <c r="AD5673" i="2"/>
  <c r="AF5673" i="2" s="1"/>
  <c r="AG5673" i="2" s="1"/>
  <c r="AD5873" i="2"/>
  <c r="AF5873" i="2" s="1"/>
  <c r="AG5873" i="2" s="1"/>
  <c r="AD5962" i="2"/>
  <c r="AF5962" i="2" s="1"/>
  <c r="AG5962" i="2" s="1"/>
  <c r="AD5963" i="2"/>
  <c r="AF5963" i="2" s="1"/>
  <c r="AG5963" i="2" s="1"/>
  <c r="AD6324" i="2"/>
  <c r="AF6324" i="2" s="1"/>
  <c r="AG6324" i="2" s="1"/>
  <c r="AD6532" i="2"/>
  <c r="AF6532" i="2" s="1"/>
  <c r="AG6532" i="2" s="1"/>
  <c r="AD3224" i="2"/>
  <c r="AF3224" i="2" s="1"/>
  <c r="AG3224" i="2" s="1"/>
  <c r="AD3664" i="2"/>
  <c r="AF3664" i="2" s="1"/>
  <c r="AG3664" i="2" s="1"/>
  <c r="AD3665" i="2"/>
  <c r="AF3665" i="2" s="1"/>
  <c r="AG3665" i="2" s="1"/>
  <c r="AD3863" i="2"/>
  <c r="AF3863" i="2" s="1"/>
  <c r="AG3863" i="2" s="1"/>
  <c r="AD3864" i="2"/>
  <c r="AF3864" i="2" s="1"/>
  <c r="AG3864" i="2" s="1"/>
  <c r="AD5402" i="2"/>
  <c r="AF5402" i="2" s="1"/>
  <c r="AG5402" i="2" s="1"/>
  <c r="AD6363" i="2"/>
  <c r="AF6363" i="2" s="1"/>
  <c r="AG6363" i="2" s="1"/>
  <c r="AD6484" i="2"/>
  <c r="AF6484" i="2" s="1"/>
  <c r="AG6484" i="2" s="1"/>
  <c r="AD222" i="2"/>
  <c r="AF222" i="2" s="1"/>
  <c r="AG222" i="2" s="1"/>
  <c r="AD223" i="2"/>
  <c r="AF223" i="2" s="1"/>
  <c r="AD656" i="2"/>
  <c r="AF656" i="2" s="1"/>
  <c r="AD698" i="2"/>
  <c r="AF698" i="2" s="1"/>
  <c r="AD896" i="2"/>
  <c r="AF896" i="2" s="1"/>
  <c r="AG896" i="2" s="1"/>
  <c r="AD1955" i="2"/>
  <c r="AF1955" i="2" s="1"/>
  <c r="AD2034" i="2"/>
  <c r="AF2034" i="2" s="1"/>
  <c r="AD2035" i="2"/>
  <c r="AF2035" i="2" s="1"/>
  <c r="AD2120" i="2"/>
  <c r="AF2120" i="2" s="1"/>
  <c r="AD2154" i="2"/>
  <c r="AF2154" i="2" s="1"/>
  <c r="AD2155" i="2"/>
  <c r="AF2155" i="2" s="1"/>
  <c r="AD2171" i="2"/>
  <c r="AF2171" i="2" s="1"/>
  <c r="AD2172" i="2"/>
  <c r="AF2172" i="2" s="1"/>
  <c r="AD2833" i="2"/>
  <c r="AF2833" i="2" s="1"/>
  <c r="AD2909" i="2"/>
  <c r="AF2909" i="2" s="1"/>
  <c r="AD2910" i="2"/>
  <c r="AF2910" i="2" s="1"/>
  <c r="AD2998" i="2"/>
  <c r="AF2998" i="2" s="1"/>
  <c r="AD3065" i="2"/>
  <c r="AF3065" i="2" s="1"/>
  <c r="AD3090" i="2"/>
  <c r="AF3090" i="2" s="1"/>
  <c r="AG3090" i="2" s="1"/>
  <c r="AD3091" i="2"/>
  <c r="AF3091" i="2" s="1"/>
  <c r="AG3091" i="2" s="1"/>
  <c r="AD3118" i="2"/>
  <c r="AF3118" i="2" s="1"/>
  <c r="AG3118" i="2" s="1"/>
  <c r="AD3348" i="2"/>
  <c r="AF3348" i="2" s="1"/>
  <c r="AG3348" i="2" s="1"/>
  <c r="AD3349" i="2"/>
  <c r="AF3349" i="2" s="1"/>
  <c r="AG3349" i="2" s="1"/>
  <c r="AD4227" i="2"/>
  <c r="AF4227" i="2" s="1"/>
  <c r="AG4227" i="2" s="1"/>
  <c r="AD4370" i="2"/>
  <c r="AF4370" i="2" s="1"/>
  <c r="AG4370" i="2" s="1"/>
  <c r="AD4390" i="2"/>
  <c r="AF4390" i="2" s="1"/>
  <c r="AG4390" i="2" s="1"/>
  <c r="AD4846" i="2"/>
  <c r="AF4846" i="2" s="1"/>
  <c r="AG4846" i="2" s="1"/>
  <c r="AD4847" i="2"/>
  <c r="AF4847" i="2" s="1"/>
  <c r="AG4847" i="2" s="1"/>
  <c r="AD4996" i="2"/>
  <c r="AF4996" i="2" s="1"/>
  <c r="AG4996" i="2" s="1"/>
  <c r="AD4997" i="2"/>
  <c r="AF4997" i="2" s="1"/>
  <c r="AG4997" i="2" s="1"/>
  <c r="AD475" i="2"/>
  <c r="AF475" i="2" s="1"/>
  <c r="AG475" i="2" s="1"/>
  <c r="AD476" i="2"/>
  <c r="AF476" i="2" s="1"/>
  <c r="AG476" i="2" s="1"/>
  <c r="AD482" i="2"/>
  <c r="AF482" i="2" s="1"/>
  <c r="AG482" i="2" s="1"/>
  <c r="AD483" i="2"/>
  <c r="AF483" i="2" s="1"/>
  <c r="AG483" i="2" s="1"/>
  <c r="AD4672" i="2"/>
  <c r="AF4672" i="2" s="1"/>
  <c r="AD976" i="2"/>
  <c r="AF976" i="2" s="1"/>
  <c r="AD977" i="2"/>
  <c r="AF977" i="2" s="1"/>
  <c r="AG977" i="2" s="1"/>
  <c r="AD4673" i="2"/>
  <c r="AF4673" i="2" s="1"/>
  <c r="AD1254" i="2"/>
  <c r="AF1254" i="2" s="1"/>
  <c r="AD3564" i="2"/>
  <c r="AF3564" i="2" s="1"/>
  <c r="AD1291" i="2"/>
  <c r="AF1291" i="2" s="1"/>
  <c r="AD3565" i="2"/>
  <c r="AF3565" i="2" s="1"/>
  <c r="AD4175" i="2"/>
  <c r="AF4175" i="2" s="1"/>
  <c r="AD5826" i="2"/>
  <c r="AF5826" i="2" s="1"/>
  <c r="AD4266" i="2"/>
  <c r="AF4266" i="2" s="1"/>
  <c r="AD5827" i="2"/>
  <c r="AF5827" i="2" s="1"/>
  <c r="AD5131" i="2"/>
  <c r="AF5131" i="2" s="1"/>
  <c r="AD5327" i="2"/>
  <c r="AF5327" i="2" s="1"/>
  <c r="AD5158" i="2"/>
  <c r="AF5158" i="2" s="1"/>
  <c r="AD5328" i="2"/>
  <c r="AF5328" i="2" s="1"/>
  <c r="AD5674" i="2"/>
  <c r="AF5674" i="2" s="1"/>
  <c r="AG5674" i="2" s="1"/>
  <c r="AD5699" i="2"/>
  <c r="AF5699" i="2" s="1"/>
  <c r="AG5699" i="2" s="1"/>
  <c r="AD6046" i="2"/>
  <c r="AF6046" i="2" s="1"/>
  <c r="AG6046" i="2" s="1"/>
  <c r="AD6099" i="2"/>
  <c r="AF6099" i="2" s="1"/>
  <c r="AG6099" i="2" s="1"/>
  <c r="AD6183" i="2"/>
  <c r="AF6183" i="2" s="1"/>
  <c r="AG6183" i="2" s="1"/>
  <c r="AD6228" i="2"/>
  <c r="AF6228" i="2" s="1"/>
  <c r="AG6228" i="2" s="1"/>
  <c r="AD6281" i="2"/>
  <c r="AF6281" i="2" s="1"/>
  <c r="AG6281" i="2" s="1"/>
  <c r="AD6286" i="2"/>
  <c r="AF6286" i="2" s="1"/>
  <c r="AG6286" i="2" s="1"/>
  <c r="AD413" i="2"/>
  <c r="AF413" i="2" s="1"/>
  <c r="AG413" i="2" s="1"/>
  <c r="AD414" i="2"/>
  <c r="AF414" i="2" s="1"/>
  <c r="AG414" i="2" s="1"/>
  <c r="AD1024" i="2"/>
  <c r="AF1024" i="2" s="1"/>
  <c r="AG1024" i="2" s="1"/>
  <c r="AD4674" i="2"/>
  <c r="AF4674" i="2" s="1"/>
  <c r="AG4674" i="2" s="1"/>
  <c r="AD1339" i="2"/>
  <c r="AF1339" i="2" s="1"/>
  <c r="AG1339" i="2" s="1"/>
  <c r="AD3566" i="2"/>
  <c r="AF3566" i="2" s="1"/>
  <c r="AG3566" i="2" s="1"/>
  <c r="AD3698" i="2"/>
  <c r="AF3698" i="2" s="1"/>
  <c r="AG3698" i="2" s="1"/>
  <c r="AD3699" i="2"/>
  <c r="AF3699" i="2" s="1"/>
  <c r="AD3929" i="2"/>
  <c r="AF3929" i="2" s="1"/>
  <c r="AD3930" i="2"/>
  <c r="AF3930" i="2" s="1"/>
  <c r="AD4267" i="2"/>
  <c r="AF4267" i="2" s="1"/>
  <c r="AG4267" i="2" s="1"/>
  <c r="AD5828" i="2"/>
  <c r="AF5828" i="2" s="1"/>
  <c r="AD5175" i="2"/>
  <c r="AF5175" i="2" s="1"/>
  <c r="AD5329" i="2"/>
  <c r="AF5329" i="2" s="1"/>
  <c r="AD5715" i="2"/>
  <c r="AF5715" i="2" s="1"/>
  <c r="AD415" i="2"/>
  <c r="AF415" i="2" s="1"/>
  <c r="AD416" i="2"/>
  <c r="AF416" i="2" s="1"/>
  <c r="AD728" i="2"/>
  <c r="AF728" i="2" s="1"/>
  <c r="AD743" i="2"/>
  <c r="AF743" i="2" s="1"/>
  <c r="AD897" i="2"/>
  <c r="AF897" i="2" s="1"/>
  <c r="AD1675" i="2"/>
  <c r="AF1675" i="2" s="1"/>
  <c r="AD1761" i="2"/>
  <c r="AF1761" i="2" s="1"/>
  <c r="AD1762" i="2"/>
  <c r="AF1762" i="2" s="1"/>
  <c r="AD1763" i="2"/>
  <c r="AF1763" i="2" s="1"/>
  <c r="AD1764" i="2"/>
  <c r="AF1764" i="2" s="1"/>
  <c r="AG1764" i="2" s="1"/>
  <c r="AD1867" i="2"/>
  <c r="AF1867" i="2" s="1"/>
  <c r="AG1867" i="2" s="1"/>
  <c r="AD1868" i="2"/>
  <c r="AF1868" i="2" s="1"/>
  <c r="AG1868" i="2" s="1"/>
  <c r="AD1956" i="2"/>
  <c r="AF1956" i="2" s="1"/>
  <c r="AG1956" i="2" s="1"/>
  <c r="AD2559" i="2"/>
  <c r="AF2559" i="2" s="1"/>
  <c r="AG2559" i="2" s="1"/>
  <c r="AD2633" i="2"/>
  <c r="AF2633" i="2" s="1"/>
  <c r="AG2633" i="2" s="1"/>
  <c r="AD2634" i="2"/>
  <c r="AF2634" i="2" s="1"/>
  <c r="AG2634" i="2" s="1"/>
  <c r="AD2635" i="2"/>
  <c r="AF2635" i="2" s="1"/>
  <c r="AG2635" i="2" s="1"/>
  <c r="AD2636" i="2"/>
  <c r="AF2636" i="2" s="1"/>
  <c r="AG2636" i="2" s="1"/>
  <c r="AD2735" i="2"/>
  <c r="AF2735" i="2" s="1"/>
  <c r="AG2735" i="2" s="1"/>
  <c r="AD2911" i="2"/>
  <c r="AF2911" i="2" s="1"/>
  <c r="AG2911" i="2" s="1"/>
  <c r="AD2912" i="2"/>
  <c r="AF2912" i="2" s="1"/>
  <c r="AG2912" i="2" s="1"/>
  <c r="AD4313" i="2"/>
  <c r="AF4313" i="2" s="1"/>
  <c r="AD4421" i="2"/>
  <c r="AF4421" i="2" s="1"/>
  <c r="AG4421" i="2" s="1"/>
  <c r="AD4460" i="2"/>
  <c r="AF4460" i="2" s="1"/>
  <c r="AG4460" i="2" s="1"/>
  <c r="AD4906" i="2"/>
  <c r="AF4906" i="2" s="1"/>
  <c r="AD4912" i="2"/>
  <c r="AF4912" i="2" s="1"/>
  <c r="AD3269" i="2"/>
  <c r="AF3269" i="2" s="1"/>
  <c r="AD5427" i="2"/>
  <c r="AF5427" i="2" s="1"/>
  <c r="AG5427" i="2" s="1"/>
  <c r="AD6047" i="2"/>
  <c r="AF6047" i="2" s="1"/>
  <c r="AD6184" i="2"/>
  <c r="AF6184" i="2" s="1"/>
  <c r="AD6229" i="2"/>
  <c r="AF6229" i="2" s="1"/>
  <c r="AD6349" i="2"/>
  <c r="AF6349" i="2" s="1"/>
  <c r="AD6449" i="2"/>
  <c r="AF6449" i="2" s="1"/>
  <c r="AD3311" i="2"/>
  <c r="AF3311" i="2" s="1"/>
  <c r="AD5041" i="2"/>
  <c r="AF5041" i="2" s="1"/>
  <c r="AD3225" i="2"/>
  <c r="AF3225" i="2" s="1"/>
  <c r="AD3666" i="2"/>
  <c r="AF3666" i="2" s="1"/>
  <c r="AD3667" i="2"/>
  <c r="AF3667" i="2" s="1"/>
  <c r="AD3842" i="2"/>
  <c r="AF3842" i="2" s="1"/>
  <c r="AD3865" i="2"/>
  <c r="AF3865" i="2" s="1"/>
  <c r="AD5403" i="2"/>
  <c r="AF5403" i="2" s="1"/>
  <c r="AD6350" i="2"/>
  <c r="AF6350" i="2" s="1"/>
  <c r="AG6350" i="2" s="1"/>
  <c r="AD6485" i="2"/>
  <c r="AF6485" i="2" s="1"/>
  <c r="AG6485" i="2" s="1"/>
  <c r="AD224" i="2"/>
  <c r="AF224" i="2" s="1"/>
  <c r="AG224" i="2" s="1"/>
  <c r="AD225" i="2"/>
  <c r="AF225" i="2" s="1"/>
  <c r="AG225" i="2" s="1"/>
  <c r="AD657" i="2"/>
  <c r="AF657" i="2" s="1"/>
  <c r="AG657" i="2" s="1"/>
  <c r="AD658" i="2"/>
  <c r="AF658" i="2" s="1"/>
  <c r="AG658" i="2" s="1"/>
  <c r="AD898" i="2"/>
  <c r="AF898" i="2" s="1"/>
  <c r="AG898" i="2" s="1"/>
  <c r="AD1869" i="2"/>
  <c r="AF1869" i="2" s="1"/>
  <c r="AG1869" i="2" s="1"/>
  <c r="AD1957" i="2"/>
  <c r="AF1957" i="2" s="1"/>
  <c r="AD1958" i="2"/>
  <c r="AF1958" i="2" s="1"/>
  <c r="AG1958" i="2" s="1"/>
  <c r="AD2036" i="2"/>
  <c r="AF2036" i="2" s="1"/>
  <c r="AD2121" i="2"/>
  <c r="AF2121" i="2" s="1"/>
  <c r="AG2121" i="2" s="1"/>
  <c r="AD2156" i="2"/>
  <c r="AF2156" i="2" s="1"/>
  <c r="AG2156" i="2" s="1"/>
  <c r="AD2157" i="2"/>
  <c r="AF2157" i="2" s="1"/>
  <c r="AG2157" i="2" s="1"/>
  <c r="AD2173" i="2"/>
  <c r="AF2173" i="2" s="1"/>
  <c r="AG2173" i="2" s="1"/>
  <c r="AD2834" i="2"/>
  <c r="AF2834" i="2" s="1"/>
  <c r="AD2835" i="2"/>
  <c r="AF2835" i="2" s="1"/>
  <c r="AD2836" i="2"/>
  <c r="AF2836" i="2" s="1"/>
  <c r="AD2913" i="2"/>
  <c r="AF2913" i="2" s="1"/>
  <c r="AG2913" i="2" s="1"/>
  <c r="AD2914" i="2"/>
  <c r="AF2914" i="2" s="1"/>
  <c r="AD2999" i="2"/>
  <c r="AF2999" i="2" s="1"/>
  <c r="AD3092" i="2"/>
  <c r="AF3092" i="2" s="1"/>
  <c r="AD3093" i="2"/>
  <c r="AF3093" i="2" s="1"/>
  <c r="AD3350" i="2"/>
  <c r="AF3350" i="2" s="1"/>
  <c r="AD3351" i="2"/>
  <c r="AF3351" i="2" s="1"/>
  <c r="AD4176" i="2"/>
  <c r="AF4176" i="2" s="1"/>
  <c r="AD4371" i="2"/>
  <c r="AF4371" i="2" s="1"/>
  <c r="AD4372" i="2"/>
  <c r="AF4372" i="2" s="1"/>
  <c r="AD4823" i="2"/>
  <c r="AF4823" i="2" s="1"/>
  <c r="AD4848" i="2"/>
  <c r="AF4848" i="2" s="1"/>
  <c r="AD4971" i="2"/>
  <c r="AF4971" i="2" s="1"/>
  <c r="AD4998" i="2"/>
  <c r="AF4998" i="2" s="1"/>
  <c r="AD477" i="2"/>
  <c r="AF477" i="2" s="1"/>
  <c r="AG477" i="2" s="1"/>
  <c r="AD478" i="2"/>
  <c r="AF478" i="2" s="1"/>
  <c r="AG478" i="2" s="1"/>
  <c r="AD484" i="2"/>
  <c r="AF484" i="2" s="1"/>
  <c r="AG484" i="2" s="1"/>
  <c r="AD485" i="2"/>
  <c r="AF485" i="2" s="1"/>
  <c r="AG485" i="2" s="1"/>
  <c r="AD978" i="2"/>
  <c r="AF978" i="2" s="1"/>
  <c r="AG978" i="2" s="1"/>
  <c r="AD4675" i="2"/>
  <c r="AF4675" i="2" s="1"/>
  <c r="AG4675" i="2" s="1"/>
  <c r="AD979" i="2"/>
  <c r="AF979" i="2" s="1"/>
  <c r="AG979" i="2" s="1"/>
  <c r="AD4676" i="2"/>
  <c r="AF4676" i="2" s="1"/>
  <c r="AG4676" i="2" s="1"/>
  <c r="AD1255" i="2"/>
  <c r="AF1255" i="2" s="1"/>
  <c r="AG1255" i="2" s="1"/>
  <c r="AD3567" i="2"/>
  <c r="AF3567" i="2" s="1"/>
  <c r="AG3567" i="2" s="1"/>
  <c r="AD1256" i="2"/>
  <c r="AF1256" i="2" s="1"/>
  <c r="AG1256" i="2" s="1"/>
  <c r="AD3568" i="2"/>
  <c r="AF3568" i="2" s="1"/>
  <c r="AG3568" i="2" s="1"/>
  <c r="AD4177" i="2"/>
  <c r="AF4177" i="2" s="1"/>
  <c r="AG4177" i="2" s="1"/>
  <c r="AD5829" i="2"/>
  <c r="AF5829" i="2" s="1"/>
  <c r="AD4228" i="2"/>
  <c r="AF4228" i="2" s="1"/>
  <c r="AG4228" i="2" s="1"/>
  <c r="AD5830" i="2"/>
  <c r="AF5830" i="2" s="1"/>
  <c r="AD5330" i="2"/>
  <c r="AF5330" i="2" s="1"/>
  <c r="AD5132" i="2"/>
  <c r="AF5132" i="2" s="1"/>
  <c r="AD5159" i="2"/>
  <c r="AF5159" i="2" s="1"/>
  <c r="AG5159" i="2" s="1"/>
  <c r="AD5331" i="2"/>
  <c r="AF5331" i="2" s="1"/>
  <c r="AD5675" i="2"/>
  <c r="AF5675" i="2" s="1"/>
  <c r="AD5676" i="2"/>
  <c r="AF5676" i="2" s="1"/>
  <c r="AD6048" i="2"/>
  <c r="AF6048" i="2" s="1"/>
  <c r="AD6100" i="2"/>
  <c r="AF6100" i="2" s="1"/>
  <c r="AD6185" i="2"/>
  <c r="AF6185" i="2" s="1"/>
  <c r="AD6230" i="2"/>
  <c r="AF6230" i="2" s="1"/>
  <c r="AD6282" i="2"/>
  <c r="AF6282" i="2" s="1"/>
  <c r="AD6287" i="2"/>
  <c r="AF6287" i="2" s="1"/>
  <c r="AD3226" i="2"/>
  <c r="AF3226" i="2" s="1"/>
  <c r="AD3668" i="2"/>
  <c r="AF3668" i="2" s="1"/>
  <c r="AD3669" i="2"/>
  <c r="AF3669" i="2" s="1"/>
  <c r="AD3843" i="2"/>
  <c r="AF3843" i="2" s="1"/>
  <c r="AD3866" i="2"/>
  <c r="AF3866" i="2" s="1"/>
  <c r="AG3866" i="2" s="1"/>
  <c r="AD5404" i="2"/>
  <c r="AF5404" i="2" s="1"/>
  <c r="AG5404" i="2" s="1"/>
  <c r="AD6364" i="2"/>
  <c r="AF6364" i="2" s="1"/>
  <c r="AG6364" i="2" s="1"/>
  <c r="AD6486" i="2"/>
  <c r="AF6486" i="2" s="1"/>
  <c r="AG6486" i="2" s="1"/>
  <c r="AD226" i="2"/>
  <c r="AF226" i="2" s="1"/>
  <c r="AG226" i="2" s="1"/>
  <c r="AD227" i="2"/>
  <c r="AF227" i="2" s="1"/>
  <c r="AG227" i="2" s="1"/>
  <c r="AD659" i="2"/>
  <c r="AF659" i="2" s="1"/>
  <c r="AG659" i="2" s="1"/>
  <c r="AD660" i="2"/>
  <c r="AF660" i="2" s="1"/>
  <c r="AG660" i="2" s="1"/>
  <c r="AD899" i="2"/>
  <c r="AF899" i="2" s="1"/>
  <c r="AG899" i="2" s="1"/>
  <c r="AD1870" i="2"/>
  <c r="AF1870" i="2" s="1"/>
  <c r="AG1870" i="2" s="1"/>
  <c r="AD1959" i="2"/>
  <c r="AF1959" i="2" s="1"/>
  <c r="AG1959" i="2" s="1"/>
  <c r="AD1960" i="2"/>
  <c r="AF1960" i="2" s="1"/>
  <c r="AG1960" i="2" s="1"/>
  <c r="AD2037" i="2"/>
  <c r="AF2037" i="2" s="1"/>
  <c r="AG2037" i="2" s="1"/>
  <c r="AD2122" i="2"/>
  <c r="AF2122" i="2" s="1"/>
  <c r="AG2122" i="2" s="1"/>
  <c r="AD2158" i="2"/>
  <c r="AF2158" i="2" s="1"/>
  <c r="AG2158" i="2" s="1"/>
  <c r="AD2159" i="2"/>
  <c r="AF2159" i="2" s="1"/>
  <c r="AD2174" i="2"/>
  <c r="AF2174" i="2" s="1"/>
  <c r="AD2837" i="2"/>
  <c r="AF2837" i="2" s="1"/>
  <c r="AD2838" i="2"/>
  <c r="AF2838" i="2" s="1"/>
  <c r="AG2838" i="2" s="1"/>
  <c r="AD2839" i="2"/>
  <c r="AF2839" i="2" s="1"/>
  <c r="AD2840" i="2"/>
  <c r="AF2840" i="2" s="1"/>
  <c r="AD2915" i="2"/>
  <c r="AF2915" i="2" s="1"/>
  <c r="AD2916" i="2"/>
  <c r="AF2916" i="2" s="1"/>
  <c r="AD3094" i="2"/>
  <c r="AF3094" i="2" s="1"/>
  <c r="AD3095" i="2"/>
  <c r="AF3095" i="2" s="1"/>
  <c r="AD3352" i="2"/>
  <c r="AF3352" i="2" s="1"/>
  <c r="AD4178" i="2"/>
  <c r="AF4178" i="2" s="1"/>
  <c r="AD4373" i="2"/>
  <c r="AF4373" i="2" s="1"/>
  <c r="AD4391" i="2"/>
  <c r="AF4391" i="2" s="1"/>
  <c r="AD4824" i="2"/>
  <c r="AF4824" i="2" s="1"/>
  <c r="AD4849" i="2"/>
  <c r="AF4849" i="2" s="1"/>
  <c r="AD4972" i="2"/>
  <c r="AF4972" i="2" s="1"/>
  <c r="AD479" i="2"/>
  <c r="AF479" i="2" s="1"/>
  <c r="AG479" i="2" s="1"/>
  <c r="AD480" i="2"/>
  <c r="AF480" i="2" s="1"/>
  <c r="AG480" i="2" s="1"/>
  <c r="AD980" i="2"/>
  <c r="AF980" i="2" s="1"/>
  <c r="AG980" i="2" s="1"/>
  <c r="AD4677" i="2"/>
  <c r="AF4677" i="2" s="1"/>
  <c r="AG4677" i="2" s="1"/>
  <c r="AD3569" i="2"/>
  <c r="AF3569" i="2" s="1"/>
  <c r="AG3569" i="2" s="1"/>
  <c r="AD1257" i="2"/>
  <c r="AF1257" i="2" s="1"/>
  <c r="AG1257" i="2" s="1"/>
  <c r="AD5831" i="2"/>
  <c r="AF5831" i="2" s="1"/>
  <c r="AG5831" i="2" s="1"/>
  <c r="AD4179" i="2"/>
  <c r="AF4179" i="2" s="1"/>
  <c r="AG4179" i="2" s="1"/>
  <c r="AD5332" i="2"/>
  <c r="AF5332" i="2" s="1"/>
  <c r="AG5332" i="2" s="1"/>
  <c r="AD5133" i="2"/>
  <c r="AF5133" i="2" s="1"/>
  <c r="AG5133" i="2" s="1"/>
  <c r="AD5677" i="2"/>
  <c r="AF5677" i="2" s="1"/>
  <c r="AD6049" i="2"/>
  <c r="AF6049" i="2" s="1"/>
  <c r="AG6049" i="2" s="1"/>
  <c r="AD6186" i="2"/>
  <c r="AF6186" i="2" s="1"/>
  <c r="AG6186" i="2" s="1"/>
  <c r="AD6231" i="2"/>
  <c r="AF6231" i="2" s="1"/>
  <c r="AG6231" i="2" s="1"/>
  <c r="AD417" i="2"/>
  <c r="AF417" i="2" s="1"/>
  <c r="AG417" i="2" s="1"/>
  <c r="AD418" i="2"/>
  <c r="AF418" i="2" s="1"/>
  <c r="AD1025" i="2"/>
  <c r="AF1025" i="2" s="1"/>
  <c r="AD4678" i="2"/>
  <c r="AF4678" i="2" s="1"/>
  <c r="AD1340" i="2"/>
  <c r="AF1340" i="2" s="1"/>
  <c r="AG1340" i="2" s="1"/>
  <c r="AD3570" i="2"/>
  <c r="AF3570" i="2" s="1"/>
  <c r="AD3700" i="2"/>
  <c r="AF3700" i="2" s="1"/>
  <c r="AD3701" i="2"/>
  <c r="AF3701" i="2" s="1"/>
  <c r="AD3931" i="2"/>
  <c r="AF3931" i="2" s="1"/>
  <c r="AD3932" i="2"/>
  <c r="AF3932" i="2" s="1"/>
  <c r="AD4268" i="2"/>
  <c r="AF4268" i="2" s="1"/>
  <c r="AD5832" i="2"/>
  <c r="AF5832" i="2" s="1"/>
  <c r="AD5176" i="2"/>
  <c r="AF5176" i="2" s="1"/>
  <c r="AD5333" i="2"/>
  <c r="AF5333" i="2" s="1"/>
  <c r="AD5716" i="2"/>
  <c r="AF5716" i="2" s="1"/>
  <c r="AD402" i="2"/>
  <c r="AF402" i="2" s="1"/>
  <c r="AD419" i="2"/>
  <c r="AF419" i="2" s="1"/>
  <c r="AD729" i="2"/>
  <c r="AF729" i="2" s="1"/>
  <c r="AD744" i="2"/>
  <c r="AF744" i="2" s="1"/>
  <c r="AG744" i="2" s="1"/>
  <c r="AD900" i="2"/>
  <c r="AF900" i="2" s="1"/>
  <c r="AG900" i="2" s="1"/>
  <c r="AD1676" i="2"/>
  <c r="AF1676" i="2" s="1"/>
  <c r="AG1676" i="2" s="1"/>
  <c r="AD1677" i="2"/>
  <c r="AF1677" i="2" s="1"/>
  <c r="AG1677" i="2" s="1"/>
  <c r="AD1765" i="2"/>
  <c r="AF1765" i="2" s="1"/>
  <c r="AG1765" i="2" s="1"/>
  <c r="AD1766" i="2"/>
  <c r="AF1766" i="2" s="1"/>
  <c r="AG1766" i="2" s="1"/>
  <c r="AD1767" i="2"/>
  <c r="AF1767" i="2" s="1"/>
  <c r="AG1767" i="2" s="1"/>
  <c r="AD1768" i="2"/>
  <c r="AF1768" i="2" s="1"/>
  <c r="AG1768" i="2" s="1"/>
  <c r="AD1871" i="2"/>
  <c r="AF1871" i="2" s="1"/>
  <c r="AG1871" i="2" s="1"/>
  <c r="AD1961" i="2"/>
  <c r="AF1961" i="2" s="1"/>
  <c r="AG1961" i="2" s="1"/>
  <c r="AD2560" i="2"/>
  <c r="AF2560" i="2" s="1"/>
  <c r="AG2560" i="2" s="1"/>
  <c r="AD2637" i="2"/>
  <c r="AF2637" i="2" s="1"/>
  <c r="AG2637" i="2" s="1"/>
  <c r="AD2638" i="2"/>
  <c r="AF2638" i="2" s="1"/>
  <c r="AG2638" i="2" s="1"/>
  <c r="AD2639" i="2"/>
  <c r="AF2639" i="2" s="1"/>
  <c r="AG2639" i="2" s="1"/>
  <c r="AD2640" i="2"/>
  <c r="AF2640" i="2" s="1"/>
  <c r="AG2640" i="2" s="1"/>
  <c r="AD2736" i="2"/>
  <c r="AF2736" i="2" s="1"/>
  <c r="AD2917" i="2"/>
  <c r="AF2917" i="2" s="1"/>
  <c r="AD2918" i="2"/>
  <c r="AF2918" i="2" s="1"/>
  <c r="AD4290" i="2"/>
  <c r="AF4290" i="2" s="1"/>
  <c r="AG4290" i="2" s="1"/>
  <c r="AD4422" i="2"/>
  <c r="AF4422" i="2" s="1"/>
  <c r="AD4461" i="2"/>
  <c r="AF4461" i="2" s="1"/>
  <c r="AD4907" i="2"/>
  <c r="AF4907" i="2" s="1"/>
  <c r="AD4908" i="2"/>
  <c r="AF4908" i="2" s="1"/>
  <c r="AD3270" i="2"/>
  <c r="AF3270" i="2" s="1"/>
  <c r="AD5428" i="2"/>
  <c r="AF5428" i="2" s="1"/>
  <c r="AD6050" i="2"/>
  <c r="AF6050" i="2" s="1"/>
  <c r="AD6187" i="2"/>
  <c r="AF6187" i="2" s="1"/>
  <c r="AD6232" i="2"/>
  <c r="AF6232" i="2" s="1"/>
  <c r="AD6351" i="2"/>
  <c r="AF6351" i="2" s="1"/>
  <c r="AD6446" i="2"/>
  <c r="AF6446" i="2" s="1"/>
  <c r="AD3312" i="2"/>
  <c r="AF3312" i="2" s="1"/>
  <c r="AD5042" i="2"/>
  <c r="AF5042" i="2" s="1"/>
  <c r="AD420" i="2"/>
  <c r="AF420" i="2" s="1"/>
  <c r="AG420" i="2" s="1"/>
  <c r="AD421" i="2"/>
  <c r="AF421" i="2" s="1"/>
  <c r="AG421" i="2" s="1"/>
  <c r="AD1046" i="2"/>
  <c r="AF1046" i="2" s="1"/>
  <c r="AG1046" i="2" s="1"/>
  <c r="AD4679" i="2"/>
  <c r="AF4679" i="2" s="1"/>
  <c r="AG4679" i="2" s="1"/>
  <c r="AD1439" i="2"/>
  <c r="AF1439" i="2" s="1"/>
  <c r="AG1439" i="2" s="1"/>
  <c r="AD3571" i="2"/>
  <c r="AF3571" i="2" s="1"/>
  <c r="AG3571" i="2" s="1"/>
  <c r="AD3732" i="2"/>
  <c r="AF3732" i="2" s="1"/>
  <c r="AG3732" i="2" s="1"/>
  <c r="AD3766" i="2"/>
  <c r="AF3766" i="2" s="1"/>
  <c r="AG3766" i="2" s="1"/>
  <c r="AD3955" i="2"/>
  <c r="AF3955" i="2" s="1"/>
  <c r="AG3955" i="2" s="1"/>
  <c r="AD3956" i="2"/>
  <c r="AF3956" i="2" s="1"/>
  <c r="AG3956" i="2" s="1"/>
  <c r="AD4053" i="2"/>
  <c r="AF4053" i="2" s="1"/>
  <c r="AG4053" i="2" s="1"/>
  <c r="AD5206" i="2"/>
  <c r="AF5206" i="2" s="1"/>
  <c r="AD5334" i="2"/>
  <c r="AF5334" i="2" s="1"/>
  <c r="AG5334" i="2" s="1"/>
  <c r="AD5725" i="2"/>
  <c r="AF5725" i="2" s="1"/>
  <c r="AG5725" i="2" s="1"/>
  <c r="AD422" i="2"/>
  <c r="AF422" i="2" s="1"/>
  <c r="AG422" i="2" s="1"/>
  <c r="AD423" i="2"/>
  <c r="AF423" i="2" s="1"/>
  <c r="AD765" i="2"/>
  <c r="AF765" i="2" s="1"/>
  <c r="AD766" i="2"/>
  <c r="AF766" i="2" s="1"/>
  <c r="AD901" i="2"/>
  <c r="AF901" i="2" s="1"/>
  <c r="AG901" i="2" s="1"/>
  <c r="AD2038" i="2"/>
  <c r="AF2038" i="2" s="1"/>
  <c r="AD2039" i="2"/>
  <c r="AF2039" i="2" s="1"/>
  <c r="AD2198" i="2"/>
  <c r="AF2198" i="2" s="1"/>
  <c r="AD2199" i="2"/>
  <c r="AF2199" i="2" s="1"/>
  <c r="AD2200" i="2"/>
  <c r="AF2200" i="2" s="1"/>
  <c r="AD2201" i="2"/>
  <c r="AF2201" i="2" s="1"/>
  <c r="AD2227" i="2"/>
  <c r="AF2227" i="2" s="1"/>
  <c r="AD2228" i="2"/>
  <c r="AF2228" i="2" s="1"/>
  <c r="AD3000" i="2"/>
  <c r="AF3000" i="2" s="1"/>
  <c r="AD3001" i="2"/>
  <c r="AF3001" i="2" s="1"/>
  <c r="AD3119" i="2"/>
  <c r="AF3119" i="2" s="1"/>
  <c r="AD3120" i="2"/>
  <c r="AF3120" i="2" s="1"/>
  <c r="AD3121" i="2"/>
  <c r="AF3121" i="2" s="1"/>
  <c r="AD3122" i="2"/>
  <c r="AF3122" i="2" s="1"/>
  <c r="AG3122" i="2" s="1"/>
  <c r="AD3162" i="2"/>
  <c r="AF3162" i="2" s="1"/>
  <c r="AG3162" i="2" s="1"/>
  <c r="AD3163" i="2"/>
  <c r="AF3163" i="2" s="1"/>
  <c r="AG3163" i="2" s="1"/>
  <c r="AD4314" i="2"/>
  <c r="AF4314" i="2" s="1"/>
  <c r="AG4314" i="2" s="1"/>
  <c r="AD4488" i="2"/>
  <c r="AF4488" i="2" s="1"/>
  <c r="AG4488" i="2" s="1"/>
  <c r="AD4489" i="2"/>
  <c r="AF4489" i="2" s="1"/>
  <c r="AG4489" i="2" s="1"/>
  <c r="AD4913" i="2"/>
  <c r="AF4913" i="2" s="1"/>
  <c r="AG4913" i="2" s="1"/>
  <c r="AD4914" i="2"/>
  <c r="AF4914" i="2" s="1"/>
  <c r="AG4914" i="2" s="1"/>
  <c r="AD3353" i="2"/>
  <c r="AF3353" i="2" s="1"/>
  <c r="AG3353" i="2" s="1"/>
  <c r="AD5466" i="2"/>
  <c r="AF5466" i="2" s="1"/>
  <c r="AG5466" i="2" s="1"/>
  <c r="AD6051" i="2"/>
  <c r="AF6051" i="2" s="1"/>
  <c r="AG6051" i="2" s="1"/>
  <c r="AD6101" i="2"/>
  <c r="AF6101" i="2" s="1"/>
  <c r="AG6101" i="2" s="1"/>
  <c r="AD6188" i="2"/>
  <c r="AF6188" i="2" s="1"/>
  <c r="AG6188" i="2" s="1"/>
  <c r="AD6233" i="2"/>
  <c r="AF6233" i="2" s="1"/>
  <c r="AG6233" i="2" s="1"/>
  <c r="AD6396" i="2"/>
  <c r="AF6396" i="2" s="1"/>
  <c r="AG6396" i="2" s="1"/>
  <c r="AD6460" i="2"/>
  <c r="AF6460" i="2" s="1"/>
  <c r="AD3371" i="2"/>
  <c r="AF3371" i="2" s="1"/>
  <c r="AD5061" i="2"/>
  <c r="AF5061" i="2" s="1"/>
  <c r="AD424" i="2"/>
  <c r="AF424" i="2" s="1"/>
  <c r="AG424" i="2" s="1"/>
  <c r="AD464" i="2"/>
  <c r="AF464" i="2" s="1"/>
  <c r="AD1038" i="2"/>
  <c r="AF1038" i="2" s="1"/>
  <c r="AD4680" i="2"/>
  <c r="AF4680" i="2" s="1"/>
  <c r="AD1341" i="2"/>
  <c r="AF1341" i="2" s="1"/>
  <c r="AD3572" i="2"/>
  <c r="AF3572" i="2" s="1"/>
  <c r="AD3733" i="2"/>
  <c r="AF3733" i="2" s="1"/>
  <c r="AD3734" i="2"/>
  <c r="AF3734" i="2" s="1"/>
  <c r="AD3933" i="2"/>
  <c r="AF3933" i="2" s="1"/>
  <c r="AD3957" i="2"/>
  <c r="AF3957" i="2" s="1"/>
  <c r="AD4291" i="2"/>
  <c r="AF4291" i="2" s="1"/>
  <c r="AD5833" i="2"/>
  <c r="AF5833" i="2" s="1"/>
  <c r="AD5195" i="2"/>
  <c r="AF5195" i="2" s="1"/>
  <c r="AD5335" i="2"/>
  <c r="AF5335" i="2" s="1"/>
  <c r="AD5726" i="2"/>
  <c r="AF5726" i="2" s="1"/>
  <c r="AG5726" i="2" s="1"/>
  <c r="AD425" i="2"/>
  <c r="AF425" i="2" s="1"/>
  <c r="AG425" i="2" s="1"/>
  <c r="AD426" i="2"/>
  <c r="AF426" i="2" s="1"/>
  <c r="AG426" i="2" s="1"/>
  <c r="AD745" i="2"/>
  <c r="AF745" i="2" s="1"/>
  <c r="AG745" i="2" s="1"/>
  <c r="AD746" i="2"/>
  <c r="AF746" i="2" s="1"/>
  <c r="AG746" i="2" s="1"/>
  <c r="AD902" i="2"/>
  <c r="AF902" i="2" s="1"/>
  <c r="AG902" i="2" s="1"/>
  <c r="AD1769" i="2"/>
  <c r="AF1769" i="2" s="1"/>
  <c r="AG1769" i="2" s="1"/>
  <c r="AD1770" i="2"/>
  <c r="AF1770" i="2" s="1"/>
  <c r="AG1770" i="2" s="1"/>
  <c r="AD1771" i="2"/>
  <c r="AF1771" i="2" s="1"/>
  <c r="AG1771" i="2" s="1"/>
  <c r="AD1872" i="2"/>
  <c r="AF1872" i="2" s="1"/>
  <c r="AG1872" i="2" s="1"/>
  <c r="AD1873" i="2"/>
  <c r="AF1873" i="2" s="1"/>
  <c r="AG1873" i="2" s="1"/>
  <c r="AD1962" i="2"/>
  <c r="AF1962" i="2" s="1"/>
  <c r="AG1962" i="2" s="1"/>
  <c r="AD1963" i="2"/>
  <c r="AF1963" i="2" s="1"/>
  <c r="AG1963" i="2" s="1"/>
  <c r="AD2040" i="2"/>
  <c r="AF2040" i="2" s="1"/>
  <c r="AG2040" i="2" s="1"/>
  <c r="AD2641" i="2"/>
  <c r="AF2641" i="2" s="1"/>
  <c r="AG2641" i="2" s="1"/>
  <c r="AD2642" i="2"/>
  <c r="AF2642" i="2" s="1"/>
  <c r="AD2643" i="2"/>
  <c r="AF2643" i="2" s="1"/>
  <c r="AD2737" i="2"/>
  <c r="AF2737" i="2" s="1"/>
  <c r="AD2738" i="2"/>
  <c r="AF2738" i="2" s="1"/>
  <c r="AG2738" i="2" s="1"/>
  <c r="AD2739" i="2"/>
  <c r="AF2739" i="2" s="1"/>
  <c r="AD2919" i="2"/>
  <c r="AF2919" i="2" s="1"/>
  <c r="AD2920" i="2"/>
  <c r="AF2920" i="2" s="1"/>
  <c r="AD4315" i="2"/>
  <c r="AF4315" i="2" s="1"/>
  <c r="AD4462" i="2"/>
  <c r="AF4462" i="2" s="1"/>
  <c r="AD4463" i="2"/>
  <c r="AF4463" i="2" s="1"/>
  <c r="AD4915" i="2"/>
  <c r="AF4915" i="2" s="1"/>
  <c r="AD4916" i="2"/>
  <c r="AF4916" i="2" s="1"/>
  <c r="AD3313" i="2"/>
  <c r="AF3313" i="2" s="1"/>
  <c r="AD5445" i="2"/>
  <c r="AF5445" i="2" s="1"/>
  <c r="AD6052" i="2"/>
  <c r="AF6052" i="2" s="1"/>
  <c r="AD6189" i="2"/>
  <c r="AF6189" i="2" s="1"/>
  <c r="AD6234" i="2"/>
  <c r="AF6234" i="2" s="1"/>
  <c r="AD6365" i="2"/>
  <c r="AF6365" i="2" s="1"/>
  <c r="AG6365" i="2" s="1"/>
  <c r="AD6454" i="2"/>
  <c r="AF6454" i="2" s="1"/>
  <c r="AG6454" i="2" s="1"/>
  <c r="AD3314" i="2"/>
  <c r="AF3314" i="2" s="1"/>
  <c r="AG3314" i="2" s="1"/>
  <c r="AD5043" i="2"/>
  <c r="AF5043" i="2" s="1"/>
  <c r="AG5043" i="2" s="1"/>
  <c r="AD3227" i="2"/>
  <c r="AF3227" i="2" s="1"/>
  <c r="AG3227" i="2" s="1"/>
  <c r="AD3702" i="2"/>
  <c r="AF3702" i="2" s="1"/>
  <c r="AG3702" i="2" s="1"/>
  <c r="AD3703" i="2"/>
  <c r="AF3703" i="2" s="1"/>
  <c r="AG3703" i="2" s="1"/>
  <c r="AD3867" i="2"/>
  <c r="AF3867" i="2" s="1"/>
  <c r="AG3867" i="2" s="1"/>
  <c r="AD3868" i="2"/>
  <c r="AF3868" i="2" s="1"/>
  <c r="AG3868" i="2" s="1"/>
  <c r="AD5429" i="2"/>
  <c r="AF5429" i="2" s="1"/>
  <c r="AG5429" i="2" s="1"/>
  <c r="AD6375" i="2"/>
  <c r="AF6375" i="2" s="1"/>
  <c r="AG6375" i="2" s="1"/>
  <c r="AD6496" i="2"/>
  <c r="AF6496" i="2" s="1"/>
  <c r="AG6496" i="2" s="1"/>
  <c r="AD305" i="2"/>
  <c r="AF305" i="2" s="1"/>
  <c r="AG305" i="2" s="1"/>
  <c r="AD306" i="2"/>
  <c r="AF306" i="2" s="1"/>
  <c r="AG306" i="2" s="1"/>
  <c r="AD699" i="2"/>
  <c r="AF699" i="2" s="1"/>
  <c r="AG699" i="2" s="1"/>
  <c r="AD700" i="2"/>
  <c r="AF700" i="2" s="1"/>
  <c r="AG700" i="2" s="1"/>
  <c r="AD903" i="2"/>
  <c r="AF903" i="2" s="1"/>
  <c r="AD1964" i="2"/>
  <c r="AF1964" i="2" s="1"/>
  <c r="AD1965" i="2"/>
  <c r="AF1965" i="2" s="1"/>
  <c r="AG1965" i="2" s="1"/>
  <c r="AD2041" i="2"/>
  <c r="AF2041" i="2" s="1"/>
  <c r="AD2042" i="2"/>
  <c r="AF2042" i="2" s="1"/>
  <c r="AD2043" i="2"/>
  <c r="AF2043" i="2" s="1"/>
  <c r="AD2123" i="2"/>
  <c r="AF2123" i="2" s="1"/>
  <c r="AD2175" i="2"/>
  <c r="AF2175" i="2" s="1"/>
  <c r="AD2176" i="2"/>
  <c r="AF2176" i="2" s="1"/>
  <c r="AD2841" i="2"/>
  <c r="AF2841" i="2" s="1"/>
  <c r="AD2921" i="2"/>
  <c r="AF2921" i="2" s="1"/>
  <c r="AD2922" i="2"/>
  <c r="AF2922" i="2" s="1"/>
  <c r="AD2923" i="2"/>
  <c r="AF2923" i="2" s="1"/>
  <c r="AD2924" i="2"/>
  <c r="AF2924" i="2" s="1"/>
  <c r="AD3002" i="2"/>
  <c r="AF3002" i="2" s="1"/>
  <c r="AD3123" i="2"/>
  <c r="AF3123" i="2" s="1"/>
  <c r="AD3124" i="2"/>
  <c r="AF3124" i="2" s="1"/>
  <c r="AG3124" i="2" s="1"/>
  <c r="AD3362" i="2"/>
  <c r="AF3362" i="2" s="1"/>
  <c r="AG3362" i="2" s="1"/>
  <c r="AD4229" i="2"/>
  <c r="AF4229" i="2" s="1"/>
  <c r="AG4229" i="2" s="1"/>
  <c r="AD4392" i="2"/>
  <c r="AF4392" i="2" s="1"/>
  <c r="AG4392" i="2" s="1"/>
  <c r="AD4393" i="2"/>
  <c r="AF4393" i="2" s="1"/>
  <c r="AG4393" i="2" s="1"/>
  <c r="AD4850" i="2"/>
  <c r="AF4850" i="2" s="1"/>
  <c r="AG4850" i="2" s="1"/>
  <c r="AD4851" i="2"/>
  <c r="AF4851" i="2" s="1"/>
  <c r="AG4851" i="2" s="1"/>
  <c r="AD4999" i="2"/>
  <c r="AF4999" i="2" s="1"/>
  <c r="AG4999" i="2" s="1"/>
  <c r="AD486" i="2"/>
  <c r="AF486" i="2" s="1"/>
  <c r="AG486" i="2" s="1"/>
  <c r="AD487" i="2"/>
  <c r="AF487" i="2" s="1"/>
  <c r="AG487" i="2" s="1"/>
  <c r="AD1003" i="2"/>
  <c r="AF1003" i="2" s="1"/>
  <c r="AG1003" i="2" s="1"/>
  <c r="AD4681" i="2"/>
  <c r="AF4681" i="2" s="1"/>
  <c r="AG4681" i="2" s="1"/>
  <c r="AD1292" i="2"/>
  <c r="AF1292" i="2" s="1"/>
  <c r="AG1292" i="2" s="1"/>
  <c r="AD3573" i="2"/>
  <c r="AF3573" i="2" s="1"/>
  <c r="AG3573" i="2" s="1"/>
  <c r="AD4230" i="2"/>
  <c r="AF4230" i="2" s="1"/>
  <c r="AG4230" i="2" s="1"/>
  <c r="AD5834" i="2"/>
  <c r="AF5834" i="2" s="1"/>
  <c r="AD5160" i="2"/>
  <c r="AF5160" i="2" s="1"/>
  <c r="AD5336" i="2"/>
  <c r="AF5336" i="2" s="1"/>
  <c r="AD5678" i="2"/>
  <c r="AF5678" i="2" s="1"/>
  <c r="AG5678" i="2" s="1"/>
  <c r="AD6053" i="2"/>
  <c r="AF6053" i="2" s="1"/>
  <c r="AD6190" i="2"/>
  <c r="AF6190" i="2" s="1"/>
  <c r="AD6235" i="2"/>
  <c r="AF6235" i="2" s="1"/>
  <c r="AD3228" i="2"/>
  <c r="AF3228" i="2" s="1"/>
  <c r="AD3670" i="2"/>
  <c r="AF3670" i="2" s="1"/>
  <c r="AD3704" i="2"/>
  <c r="AF3704" i="2" s="1"/>
  <c r="AD3869" i="2"/>
  <c r="AF3869" i="2" s="1"/>
  <c r="AD3870" i="2"/>
  <c r="AF3870" i="2" s="1"/>
  <c r="AD5405" i="2"/>
  <c r="AF5405" i="2" s="1"/>
  <c r="AD6376" i="2"/>
  <c r="AF6376" i="2" s="1"/>
  <c r="AD6497" i="2"/>
  <c r="AF6497" i="2" s="1"/>
  <c r="AD307" i="2"/>
  <c r="AF307" i="2" s="1"/>
  <c r="AD308" i="2"/>
  <c r="AF308" i="2" s="1"/>
  <c r="AD701" i="2"/>
  <c r="AF701" i="2" s="1"/>
  <c r="AG701" i="2" s="1"/>
  <c r="AD702" i="2"/>
  <c r="AF702" i="2" s="1"/>
  <c r="AG702" i="2" s="1"/>
  <c r="AD904" i="2"/>
  <c r="AF904" i="2" s="1"/>
  <c r="AG904" i="2" s="1"/>
  <c r="AD1966" i="2"/>
  <c r="AF1966" i="2" s="1"/>
  <c r="AG1966" i="2" s="1"/>
  <c r="AD1967" i="2"/>
  <c r="AF1967" i="2" s="1"/>
  <c r="AG1967" i="2" s="1"/>
  <c r="AD2044" i="2"/>
  <c r="AF2044" i="2" s="1"/>
  <c r="AG2044" i="2" s="1"/>
  <c r="AD2045" i="2"/>
  <c r="AF2045" i="2" s="1"/>
  <c r="AD2046" i="2"/>
  <c r="AF2046" i="2" s="1"/>
  <c r="AG2046" i="2" s="1"/>
  <c r="AD2047" i="2"/>
  <c r="AF2047" i="2" s="1"/>
  <c r="AG2047" i="2" s="1"/>
  <c r="AD2177" i="2"/>
  <c r="AF2177" i="2" s="1"/>
  <c r="AG2177" i="2" s="1"/>
  <c r="AD2178" i="2"/>
  <c r="AF2178" i="2" s="1"/>
  <c r="AG2178" i="2" s="1"/>
  <c r="AD2842" i="2"/>
  <c r="AF2842" i="2" s="1"/>
  <c r="AG2842" i="2" s="1"/>
  <c r="AD2925" i="2"/>
  <c r="AF2925" i="2" s="1"/>
  <c r="AG2925" i="2" s="1"/>
  <c r="AD2926" i="2"/>
  <c r="AF2926" i="2" s="1"/>
  <c r="AG2926" i="2" s="1"/>
  <c r="AD2927" i="2"/>
  <c r="AF2927" i="2" s="1"/>
  <c r="AG2927" i="2" s="1"/>
  <c r="AD3003" i="2"/>
  <c r="AF3003" i="2" s="1"/>
  <c r="AD3004" i="2"/>
  <c r="AF3004" i="2" s="1"/>
  <c r="AD3125" i="2"/>
  <c r="AF3125" i="2" s="1"/>
  <c r="AD3126" i="2"/>
  <c r="AF3126" i="2" s="1"/>
  <c r="AG3126" i="2" s="1"/>
  <c r="AD3354" i="2"/>
  <c r="AF3354" i="2" s="1"/>
  <c r="AD4231" i="2"/>
  <c r="AF4231" i="2" s="1"/>
  <c r="AD4394" i="2"/>
  <c r="AF4394" i="2" s="1"/>
  <c r="AD4395" i="2"/>
  <c r="AF4395" i="2" s="1"/>
  <c r="AD4852" i="2"/>
  <c r="AF4852" i="2" s="1"/>
  <c r="AD4853" i="2"/>
  <c r="AF4853" i="2" s="1"/>
  <c r="AD5000" i="2"/>
  <c r="AF5000" i="2" s="1"/>
  <c r="AD488" i="2"/>
  <c r="AF488" i="2" s="1"/>
  <c r="AD489" i="2"/>
  <c r="AF489" i="2" s="1"/>
  <c r="AD981" i="2"/>
  <c r="AF981" i="2" s="1"/>
  <c r="AD4682" i="2"/>
  <c r="AF4682" i="2" s="1"/>
  <c r="AD1293" i="2"/>
  <c r="AF1293" i="2" s="1"/>
  <c r="AD3574" i="2"/>
  <c r="AF3574" i="2" s="1"/>
  <c r="AD4232" i="2"/>
  <c r="AF4232" i="2" s="1"/>
  <c r="AG4232" i="2" s="1"/>
  <c r="AD5835" i="2"/>
  <c r="AF5835" i="2" s="1"/>
  <c r="AG5835" i="2" s="1"/>
  <c r="AD5161" i="2"/>
  <c r="AF5161" i="2" s="1"/>
  <c r="AG5161" i="2" s="1"/>
  <c r="AD5337" i="2"/>
  <c r="AF5337" i="2" s="1"/>
  <c r="AG5337" i="2" s="1"/>
  <c r="AD5679" i="2"/>
  <c r="AF5679" i="2" s="1"/>
  <c r="AG5679" i="2" s="1"/>
  <c r="AD6054" i="2"/>
  <c r="AF6054" i="2" s="1"/>
  <c r="AG6054" i="2" s="1"/>
  <c r="AD6191" i="2"/>
  <c r="AF6191" i="2" s="1"/>
  <c r="AG6191" i="2" s="1"/>
  <c r="AD6236" i="2"/>
  <c r="AF6236" i="2" s="1"/>
  <c r="AG6236" i="2" s="1"/>
  <c r="AD3229" i="2"/>
  <c r="AF3229" i="2" s="1"/>
  <c r="AG3229" i="2" s="1"/>
  <c r="AD3671" i="2"/>
  <c r="AF3671" i="2" s="1"/>
  <c r="AG3671" i="2" s="1"/>
  <c r="AD3672" i="2"/>
  <c r="AF3672" i="2" s="1"/>
  <c r="AG3672" i="2" s="1"/>
  <c r="AD3871" i="2"/>
  <c r="AF3871" i="2" s="1"/>
  <c r="AG3871" i="2" s="1"/>
  <c r="AD3872" i="2"/>
  <c r="AF3872" i="2" s="1"/>
  <c r="AG3872" i="2" s="1"/>
  <c r="AD5406" i="2"/>
  <c r="AF5406" i="2" s="1"/>
  <c r="AG5406" i="2" s="1"/>
  <c r="AD6377" i="2"/>
  <c r="AF6377" i="2" s="1"/>
  <c r="AG6377" i="2" s="1"/>
  <c r="AD6498" i="2"/>
  <c r="AF6498" i="2" s="1"/>
  <c r="AG6498" i="2" s="1"/>
  <c r="AD228" i="2"/>
  <c r="AF228" i="2" s="1"/>
  <c r="AD309" i="2"/>
  <c r="AF309" i="2" s="1"/>
  <c r="AD661" i="2"/>
  <c r="AF661" i="2" s="1"/>
  <c r="AG661" i="2" s="1"/>
  <c r="AD703" i="2"/>
  <c r="AF703" i="2" s="1"/>
  <c r="AD905" i="2"/>
  <c r="AF905" i="2" s="1"/>
  <c r="AD1968" i="2"/>
  <c r="AF1968" i="2" s="1"/>
  <c r="AD2048" i="2"/>
  <c r="AF2048" i="2" s="1"/>
  <c r="AD2049" i="2"/>
  <c r="AF2049" i="2" s="1"/>
  <c r="AD2124" i="2"/>
  <c r="AF2124" i="2" s="1"/>
  <c r="AD2160" i="2"/>
  <c r="AF2160" i="2" s="1"/>
  <c r="AD2179" i="2"/>
  <c r="AF2179" i="2" s="1"/>
  <c r="AD2180" i="2"/>
  <c r="AF2180" i="2" s="1"/>
  <c r="AD2181" i="2"/>
  <c r="AF2181" i="2" s="1"/>
  <c r="AD2843" i="2"/>
  <c r="AF2843" i="2" s="1"/>
  <c r="AD2928" i="2"/>
  <c r="AF2928" i="2" s="1"/>
  <c r="AD3005" i="2"/>
  <c r="AF3005" i="2" s="1"/>
  <c r="AD3006" i="2"/>
  <c r="AF3006" i="2" s="1"/>
  <c r="AG3006" i="2" s="1"/>
  <c r="AD3007" i="2"/>
  <c r="AF3007" i="2" s="1"/>
  <c r="AG3007" i="2" s="1"/>
  <c r="AD3008" i="2"/>
  <c r="AF3008" i="2" s="1"/>
  <c r="AG3008" i="2" s="1"/>
  <c r="AD3127" i="2"/>
  <c r="AF3127" i="2" s="1"/>
  <c r="AG3127" i="2" s="1"/>
  <c r="AD3128" i="2"/>
  <c r="AF3128" i="2" s="1"/>
  <c r="AG3128" i="2" s="1"/>
  <c r="AD3355" i="2"/>
  <c r="AF3355" i="2" s="1"/>
  <c r="AG3355" i="2" s="1"/>
  <c r="AD4233" i="2"/>
  <c r="AF4233" i="2" s="1"/>
  <c r="AG4233" i="2" s="1"/>
  <c r="AD4396" i="2"/>
  <c r="AF4396" i="2" s="1"/>
  <c r="AG4396" i="2" s="1"/>
  <c r="AD4397" i="2"/>
  <c r="AF4397" i="2" s="1"/>
  <c r="AG4397" i="2" s="1"/>
  <c r="AD4854" i="2"/>
  <c r="AF4854" i="2" s="1"/>
  <c r="AG4854" i="2" s="1"/>
  <c r="AD4855" i="2"/>
  <c r="AF4855" i="2" s="1"/>
  <c r="AG4855" i="2" s="1"/>
  <c r="AD5001" i="2"/>
  <c r="AF5001" i="2" s="1"/>
  <c r="AG5001" i="2" s="1"/>
  <c r="AD481" i="2"/>
  <c r="AF481" i="2" s="1"/>
  <c r="AG481" i="2" s="1"/>
  <c r="AD490" i="2"/>
  <c r="AF490" i="2" s="1"/>
  <c r="AG490" i="2" s="1"/>
  <c r="AD982" i="2"/>
  <c r="AF982" i="2" s="1"/>
  <c r="AG982" i="2" s="1"/>
  <c r="AD4683" i="2"/>
  <c r="AF4683" i="2" s="1"/>
  <c r="AD1258" i="2"/>
  <c r="AF1258" i="2" s="1"/>
  <c r="AD3575" i="2"/>
  <c r="AF3575" i="2" s="1"/>
  <c r="AD4234" i="2"/>
  <c r="AF4234" i="2" s="1"/>
  <c r="AG4234" i="2" s="1"/>
  <c r="AD5836" i="2"/>
  <c r="AF5836" i="2" s="1"/>
  <c r="AD5134" i="2"/>
  <c r="AF5134" i="2" s="1"/>
  <c r="AD5338" i="2"/>
  <c r="AF5338" i="2" s="1"/>
  <c r="AD5680" i="2"/>
  <c r="AF5680" i="2" s="1"/>
  <c r="AD6055" i="2"/>
  <c r="AF6055" i="2" s="1"/>
  <c r="AD6192" i="2"/>
  <c r="AF6192" i="2" s="1"/>
  <c r="AD6237" i="2"/>
  <c r="AF6237" i="2" s="1"/>
  <c r="AD3271" i="2"/>
  <c r="AF3271" i="2" s="1"/>
  <c r="AD3705" i="2"/>
  <c r="AF3705" i="2" s="1"/>
  <c r="AD3706" i="2"/>
  <c r="AF3706" i="2" s="1"/>
  <c r="AD3873" i="2"/>
  <c r="AF3873" i="2" s="1"/>
  <c r="AD3891" i="2"/>
  <c r="AF3891" i="2" s="1"/>
  <c r="AD5430" i="2"/>
  <c r="AF5430" i="2" s="1"/>
  <c r="AD6385" i="2"/>
  <c r="AF6385" i="2" s="1"/>
  <c r="AG6385" i="2" s="1"/>
  <c r="AD6499" i="2"/>
  <c r="AF6499" i="2" s="1"/>
  <c r="AG6499" i="2" s="1"/>
  <c r="AD310" i="2"/>
  <c r="AF310" i="2" s="1"/>
  <c r="AG310" i="2" s="1"/>
  <c r="AD311" i="2"/>
  <c r="AF311" i="2" s="1"/>
  <c r="AG311" i="2" s="1"/>
  <c r="AD704" i="2"/>
  <c r="AF704" i="2" s="1"/>
  <c r="AG704" i="2" s="1"/>
  <c r="AD705" i="2"/>
  <c r="AF705" i="2" s="1"/>
  <c r="AG705" i="2" s="1"/>
  <c r="AD906" i="2"/>
  <c r="AF906" i="2" s="1"/>
  <c r="AG906" i="2" s="1"/>
  <c r="AD1969" i="2"/>
  <c r="AF1969" i="2" s="1"/>
  <c r="AG1969" i="2" s="1"/>
  <c r="AD2050" i="2"/>
  <c r="AF2050" i="2" s="1"/>
  <c r="AG2050" i="2" s="1"/>
  <c r="AD2051" i="2"/>
  <c r="AF2051" i="2" s="1"/>
  <c r="AG2051" i="2" s="1"/>
  <c r="AD2052" i="2"/>
  <c r="AF2052" i="2" s="1"/>
  <c r="AD2125" i="2"/>
  <c r="AF2125" i="2" s="1"/>
  <c r="AG2125" i="2" s="1"/>
  <c r="AD2126" i="2"/>
  <c r="AF2126" i="2" s="1"/>
  <c r="AG2126" i="2" s="1"/>
  <c r="AD2182" i="2"/>
  <c r="AF2182" i="2" s="1"/>
  <c r="AG2182" i="2" s="1"/>
  <c r="AD2202" i="2"/>
  <c r="AF2202" i="2" s="1"/>
  <c r="AG2202" i="2" s="1"/>
  <c r="AD2929" i="2"/>
  <c r="AF2929" i="2" s="1"/>
  <c r="AG2929" i="2" s="1"/>
  <c r="AD2930" i="2"/>
  <c r="AF2930" i="2" s="1"/>
  <c r="AD2931" i="2"/>
  <c r="AF2931" i="2" s="1"/>
  <c r="AD2932" i="2"/>
  <c r="AF2932" i="2" s="1"/>
  <c r="AG2932" i="2" s="1"/>
  <c r="AD3009" i="2"/>
  <c r="AF3009" i="2" s="1"/>
  <c r="AD3010" i="2"/>
  <c r="AF3010" i="2" s="1"/>
  <c r="AD3129" i="2"/>
  <c r="AF3129" i="2" s="1"/>
  <c r="AD3130" i="2"/>
  <c r="AF3130" i="2" s="1"/>
  <c r="AD3363" i="2"/>
  <c r="AF3363" i="2" s="1"/>
  <c r="AD4269" i="2"/>
  <c r="AF4269" i="2" s="1"/>
  <c r="AD4398" i="2"/>
  <c r="AF4398" i="2" s="1"/>
  <c r="AD4423" i="2"/>
  <c r="AF4423" i="2" s="1"/>
  <c r="AD4856" i="2"/>
  <c r="AF4856" i="2" s="1"/>
  <c r="AD4886" i="2"/>
  <c r="AF4886" i="2" s="1"/>
  <c r="AD5022" i="2"/>
  <c r="AF5022" i="2" s="1"/>
  <c r="AD491" i="2"/>
  <c r="AF491" i="2" s="1"/>
  <c r="AD492" i="2"/>
  <c r="AF492" i="2" s="1"/>
  <c r="AD1004" i="2"/>
  <c r="AF1004" i="2" s="1"/>
  <c r="AG1004" i="2" s="1"/>
  <c r="AD4684" i="2"/>
  <c r="AF4684" i="2" s="1"/>
  <c r="AG4684" i="2" s="1"/>
  <c r="AD1294" i="2"/>
  <c r="AF1294" i="2" s="1"/>
  <c r="AG1294" i="2" s="1"/>
  <c r="AD3576" i="2"/>
  <c r="AF3576" i="2" s="1"/>
  <c r="AG3576" i="2" s="1"/>
  <c r="AD4235" i="2"/>
  <c r="AF4235" i="2" s="1"/>
  <c r="AG4235" i="2" s="1"/>
  <c r="AD5837" i="2"/>
  <c r="AF5837" i="2" s="1"/>
  <c r="AG5837" i="2" s="1"/>
  <c r="AD5162" i="2"/>
  <c r="AF5162" i="2" s="1"/>
  <c r="AG5162" i="2" s="1"/>
  <c r="AD5339" i="2"/>
  <c r="AF5339" i="2" s="1"/>
  <c r="AG5339" i="2" s="1"/>
  <c r="AD5700" i="2"/>
  <c r="AF5700" i="2" s="1"/>
  <c r="AG5700" i="2" s="1"/>
  <c r="AD6056" i="2"/>
  <c r="AF6056" i="2" s="1"/>
  <c r="AG6056" i="2" s="1"/>
  <c r="AD6193" i="2"/>
  <c r="AF6193" i="2" s="1"/>
  <c r="AG6193" i="2" s="1"/>
  <c r="AD6238" i="2"/>
  <c r="AF6238" i="2" s="1"/>
  <c r="AG6238" i="2" s="1"/>
  <c r="AD427" i="2"/>
  <c r="AF427" i="2" s="1"/>
  <c r="AG427" i="2" s="1"/>
  <c r="AD465" i="2"/>
  <c r="AF465" i="2" s="1"/>
  <c r="AG465" i="2" s="1"/>
  <c r="AD1039" i="2"/>
  <c r="AF1039" i="2" s="1"/>
  <c r="AG1039" i="2" s="1"/>
  <c r="AD4685" i="2"/>
  <c r="AF4685" i="2" s="1"/>
  <c r="AG4685" i="2" s="1"/>
  <c r="AD1342" i="2"/>
  <c r="AF1342" i="2" s="1"/>
  <c r="AD3577" i="2"/>
  <c r="AF3577" i="2" s="1"/>
  <c r="AD3707" i="2"/>
  <c r="AF3707" i="2" s="1"/>
  <c r="AG3707" i="2" s="1"/>
  <c r="AD3735" i="2"/>
  <c r="AF3735" i="2" s="1"/>
  <c r="AD3934" i="2"/>
  <c r="AF3934" i="2" s="1"/>
  <c r="AD3958" i="2"/>
  <c r="AF3958" i="2" s="1"/>
  <c r="AD4292" i="2"/>
  <c r="AF4292" i="2" s="1"/>
  <c r="AD5838" i="2"/>
  <c r="AF5838" i="2" s="1"/>
  <c r="AD5196" i="2"/>
  <c r="AF5196" i="2" s="1"/>
  <c r="AD5340" i="2"/>
  <c r="AF5340" i="2" s="1"/>
  <c r="AD5727" i="2"/>
  <c r="AF5727" i="2" s="1"/>
  <c r="AD428" i="2"/>
  <c r="AF428" i="2" s="1"/>
  <c r="AD429" i="2"/>
  <c r="AF429" i="2" s="1"/>
  <c r="AD747" i="2"/>
  <c r="AF747" i="2" s="1"/>
  <c r="AD748" i="2"/>
  <c r="AF748" i="2" s="1"/>
  <c r="AD907" i="2"/>
  <c r="AF907" i="2" s="1"/>
  <c r="AD1772" i="2"/>
  <c r="AF1772" i="2" s="1"/>
  <c r="AG1772" i="2" s="1"/>
  <c r="AD1773" i="2"/>
  <c r="AF1773" i="2" s="1"/>
  <c r="AG1773" i="2" s="1"/>
  <c r="AD1774" i="2"/>
  <c r="AF1774" i="2" s="1"/>
  <c r="AG1774" i="2" s="1"/>
  <c r="AD1775" i="2"/>
  <c r="AF1775" i="2" s="1"/>
  <c r="AG1775" i="2" s="1"/>
  <c r="AD1874" i="2"/>
  <c r="AF1874" i="2" s="1"/>
  <c r="AG1874" i="2" s="1"/>
  <c r="AD1875" i="2"/>
  <c r="AF1875" i="2" s="1"/>
  <c r="AG1875" i="2" s="1"/>
  <c r="AD1970" i="2"/>
  <c r="AF1970" i="2" s="1"/>
  <c r="AG1970" i="2" s="1"/>
  <c r="AD1971" i="2"/>
  <c r="AF1971" i="2" s="1"/>
  <c r="AG1971" i="2" s="1"/>
  <c r="AD2644" i="2"/>
  <c r="AF2644" i="2" s="1"/>
  <c r="AG2644" i="2" s="1"/>
  <c r="AD2645" i="2"/>
  <c r="AF2645" i="2" s="1"/>
  <c r="AG2645" i="2" s="1"/>
  <c r="AD2646" i="2"/>
  <c r="AF2646" i="2" s="1"/>
  <c r="AG2646" i="2" s="1"/>
  <c r="AD2647" i="2"/>
  <c r="AF2647" i="2" s="1"/>
  <c r="AG2647" i="2" s="1"/>
  <c r="AD2740" i="2"/>
  <c r="AF2740" i="2" s="1"/>
  <c r="AG2740" i="2" s="1"/>
  <c r="AD2741" i="2"/>
  <c r="AF2741" i="2" s="1"/>
  <c r="AG2741" i="2" s="1"/>
  <c r="AD2933" i="2"/>
  <c r="AF2933" i="2" s="1"/>
  <c r="AG2933" i="2" s="1"/>
  <c r="AD2934" i="2"/>
  <c r="AF2934" i="2" s="1"/>
  <c r="AD4316" i="2"/>
  <c r="AF4316" i="2" s="1"/>
  <c r="AD4464" i="2"/>
  <c r="AF4464" i="2" s="1"/>
  <c r="AD4465" i="2"/>
  <c r="AF4465" i="2" s="1"/>
  <c r="AG4465" i="2" s="1"/>
  <c r="AD4909" i="2"/>
  <c r="AF4909" i="2" s="1"/>
  <c r="AD4917" i="2"/>
  <c r="AF4917" i="2" s="1"/>
  <c r="AD3315" i="2"/>
  <c r="AF3315" i="2" s="1"/>
  <c r="AD5446" i="2"/>
  <c r="AF5446" i="2" s="1"/>
  <c r="AD6057" i="2"/>
  <c r="AF6057" i="2" s="1"/>
  <c r="AD6194" i="2"/>
  <c r="AF6194" i="2" s="1"/>
  <c r="AD6239" i="2"/>
  <c r="AF6239" i="2" s="1"/>
  <c r="AD6352" i="2"/>
  <c r="AF6352" i="2" s="1"/>
  <c r="AD6450" i="2"/>
  <c r="AF6450" i="2" s="1"/>
  <c r="AD3316" i="2"/>
  <c r="AF3316" i="2" s="1"/>
  <c r="AD5044" i="2"/>
  <c r="AF5044" i="2" s="1"/>
  <c r="AD430" i="2"/>
  <c r="AF430" i="2" s="1"/>
  <c r="AD431" i="2"/>
  <c r="AF431" i="2" s="1"/>
  <c r="AD1026" i="2"/>
  <c r="AF1026" i="2" s="1"/>
  <c r="AG1026" i="2" s="1"/>
  <c r="AD4686" i="2"/>
  <c r="AF4686" i="2" s="1"/>
  <c r="AG4686" i="2" s="1"/>
  <c r="AD1343" i="2"/>
  <c r="AF1343" i="2" s="1"/>
  <c r="AG1343" i="2" s="1"/>
  <c r="AD3578" i="2"/>
  <c r="AF3578" i="2" s="1"/>
  <c r="AG3578" i="2" s="1"/>
  <c r="AD4293" i="2"/>
  <c r="AF4293" i="2" s="1"/>
  <c r="AG4293" i="2" s="1"/>
  <c r="AD5839" i="2"/>
  <c r="AF5839" i="2" s="1"/>
  <c r="AG5839" i="2" s="1"/>
  <c r="AD5197" i="2"/>
  <c r="AF5197" i="2" s="1"/>
  <c r="AG5197" i="2" s="1"/>
  <c r="AD5341" i="2"/>
  <c r="AF5341" i="2" s="1"/>
  <c r="AG5341" i="2" s="1"/>
  <c r="AD5728" i="2"/>
  <c r="AF5728" i="2" s="1"/>
  <c r="AG5728" i="2" s="1"/>
  <c r="AD1776" i="2"/>
  <c r="AF1776" i="2" s="1"/>
  <c r="AG1776" i="2" s="1"/>
  <c r="AD1777" i="2"/>
  <c r="AF1777" i="2" s="1"/>
  <c r="AG1777" i="2" s="1"/>
  <c r="AD1778" i="2"/>
  <c r="AF1778" i="2" s="1"/>
  <c r="AG1778" i="2" s="1"/>
  <c r="AD1876" i="2"/>
  <c r="AF1876" i="2" s="1"/>
  <c r="AG1876" i="2" s="1"/>
  <c r="AD1877" i="2"/>
  <c r="AF1877" i="2" s="1"/>
  <c r="AG1877" i="2" s="1"/>
  <c r="AD1878" i="2"/>
  <c r="AF1878" i="2" s="1"/>
  <c r="AG1878" i="2" s="1"/>
  <c r="AD2648" i="2"/>
  <c r="AF2648" i="2" s="1"/>
  <c r="AG2648" i="2" s="1"/>
  <c r="AD2649" i="2"/>
  <c r="AF2649" i="2" s="1"/>
  <c r="AD2742" i="2"/>
  <c r="AF2742" i="2" s="1"/>
  <c r="AD2743" i="2"/>
  <c r="AF2743" i="2" s="1"/>
  <c r="AG2743" i="2" s="1"/>
  <c r="AD2844" i="2"/>
  <c r="AF2844" i="2" s="1"/>
  <c r="AD2935" i="2"/>
  <c r="AF2935" i="2" s="1"/>
  <c r="AD6058" i="2"/>
  <c r="AF6058" i="2" s="1"/>
  <c r="AD6195" i="2"/>
  <c r="AF6195" i="2" s="1"/>
  <c r="AD6240" i="2"/>
  <c r="AF6240" i="2" s="1"/>
  <c r="AD3317" i="2"/>
  <c r="AF3317" i="2" s="1"/>
  <c r="AD5045" i="2"/>
  <c r="AF5045" i="2" s="1"/>
  <c r="AD3417" i="2"/>
  <c r="AF3417" i="2" s="1"/>
  <c r="AD3736" i="2"/>
  <c r="AF3736" i="2" s="1"/>
  <c r="AD3767" i="2"/>
  <c r="AF3767" i="2" s="1"/>
  <c r="AD3959" i="2"/>
  <c r="AF3959" i="2" s="1"/>
  <c r="AD3987" i="2"/>
  <c r="AF3987" i="2" s="1"/>
  <c r="AD5407" i="2"/>
  <c r="AF5407" i="2" s="1"/>
  <c r="AD6337" i="2"/>
  <c r="AF6337" i="2" s="1"/>
  <c r="AG6337" i="2" s="1"/>
  <c r="AD6438" i="2"/>
  <c r="AF6438" i="2" s="1"/>
  <c r="AG6438" i="2" s="1"/>
  <c r="AD355" i="2"/>
  <c r="AF355" i="2" s="1"/>
  <c r="AG355" i="2" s="1"/>
  <c r="AD356" i="2"/>
  <c r="AF356" i="2" s="1"/>
  <c r="AG356" i="2" s="1"/>
  <c r="AD706" i="2"/>
  <c r="AF706" i="2" s="1"/>
  <c r="AG706" i="2" s="1"/>
  <c r="AD730" i="2"/>
  <c r="AF730" i="2" s="1"/>
  <c r="AG730" i="2" s="1"/>
  <c r="AD908" i="2"/>
  <c r="AF908" i="2" s="1"/>
  <c r="AG908" i="2" s="1"/>
  <c r="AD2127" i="2"/>
  <c r="AF2127" i="2" s="1"/>
  <c r="AG2127" i="2" s="1"/>
  <c r="AD2161" i="2"/>
  <c r="AF2161" i="2" s="1"/>
  <c r="AG2161" i="2" s="1"/>
  <c r="AD3011" i="2"/>
  <c r="AF3011" i="2" s="1"/>
  <c r="AG3011" i="2" s="1"/>
  <c r="AD3012" i="2"/>
  <c r="AF3012" i="2" s="1"/>
  <c r="AD4294" i="2"/>
  <c r="AF4294" i="2" s="1"/>
  <c r="AG4294" i="2" s="1"/>
  <c r="AD466" i="2"/>
  <c r="AF466" i="2" s="1"/>
  <c r="AG466" i="2" s="1"/>
  <c r="AD474" i="2"/>
  <c r="AF474" i="2" s="1"/>
  <c r="AG474" i="2" s="1"/>
  <c r="AD4687" i="2"/>
  <c r="AF4687" i="2" s="1"/>
  <c r="AG4687" i="2" s="1"/>
  <c r="AD1027" i="2"/>
  <c r="AF1027" i="2" s="1"/>
  <c r="AD1344" i="2"/>
  <c r="AF1344" i="2" s="1"/>
  <c r="AD3579" i="2"/>
  <c r="AF3579" i="2" s="1"/>
  <c r="AD4270" i="2"/>
  <c r="AF4270" i="2" s="1"/>
  <c r="AG4270" i="2" s="1"/>
  <c r="AD5840" i="2"/>
  <c r="AF5840" i="2" s="1"/>
  <c r="AD5177" i="2"/>
  <c r="AF5177" i="2" s="1"/>
  <c r="AD5342" i="2"/>
  <c r="AF5342" i="2" s="1"/>
  <c r="AD5474" i="2"/>
  <c r="AF5474" i="2" s="1"/>
  <c r="AD5541" i="2"/>
  <c r="AF5541" i="2" s="1"/>
  <c r="AD5717" i="2"/>
  <c r="AF5717" i="2" s="1"/>
  <c r="AD2053" i="2"/>
  <c r="AF2053" i="2" s="1"/>
  <c r="AD2054" i="2"/>
  <c r="AF2054" i="2" s="1"/>
  <c r="AD2128" i="2"/>
  <c r="AF2128" i="2" s="1"/>
  <c r="AD2162" i="2"/>
  <c r="AF2162" i="2" s="1"/>
  <c r="AD2183" i="2"/>
  <c r="AF2183" i="2" s="1"/>
  <c r="AD2203" i="2"/>
  <c r="AF2203" i="2" s="1"/>
  <c r="AD3013" i="2"/>
  <c r="AF3013" i="2" s="1"/>
  <c r="AD3014" i="2"/>
  <c r="AF3014" i="2" s="1"/>
  <c r="AG3014" i="2" s="1"/>
  <c r="AD3066" i="2"/>
  <c r="AF3066" i="2" s="1"/>
  <c r="AG3066" i="2" s="1"/>
  <c r="AD3067" i="2"/>
  <c r="AF3067" i="2" s="1"/>
  <c r="AG3067" i="2" s="1"/>
  <c r="AD3068" i="2"/>
  <c r="AF3068" i="2" s="1"/>
  <c r="AG3068" i="2" s="1"/>
  <c r="AD3096" i="2"/>
  <c r="AF3096" i="2" s="1"/>
  <c r="AG3096" i="2" s="1"/>
  <c r="AD6059" i="2"/>
  <c r="AF6059" i="2" s="1"/>
  <c r="AG6059" i="2" s="1"/>
  <c r="AD6196" i="2"/>
  <c r="AF6196" i="2" s="1"/>
  <c r="AG6196" i="2" s="1"/>
  <c r="AD6241" i="2"/>
  <c r="AF6241" i="2" s="1"/>
  <c r="AG6241" i="2" s="1"/>
  <c r="AD3439" i="2"/>
  <c r="AF3439" i="2" s="1"/>
  <c r="AG3439" i="2" s="1"/>
  <c r="AD4490" i="2"/>
  <c r="AF4490" i="2" s="1"/>
  <c r="AG4490" i="2" s="1"/>
  <c r="AD4491" i="2"/>
  <c r="AF4491" i="2" s="1"/>
  <c r="AG4491" i="2" s="1"/>
  <c r="AD4757" i="2"/>
  <c r="AF4757" i="2" s="1"/>
  <c r="AG4757" i="2" s="1"/>
  <c r="AD4758" i="2"/>
  <c r="AF4758" i="2" s="1"/>
  <c r="AG4758" i="2" s="1"/>
  <c r="AD5046" i="2"/>
  <c r="AF5046" i="2" s="1"/>
  <c r="AG5046" i="2" s="1"/>
  <c r="AD403" i="2"/>
  <c r="AF403" i="2" s="1"/>
  <c r="AG403" i="2" s="1"/>
  <c r="AD432" i="2"/>
  <c r="AF432" i="2" s="1"/>
  <c r="AD1028" i="2"/>
  <c r="AF1028" i="2" s="1"/>
  <c r="AD4688" i="2"/>
  <c r="AF4688" i="2" s="1"/>
  <c r="AD1390" i="2"/>
  <c r="AF1390" i="2" s="1"/>
  <c r="AG1390" i="2" s="1"/>
  <c r="AD3580" i="2"/>
  <c r="AF3580" i="2" s="1"/>
  <c r="AD3795" i="2"/>
  <c r="AF3795" i="2" s="1"/>
  <c r="AD3796" i="2"/>
  <c r="AF3796" i="2" s="1"/>
  <c r="AD4007" i="2"/>
  <c r="AF4007" i="2" s="1"/>
  <c r="AD4016" i="2"/>
  <c r="AF4016" i="2" s="1"/>
  <c r="AD4295" i="2"/>
  <c r="AF4295" i="2" s="1"/>
  <c r="AD5841" i="2"/>
  <c r="AF5841" i="2" s="1"/>
  <c r="AD5178" i="2"/>
  <c r="AF5178" i="2" s="1"/>
  <c r="AD5343" i="2"/>
  <c r="AF5343" i="2" s="1"/>
  <c r="AD5475" i="2"/>
  <c r="AF5475" i="2" s="1"/>
  <c r="AD5542" i="2"/>
  <c r="AF5542" i="2" s="1"/>
  <c r="AD5718" i="2"/>
  <c r="AF5718" i="2" s="1"/>
  <c r="AD5981" i="2"/>
  <c r="AF5981" i="2" s="1"/>
  <c r="AD5982" i="2"/>
  <c r="AF5982" i="2" s="1"/>
  <c r="AG5982" i="2" s="1"/>
  <c r="AD433" i="2"/>
  <c r="AF433" i="2" s="1"/>
  <c r="AG433" i="2" s="1"/>
  <c r="AD434" i="2"/>
  <c r="AF434" i="2" s="1"/>
  <c r="AG434" i="2" s="1"/>
  <c r="AD749" i="2"/>
  <c r="AF749" i="2" s="1"/>
  <c r="AG749" i="2" s="1"/>
  <c r="AD750" i="2"/>
  <c r="AF750" i="2" s="1"/>
  <c r="AG750" i="2" s="1"/>
  <c r="AD909" i="2"/>
  <c r="AF909" i="2" s="1"/>
  <c r="AG909" i="2" s="1"/>
  <c r="AD1678" i="2"/>
  <c r="AF1678" i="2" s="1"/>
  <c r="AG1678" i="2" s="1"/>
  <c r="AD1679" i="2"/>
  <c r="AF1679" i="2" s="1"/>
  <c r="AG1679" i="2" s="1"/>
  <c r="AD1779" i="2"/>
  <c r="AF1779" i="2" s="1"/>
  <c r="AG1779" i="2" s="1"/>
  <c r="AD1780" i="2"/>
  <c r="AF1780" i="2" s="1"/>
  <c r="AG1780" i="2" s="1"/>
  <c r="AD1781" i="2"/>
  <c r="AF1781" i="2" s="1"/>
  <c r="AG1781" i="2" s="1"/>
  <c r="AD1782" i="2"/>
  <c r="AF1782" i="2" s="1"/>
  <c r="AG1782" i="2" s="1"/>
  <c r="AD2184" i="2"/>
  <c r="AF2184" i="2" s="1"/>
  <c r="AG2184" i="2" s="1"/>
  <c r="AD2185" i="2"/>
  <c r="AF2185" i="2" s="1"/>
  <c r="AG2185" i="2" s="1"/>
  <c r="AD2561" i="2"/>
  <c r="AF2561" i="2" s="1"/>
  <c r="AG2561" i="2" s="1"/>
  <c r="AD2650" i="2"/>
  <c r="AF2650" i="2" s="1"/>
  <c r="AD2651" i="2"/>
  <c r="AF2651" i="2" s="1"/>
  <c r="AD2652" i="2"/>
  <c r="AF2652" i="2" s="1"/>
  <c r="AD2653" i="2"/>
  <c r="AF2653" i="2" s="1"/>
  <c r="AG2653" i="2" s="1"/>
  <c r="AD2744" i="2"/>
  <c r="AF2744" i="2" s="1"/>
  <c r="AD3131" i="2"/>
  <c r="AF3131" i="2" s="1"/>
  <c r="AD3132" i="2"/>
  <c r="AF3132" i="2" s="1"/>
  <c r="AD4296" i="2"/>
  <c r="AF4296" i="2" s="1"/>
  <c r="AD4527" i="2"/>
  <c r="AF4527" i="2" s="1"/>
  <c r="AD4528" i="2"/>
  <c r="AF4528" i="2" s="1"/>
  <c r="AD4857" i="2"/>
  <c r="AF4857" i="2" s="1"/>
  <c r="AD4858" i="2"/>
  <c r="AF4858" i="2" s="1"/>
  <c r="AD3440" i="2"/>
  <c r="AF3440" i="2" s="1"/>
  <c r="AD5447" i="2"/>
  <c r="AF5447" i="2" s="1"/>
  <c r="AD6197" i="2"/>
  <c r="AF6197" i="2" s="1"/>
  <c r="AD6405" i="2"/>
  <c r="AF6405" i="2" s="1"/>
  <c r="AD6524" i="2"/>
  <c r="AF6524" i="2" s="1"/>
  <c r="AD3443" i="2"/>
  <c r="AF3443" i="2" s="1"/>
  <c r="AG3443" i="2" s="1"/>
  <c r="AD5047" i="2"/>
  <c r="AF5047" i="2" s="1"/>
  <c r="AG5047" i="2" s="1"/>
  <c r="AD229" i="2"/>
  <c r="AF229" i="2" s="1"/>
  <c r="AG229" i="2" s="1"/>
  <c r="AD435" i="2"/>
  <c r="AF435" i="2" s="1"/>
  <c r="AG435" i="2" s="1"/>
  <c r="AD921" i="2"/>
  <c r="AF921" i="2" s="1"/>
  <c r="AG921" i="2" s="1"/>
  <c r="AD4689" i="2"/>
  <c r="AF4689" i="2" s="1"/>
  <c r="AG4689" i="2" s="1"/>
  <c r="AD1440" i="2"/>
  <c r="AF1440" i="2" s="1"/>
  <c r="AG1440" i="2" s="1"/>
  <c r="AD3581" i="2"/>
  <c r="AF3581" i="2" s="1"/>
  <c r="AG3581" i="2" s="1"/>
  <c r="AD3378" i="2"/>
  <c r="AF3378" i="2" s="1"/>
  <c r="AG3378" i="2" s="1"/>
  <c r="AD3673" i="2"/>
  <c r="AF3673" i="2" s="1"/>
  <c r="AG3673" i="2" s="1"/>
  <c r="AD3800" i="2"/>
  <c r="AF3800" i="2" s="1"/>
  <c r="AG3800" i="2" s="1"/>
  <c r="AD4017" i="2"/>
  <c r="AF4017" i="2" s="1"/>
  <c r="AG4017" i="2" s="1"/>
  <c r="AD4018" i="2"/>
  <c r="AF4018" i="2" s="1"/>
  <c r="AG4018" i="2" s="1"/>
  <c r="AD4127" i="2"/>
  <c r="AF4127" i="2" s="1"/>
  <c r="AG4127" i="2" s="1"/>
  <c r="AD5842" i="2"/>
  <c r="AF5842" i="2" s="1"/>
  <c r="AG5842" i="2" s="1"/>
  <c r="AD5103" i="2"/>
  <c r="AF5103" i="2" s="1"/>
  <c r="AD5344" i="2"/>
  <c r="AF5344" i="2" s="1"/>
  <c r="AD5431" i="2"/>
  <c r="AF5431" i="2" s="1"/>
  <c r="AD5599" i="2"/>
  <c r="AF5599" i="2" s="1"/>
  <c r="AG5599" i="2" s="1"/>
  <c r="AD5847" i="2"/>
  <c r="AF5847" i="2" s="1"/>
  <c r="AD5895" i="2"/>
  <c r="AF5895" i="2" s="1"/>
  <c r="AD5974" i="2"/>
  <c r="AF5974" i="2" s="1"/>
  <c r="AD6290" i="2"/>
  <c r="AF6290" i="2" s="1"/>
  <c r="AD6414" i="2"/>
  <c r="AF6414" i="2" s="1"/>
  <c r="AD751" i="2"/>
  <c r="AF751" i="2" s="1"/>
  <c r="AD767" i="2"/>
  <c r="AF767" i="2" s="1"/>
  <c r="AD910" i="2"/>
  <c r="AF910" i="2" s="1"/>
  <c r="AD1051" i="2"/>
  <c r="AF1051" i="2" s="1"/>
  <c r="AD1052" i="2"/>
  <c r="AF1052" i="2" s="1"/>
  <c r="AD1130" i="2"/>
  <c r="AF1130" i="2" s="1"/>
  <c r="AD1173" i="2"/>
  <c r="AF1173" i="2" s="1"/>
  <c r="AD1295" i="2"/>
  <c r="AF1295" i="2" s="1"/>
  <c r="AD1680" i="2"/>
  <c r="AF1680" i="2" s="1"/>
  <c r="AG1680" i="2" s="1"/>
  <c r="AD2129" i="2"/>
  <c r="AF2129" i="2" s="1"/>
  <c r="AG2129" i="2" s="1"/>
  <c r="AD2130" i="2"/>
  <c r="AF2130" i="2" s="1"/>
  <c r="AG2130" i="2" s="1"/>
  <c r="AD2278" i="2"/>
  <c r="AF2278" i="2" s="1"/>
  <c r="AG2278" i="2" s="1"/>
  <c r="AD2283" i="2"/>
  <c r="AF2283" i="2" s="1"/>
  <c r="AG2283" i="2" s="1"/>
  <c r="AD2284" i="2"/>
  <c r="AF2284" i="2" s="1"/>
  <c r="AG2284" i="2" s="1"/>
  <c r="AD2285" i="2"/>
  <c r="AF2285" i="2" s="1"/>
  <c r="AG2285" i="2" s="1"/>
  <c r="AD2288" i="2"/>
  <c r="AF2288" i="2" s="1"/>
  <c r="AG2288" i="2" s="1"/>
  <c r="AD2289" i="2"/>
  <c r="AF2289" i="2" s="1"/>
  <c r="AG2289" i="2" s="1"/>
  <c r="AD2291" i="2"/>
  <c r="AF2291" i="2" s="1"/>
  <c r="AG2291" i="2" s="1"/>
  <c r="AD2295" i="2"/>
  <c r="AF2295" i="2" s="1"/>
  <c r="AG2295" i="2" s="1"/>
  <c r="AD3376" i="2"/>
  <c r="AF3376" i="2" s="1"/>
  <c r="AG3376" i="2" s="1"/>
  <c r="AD3377" i="2"/>
  <c r="AF3377" i="2" s="1"/>
  <c r="AG3377" i="2" s="1"/>
  <c r="AD3379" i="2"/>
  <c r="AF3379" i="2" s="1"/>
  <c r="AG3379" i="2" s="1"/>
  <c r="AD4180" i="2"/>
  <c r="AF4180" i="2" s="1"/>
  <c r="AG4180" i="2" s="1"/>
  <c r="AD4759" i="2"/>
  <c r="AF4759" i="2" s="1"/>
  <c r="AD4887" i="2"/>
  <c r="AF4887" i="2" s="1"/>
  <c r="AD4947" i="2"/>
  <c r="AF4947" i="2" s="1"/>
  <c r="AD5066" i="2"/>
  <c r="AF5066" i="2" s="1"/>
  <c r="AG5066" i="2" s="1"/>
  <c r="AD5067" i="2"/>
  <c r="AF5067" i="2" s="1"/>
  <c r="AD497" i="2"/>
  <c r="AF497" i="2" s="1"/>
  <c r="AD498" i="2"/>
  <c r="AF498" i="2" s="1"/>
  <c r="AD1005" i="2"/>
  <c r="AF1005" i="2" s="1"/>
  <c r="AD4690" i="2"/>
  <c r="AF4690" i="2" s="1"/>
  <c r="AD1296" i="2"/>
  <c r="AF1296" i="2" s="1"/>
  <c r="AD3582" i="2"/>
  <c r="AF3582" i="2" s="1"/>
  <c r="AD3272" i="2"/>
  <c r="AF3272" i="2" s="1"/>
  <c r="AD3708" i="2"/>
  <c r="AF3708" i="2" s="1"/>
  <c r="AD3737" i="2"/>
  <c r="AF3737" i="2" s="1"/>
  <c r="AD3892" i="2"/>
  <c r="AF3892" i="2" s="1"/>
  <c r="AD3893" i="2"/>
  <c r="AF3893" i="2" s="1"/>
  <c r="AD4297" i="2"/>
  <c r="AF4297" i="2" s="1"/>
  <c r="AD5843" i="2"/>
  <c r="AF5843" i="2" s="1"/>
  <c r="AG5843" i="2" s="1"/>
  <c r="AD5179" i="2"/>
  <c r="AF5179" i="2" s="1"/>
  <c r="AG5179" i="2" s="1"/>
  <c r="AD5345" i="2"/>
  <c r="AF5345" i="2" s="1"/>
  <c r="AG5345" i="2" s="1"/>
  <c r="AD5432" i="2"/>
  <c r="AF5432" i="2" s="1"/>
  <c r="AG5432" i="2" s="1"/>
  <c r="AD5719" i="2"/>
  <c r="AF5719" i="2" s="1"/>
  <c r="AG5719" i="2" s="1"/>
  <c r="AD6060" i="2"/>
  <c r="AF6060" i="2" s="1"/>
  <c r="AG6060" i="2" s="1"/>
  <c r="AD6198" i="2"/>
  <c r="AF6198" i="2" s="1"/>
  <c r="AG6198" i="2" s="1"/>
  <c r="AD6242" i="2"/>
  <c r="AF6242" i="2" s="1"/>
  <c r="AG6242" i="2" s="1"/>
  <c r="AD6386" i="2"/>
  <c r="AF6386" i="2" s="1"/>
  <c r="AG6386" i="2" s="1"/>
  <c r="AD6511" i="2"/>
  <c r="AF6511" i="2" s="1"/>
  <c r="AG6511" i="2" s="1"/>
  <c r="AD357" i="2"/>
  <c r="AF357" i="2" s="1"/>
  <c r="AG357" i="2" s="1"/>
  <c r="AD358" i="2"/>
  <c r="AF358" i="2" s="1"/>
  <c r="AG358" i="2" s="1"/>
  <c r="AD731" i="2"/>
  <c r="AF731" i="2" s="1"/>
  <c r="AG731" i="2" s="1"/>
  <c r="AD732" i="2"/>
  <c r="AF732" i="2" s="1"/>
  <c r="AG732" i="2" s="1"/>
  <c r="AD911" i="2"/>
  <c r="AF911" i="2" s="1"/>
  <c r="AG911" i="2" s="1"/>
  <c r="AD2204" i="2"/>
  <c r="AF2204" i="2" s="1"/>
  <c r="AD2205" i="2"/>
  <c r="AF2205" i="2" s="1"/>
  <c r="AD2206" i="2"/>
  <c r="AF2206" i="2" s="1"/>
  <c r="AD2207" i="2"/>
  <c r="AF2207" i="2" s="1"/>
  <c r="AG2207" i="2" s="1"/>
  <c r="AD2208" i="2"/>
  <c r="AF2208" i="2" s="1"/>
  <c r="AD2229" i="2"/>
  <c r="AF2229" i="2" s="1"/>
  <c r="AD2230" i="2"/>
  <c r="AF2230" i="2" s="1"/>
  <c r="AD2231" i="2"/>
  <c r="AF2231" i="2" s="1"/>
  <c r="AD3097" i="2"/>
  <c r="AF3097" i="2" s="1"/>
  <c r="AD3133" i="2"/>
  <c r="AF3133" i="2" s="1"/>
  <c r="AD3134" i="2"/>
  <c r="AF3134" i="2" s="1"/>
  <c r="AD3135" i="2"/>
  <c r="AF3135" i="2" s="1"/>
  <c r="AD3164" i="2"/>
  <c r="AF3164" i="2" s="1"/>
  <c r="AD3165" i="2"/>
  <c r="AF3165" i="2" s="1"/>
  <c r="AD3166" i="2"/>
  <c r="AF3166" i="2" s="1"/>
  <c r="AD3230" i="2"/>
  <c r="AF3230" i="2" s="1"/>
  <c r="AD3364" i="2"/>
  <c r="AF3364" i="2" s="1"/>
  <c r="AD4271" i="2"/>
  <c r="AF4271" i="2" s="1"/>
  <c r="AG4271" i="2" s="1"/>
  <c r="AD4424" i="2"/>
  <c r="AF4424" i="2" s="1"/>
  <c r="AG4424" i="2" s="1"/>
  <c r="AD4425" i="2"/>
  <c r="AF4425" i="2" s="1"/>
  <c r="AG4425" i="2" s="1"/>
  <c r="AD4888" i="2"/>
  <c r="AF4888" i="2" s="1"/>
  <c r="AG4888" i="2" s="1"/>
  <c r="AD4889" i="2"/>
  <c r="AF4889" i="2" s="1"/>
  <c r="AG4889" i="2" s="1"/>
  <c r="AD5023" i="2"/>
  <c r="AF5023" i="2" s="1"/>
  <c r="AG5023" i="2" s="1"/>
  <c r="AE312" i="2"/>
  <c r="AE359" i="2"/>
  <c r="AE1029" i="2"/>
  <c r="AE4552" i="2"/>
  <c r="AE1297" i="2"/>
  <c r="AE3444" i="2"/>
  <c r="AE3231" i="2"/>
  <c r="AE3738" i="2"/>
  <c r="AE3768" i="2"/>
  <c r="AE3960" i="2"/>
  <c r="AE3988" i="2"/>
  <c r="AE125" i="2"/>
  <c r="AE230" i="2"/>
  <c r="AE618" i="2"/>
  <c r="AE662" i="2"/>
  <c r="AE786" i="2"/>
  <c r="AE1681" i="2"/>
  <c r="AE1783" i="2"/>
  <c r="AE1879" i="2"/>
  <c r="AE1880" i="2"/>
  <c r="AE1972" i="2"/>
  <c r="AE2055" i="2"/>
  <c r="AE2562" i="2"/>
  <c r="AE1973" i="2"/>
  <c r="AE2056" i="2"/>
  <c r="AE2936" i="2"/>
  <c r="AE3015" i="2"/>
  <c r="AG3015" i="2" s="1"/>
  <c r="AE3273" i="2"/>
  <c r="AE4236" i="2"/>
  <c r="AE4466" i="2"/>
  <c r="AE4492" i="2"/>
  <c r="AE4733" i="2"/>
  <c r="AE4760" i="2"/>
  <c r="AE2654" i="2"/>
  <c r="AE2745" i="2"/>
  <c r="AE2845" i="2"/>
  <c r="AE2846" i="2"/>
  <c r="AE2937" i="2"/>
  <c r="AE4237" i="2"/>
  <c r="AE5732" i="2"/>
  <c r="AE5163" i="2"/>
  <c r="AE5207" i="2"/>
  <c r="AE5408" i="2"/>
  <c r="AE5476" i="2"/>
  <c r="AE5543" i="2"/>
  <c r="AE5681" i="2"/>
  <c r="AE5943" i="2"/>
  <c r="AE5964" i="2"/>
  <c r="AE6102" i="2"/>
  <c r="AE5002" i="2"/>
  <c r="AE6378" i="2"/>
  <c r="AE6500" i="2"/>
  <c r="AE313" i="2"/>
  <c r="AE360" i="2"/>
  <c r="AE1030" i="2"/>
  <c r="AE4553" i="2"/>
  <c r="AE1298" i="2"/>
  <c r="AE3445" i="2"/>
  <c r="AE3274" i="2"/>
  <c r="AE3739" i="2"/>
  <c r="AE3769" i="2"/>
  <c r="AE3961" i="2"/>
  <c r="AE3989" i="2"/>
  <c r="AE231" i="2"/>
  <c r="AE232" i="2"/>
  <c r="AE663" i="2"/>
  <c r="AE664" i="2"/>
  <c r="AE787" i="2"/>
  <c r="AE1682" i="2"/>
  <c r="AE1784" i="2"/>
  <c r="AE1881" i="2"/>
  <c r="AE1974" i="2"/>
  <c r="AE1975" i="2"/>
  <c r="AE2057" i="2"/>
  <c r="AE2563" i="2"/>
  <c r="AE1976" i="2"/>
  <c r="AE2058" i="2"/>
  <c r="AE3016" i="2"/>
  <c r="AE3017" i="2"/>
  <c r="AE3275" i="2"/>
  <c r="AE4238" i="2"/>
  <c r="AE4493" i="2"/>
  <c r="AE4494" i="2"/>
  <c r="AE4734" i="2"/>
  <c r="AE4761" i="2"/>
  <c r="AE2655" i="2"/>
  <c r="AE2746" i="2"/>
  <c r="AE2847" i="2"/>
  <c r="AE2938" i="2"/>
  <c r="AE2939" i="2"/>
  <c r="AE4239" i="2"/>
  <c r="AG4239" i="2" s="1"/>
  <c r="AE5733" i="2"/>
  <c r="AE5164" i="2"/>
  <c r="AE5208" i="2"/>
  <c r="AE5433" i="2"/>
  <c r="AE5477" i="2"/>
  <c r="AE5544" i="2"/>
  <c r="AE5682" i="2"/>
  <c r="AE5944" i="2"/>
  <c r="AE5965" i="2"/>
  <c r="AE6103" i="2"/>
  <c r="AE5003" i="2"/>
  <c r="AE6387" i="2"/>
  <c r="AE6501" i="2"/>
  <c r="AE436" i="2"/>
  <c r="AE467" i="2"/>
  <c r="AE912" i="2"/>
  <c r="AE4554" i="2"/>
  <c r="AE3446" i="2"/>
  <c r="AE1190" i="2"/>
  <c r="AE3098" i="2"/>
  <c r="AE3602" i="2"/>
  <c r="AE3603" i="2"/>
  <c r="AE3804" i="2"/>
  <c r="AE3805" i="2"/>
  <c r="AE4079" i="2"/>
  <c r="AE5734" i="2"/>
  <c r="AE30" i="2"/>
  <c r="AE58" i="2"/>
  <c r="AE535" i="2"/>
  <c r="AE569" i="2"/>
  <c r="AE788" i="2"/>
  <c r="AE1441" i="2"/>
  <c r="AG1441" i="2" s="1"/>
  <c r="AE1492" i="2"/>
  <c r="AE1546" i="2"/>
  <c r="AE1613" i="2"/>
  <c r="AE1683" i="2"/>
  <c r="AE1684" i="2"/>
  <c r="AE1882" i="2"/>
  <c r="AE2059" i="2"/>
  <c r="AE2435" i="2"/>
  <c r="AE2436" i="2"/>
  <c r="AE2468" i="2"/>
  <c r="AE2507" i="2"/>
  <c r="AE2564" i="2"/>
  <c r="AE2565" i="2"/>
  <c r="AE2940" i="2"/>
  <c r="AE3018" i="2"/>
  <c r="AE3276" i="2"/>
  <c r="AE4080" i="2"/>
  <c r="AE4325" i="2"/>
  <c r="AE4332" i="2"/>
  <c r="AE4735" i="2"/>
  <c r="AE4762" i="2"/>
  <c r="AE4929" i="2"/>
  <c r="AE5074" i="2"/>
  <c r="AE5209" i="2"/>
  <c r="AE5360" i="2"/>
  <c r="AE5600" i="2"/>
  <c r="AE5992" i="2"/>
  <c r="AG5992" i="2" s="1"/>
  <c r="AE6104" i="2"/>
  <c r="AG6104" i="2" s="1"/>
  <c r="AE6199" i="2"/>
  <c r="AE6305" i="2"/>
  <c r="AE6468" i="2"/>
  <c r="AE126" i="2"/>
  <c r="AE233" i="2"/>
  <c r="AE947" i="2"/>
  <c r="AE4555" i="2"/>
  <c r="AE1225" i="2"/>
  <c r="AE3447" i="2"/>
  <c r="AE3404" i="2"/>
  <c r="AE4128" i="2"/>
  <c r="AE5735" i="2"/>
  <c r="AE1299" i="2"/>
  <c r="AE1345" i="2"/>
  <c r="AE1346" i="2"/>
  <c r="AE1391" i="2"/>
  <c r="AE1442" i="2"/>
  <c r="AE1493" i="2"/>
  <c r="AE59" i="2"/>
  <c r="AE127" i="2"/>
  <c r="AE570" i="2"/>
  <c r="AE619" i="2"/>
  <c r="AE789" i="2"/>
  <c r="AE1883" i="2"/>
  <c r="AE1977" i="2"/>
  <c r="AE3709" i="2"/>
  <c r="AE3740" i="2"/>
  <c r="AE3935" i="2"/>
  <c r="AE3962" i="2"/>
  <c r="AE2303" i="2"/>
  <c r="AE2323" i="2"/>
  <c r="AE2324" i="2"/>
  <c r="AE2360" i="2"/>
  <c r="AE2398" i="2"/>
  <c r="AE2437" i="2"/>
  <c r="AE3405" i="2"/>
  <c r="AE2941" i="2"/>
  <c r="AE3019" i="2"/>
  <c r="AE4129" i="2"/>
  <c r="AE4467" i="2"/>
  <c r="AE4468" i="2"/>
  <c r="AE4736" i="2"/>
  <c r="AE4737" i="2"/>
  <c r="AE5104" i="2"/>
  <c r="AE5210" i="2"/>
  <c r="AE5383" i="2"/>
  <c r="AE5478" i="2"/>
  <c r="AE5545" i="2"/>
  <c r="AE5619" i="2"/>
  <c r="AE5862" i="2"/>
  <c r="AE5896" i="2"/>
  <c r="AE5921" i="2"/>
  <c r="AE4948" i="2"/>
  <c r="AE6353" i="2"/>
  <c r="AE6487" i="2"/>
  <c r="AE361" i="2"/>
  <c r="AE385" i="2"/>
  <c r="AE1040" i="2"/>
  <c r="AE4556" i="2"/>
  <c r="AE1347" i="2"/>
  <c r="AE3448" i="2"/>
  <c r="AE3318" i="2"/>
  <c r="AE234" i="2"/>
  <c r="AE314" i="2"/>
  <c r="AE665" i="2"/>
  <c r="AE790" i="2"/>
  <c r="AE707" i="2"/>
  <c r="AE1884" i="2"/>
  <c r="AG1884" i="2" s="1"/>
  <c r="AE1885" i="2"/>
  <c r="AE1978" i="2"/>
  <c r="AE2060" i="2"/>
  <c r="AE2131" i="2"/>
  <c r="AE2163" i="2"/>
  <c r="AE5062" i="2"/>
  <c r="AE5063" i="2"/>
  <c r="AE5064" i="2"/>
  <c r="AE5065" i="2"/>
  <c r="AE2061" i="2"/>
  <c r="AE2132" i="2"/>
  <c r="AE3069" i="2"/>
  <c r="AE3099" i="2"/>
  <c r="AE3319" i="2"/>
  <c r="AE4272" i="2"/>
  <c r="AE4495" i="2"/>
  <c r="AE4516" i="2"/>
  <c r="AE4763" i="2"/>
  <c r="AE4796" i="2"/>
  <c r="AE2747" i="2"/>
  <c r="AE2848" i="2"/>
  <c r="AE2942" i="2"/>
  <c r="AE3020" i="2"/>
  <c r="AE3021" i="2"/>
  <c r="AE3070" i="2"/>
  <c r="AE4298" i="2"/>
  <c r="AE5736" i="2"/>
  <c r="AE5180" i="2"/>
  <c r="AG5180" i="2" s="1"/>
  <c r="AE5211" i="2"/>
  <c r="AE5448" i="2"/>
  <c r="AE5479" i="2"/>
  <c r="AE5546" i="2"/>
  <c r="AE5720" i="2"/>
  <c r="AE5863" i="2"/>
  <c r="AE5975" i="2"/>
  <c r="AE5976" i="2"/>
  <c r="AE5024" i="2"/>
  <c r="AE6402" i="2"/>
  <c r="AE6519" i="2"/>
  <c r="AE128" i="2"/>
  <c r="AE386" i="2"/>
  <c r="AE948" i="2"/>
  <c r="AE4557" i="2"/>
  <c r="AE1226" i="2"/>
  <c r="AE3449" i="2"/>
  <c r="AE3136" i="2"/>
  <c r="AE4130" i="2"/>
  <c r="AE5737" i="2"/>
  <c r="AE1348" i="2"/>
  <c r="AE1392" i="2"/>
  <c r="AE1393" i="2"/>
  <c r="AE1443" i="2"/>
  <c r="AE1494" i="2"/>
  <c r="AE1495" i="2"/>
  <c r="AE129" i="2"/>
  <c r="AE235" i="2"/>
  <c r="AE620" i="2"/>
  <c r="AE666" i="2"/>
  <c r="AE791" i="2"/>
  <c r="AE1547" i="2"/>
  <c r="AE1614" i="2"/>
  <c r="AE2566" i="2"/>
  <c r="AE3625" i="2"/>
  <c r="AE3645" i="2"/>
  <c r="AE3844" i="2"/>
  <c r="AE3845" i="2"/>
  <c r="AE2325" i="2"/>
  <c r="AE2326" i="2"/>
  <c r="AE2361" i="2"/>
  <c r="AE2399" i="2"/>
  <c r="AE2438" i="2"/>
  <c r="AE2439" i="2"/>
  <c r="AE3167" i="2"/>
  <c r="AE2656" i="2"/>
  <c r="AE4240" i="2"/>
  <c r="AE4348" i="2"/>
  <c r="AE4374" i="2"/>
  <c r="AE4825" i="2"/>
  <c r="AE4859" i="2"/>
  <c r="AE5135" i="2"/>
  <c r="AE5212" i="2"/>
  <c r="AE5384" i="2"/>
  <c r="AE5651" i="2"/>
  <c r="AE5993" i="2"/>
  <c r="AE6105" i="2"/>
  <c r="AE6200" i="2"/>
  <c r="AE4973" i="2"/>
  <c r="AE6306" i="2"/>
  <c r="AE6433" i="2"/>
  <c r="AE315" i="2"/>
  <c r="AE362" i="2"/>
  <c r="AE1031" i="2"/>
  <c r="AG1031" i="2" s="1"/>
  <c r="AE4558" i="2"/>
  <c r="AE1300" i="2"/>
  <c r="AE3450" i="2"/>
  <c r="AE3277" i="2"/>
  <c r="AE3770" i="2"/>
  <c r="AE3771" i="2"/>
  <c r="AE3963" i="2"/>
  <c r="AE3990" i="2"/>
  <c r="AE236" i="2"/>
  <c r="AE387" i="2"/>
  <c r="AE667" i="2"/>
  <c r="AE708" i="2"/>
  <c r="AE792" i="2"/>
  <c r="AE1685" i="2"/>
  <c r="AE1785" i="2"/>
  <c r="AE1886" i="2"/>
  <c r="AE1979" i="2"/>
  <c r="AE2062" i="2"/>
  <c r="AE2063" i="2"/>
  <c r="AE1980" i="2"/>
  <c r="AE2064" i="2"/>
  <c r="AE3022" i="2"/>
  <c r="AE3071" i="2"/>
  <c r="AE3278" i="2"/>
  <c r="AE4241" i="2"/>
  <c r="AE4496" i="2"/>
  <c r="AE4517" i="2"/>
  <c r="AE4764" i="2"/>
  <c r="AE4765" i="2"/>
  <c r="AE2657" i="2"/>
  <c r="AE2658" i="2"/>
  <c r="AE2748" i="2"/>
  <c r="AE2849" i="2"/>
  <c r="AE2943" i="2"/>
  <c r="AE3023" i="2"/>
  <c r="AE4273" i="2"/>
  <c r="AG4273" i="2" s="1"/>
  <c r="AE5738" i="2"/>
  <c r="AE5165" i="2"/>
  <c r="AE5213" i="2"/>
  <c r="AE5434" i="2"/>
  <c r="AE5480" i="2"/>
  <c r="AE5547" i="2"/>
  <c r="AE5701" i="2"/>
  <c r="AE5856" i="2"/>
  <c r="AE5945" i="2"/>
  <c r="AE5966" i="2"/>
  <c r="AE5004" i="2"/>
  <c r="AE6388" i="2"/>
  <c r="AE6512" i="2"/>
  <c r="AE316" i="2"/>
  <c r="AE363" i="2"/>
  <c r="AE1032" i="2"/>
  <c r="AE4559" i="2"/>
  <c r="AE1301" i="2"/>
  <c r="AE3451" i="2"/>
  <c r="AE3232" i="2"/>
  <c r="AE3741" i="2"/>
  <c r="AE3772" i="2"/>
  <c r="AE3964" i="2"/>
  <c r="AE3991" i="2"/>
  <c r="AE130" i="2"/>
  <c r="AE237" i="2"/>
  <c r="AE621" i="2"/>
  <c r="AG621" i="2" s="1"/>
  <c r="AE668" i="2"/>
  <c r="AG668" i="2" s="1"/>
  <c r="AE793" i="2"/>
  <c r="AE1686" i="2"/>
  <c r="AE1786" i="2"/>
  <c r="AE1787" i="2"/>
  <c r="AG1787" i="2" s="1"/>
  <c r="AE1887" i="2"/>
  <c r="AE1981" i="2"/>
  <c r="AE2065" i="2"/>
  <c r="AE2567" i="2"/>
  <c r="AE1982" i="2"/>
  <c r="AE2066" i="2"/>
  <c r="AE2944" i="2"/>
  <c r="AE3024" i="2"/>
  <c r="AE3279" i="2"/>
  <c r="AE4242" i="2"/>
  <c r="AE4469" i="2"/>
  <c r="AE4497" i="2"/>
  <c r="AE4738" i="2"/>
  <c r="AE4766" i="2"/>
  <c r="AE2659" i="2"/>
  <c r="AE2749" i="2"/>
  <c r="AE2750" i="2"/>
  <c r="AE2850" i="2"/>
  <c r="AE2945" i="2"/>
  <c r="AE4243" i="2"/>
  <c r="AE5739" i="2"/>
  <c r="AE5166" i="2"/>
  <c r="AE5214" i="2"/>
  <c r="AE5409" i="2"/>
  <c r="AE5481" i="2"/>
  <c r="AE5548" i="2"/>
  <c r="AE5683" i="2"/>
  <c r="AG5683" i="2" s="1"/>
  <c r="AE5946" i="2"/>
  <c r="AG5946" i="2" s="1"/>
  <c r="AE5947" i="2"/>
  <c r="AE6106" i="2"/>
  <c r="AE5005" i="2"/>
  <c r="AE6379" i="2"/>
  <c r="AE6502" i="2"/>
  <c r="AE238" i="2"/>
  <c r="AE317" i="2"/>
  <c r="AE983" i="2"/>
  <c r="AE4560" i="2"/>
  <c r="AE1302" i="2"/>
  <c r="AE3452" i="2"/>
  <c r="AE3418" i="2"/>
  <c r="AE1349" i="2"/>
  <c r="AE1394" i="2"/>
  <c r="AE1444" i="2"/>
  <c r="AE1496" i="2"/>
  <c r="AE1497" i="2"/>
  <c r="AE1548" i="2"/>
  <c r="AE131" i="2"/>
  <c r="AE239" i="2"/>
  <c r="AE669" i="2"/>
  <c r="AE709" i="2"/>
  <c r="AE794" i="2"/>
  <c r="AE2067" i="2"/>
  <c r="AE2068" i="2"/>
  <c r="AE3773" i="2"/>
  <c r="AE3783" i="2"/>
  <c r="AE3992" i="2"/>
  <c r="AE3993" i="2"/>
  <c r="AE2327" i="2"/>
  <c r="AE2362" i="2"/>
  <c r="AE2400" i="2"/>
  <c r="AE2440" i="2"/>
  <c r="AE2441" i="2"/>
  <c r="AE2469" i="2"/>
  <c r="AE3432" i="2"/>
  <c r="AE3025" i="2"/>
  <c r="AE3072" i="2"/>
  <c r="AE4244" i="2"/>
  <c r="AE4498" i="2"/>
  <c r="AE4518" i="2"/>
  <c r="AE4767" i="2"/>
  <c r="AE4797" i="2"/>
  <c r="AE4245" i="2"/>
  <c r="AE5740" i="2"/>
  <c r="AE5136" i="2"/>
  <c r="AE5215" i="2"/>
  <c r="AE5410" i="2"/>
  <c r="AE5482" i="2"/>
  <c r="AE5549" i="2"/>
  <c r="AE5684" i="2"/>
  <c r="AE5948" i="2"/>
  <c r="AE5949" i="2"/>
  <c r="AE6107" i="2"/>
  <c r="AE5006" i="2"/>
  <c r="AE6389" i="2"/>
  <c r="AE6503" i="2"/>
  <c r="AE3320" i="2"/>
  <c r="AE3646" i="2"/>
  <c r="AE3674" i="2"/>
  <c r="AE3874" i="2"/>
  <c r="AE3894" i="2"/>
  <c r="AE4054" i="2"/>
  <c r="AG4054" i="2" s="1"/>
  <c r="AE318" i="2"/>
  <c r="AE319" i="2"/>
  <c r="AE710" i="2"/>
  <c r="AE733" i="2"/>
  <c r="AE795" i="2"/>
  <c r="AE1788" i="2"/>
  <c r="AE1888" i="2"/>
  <c r="AE1983" i="2"/>
  <c r="AE2069" i="2"/>
  <c r="AE2070" i="2"/>
  <c r="AE2133" i="2"/>
  <c r="AE320" i="2"/>
  <c r="AE364" i="2"/>
  <c r="AE1006" i="2"/>
  <c r="AE4561" i="2"/>
  <c r="AE1350" i="2"/>
  <c r="AE3453" i="2"/>
  <c r="AE5181" i="2"/>
  <c r="AE5216" i="2"/>
  <c r="AE5685" i="2"/>
  <c r="AE3338" i="2"/>
  <c r="AE4274" i="2"/>
  <c r="AE2751" i="2"/>
  <c r="AE2752" i="2"/>
  <c r="AE2851" i="2"/>
  <c r="AE2946" i="2"/>
  <c r="AE3026" i="2"/>
  <c r="AE3027" i="2"/>
  <c r="AE5455" i="2"/>
  <c r="AE5994" i="2"/>
  <c r="AE6061" i="2"/>
  <c r="AE6108" i="2"/>
  <c r="AG6108" i="2" s="1"/>
  <c r="AE6243" i="2"/>
  <c r="AE5048" i="2"/>
  <c r="AE6380" i="2"/>
  <c r="AE6457" i="2"/>
  <c r="AE132" i="2"/>
  <c r="AE240" i="2"/>
  <c r="AE949" i="2"/>
  <c r="AE4562" i="2"/>
  <c r="AE1227" i="2"/>
  <c r="AE3454" i="2"/>
  <c r="AE3406" i="2"/>
  <c r="AE4131" i="2"/>
  <c r="AE5741" i="2"/>
  <c r="AE1303" i="2"/>
  <c r="AE1351" i="2"/>
  <c r="AE1395" i="2"/>
  <c r="AE1396" i="2"/>
  <c r="AE1445" i="2"/>
  <c r="AE1498" i="2"/>
  <c r="AE60" i="2"/>
  <c r="AE133" i="2"/>
  <c r="AE571" i="2"/>
  <c r="AE622" i="2"/>
  <c r="AE796" i="2"/>
  <c r="AE1889" i="2"/>
  <c r="AE2071" i="2"/>
  <c r="AE3710" i="2"/>
  <c r="AE3742" i="2"/>
  <c r="AE3936" i="2"/>
  <c r="AE3965" i="2"/>
  <c r="AE2304" i="2"/>
  <c r="AE2328" i="2"/>
  <c r="AE2363" i="2"/>
  <c r="AE2364" i="2"/>
  <c r="AE2401" i="2"/>
  <c r="AE2442" i="2"/>
  <c r="AE3419" i="2"/>
  <c r="AE2947" i="2"/>
  <c r="AE3028" i="2"/>
  <c r="AE4132" i="2"/>
  <c r="AE4470" i="2"/>
  <c r="AE4471" i="2"/>
  <c r="AE4739" i="2"/>
  <c r="AE4740" i="2"/>
  <c r="AE5105" i="2"/>
  <c r="AE5217" i="2"/>
  <c r="AE5385" i="2"/>
  <c r="AE5483" i="2"/>
  <c r="AE5550" i="2"/>
  <c r="AE5652" i="2"/>
  <c r="AE5868" i="2"/>
  <c r="AE5897" i="2"/>
  <c r="AE5922" i="2"/>
  <c r="AE4974" i="2"/>
  <c r="AE6354" i="2"/>
  <c r="AE6488" i="2"/>
  <c r="AE3168" i="2"/>
  <c r="AE3593" i="2"/>
  <c r="AE3604" i="2"/>
  <c r="AE3806" i="2"/>
  <c r="AE3807" i="2"/>
  <c r="AE4055" i="2"/>
  <c r="AE31" i="2"/>
  <c r="AE61" i="2"/>
  <c r="AE536" i="2"/>
  <c r="AE537" i="2"/>
  <c r="AE797" i="2"/>
  <c r="AE1446" i="2"/>
  <c r="AE1499" i="2"/>
  <c r="AE1549" i="2"/>
  <c r="AE1550" i="2"/>
  <c r="AE1615" i="2"/>
  <c r="AE1687" i="2"/>
  <c r="AE1789" i="2"/>
  <c r="AE1890" i="2"/>
  <c r="AE2470" i="2"/>
  <c r="AE2508" i="2"/>
  <c r="AE2568" i="2"/>
  <c r="AE2569" i="2"/>
  <c r="AE32" i="2"/>
  <c r="AE62" i="2"/>
  <c r="AE913" i="2"/>
  <c r="AE4563" i="2"/>
  <c r="AE1191" i="2"/>
  <c r="AE3455" i="2"/>
  <c r="AE5075" i="2"/>
  <c r="AE5218" i="2"/>
  <c r="AE5593" i="2"/>
  <c r="AE2471" i="2"/>
  <c r="AE2509" i="2"/>
  <c r="AE3169" i="2"/>
  <c r="AE4081" i="2"/>
  <c r="AE4326" i="2"/>
  <c r="AE4333" i="2"/>
  <c r="AE4768" i="2"/>
  <c r="AE4769" i="2"/>
  <c r="AG4769" i="2" s="1"/>
  <c r="AE2660" i="2"/>
  <c r="AE2753" i="2"/>
  <c r="AE5411" i="2"/>
  <c r="AE5995" i="2"/>
  <c r="AE6062" i="2"/>
  <c r="AE6109" i="2"/>
  <c r="AE6244" i="2"/>
  <c r="AE4949" i="2"/>
  <c r="AE6325" i="2"/>
  <c r="AE6420" i="2"/>
  <c r="AE63" i="2"/>
  <c r="AE64" i="2"/>
  <c r="AE922" i="2"/>
  <c r="AE4564" i="2"/>
  <c r="AE1192" i="2"/>
  <c r="AE3456" i="2"/>
  <c r="AE4082" i="2"/>
  <c r="AE5742" i="2"/>
  <c r="AE26" i="2"/>
  <c r="AE33" i="2"/>
  <c r="AE530" i="2"/>
  <c r="AE538" i="2"/>
  <c r="AE798" i="2"/>
  <c r="AE3387" i="2"/>
  <c r="AE4083" i="2"/>
  <c r="AE4950" i="2"/>
  <c r="AE5076" i="2"/>
  <c r="AE5219" i="2"/>
  <c r="AE5484" i="2"/>
  <c r="AE5551" i="2"/>
  <c r="AE5601" i="2"/>
  <c r="AE5996" i="2"/>
  <c r="AG5996" i="2" s="1"/>
  <c r="AE6110" i="2"/>
  <c r="AE6245" i="2"/>
  <c r="AE3280" i="2"/>
  <c r="AE3626" i="2"/>
  <c r="AE3647" i="2"/>
  <c r="AE3846" i="2"/>
  <c r="AE3847" i="2"/>
  <c r="AE4056" i="2"/>
  <c r="AE134" i="2"/>
  <c r="AE241" i="2"/>
  <c r="AE623" i="2"/>
  <c r="AE670" i="2"/>
  <c r="AE799" i="2"/>
  <c r="AE1551" i="2"/>
  <c r="AE1616" i="2"/>
  <c r="AE1688" i="2"/>
  <c r="AE1790" i="2"/>
  <c r="AE1791" i="2"/>
  <c r="AE1891" i="2"/>
  <c r="AE1984" i="2"/>
  <c r="AE2072" i="2"/>
  <c r="AE2570" i="2"/>
  <c r="AE135" i="2"/>
  <c r="AE242" i="2"/>
  <c r="AE950" i="2"/>
  <c r="AE4565" i="2"/>
  <c r="AE1259" i="2"/>
  <c r="AE3457" i="2"/>
  <c r="AE5137" i="2"/>
  <c r="AE5220" i="2"/>
  <c r="AE5620" i="2"/>
  <c r="AE2571" i="2"/>
  <c r="AE2661" i="2"/>
  <c r="AE3281" i="2"/>
  <c r="AE4181" i="2"/>
  <c r="AE4375" i="2"/>
  <c r="AE4376" i="2"/>
  <c r="AE4826" i="2"/>
  <c r="AE4860" i="2"/>
  <c r="AE2662" i="2"/>
  <c r="AE2754" i="2"/>
  <c r="AE2755" i="2"/>
  <c r="AE2948" i="2"/>
  <c r="AE2949" i="2"/>
  <c r="AE5449" i="2"/>
  <c r="AE5997" i="2"/>
  <c r="AE6063" i="2"/>
  <c r="AE6111" i="2"/>
  <c r="AE6246" i="2"/>
  <c r="AE5007" i="2"/>
  <c r="AE6355" i="2"/>
  <c r="AE6447" i="2"/>
  <c r="AE243" i="2"/>
  <c r="AE321" i="2"/>
  <c r="AE984" i="2"/>
  <c r="AE4566" i="2"/>
  <c r="AE1260" i="2"/>
  <c r="AE3458" i="2"/>
  <c r="AE3170" i="2"/>
  <c r="AE1352" i="2"/>
  <c r="AE1397" i="2"/>
  <c r="AE1447" i="2"/>
  <c r="AE1500" i="2"/>
  <c r="AE1501" i="2"/>
  <c r="AE1552" i="2"/>
  <c r="AE136" i="2"/>
  <c r="AE244" i="2"/>
  <c r="AE624" i="2"/>
  <c r="AE671" i="2"/>
  <c r="AG671" i="2" s="1"/>
  <c r="AE800" i="2"/>
  <c r="AE1617" i="2"/>
  <c r="AE1689" i="2"/>
  <c r="AE3627" i="2"/>
  <c r="AE3648" i="2"/>
  <c r="AE3848" i="2"/>
  <c r="AE3875" i="2"/>
  <c r="AE2329" i="2"/>
  <c r="AE2365" i="2"/>
  <c r="AE2402" i="2"/>
  <c r="AE2443" i="2"/>
  <c r="AE2444" i="2"/>
  <c r="AE2472" i="2"/>
  <c r="AE3233" i="2"/>
  <c r="AE2663" i="2"/>
  <c r="AE2756" i="2"/>
  <c r="AE4246" i="2"/>
  <c r="AE4349" i="2"/>
  <c r="AE4377" i="2"/>
  <c r="AE4827" i="2"/>
  <c r="AE4861" i="2"/>
  <c r="AE4182" i="2"/>
  <c r="AE5743" i="2"/>
  <c r="AE5138" i="2"/>
  <c r="AE5221" i="2"/>
  <c r="AE5386" i="2"/>
  <c r="AE5686" i="2"/>
  <c r="AE5998" i="2"/>
  <c r="AE6112" i="2"/>
  <c r="AE6247" i="2"/>
  <c r="AE5008" i="2"/>
  <c r="AE6326" i="2"/>
  <c r="AE6439" i="2"/>
  <c r="AE245" i="2"/>
  <c r="AE322" i="2"/>
  <c r="AE985" i="2"/>
  <c r="AE4567" i="2"/>
  <c r="AE1228" i="2"/>
  <c r="AE3459" i="2"/>
  <c r="AE3171" i="2"/>
  <c r="AE1353" i="2"/>
  <c r="AE1398" i="2"/>
  <c r="AE1448" i="2"/>
  <c r="AE1449" i="2"/>
  <c r="AE1502" i="2"/>
  <c r="AE1553" i="2"/>
  <c r="AE1618" i="2"/>
  <c r="AE1690" i="2"/>
  <c r="AE2330" i="2"/>
  <c r="AE2366" i="2"/>
  <c r="AE2403" i="2"/>
  <c r="AE2404" i="2"/>
  <c r="AE2445" i="2"/>
  <c r="AE2473" i="2"/>
  <c r="AE3172" i="2"/>
  <c r="AE2664" i="2"/>
  <c r="AE2665" i="2"/>
  <c r="AE4350" i="2"/>
  <c r="AE4378" i="2"/>
  <c r="AE4828" i="2"/>
  <c r="AE4862" i="2"/>
  <c r="AE4183" i="2"/>
  <c r="AE5744" i="2"/>
  <c r="AE5139" i="2"/>
  <c r="AG5139" i="2" s="1"/>
  <c r="AE5222" i="2"/>
  <c r="AE5387" i="2"/>
  <c r="AE5687" i="2"/>
  <c r="AE5999" i="2"/>
  <c r="AE6113" i="2"/>
  <c r="AE6201" i="2"/>
  <c r="AE4975" i="2"/>
  <c r="AE6327" i="2"/>
  <c r="AE6434" i="2"/>
  <c r="AE137" i="2"/>
  <c r="AE246" i="2"/>
  <c r="AE951" i="2"/>
  <c r="AE4568" i="2"/>
  <c r="AE1193" i="2"/>
  <c r="AE3460" i="2"/>
  <c r="AE3137" i="2"/>
  <c r="AE4133" i="2"/>
  <c r="AE5745" i="2"/>
  <c r="AE1304" i="2"/>
  <c r="AG1304" i="2" s="1"/>
  <c r="AE1354" i="2"/>
  <c r="AE1399" i="2"/>
  <c r="AE1450" i="2"/>
  <c r="AE1451" i="2"/>
  <c r="AE1503" i="2"/>
  <c r="AE138" i="2"/>
  <c r="AE139" i="2"/>
  <c r="AE625" i="2"/>
  <c r="AE672" i="2"/>
  <c r="AE801" i="2"/>
  <c r="AE1554" i="2"/>
  <c r="AE1619" i="2"/>
  <c r="AE2572" i="2"/>
  <c r="AG2572" i="2" s="1"/>
  <c r="AE2666" i="2"/>
  <c r="AE3605" i="2"/>
  <c r="AE3628" i="2"/>
  <c r="AE3823" i="2"/>
  <c r="AE3849" i="2"/>
  <c r="AE2305" i="2"/>
  <c r="AE2331" i="2"/>
  <c r="AE2367" i="2"/>
  <c r="AE2405" i="2"/>
  <c r="AE2406" i="2"/>
  <c r="AE2446" i="2"/>
  <c r="AE3138" i="2"/>
  <c r="AE4247" i="2"/>
  <c r="AE4351" i="2"/>
  <c r="AE4352" i="2"/>
  <c r="AE4798" i="2"/>
  <c r="AE4829" i="2"/>
  <c r="AE5106" i="2"/>
  <c r="AE5223" i="2"/>
  <c r="AG5223" i="2" s="1"/>
  <c r="AE5361" i="2"/>
  <c r="AE5653" i="2"/>
  <c r="AE6000" i="2"/>
  <c r="AE6114" i="2"/>
  <c r="AE6202" i="2"/>
  <c r="AE4951" i="2"/>
  <c r="AE6307" i="2"/>
  <c r="AE6426" i="2"/>
  <c r="AE65" i="2"/>
  <c r="AE140" i="2"/>
  <c r="AE923" i="2"/>
  <c r="AE4569" i="2"/>
  <c r="AE1194" i="2"/>
  <c r="AG1194" i="2" s="1"/>
  <c r="AE3461" i="2"/>
  <c r="AE3388" i="2"/>
  <c r="AE4134" i="2"/>
  <c r="AE5746" i="2"/>
  <c r="AE1261" i="2"/>
  <c r="AE1305" i="2"/>
  <c r="AE1355" i="2"/>
  <c r="AE1356" i="2"/>
  <c r="AE1400" i="2"/>
  <c r="AE1452" i="2"/>
  <c r="AE34" i="2"/>
  <c r="AE66" i="2"/>
  <c r="AE572" i="2"/>
  <c r="AE573" i="2"/>
  <c r="AE802" i="2"/>
  <c r="AE1792" i="2"/>
  <c r="AE1985" i="2"/>
  <c r="AE3711" i="2"/>
  <c r="AE3712" i="2"/>
  <c r="AE3895" i="2"/>
  <c r="AE3937" i="2"/>
  <c r="AE2296" i="2"/>
  <c r="AE2306" i="2"/>
  <c r="AE2332" i="2"/>
  <c r="AE2368" i="2"/>
  <c r="AE2369" i="2"/>
  <c r="AE2407" i="2"/>
  <c r="AE3407" i="2"/>
  <c r="AE4952" i="2"/>
  <c r="AE2852" i="2"/>
  <c r="AE2950" i="2"/>
  <c r="AE4135" i="2"/>
  <c r="AG4135" i="2" s="1"/>
  <c r="AE4426" i="2"/>
  <c r="AE4472" i="2"/>
  <c r="AE4707" i="2"/>
  <c r="AE4741" i="2"/>
  <c r="AE5077" i="2"/>
  <c r="AE5224" i="2"/>
  <c r="AE5362" i="2"/>
  <c r="AE5485" i="2"/>
  <c r="AE5552" i="2"/>
  <c r="AE5621" i="2"/>
  <c r="AE5857" i="2"/>
  <c r="AE5898" i="2"/>
  <c r="AE5899" i="2"/>
  <c r="AE6338" i="2"/>
  <c r="AE6474" i="2"/>
  <c r="AE3282" i="2"/>
  <c r="AE3649" i="2"/>
  <c r="AE3675" i="2"/>
  <c r="AE3876" i="2"/>
  <c r="AE3877" i="2"/>
  <c r="AE4057" i="2"/>
  <c r="AE247" i="2"/>
  <c r="AE388" i="2"/>
  <c r="AE673" i="2"/>
  <c r="AE711" i="2"/>
  <c r="AE803" i="2"/>
  <c r="AE1620" i="2"/>
  <c r="AE1691" i="2"/>
  <c r="AE1793" i="2"/>
  <c r="AE1794" i="2"/>
  <c r="AE1892" i="2"/>
  <c r="AE1986" i="2"/>
  <c r="AG1986" i="2" s="1"/>
  <c r="AE2073" i="2"/>
  <c r="AE2074" i="2"/>
  <c r="AE248" i="2"/>
  <c r="AE323" i="2"/>
  <c r="AE986" i="2"/>
  <c r="AE4570" i="2"/>
  <c r="AE1306" i="2"/>
  <c r="AE3462" i="2"/>
  <c r="AE5167" i="2"/>
  <c r="AE5225" i="2"/>
  <c r="AE5654" i="2"/>
  <c r="AE2667" i="2"/>
  <c r="AE2757" i="2"/>
  <c r="AE3321" i="2"/>
  <c r="AE4248" i="2"/>
  <c r="AE4399" i="2"/>
  <c r="AE4400" i="2"/>
  <c r="AE4863" i="2"/>
  <c r="AE4864" i="2"/>
  <c r="AE2668" i="2"/>
  <c r="AE2758" i="2"/>
  <c r="AE2853" i="2"/>
  <c r="AE2854" i="2"/>
  <c r="AE2951" i="2"/>
  <c r="AE3029" i="2"/>
  <c r="AE5456" i="2"/>
  <c r="AE6001" i="2"/>
  <c r="AE6064" i="2"/>
  <c r="AE6115" i="2"/>
  <c r="AE6248" i="2"/>
  <c r="AE5025" i="2"/>
  <c r="AE6366" i="2"/>
  <c r="AE6451" i="2"/>
  <c r="AE67" i="2"/>
  <c r="AE141" i="2"/>
  <c r="AE952" i="2"/>
  <c r="AE4571" i="2"/>
  <c r="AE1195" i="2"/>
  <c r="AE3463" i="2"/>
  <c r="AE3380" i="2"/>
  <c r="AE3650" i="2"/>
  <c r="AE3676" i="2"/>
  <c r="AE3878" i="2"/>
  <c r="AE3896" i="2"/>
  <c r="AE4084" i="2"/>
  <c r="AE5747" i="2"/>
  <c r="AE35" i="2"/>
  <c r="AE68" i="2"/>
  <c r="AE539" i="2"/>
  <c r="AE574" i="2"/>
  <c r="AE804" i="2"/>
  <c r="AE1692" i="2"/>
  <c r="AE1504" i="2"/>
  <c r="AE1555" i="2"/>
  <c r="AE1556" i="2"/>
  <c r="AE1621" i="2"/>
  <c r="AE1693" i="2"/>
  <c r="AE1795" i="2"/>
  <c r="AE2474" i="2"/>
  <c r="AE2510" i="2"/>
  <c r="AE2511" i="2"/>
  <c r="AE2573" i="2"/>
  <c r="AE1796" i="2"/>
  <c r="AE2669" i="2"/>
  <c r="AG2669" i="2" s="1"/>
  <c r="AE2759" i="2"/>
  <c r="AE3389" i="2"/>
  <c r="AE4136" i="2"/>
  <c r="AE4317" i="2"/>
  <c r="AE4327" i="2"/>
  <c r="AE4693" i="2"/>
  <c r="AE4708" i="2"/>
  <c r="AE2670" i="2"/>
  <c r="AE2760" i="2"/>
  <c r="AE5107" i="2"/>
  <c r="AE5226" i="2"/>
  <c r="AE5346" i="2"/>
  <c r="AE5486" i="2"/>
  <c r="AE5553" i="2"/>
  <c r="AE5602" i="2"/>
  <c r="AE6002" i="2"/>
  <c r="AE6116" i="2"/>
  <c r="AE6249" i="2"/>
  <c r="AE4953" i="2"/>
  <c r="AE6288" i="2"/>
  <c r="AE6410" i="2"/>
  <c r="AE5" i="2"/>
  <c r="AE19" i="2"/>
  <c r="AE27" i="2"/>
  <c r="AE249" i="2"/>
  <c r="AE914" i="2"/>
  <c r="AE4572" i="2"/>
  <c r="AE924" i="2"/>
  <c r="AE4573" i="2"/>
  <c r="AE1181" i="2"/>
  <c r="AE3464" i="2"/>
  <c r="AE1196" i="2"/>
  <c r="AG1196" i="2" s="1"/>
  <c r="AE3465" i="2"/>
  <c r="AE2952" i="2"/>
  <c r="AE3583" i="2"/>
  <c r="AE3588" i="2"/>
  <c r="AE3801" i="2"/>
  <c r="AE3808" i="2"/>
  <c r="AE4085" i="2"/>
  <c r="AE5748" i="2"/>
  <c r="AE4086" i="2"/>
  <c r="AE5749" i="2"/>
  <c r="AE2" i="2"/>
  <c r="AE14" i="2"/>
  <c r="AE540" i="2"/>
  <c r="AE805" i="2"/>
  <c r="AE541" i="2"/>
  <c r="AE1125" i="2"/>
  <c r="AE1157" i="2"/>
  <c r="AE1197" i="2"/>
  <c r="AE1453" i="2"/>
  <c r="AE1454" i="2"/>
  <c r="AE1505" i="2"/>
  <c r="AE1557" i="2"/>
  <c r="AE1558" i="2"/>
  <c r="AE1559" i="2"/>
  <c r="AE1622" i="2"/>
  <c r="AE1694" i="2"/>
  <c r="AE1893" i="2"/>
  <c r="AE2279" i="2"/>
  <c r="AE2290" i="2"/>
  <c r="AE2953" i="2"/>
  <c r="AE2954" i="2"/>
  <c r="AE3030" i="2"/>
  <c r="AE3100" i="2"/>
  <c r="AE4087" i="2"/>
  <c r="AE4184" i="2"/>
  <c r="AE4275" i="2"/>
  <c r="AE4742" i="2"/>
  <c r="AE4770" i="2"/>
  <c r="AE4930" i="2"/>
  <c r="AE4954" i="2"/>
  <c r="AE5068" i="2"/>
  <c r="AE5227" i="2"/>
  <c r="AE5078" i="2"/>
  <c r="AE5228" i="2"/>
  <c r="AE5347" i="2"/>
  <c r="AE5603" i="2"/>
  <c r="AE5622" i="2"/>
  <c r="AE6003" i="2"/>
  <c r="AE6065" i="2"/>
  <c r="AE6117" i="2"/>
  <c r="AE6250" i="2"/>
  <c r="AE6283" i="2"/>
  <c r="AE6284" i="2"/>
  <c r="AE6294" i="2"/>
  <c r="AE6463" i="2"/>
  <c r="AE36" i="2"/>
  <c r="AE69" i="2"/>
  <c r="AE925" i="2"/>
  <c r="AE4574" i="2"/>
  <c r="AE1182" i="2"/>
  <c r="AE3466" i="2"/>
  <c r="AE4088" i="2"/>
  <c r="AE5750" i="2"/>
  <c r="AE28" i="2"/>
  <c r="AE37" i="2"/>
  <c r="AE531" i="2"/>
  <c r="AE542" i="2"/>
  <c r="AE806" i="2"/>
  <c r="AE3390" i="2"/>
  <c r="AE4089" i="2"/>
  <c r="AE4955" i="2"/>
  <c r="AE5079" i="2"/>
  <c r="AE5229" i="2"/>
  <c r="AE5487" i="2"/>
  <c r="AE5554" i="2"/>
  <c r="AE5604" i="2"/>
  <c r="AE6004" i="2"/>
  <c r="AE6118" i="2"/>
  <c r="AE6251" i="2"/>
  <c r="AE3283" i="2"/>
  <c r="AE3629" i="2"/>
  <c r="AE3651" i="2"/>
  <c r="AE3850" i="2"/>
  <c r="AE3879" i="2"/>
  <c r="AE4058" i="2"/>
  <c r="AE142" i="2"/>
  <c r="AE250" i="2"/>
  <c r="AE674" i="2"/>
  <c r="AE675" i="2"/>
  <c r="AE807" i="2"/>
  <c r="AE1623" i="2"/>
  <c r="AE1624" i="2"/>
  <c r="AE1695" i="2"/>
  <c r="AE1797" i="2"/>
  <c r="AE1894" i="2"/>
  <c r="AE1895" i="2"/>
  <c r="AG1895" i="2" s="1"/>
  <c r="AE1987" i="2"/>
  <c r="AE2075" i="2"/>
  <c r="AE2574" i="2"/>
  <c r="AE251" i="2"/>
  <c r="AE324" i="2"/>
  <c r="AE987" i="2"/>
  <c r="AE4575" i="2"/>
  <c r="AE1262" i="2"/>
  <c r="AE3467" i="2"/>
  <c r="AE5140" i="2"/>
  <c r="AE5230" i="2"/>
  <c r="AE5655" i="2"/>
  <c r="AE2575" i="2"/>
  <c r="AE2671" i="2"/>
  <c r="AE3284" i="2"/>
  <c r="AE4249" i="2"/>
  <c r="AE4379" i="2"/>
  <c r="AE4401" i="2"/>
  <c r="AE4830" i="2"/>
  <c r="AE4865" i="2"/>
  <c r="AE2672" i="2"/>
  <c r="AE2761" i="2"/>
  <c r="AE2855" i="2"/>
  <c r="AE2856" i="2"/>
  <c r="AE2955" i="2"/>
  <c r="AE5450" i="2"/>
  <c r="AE6005" i="2"/>
  <c r="AE6066" i="2"/>
  <c r="AE6119" i="2"/>
  <c r="AE6252" i="2"/>
  <c r="AE5026" i="2"/>
  <c r="AE6356" i="2"/>
  <c r="AE6448" i="2"/>
  <c r="AE143" i="2"/>
  <c r="AE144" i="2"/>
  <c r="AE926" i="2"/>
  <c r="AE4576" i="2"/>
  <c r="AE1198" i="2"/>
  <c r="AE3468" i="2"/>
  <c r="AE3139" i="2"/>
  <c r="AE4137" i="2"/>
  <c r="AE5751" i="2"/>
  <c r="AE1307" i="2"/>
  <c r="AE1357" i="2"/>
  <c r="AE1358" i="2"/>
  <c r="AE1401" i="2"/>
  <c r="AE1455" i="2"/>
  <c r="AE1506" i="2"/>
  <c r="AE70" i="2"/>
  <c r="AE145" i="2"/>
  <c r="AE575" i="2"/>
  <c r="AE626" i="2"/>
  <c r="AE808" i="2"/>
  <c r="AE1507" i="2"/>
  <c r="AE1560" i="2"/>
  <c r="AE2512" i="2"/>
  <c r="AE2576" i="2"/>
  <c r="AE3606" i="2"/>
  <c r="AE3630" i="2"/>
  <c r="AE3824" i="2"/>
  <c r="AE3851" i="2"/>
  <c r="AE2307" i="2"/>
  <c r="AE2333" i="2"/>
  <c r="AE2334" i="2"/>
  <c r="AE2370" i="2"/>
  <c r="AE2408" i="2"/>
  <c r="AE2447" i="2"/>
  <c r="AE3140" i="2"/>
  <c r="AE4185" i="2"/>
  <c r="AE4334" i="2"/>
  <c r="AE4353" i="2"/>
  <c r="AE4799" i="2"/>
  <c r="AE4831" i="2"/>
  <c r="AE5108" i="2"/>
  <c r="AE5231" i="2"/>
  <c r="AE5363" i="2"/>
  <c r="AE5656" i="2"/>
  <c r="AE6006" i="2"/>
  <c r="AE6120" i="2"/>
  <c r="AE6253" i="2"/>
  <c r="AE4956" i="2"/>
  <c r="AE6308" i="2"/>
  <c r="AE6421" i="2"/>
  <c r="AE389" i="2"/>
  <c r="AE437" i="2"/>
  <c r="AE927" i="2"/>
  <c r="AE4577" i="2"/>
  <c r="AE1183" i="2"/>
  <c r="AE3469" i="2"/>
  <c r="AE3031" i="2"/>
  <c r="AE4020" i="2"/>
  <c r="AE4021" i="2"/>
  <c r="AE4038" i="2"/>
  <c r="AE4039" i="2"/>
  <c r="AE4078" i="2"/>
  <c r="AE5752" i="2"/>
  <c r="AE390" i="2"/>
  <c r="AE468" i="2"/>
  <c r="AE752" i="2"/>
  <c r="AE768" i="2"/>
  <c r="AE809" i="2"/>
  <c r="AE782" i="2"/>
  <c r="AE1053" i="2"/>
  <c r="AE1054" i="2"/>
  <c r="AE1055" i="2"/>
  <c r="AE1056" i="2"/>
  <c r="AE1057" i="2"/>
  <c r="AE1063" i="2"/>
  <c r="AE1066" i="2"/>
  <c r="AE1068" i="2"/>
  <c r="AE1069" i="2"/>
  <c r="AE1071" i="2"/>
  <c r="AE1074" i="2"/>
  <c r="AE1086" i="2"/>
  <c r="AE1089" i="2"/>
  <c r="AE1093" i="2"/>
  <c r="AE2076" i="2"/>
  <c r="AE2077" i="2"/>
  <c r="AE3032" i="2"/>
  <c r="AE4090" i="2"/>
  <c r="AE4529" i="2"/>
  <c r="AE4539" i="2"/>
  <c r="AE4866" i="2"/>
  <c r="AE4890" i="2"/>
  <c r="AE4931" i="2"/>
  <c r="AE5080" i="2"/>
  <c r="AE5232" i="2"/>
  <c r="AE5348" i="2"/>
  <c r="AG5348" i="2" s="1"/>
  <c r="AE5594" i="2"/>
  <c r="AE5848" i="2"/>
  <c r="AE5882" i="2"/>
  <c r="AE5900" i="2"/>
  <c r="AE6291" i="2"/>
  <c r="AE6464" i="2"/>
  <c r="AE252" i="2"/>
  <c r="AE253" i="2"/>
  <c r="AE953" i="2"/>
  <c r="AE4578" i="2"/>
  <c r="AE1263" i="2"/>
  <c r="AE3470" i="2"/>
  <c r="AE3408" i="2"/>
  <c r="AE1359" i="2"/>
  <c r="AE1360" i="2"/>
  <c r="AE1402" i="2"/>
  <c r="AE1456" i="2"/>
  <c r="AE1508" i="2"/>
  <c r="AE1509" i="2"/>
  <c r="AE146" i="2"/>
  <c r="AE147" i="2"/>
  <c r="AE627" i="2"/>
  <c r="AE676" i="2"/>
  <c r="AE810" i="2"/>
  <c r="AE1988" i="2"/>
  <c r="AE2134" i="2"/>
  <c r="AE3743" i="2"/>
  <c r="AE3774" i="2"/>
  <c r="AE3966" i="2"/>
  <c r="AE3967" i="2"/>
  <c r="AE2335" i="2"/>
  <c r="AE2336" i="2"/>
  <c r="AE2371" i="2"/>
  <c r="AE2409" i="2"/>
  <c r="AE2448" i="2"/>
  <c r="AE2449" i="2"/>
  <c r="AE3420" i="2"/>
  <c r="AE3033" i="2"/>
  <c r="AE3034" i="2"/>
  <c r="AE4186" i="2"/>
  <c r="AE4473" i="2"/>
  <c r="AE4499" i="2"/>
  <c r="AE4743" i="2"/>
  <c r="AE4771" i="2"/>
  <c r="AE4187" i="2"/>
  <c r="AE5753" i="2"/>
  <c r="AE5109" i="2"/>
  <c r="AE5233" i="2"/>
  <c r="AE5388" i="2"/>
  <c r="AE5488" i="2"/>
  <c r="AE5555" i="2"/>
  <c r="AE5657" i="2"/>
  <c r="AE5869" i="2"/>
  <c r="AE5923" i="2"/>
  <c r="AE5950" i="2"/>
  <c r="AE4976" i="2"/>
  <c r="AE6367" i="2"/>
  <c r="AE6504" i="2"/>
  <c r="AE4427" i="2"/>
  <c r="AE4428" i="2"/>
  <c r="AE4891" i="2"/>
  <c r="AE4892" i="2"/>
  <c r="AE3234" i="2"/>
  <c r="AE3607" i="2"/>
  <c r="AE3631" i="2"/>
  <c r="AE3825" i="2"/>
  <c r="AE3852" i="2"/>
  <c r="AE4059" i="2"/>
  <c r="AE148" i="2"/>
  <c r="AE149" i="2"/>
  <c r="AE628" i="2"/>
  <c r="AE677" i="2"/>
  <c r="AE811" i="2"/>
  <c r="AE1561" i="2"/>
  <c r="AE1625" i="2"/>
  <c r="AE1626" i="2"/>
  <c r="AE1696" i="2"/>
  <c r="AE1798" i="2"/>
  <c r="AE1799" i="2"/>
  <c r="AE1896" i="2"/>
  <c r="AE1989" i="2"/>
  <c r="AE2513" i="2"/>
  <c r="AE2577" i="2"/>
  <c r="AE150" i="2"/>
  <c r="AE254" i="2"/>
  <c r="AE954" i="2"/>
  <c r="AE4579" i="2"/>
  <c r="AE1229" i="2"/>
  <c r="AE3471" i="2"/>
  <c r="AE5110" i="2"/>
  <c r="AE5234" i="2"/>
  <c r="AE5623" i="2"/>
  <c r="AE2578" i="2"/>
  <c r="AE2579" i="2"/>
  <c r="AE3235" i="2"/>
  <c r="AE4188" i="2"/>
  <c r="AG4188" i="2" s="1"/>
  <c r="AE4354" i="2"/>
  <c r="AE4380" i="2"/>
  <c r="AE4800" i="2"/>
  <c r="AE4832" i="2"/>
  <c r="AE2673" i="2"/>
  <c r="AE2762" i="2"/>
  <c r="AE2857" i="2"/>
  <c r="AE2858" i="2"/>
  <c r="AE5435" i="2"/>
  <c r="AE6007" i="2"/>
  <c r="AE6067" i="2"/>
  <c r="AE6121" i="2"/>
  <c r="AE6254" i="2"/>
  <c r="AE5009" i="2"/>
  <c r="AE6339" i="2"/>
  <c r="AE6440" i="2"/>
  <c r="AE6" i="2"/>
  <c r="AE20" i="2"/>
  <c r="AE915" i="2"/>
  <c r="AE4580" i="2"/>
  <c r="AE1199" i="2"/>
  <c r="AE3472" i="2"/>
  <c r="AE3381" i="2"/>
  <c r="AE4091" i="2"/>
  <c r="AE5754" i="2"/>
  <c r="AE1123" i="2"/>
  <c r="AE1139" i="2"/>
  <c r="AE1179" i="2"/>
  <c r="AE1230" i="2"/>
  <c r="AE1264" i="2"/>
  <c r="AE1308" i="2"/>
  <c r="AE1361" i="2"/>
  <c r="AG1361" i="2" s="1"/>
  <c r="AE1403" i="2"/>
  <c r="AE1404" i="2"/>
  <c r="AE1510" i="2"/>
  <c r="AE7" i="2"/>
  <c r="AE15" i="2"/>
  <c r="AE543" i="2"/>
  <c r="AE576" i="2"/>
  <c r="AE812" i="2"/>
  <c r="AE1405" i="2"/>
  <c r="AE1511" i="2"/>
  <c r="AE3591" i="2"/>
  <c r="AE3594" i="2"/>
  <c r="AE3897" i="2"/>
  <c r="AE3938" i="2"/>
  <c r="AE2257" i="2"/>
  <c r="AE2286" i="2"/>
  <c r="AE3382" i="2"/>
  <c r="AE4932" i="2"/>
  <c r="AE2763" i="2"/>
  <c r="AE2859" i="2"/>
  <c r="AE4092" i="2"/>
  <c r="AE4318" i="2"/>
  <c r="AE4335" i="2"/>
  <c r="AE4694" i="2"/>
  <c r="AE4709" i="2"/>
  <c r="AE5069" i="2"/>
  <c r="AE5235" i="2"/>
  <c r="AE5349" i="2"/>
  <c r="AE5489" i="2"/>
  <c r="AE5556" i="2"/>
  <c r="AE5605" i="2"/>
  <c r="AE5845" i="2"/>
  <c r="AE5883" i="2"/>
  <c r="AE5901" i="2"/>
  <c r="AE6309" i="2"/>
  <c r="AE6466" i="2"/>
  <c r="AE255" i="2"/>
  <c r="AE325" i="2"/>
  <c r="AE988" i="2"/>
  <c r="AE4581" i="2"/>
  <c r="AE1265" i="2"/>
  <c r="AE3473" i="2"/>
  <c r="AE3173" i="2"/>
  <c r="AE1406" i="2"/>
  <c r="AE1457" i="2"/>
  <c r="AE1458" i="2"/>
  <c r="AE1512" i="2"/>
  <c r="AE1562" i="2"/>
  <c r="AE1627" i="2"/>
  <c r="AE256" i="2"/>
  <c r="AE257" i="2"/>
  <c r="AE678" i="2"/>
  <c r="AE679" i="2"/>
  <c r="AE813" i="2"/>
  <c r="AE1628" i="2"/>
  <c r="AE1697" i="2"/>
  <c r="AE3632" i="2"/>
  <c r="AE3652" i="2"/>
  <c r="AE3853" i="2"/>
  <c r="AE3880" i="2"/>
  <c r="AE2372" i="2"/>
  <c r="AE2410" i="2"/>
  <c r="AE2411" i="2"/>
  <c r="AE2450" i="2"/>
  <c r="AE2475" i="2"/>
  <c r="AE2514" i="2"/>
  <c r="AE3236" i="2"/>
  <c r="AE2674" i="2"/>
  <c r="AE2764" i="2"/>
  <c r="AE4250" i="2"/>
  <c r="AE4381" i="2"/>
  <c r="AE4382" i="2"/>
  <c r="AE4867" i="2"/>
  <c r="AE4868" i="2"/>
  <c r="AE4189" i="2"/>
  <c r="AE5755" i="2"/>
  <c r="AE5141" i="2"/>
  <c r="AE5236" i="2"/>
  <c r="AE5412" i="2"/>
  <c r="AE5688" i="2"/>
  <c r="AE6008" i="2"/>
  <c r="AE6122" i="2"/>
  <c r="AE6203" i="2"/>
  <c r="AE5010" i="2"/>
  <c r="AE6328" i="2"/>
  <c r="AE6443" i="2"/>
  <c r="AE151" i="2"/>
  <c r="AE258" i="2"/>
  <c r="AE955" i="2"/>
  <c r="AE4582" i="2"/>
  <c r="AE1231" i="2"/>
  <c r="AE3474" i="2"/>
  <c r="AE3384" i="2"/>
  <c r="AE3653" i="2"/>
  <c r="AE3677" i="2"/>
  <c r="AE3898" i="2"/>
  <c r="AG3898" i="2" s="1"/>
  <c r="AE3899" i="2"/>
  <c r="AE4138" i="2"/>
  <c r="AE5756" i="2"/>
  <c r="AE38" i="2"/>
  <c r="AE71" i="2"/>
  <c r="AE544" i="2"/>
  <c r="AE577" i="2"/>
  <c r="AE814" i="2"/>
  <c r="AE1513" i="2"/>
  <c r="AE1563" i="2"/>
  <c r="AE1629" i="2"/>
  <c r="AE1698" i="2"/>
  <c r="AE1699" i="2"/>
  <c r="AE1800" i="2"/>
  <c r="AE2476" i="2"/>
  <c r="AE2515" i="2"/>
  <c r="AE2580" i="2"/>
  <c r="AE1700" i="2"/>
  <c r="AE1897" i="2"/>
  <c r="AG1897" i="2" s="1"/>
  <c r="AE2765" i="2"/>
  <c r="AE2860" i="2"/>
  <c r="AE3409" i="2"/>
  <c r="AE4139" i="2"/>
  <c r="AE4402" i="2"/>
  <c r="AE4429" i="2"/>
  <c r="AE4695" i="2"/>
  <c r="AE4710" i="2"/>
  <c r="AE2675" i="2"/>
  <c r="AE2676" i="2"/>
  <c r="AE2766" i="2"/>
  <c r="AE5111" i="2"/>
  <c r="AE5237" i="2"/>
  <c r="AE5364" i="2"/>
  <c r="AE5490" i="2"/>
  <c r="AE5557" i="2"/>
  <c r="AE5624" i="2"/>
  <c r="AE6068" i="2"/>
  <c r="AE6123" i="2"/>
  <c r="AE6204" i="2"/>
  <c r="AE4977" i="2"/>
  <c r="AE6295" i="2"/>
  <c r="AE6415" i="2"/>
  <c r="AE3237" i="2"/>
  <c r="AE3608" i="2"/>
  <c r="AE3633" i="2"/>
  <c r="AE3826" i="2"/>
  <c r="AE3854" i="2"/>
  <c r="AE4060" i="2"/>
  <c r="AE152" i="2"/>
  <c r="AE153" i="2"/>
  <c r="AE629" i="2"/>
  <c r="AE680" i="2"/>
  <c r="AE815" i="2"/>
  <c r="AE1564" i="2"/>
  <c r="AE1630" i="2"/>
  <c r="AE1631" i="2"/>
  <c r="AE1701" i="2"/>
  <c r="AE1801" i="2"/>
  <c r="AE1898" i="2"/>
  <c r="AE1899" i="2"/>
  <c r="AE1990" i="2"/>
  <c r="AE2581" i="2"/>
  <c r="AE2582" i="2"/>
  <c r="AE154" i="2"/>
  <c r="AE259" i="2"/>
  <c r="AE956" i="2"/>
  <c r="AE4583" i="2"/>
  <c r="AE1232" i="2"/>
  <c r="AE3475" i="2"/>
  <c r="AE5142" i="2"/>
  <c r="AE5238" i="2"/>
  <c r="AE5625" i="2"/>
  <c r="AE2583" i="2"/>
  <c r="AE2677" i="2"/>
  <c r="AE3285" i="2"/>
  <c r="AE4190" i="2"/>
  <c r="AE4355" i="2"/>
  <c r="AE4383" i="2"/>
  <c r="AE4801" i="2"/>
  <c r="AE4833" i="2"/>
  <c r="AE2678" i="2"/>
  <c r="AE2767" i="2"/>
  <c r="AE2861" i="2"/>
  <c r="AG2861" i="2" s="1"/>
  <c r="AE2956" i="2"/>
  <c r="AE5436" i="2"/>
  <c r="AE6009" i="2"/>
  <c r="AE6069" i="2"/>
  <c r="AE6124" i="2"/>
  <c r="AE6205" i="2"/>
  <c r="AE5011" i="2"/>
  <c r="AE6357" i="2"/>
  <c r="AE6444" i="2"/>
  <c r="AE3678" i="2"/>
  <c r="AE3679" i="2"/>
  <c r="AE3900" i="2"/>
  <c r="AE3901" i="2"/>
  <c r="AG3901" i="2" s="1"/>
  <c r="AE4061" i="2"/>
  <c r="AE326" i="2"/>
  <c r="AE365" i="2"/>
  <c r="AE712" i="2"/>
  <c r="AE734" i="2"/>
  <c r="AE816" i="2"/>
  <c r="AE1900" i="2"/>
  <c r="AE1901" i="2"/>
  <c r="AE1991" i="2"/>
  <c r="AE2078" i="2"/>
  <c r="AE2135" i="2"/>
  <c r="AE2164" i="2"/>
  <c r="AE366" i="2"/>
  <c r="AE367" i="2"/>
  <c r="AE1033" i="2"/>
  <c r="AE4584" i="2"/>
  <c r="AE1362" i="2"/>
  <c r="AE3476" i="2"/>
  <c r="AE5182" i="2"/>
  <c r="AE5239" i="2"/>
  <c r="AE5702" i="2"/>
  <c r="AE3339" i="2"/>
  <c r="AE4276" i="2"/>
  <c r="AE2768" i="2"/>
  <c r="AE2862" i="2"/>
  <c r="AE2863" i="2"/>
  <c r="AE2957" i="2"/>
  <c r="AE3035" i="2"/>
  <c r="AE3073" i="2"/>
  <c r="AE6010" i="2"/>
  <c r="AE6070" i="2"/>
  <c r="AE6125" i="2"/>
  <c r="AG6125" i="2" s="1"/>
  <c r="AE6206" i="2"/>
  <c r="AE5049" i="2"/>
  <c r="AE3074" i="2"/>
  <c r="AE3584" i="2"/>
  <c r="AE3586" i="2"/>
  <c r="AE3802" i="2"/>
  <c r="AE3809" i="2"/>
  <c r="AE4062" i="2"/>
  <c r="AE8" i="2"/>
  <c r="AE16" i="2"/>
  <c r="AE545" i="2"/>
  <c r="AE578" i="2"/>
  <c r="AE817" i="2"/>
  <c r="AE1200" i="2"/>
  <c r="AE1309" i="2"/>
  <c r="AE1127" i="2"/>
  <c r="AE1163" i="2"/>
  <c r="AE1233" i="2"/>
  <c r="AE1565" i="2"/>
  <c r="AE1566" i="2"/>
  <c r="AE1632" i="2"/>
  <c r="AE1702" i="2"/>
  <c r="AE1802" i="2"/>
  <c r="AE1803" i="2"/>
  <c r="AE2079" i="2"/>
  <c r="AE2280" i="2"/>
  <c r="AE2293" i="2"/>
  <c r="AE9" i="2"/>
  <c r="AE21" i="2"/>
  <c r="AE916" i="2"/>
  <c r="AE4585" i="2"/>
  <c r="AE1201" i="2"/>
  <c r="AG1201" i="2" s="1"/>
  <c r="AE3477" i="2"/>
  <c r="AE5081" i="2"/>
  <c r="AE5240" i="2"/>
  <c r="AE5595" i="2"/>
  <c r="AE2477" i="2"/>
  <c r="AE2516" i="2"/>
  <c r="AE3075" i="2"/>
  <c r="AE4093" i="2"/>
  <c r="AE4191" i="2"/>
  <c r="AE4299" i="2"/>
  <c r="AE4772" i="2"/>
  <c r="AE4773" i="2"/>
  <c r="AE5413" i="2"/>
  <c r="AE6011" i="2"/>
  <c r="AE6071" i="2"/>
  <c r="AE6126" i="2"/>
  <c r="AE6255" i="2"/>
  <c r="AE4957" i="2"/>
  <c r="AE6292" i="2"/>
  <c r="AE6422" i="2"/>
  <c r="AE3322" i="2"/>
  <c r="AE3654" i="2"/>
  <c r="AE3680" i="2"/>
  <c r="AE3881" i="2"/>
  <c r="AE3902" i="2"/>
  <c r="AE4063" i="2"/>
  <c r="AE260" i="2"/>
  <c r="AE327" i="2"/>
  <c r="AE681" i="2"/>
  <c r="AE713" i="2"/>
  <c r="AE818" i="2"/>
  <c r="AE1703" i="2"/>
  <c r="AE1804" i="2"/>
  <c r="AE1902" i="2"/>
  <c r="AE1992" i="2"/>
  <c r="AE1993" i="2"/>
  <c r="AE2080" i="2"/>
  <c r="AE2136" i="2"/>
  <c r="AE261" i="2"/>
  <c r="AE328" i="2"/>
  <c r="AE1007" i="2"/>
  <c r="AE4586" i="2"/>
  <c r="AE1310" i="2"/>
  <c r="AE3478" i="2"/>
  <c r="AE5168" i="2"/>
  <c r="AE5241" i="2"/>
  <c r="AE5658" i="2"/>
  <c r="AE1805" i="2"/>
  <c r="AE2679" i="2"/>
  <c r="AE2769" i="2"/>
  <c r="AE3323" i="2"/>
  <c r="AE4277" i="2"/>
  <c r="AE4403" i="2"/>
  <c r="AE4430" i="2"/>
  <c r="AE4869" i="2"/>
  <c r="AE4893" i="2"/>
  <c r="AE2680" i="2"/>
  <c r="AE2770" i="2"/>
  <c r="AE2864" i="2"/>
  <c r="AE2958" i="2"/>
  <c r="AE2959" i="2"/>
  <c r="AE3036" i="2"/>
  <c r="AE5457" i="2"/>
  <c r="AE6072" i="2"/>
  <c r="AG6072" i="2" s="1"/>
  <c r="AE6073" i="2"/>
  <c r="AE6127" i="2"/>
  <c r="AE6207" i="2"/>
  <c r="AE5027" i="2"/>
  <c r="AE6368" i="2"/>
  <c r="AE6455" i="2"/>
  <c r="AE262" i="2"/>
  <c r="AE329" i="2"/>
  <c r="AE989" i="2"/>
  <c r="AE4587" i="2"/>
  <c r="AE1266" i="2"/>
  <c r="AE3479" i="2"/>
  <c r="AE3421" i="2"/>
  <c r="AE1363" i="2"/>
  <c r="AE1407" i="2"/>
  <c r="AE1408" i="2"/>
  <c r="AE1459" i="2"/>
  <c r="AE1514" i="2"/>
  <c r="AE1515" i="2"/>
  <c r="AE155" i="2"/>
  <c r="AE263" i="2"/>
  <c r="AE630" i="2"/>
  <c r="AE682" i="2"/>
  <c r="AE819" i="2"/>
  <c r="AE1994" i="2"/>
  <c r="AE2081" i="2"/>
  <c r="AE3744" i="2"/>
  <c r="AE3775" i="2"/>
  <c r="AE3968" i="2"/>
  <c r="AE3994" i="2"/>
  <c r="AE2337" i="2"/>
  <c r="AE2373" i="2"/>
  <c r="AE2374" i="2"/>
  <c r="AE2412" i="2"/>
  <c r="AE2451" i="2"/>
  <c r="AE2478" i="2"/>
  <c r="AE3422" i="2"/>
  <c r="AE2960" i="2"/>
  <c r="AE3037" i="2"/>
  <c r="AE4192" i="2"/>
  <c r="AE4474" i="2"/>
  <c r="AE4500" i="2"/>
  <c r="AE4744" i="2"/>
  <c r="AE4774" i="2"/>
  <c r="AE4193" i="2"/>
  <c r="AE5757" i="2"/>
  <c r="AE5112" i="2"/>
  <c r="AE5242" i="2"/>
  <c r="AE5389" i="2"/>
  <c r="AE5491" i="2"/>
  <c r="AE5558" i="2"/>
  <c r="AE5659" i="2"/>
  <c r="AE5874" i="2"/>
  <c r="AE5924" i="2"/>
  <c r="AE5951" i="2"/>
  <c r="AE4978" i="2"/>
  <c r="AE6381" i="2"/>
  <c r="AE6505" i="2"/>
  <c r="AE156" i="2"/>
  <c r="AE264" i="2"/>
  <c r="AE957" i="2"/>
  <c r="AE4588" i="2"/>
  <c r="AE1234" i="2"/>
  <c r="AE3480" i="2"/>
  <c r="AE3391" i="2"/>
  <c r="AE4140" i="2"/>
  <c r="AE5758" i="2"/>
  <c r="AE72" i="2"/>
  <c r="AE73" i="2"/>
  <c r="AE579" i="2"/>
  <c r="AE580" i="2"/>
  <c r="AE820" i="2"/>
  <c r="AE1516" i="2"/>
  <c r="AE1567" i="2"/>
  <c r="AE1633" i="2"/>
  <c r="AE1704" i="2"/>
  <c r="AE1806" i="2"/>
  <c r="AE1807" i="2"/>
  <c r="AE2479" i="2"/>
  <c r="AE2517" i="2"/>
  <c r="AE2584" i="2"/>
  <c r="AE2585" i="2"/>
  <c r="AE1705" i="2"/>
  <c r="AE1808" i="2"/>
  <c r="AE2771" i="2"/>
  <c r="AE2865" i="2"/>
  <c r="AE3410" i="2"/>
  <c r="AE4141" i="2"/>
  <c r="AE2681" i="2"/>
  <c r="AE2772" i="2"/>
  <c r="AE5113" i="2"/>
  <c r="AE5243" i="2"/>
  <c r="AE5365" i="2"/>
  <c r="AE5492" i="2"/>
  <c r="AE5559" i="2"/>
  <c r="AE5626" i="2"/>
  <c r="AG5626" i="2" s="1"/>
  <c r="AE6074" i="2"/>
  <c r="AE6208" i="2"/>
  <c r="AE6256" i="2"/>
  <c r="AE4979" i="2"/>
  <c r="AE6296" i="2"/>
  <c r="AE6416" i="2"/>
  <c r="AE74" i="2"/>
  <c r="AE157" i="2"/>
  <c r="AE928" i="2"/>
  <c r="AE4589" i="2"/>
  <c r="AE1202" i="2"/>
  <c r="AE3481" i="2"/>
  <c r="AE3392" i="2"/>
  <c r="AE4094" i="2"/>
  <c r="AE5759" i="2"/>
  <c r="AE1267" i="2"/>
  <c r="AE1311" i="2"/>
  <c r="AE1312" i="2"/>
  <c r="AE1364" i="2"/>
  <c r="AG1364" i="2" s="1"/>
  <c r="AE1409" i="2"/>
  <c r="AE1460" i="2"/>
  <c r="AE39" i="2"/>
  <c r="AE75" i="2"/>
  <c r="AE546" i="2"/>
  <c r="AE581" i="2"/>
  <c r="AE821" i="2"/>
  <c r="AE1809" i="2"/>
  <c r="AE1903" i="2"/>
  <c r="AE3681" i="2"/>
  <c r="AE3713" i="2"/>
  <c r="AE3903" i="2"/>
  <c r="AE3939" i="2"/>
  <c r="AG3939" i="2" s="1"/>
  <c r="AE2297" i="2"/>
  <c r="AE2308" i="2"/>
  <c r="AE2309" i="2"/>
  <c r="AE2338" i="2"/>
  <c r="AE2375" i="2"/>
  <c r="AE2413" i="2"/>
  <c r="AE3393" i="2"/>
  <c r="AE4933" i="2"/>
  <c r="AE2866" i="2"/>
  <c r="AE2961" i="2"/>
  <c r="AE4095" i="2"/>
  <c r="AE4431" i="2"/>
  <c r="AE4432" i="2"/>
  <c r="AE4711" i="2"/>
  <c r="AE4712" i="2"/>
  <c r="AE5070" i="2"/>
  <c r="AE5244" i="2"/>
  <c r="AE5366" i="2"/>
  <c r="AE5493" i="2"/>
  <c r="AE5560" i="2"/>
  <c r="AE5606" i="2"/>
  <c r="AE5849" i="2"/>
  <c r="AE5884" i="2"/>
  <c r="AE5902" i="2"/>
  <c r="AE6329" i="2"/>
  <c r="AE6475" i="2"/>
  <c r="AE3324" i="2"/>
  <c r="AE4064" i="2"/>
  <c r="AE265" i="2"/>
  <c r="AE330" i="2"/>
  <c r="AE714" i="2"/>
  <c r="AE715" i="2"/>
  <c r="AG715" i="2" s="1"/>
  <c r="AE822" i="2"/>
  <c r="AE1706" i="2"/>
  <c r="AE1810" i="2"/>
  <c r="AE1904" i="2"/>
  <c r="AE1995" i="2"/>
  <c r="AE1996" i="2"/>
  <c r="AE2082" i="2"/>
  <c r="AE2137" i="2"/>
  <c r="AE331" i="2"/>
  <c r="AE368" i="2"/>
  <c r="AE1008" i="2"/>
  <c r="AE4590" i="2"/>
  <c r="AE1313" i="2"/>
  <c r="AE3482" i="2"/>
  <c r="AE5183" i="2"/>
  <c r="AE5245" i="2"/>
  <c r="AE5689" i="2"/>
  <c r="AE1811" i="2"/>
  <c r="AE2773" i="2"/>
  <c r="AE2774" i="2"/>
  <c r="AE3340" i="2"/>
  <c r="AE4278" i="2"/>
  <c r="AE2775" i="2"/>
  <c r="AE2776" i="2"/>
  <c r="AE2867" i="2"/>
  <c r="AE2962" i="2"/>
  <c r="AE3038" i="2"/>
  <c r="AE3039" i="2"/>
  <c r="AE5458" i="2"/>
  <c r="AE6012" i="2"/>
  <c r="AE6075" i="2"/>
  <c r="AE6128" i="2"/>
  <c r="AG6128" i="2" s="1"/>
  <c r="AE6209" i="2"/>
  <c r="AE5050" i="2"/>
  <c r="AE6369" i="2"/>
  <c r="AE6456" i="2"/>
  <c r="AE266" i="2"/>
  <c r="AE332" i="2"/>
  <c r="AE990" i="2"/>
  <c r="AE4591" i="2"/>
  <c r="AE1268" i="2"/>
  <c r="AE3483" i="2"/>
  <c r="AE3423" i="2"/>
  <c r="AE1365" i="2"/>
  <c r="AE1410" i="2"/>
  <c r="AE1411" i="2"/>
  <c r="AE1461" i="2"/>
  <c r="AE1517" i="2"/>
  <c r="AE1568" i="2"/>
  <c r="AE158" i="2"/>
  <c r="AE267" i="2"/>
  <c r="AE631" i="2"/>
  <c r="AE683" i="2"/>
  <c r="AE823" i="2"/>
  <c r="AE1997" i="2"/>
  <c r="AE2083" i="2"/>
  <c r="AE3745" i="2"/>
  <c r="AE3776" i="2"/>
  <c r="AE3969" i="2"/>
  <c r="AE3995" i="2"/>
  <c r="AE2339" i="2"/>
  <c r="AE2376" i="2"/>
  <c r="AE2414" i="2"/>
  <c r="AE2415" i="2"/>
  <c r="AE2452" i="2"/>
  <c r="AE2480" i="2"/>
  <c r="AE3424" i="2"/>
  <c r="AE3040" i="2"/>
  <c r="AE3076" i="2"/>
  <c r="AE4194" i="2"/>
  <c r="AE4501" i="2"/>
  <c r="AE4502" i="2"/>
  <c r="AE4775" i="2"/>
  <c r="AE4776" i="2"/>
  <c r="AE4195" i="2"/>
  <c r="AE5760" i="2"/>
  <c r="AE5143" i="2"/>
  <c r="AE5246" i="2"/>
  <c r="AE5414" i="2"/>
  <c r="AE5494" i="2"/>
  <c r="AE5561" i="2"/>
  <c r="AE5660" i="2"/>
  <c r="AE5875" i="2"/>
  <c r="AE5925" i="2"/>
  <c r="AE5952" i="2"/>
  <c r="AE4980" i="2"/>
  <c r="AE6382" i="2"/>
  <c r="AE6506" i="2"/>
  <c r="AE159" i="2"/>
  <c r="AE160" i="2"/>
  <c r="AE958" i="2"/>
  <c r="AE4592" i="2"/>
  <c r="AE1203" i="2"/>
  <c r="AE3484" i="2"/>
  <c r="AE3141" i="2"/>
  <c r="AE3682" i="2"/>
  <c r="AE3683" i="2"/>
  <c r="AE3904" i="2"/>
  <c r="AE3905" i="2"/>
  <c r="AE4142" i="2"/>
  <c r="AE5761" i="2"/>
  <c r="AE40" i="2"/>
  <c r="AE76" i="2"/>
  <c r="AE547" i="2"/>
  <c r="AE582" i="2"/>
  <c r="AE824" i="2"/>
  <c r="AE1569" i="2"/>
  <c r="AE1570" i="2"/>
  <c r="AE1634" i="2"/>
  <c r="AE1707" i="2"/>
  <c r="AE1812" i="2"/>
  <c r="AE1905" i="2"/>
  <c r="AE2481" i="2"/>
  <c r="AE2482" i="2"/>
  <c r="AE2518" i="2"/>
  <c r="AE2586" i="2"/>
  <c r="AE1708" i="2"/>
  <c r="AE1813" i="2"/>
  <c r="AE2777" i="2"/>
  <c r="AE2868" i="2"/>
  <c r="AE3142" i="2"/>
  <c r="AE4096" i="2"/>
  <c r="AE4404" i="2"/>
  <c r="AE4433" i="2"/>
  <c r="AE4696" i="2"/>
  <c r="AE4713" i="2"/>
  <c r="AE4934" i="2"/>
  <c r="AE2682" i="2"/>
  <c r="AE2683" i="2"/>
  <c r="AE5082" i="2"/>
  <c r="AE5247" i="2"/>
  <c r="AE5367" i="2"/>
  <c r="AE5495" i="2"/>
  <c r="AE5562" i="2"/>
  <c r="AE5627" i="2"/>
  <c r="AE5885" i="2"/>
  <c r="AE5903" i="2"/>
  <c r="AE6129" i="2"/>
  <c r="AE6310" i="2"/>
  <c r="AE6476" i="2"/>
  <c r="AE268" i="2"/>
  <c r="AE333" i="2"/>
  <c r="AE1009" i="2"/>
  <c r="AE4593" i="2"/>
  <c r="AE1269" i="2"/>
  <c r="AE3485" i="2"/>
  <c r="AE3174" i="2"/>
  <c r="AG3174" i="2" s="1"/>
  <c r="AE3714" i="2"/>
  <c r="AE3746" i="2"/>
  <c r="AE3940" i="2"/>
  <c r="AE3970" i="2"/>
  <c r="AE161" i="2"/>
  <c r="AE162" i="2"/>
  <c r="AE632" i="2"/>
  <c r="AE633" i="2"/>
  <c r="AE825" i="2"/>
  <c r="AE1635" i="2"/>
  <c r="AE1709" i="2"/>
  <c r="AE1814" i="2"/>
  <c r="AE1906" i="2"/>
  <c r="AG1906" i="2" s="1"/>
  <c r="AE1907" i="2"/>
  <c r="AE1998" i="2"/>
  <c r="AE2519" i="2"/>
  <c r="AE2587" i="2"/>
  <c r="AE1908" i="2"/>
  <c r="AE2084" i="2"/>
  <c r="AE2963" i="2"/>
  <c r="AE2964" i="2"/>
  <c r="AE3238" i="2"/>
  <c r="AE4196" i="2"/>
  <c r="AE4475" i="2"/>
  <c r="AE4476" i="2"/>
  <c r="AE4714" i="2"/>
  <c r="AE4745" i="2"/>
  <c r="AE2684" i="2"/>
  <c r="AE2778" i="2"/>
  <c r="AE2869" i="2"/>
  <c r="AE2870" i="2"/>
  <c r="AE4197" i="2"/>
  <c r="AG4197" i="2" s="1"/>
  <c r="AE5762" i="2"/>
  <c r="AE5144" i="2"/>
  <c r="AE5248" i="2"/>
  <c r="AE5415" i="2"/>
  <c r="AE5496" i="2"/>
  <c r="AE5563" i="2"/>
  <c r="AE5661" i="2"/>
  <c r="AE5926" i="2"/>
  <c r="AE5953" i="2"/>
  <c r="AE6130" i="2"/>
  <c r="AE4981" i="2"/>
  <c r="AE6358" i="2"/>
  <c r="AE6507" i="2"/>
  <c r="AE493" i="2"/>
  <c r="AE499" i="2"/>
  <c r="AE929" i="2"/>
  <c r="AE4594" i="2"/>
  <c r="AE1184" i="2"/>
  <c r="AE3486" i="2"/>
  <c r="AE3101" i="2"/>
  <c r="AE4022" i="2"/>
  <c r="AE4023" i="2"/>
  <c r="AE4040" i="2"/>
  <c r="AE4043" i="2"/>
  <c r="AE4097" i="2"/>
  <c r="AE5763" i="2"/>
  <c r="AE500" i="2"/>
  <c r="AE501" i="2"/>
  <c r="AE769" i="2"/>
  <c r="AE770" i="2"/>
  <c r="AE826" i="2"/>
  <c r="AE783" i="2"/>
  <c r="AE1064" i="2"/>
  <c r="AE1067" i="2"/>
  <c r="AE1070" i="2"/>
  <c r="AE1072" i="2"/>
  <c r="AE1073" i="2"/>
  <c r="AE1075" i="2"/>
  <c r="AE1113" i="2"/>
  <c r="AE1114" i="2"/>
  <c r="AE1128" i="2"/>
  <c r="AE1131" i="2"/>
  <c r="AE1132" i="2"/>
  <c r="AE1133" i="2"/>
  <c r="AE1134" i="2"/>
  <c r="AE1135" i="2"/>
  <c r="AE2085" i="2"/>
  <c r="AE2086" i="2"/>
  <c r="AE3143" i="2"/>
  <c r="AE4098" i="2"/>
  <c r="AE4541" i="2"/>
  <c r="AE4542" i="2"/>
  <c r="AE4894" i="2"/>
  <c r="AE4895" i="2"/>
  <c r="AE4935" i="2"/>
  <c r="AE5083" i="2"/>
  <c r="AE5249" i="2"/>
  <c r="AE5368" i="2"/>
  <c r="AE5596" i="2"/>
  <c r="AE5858" i="2"/>
  <c r="AE5886" i="2"/>
  <c r="AE5887" i="2"/>
  <c r="AE6297" i="2"/>
  <c r="AE6469" i="2"/>
  <c r="AE3239" i="2"/>
  <c r="AE3609" i="2"/>
  <c r="AE3634" i="2"/>
  <c r="AE3827" i="2"/>
  <c r="AE3855" i="2"/>
  <c r="AE4065" i="2"/>
  <c r="AE77" i="2"/>
  <c r="AE163" i="2"/>
  <c r="AE583" i="2"/>
  <c r="AE634" i="2"/>
  <c r="AE827" i="2"/>
  <c r="AE1571" i="2"/>
  <c r="AE1572" i="2"/>
  <c r="AE1636" i="2"/>
  <c r="AE1710" i="2"/>
  <c r="AE1711" i="2"/>
  <c r="AE1815" i="2"/>
  <c r="AE1909" i="2"/>
  <c r="AE1999" i="2"/>
  <c r="AE2520" i="2"/>
  <c r="AE2588" i="2"/>
  <c r="AE164" i="2"/>
  <c r="AE165" i="2"/>
  <c r="AE959" i="2"/>
  <c r="AE4595" i="2"/>
  <c r="AE1235" i="2"/>
  <c r="AE3487" i="2"/>
  <c r="AE5114" i="2"/>
  <c r="AE5250" i="2"/>
  <c r="AE5628" i="2"/>
  <c r="AE2521" i="2"/>
  <c r="AE2589" i="2"/>
  <c r="AE3240" i="2"/>
  <c r="AE4198" i="2"/>
  <c r="AE4356" i="2"/>
  <c r="AE4384" i="2"/>
  <c r="AE4802" i="2"/>
  <c r="AE4834" i="2"/>
  <c r="AE2685" i="2"/>
  <c r="AE2779" i="2"/>
  <c r="AE2780" i="2"/>
  <c r="AE2871" i="2"/>
  <c r="AE5437" i="2"/>
  <c r="AE6013" i="2"/>
  <c r="AE6076" i="2"/>
  <c r="AE6131" i="2"/>
  <c r="AE6257" i="2"/>
  <c r="AE5012" i="2"/>
  <c r="AE6340" i="2"/>
  <c r="AE6441" i="2"/>
  <c r="AE166" i="2"/>
  <c r="AE404" i="2"/>
  <c r="AE991" i="2"/>
  <c r="AE4596" i="2"/>
  <c r="AE1270" i="2"/>
  <c r="AE3488" i="2"/>
  <c r="AE3394" i="2"/>
  <c r="AE3684" i="2"/>
  <c r="AE3685" i="2"/>
  <c r="AE3906" i="2"/>
  <c r="AE3941" i="2"/>
  <c r="AE78" i="2"/>
  <c r="AE167" i="2"/>
  <c r="AE584" i="2"/>
  <c r="AE635" i="2"/>
  <c r="AE828" i="2"/>
  <c r="AE1573" i="2"/>
  <c r="AE1637" i="2"/>
  <c r="AE1712" i="2"/>
  <c r="AE1713" i="2"/>
  <c r="AE1816" i="2"/>
  <c r="AE1910" i="2"/>
  <c r="AE2522" i="2"/>
  <c r="AE2590" i="2"/>
  <c r="AE1817" i="2"/>
  <c r="AE1911" i="2"/>
  <c r="AE2872" i="2"/>
  <c r="AG2872" i="2" s="1"/>
  <c r="AE2873" i="2"/>
  <c r="AE3425" i="2"/>
  <c r="AE4199" i="2"/>
  <c r="AE4405" i="2"/>
  <c r="AE4434" i="2"/>
  <c r="AE4715" i="2"/>
  <c r="AE4716" i="2"/>
  <c r="AE2686" i="2"/>
  <c r="AE2781" i="2"/>
  <c r="AE2782" i="2"/>
  <c r="AE2874" i="2"/>
  <c r="AE4200" i="2"/>
  <c r="AE5764" i="2"/>
  <c r="AE5145" i="2"/>
  <c r="AE5251" i="2"/>
  <c r="AE5390" i="2"/>
  <c r="AE5497" i="2"/>
  <c r="AE5564" i="2"/>
  <c r="AE5662" i="2"/>
  <c r="AG5662" i="2" s="1"/>
  <c r="AE6014" i="2"/>
  <c r="AE6132" i="2"/>
  <c r="AE6210" i="2"/>
  <c r="AE5013" i="2"/>
  <c r="AE6311" i="2"/>
  <c r="AE6427" i="2"/>
  <c r="AE3175" i="2"/>
  <c r="AE3595" i="2"/>
  <c r="AE3610" i="2"/>
  <c r="AE3810" i="2"/>
  <c r="AE3828" i="2"/>
  <c r="AE4066" i="2"/>
  <c r="AE41" i="2"/>
  <c r="AE79" i="2"/>
  <c r="AE585" i="2"/>
  <c r="AE586" i="2"/>
  <c r="AE829" i="2"/>
  <c r="AE1518" i="2"/>
  <c r="AE1574" i="2"/>
  <c r="AE1575" i="2"/>
  <c r="AE1638" i="2"/>
  <c r="AE1714" i="2"/>
  <c r="AE1715" i="2"/>
  <c r="AE1818" i="2"/>
  <c r="AE1912" i="2"/>
  <c r="AE2483" i="2"/>
  <c r="AE2523" i="2"/>
  <c r="AE2591" i="2"/>
  <c r="AE80" i="2"/>
  <c r="AE168" i="2"/>
  <c r="AE930" i="2"/>
  <c r="AE4597" i="2"/>
  <c r="AE1204" i="2"/>
  <c r="AE3489" i="2"/>
  <c r="AE5084" i="2"/>
  <c r="AE5252" i="2"/>
  <c r="AE5607" i="2"/>
  <c r="AE2484" i="2"/>
  <c r="AE2524" i="2"/>
  <c r="AE3176" i="2"/>
  <c r="AE4143" i="2"/>
  <c r="AE4336" i="2"/>
  <c r="AE4357" i="2"/>
  <c r="AE4777" i="2"/>
  <c r="AE4803" i="2"/>
  <c r="AG4803" i="2" s="1"/>
  <c r="AE2687" i="2"/>
  <c r="AE2688" i="2"/>
  <c r="AE2783" i="2"/>
  <c r="AE5416" i="2"/>
  <c r="AE6015" i="2"/>
  <c r="AE6077" i="2"/>
  <c r="AE6133" i="2"/>
  <c r="AE6258" i="2"/>
  <c r="AE4982" i="2"/>
  <c r="AE6341" i="2"/>
  <c r="AE6428" i="2"/>
  <c r="AE438" i="2"/>
  <c r="AE469" i="2"/>
  <c r="AE931" i="2"/>
  <c r="AE4598" i="2"/>
  <c r="AE1205" i="2"/>
  <c r="AE3490" i="2"/>
  <c r="AE3144" i="2"/>
  <c r="AE3611" i="2"/>
  <c r="AE3635" i="2"/>
  <c r="AE3811" i="2"/>
  <c r="AE3829" i="2"/>
  <c r="AE4099" i="2"/>
  <c r="AE5765" i="2"/>
  <c r="AE42" i="2"/>
  <c r="AE81" i="2"/>
  <c r="AE548" i="2"/>
  <c r="AE587" i="2"/>
  <c r="AE830" i="2"/>
  <c r="AE1519" i="2"/>
  <c r="AE1576" i="2"/>
  <c r="AE1577" i="2"/>
  <c r="AG1577" i="2" s="1"/>
  <c r="AE1639" i="2"/>
  <c r="AE1716" i="2"/>
  <c r="AE1819" i="2"/>
  <c r="AE2000" i="2"/>
  <c r="AE2087" i="2"/>
  <c r="AE2453" i="2"/>
  <c r="AE2485" i="2"/>
  <c r="AE2525" i="2"/>
  <c r="AE2526" i="2"/>
  <c r="AE2592" i="2"/>
  <c r="AE2689" i="2"/>
  <c r="AE2965" i="2"/>
  <c r="AE3041" i="2"/>
  <c r="AE3325" i="2"/>
  <c r="AE4144" i="2"/>
  <c r="AE4337" i="2"/>
  <c r="AE4358" i="2"/>
  <c r="AE4778" i="2"/>
  <c r="AE4804" i="2"/>
  <c r="AE4958" i="2"/>
  <c r="AE5085" i="2"/>
  <c r="AE5253" i="2"/>
  <c r="AE5369" i="2"/>
  <c r="AE5629" i="2"/>
  <c r="AE6016" i="2"/>
  <c r="AE6134" i="2"/>
  <c r="AE6211" i="2"/>
  <c r="AE6330" i="2"/>
  <c r="AE6470" i="2"/>
  <c r="AE169" i="2"/>
  <c r="AE269" i="2"/>
  <c r="AE960" i="2"/>
  <c r="AG960" i="2" s="1"/>
  <c r="AE4599" i="2"/>
  <c r="AE1206" i="2"/>
  <c r="AE3491" i="2"/>
  <c r="AE3145" i="2"/>
  <c r="AE4145" i="2"/>
  <c r="AE5766" i="2"/>
  <c r="AE1314" i="2"/>
  <c r="AE1366" i="2"/>
  <c r="AE1412" i="2"/>
  <c r="AE1413" i="2"/>
  <c r="AE1462" i="2"/>
  <c r="AE1520" i="2"/>
  <c r="AE82" i="2"/>
  <c r="AE170" i="2"/>
  <c r="AE588" i="2"/>
  <c r="AE636" i="2"/>
  <c r="AE831" i="2"/>
  <c r="AE1578" i="2"/>
  <c r="AE1640" i="2"/>
  <c r="AE2593" i="2"/>
  <c r="AE2594" i="2"/>
  <c r="AE3612" i="2"/>
  <c r="AE3636" i="2"/>
  <c r="AE3830" i="2"/>
  <c r="AE3856" i="2"/>
  <c r="AE2310" i="2"/>
  <c r="AE2340" i="2"/>
  <c r="AE2377" i="2"/>
  <c r="AE2378" i="2"/>
  <c r="AE2416" i="2"/>
  <c r="AE2454" i="2"/>
  <c r="AE3146" i="2"/>
  <c r="AE4201" i="2"/>
  <c r="AE4359" i="2"/>
  <c r="AE4360" i="2"/>
  <c r="AE4805" i="2"/>
  <c r="AE4835" i="2"/>
  <c r="AE5115" i="2"/>
  <c r="AE5254" i="2"/>
  <c r="AE5370" i="2"/>
  <c r="AE5663" i="2"/>
  <c r="AE6017" i="2"/>
  <c r="AE6135" i="2"/>
  <c r="AE6259" i="2"/>
  <c r="AE4959" i="2"/>
  <c r="AE6312" i="2"/>
  <c r="AE6423" i="2"/>
  <c r="AE83" i="2"/>
  <c r="AE171" i="2"/>
  <c r="AE932" i="2"/>
  <c r="AE4600" i="2"/>
  <c r="AG4600" i="2" s="1"/>
  <c r="AE1185" i="2"/>
  <c r="AE3492" i="2"/>
  <c r="AE3102" i="2"/>
  <c r="AE4100" i="2"/>
  <c r="AE5767" i="2"/>
  <c r="AE1271" i="2"/>
  <c r="AE1315" i="2"/>
  <c r="AE1367" i="2"/>
  <c r="AE1414" i="2"/>
  <c r="AE1415" i="2"/>
  <c r="AE1463" i="2"/>
  <c r="AE84" i="2"/>
  <c r="AE172" i="2"/>
  <c r="AE589" i="2"/>
  <c r="AE590" i="2"/>
  <c r="AE832" i="2"/>
  <c r="AE1521" i="2"/>
  <c r="AE1579" i="2"/>
  <c r="AE2527" i="2"/>
  <c r="AE2528" i="2"/>
  <c r="AE3596" i="2"/>
  <c r="AE3613" i="2"/>
  <c r="AE3812" i="2"/>
  <c r="AE3831" i="2"/>
  <c r="AE2298" i="2"/>
  <c r="AE2311" i="2"/>
  <c r="AE2341" i="2"/>
  <c r="AE2342" i="2"/>
  <c r="AE2379" i="2"/>
  <c r="AE2417" i="2"/>
  <c r="AE3103" i="2"/>
  <c r="AE4936" i="2"/>
  <c r="AE4202" i="2"/>
  <c r="AE4338" i="2"/>
  <c r="AE4339" i="2"/>
  <c r="AE4779" i="2"/>
  <c r="AE4806" i="2"/>
  <c r="AE5086" i="2"/>
  <c r="AE5255" i="2"/>
  <c r="AE5350" i="2"/>
  <c r="AE5630" i="2"/>
  <c r="AE6018" i="2"/>
  <c r="AE6136" i="2"/>
  <c r="AE6212" i="2"/>
  <c r="AE6298" i="2"/>
  <c r="AE6417" i="2"/>
  <c r="AE3326" i="2"/>
  <c r="AE4067" i="2"/>
  <c r="AE1717" i="2"/>
  <c r="AE369" i="2"/>
  <c r="AE391" i="2"/>
  <c r="AE1034" i="2"/>
  <c r="AE4601" i="2"/>
  <c r="AE1368" i="2"/>
  <c r="AE3493" i="2"/>
  <c r="AE5198" i="2"/>
  <c r="AE5256" i="2"/>
  <c r="AE5703" i="2"/>
  <c r="AE1913" i="2"/>
  <c r="AE2784" i="2"/>
  <c r="AE2875" i="2"/>
  <c r="AE3341" i="2"/>
  <c r="AE4406" i="2"/>
  <c r="AE4435" i="2"/>
  <c r="AE4870" i="2"/>
  <c r="AE4896" i="2"/>
  <c r="AE5459" i="2"/>
  <c r="AE6019" i="2"/>
  <c r="AE6078" i="2"/>
  <c r="AE6137" i="2"/>
  <c r="AE6260" i="2"/>
  <c r="AE5054" i="2"/>
  <c r="AE6383" i="2"/>
  <c r="AE6458" i="2"/>
  <c r="AE370" i="2"/>
  <c r="AE392" i="2"/>
  <c r="AE1041" i="2"/>
  <c r="AG1041" i="2" s="1"/>
  <c r="AE4602" i="2"/>
  <c r="AE1369" i="2"/>
  <c r="AE3494" i="2"/>
  <c r="AE3286" i="2"/>
  <c r="AE270" i="2"/>
  <c r="AE334" i="2"/>
  <c r="AE684" i="2"/>
  <c r="AE716" i="2"/>
  <c r="AE833" i="2"/>
  <c r="AE1820" i="2"/>
  <c r="AE1914" i="2"/>
  <c r="AE1915" i="2"/>
  <c r="AE2001" i="2"/>
  <c r="AE2088" i="2"/>
  <c r="AE2138" i="2"/>
  <c r="AE2089" i="2"/>
  <c r="AE2139" i="2"/>
  <c r="AE3042" i="2"/>
  <c r="AE3077" i="2"/>
  <c r="AE3327" i="2"/>
  <c r="AE4251" i="2"/>
  <c r="AE2690" i="2"/>
  <c r="AE2785" i="2"/>
  <c r="AE2876" i="2"/>
  <c r="AE2877" i="2"/>
  <c r="AE2966" i="2"/>
  <c r="AE3043" i="2"/>
  <c r="AE4279" i="2"/>
  <c r="AE5768" i="2"/>
  <c r="AE5184" i="2"/>
  <c r="AE5257" i="2"/>
  <c r="AE5438" i="2"/>
  <c r="AG5438" i="2" s="1"/>
  <c r="AE5498" i="2"/>
  <c r="AE5565" i="2"/>
  <c r="AE5704" i="2"/>
  <c r="AE5967" i="2"/>
  <c r="AE5977" i="2"/>
  <c r="AE6138" i="2"/>
  <c r="AE5028" i="2"/>
  <c r="AE6397" i="2"/>
  <c r="AE6513" i="2"/>
  <c r="AE173" i="2"/>
  <c r="AE174" i="2"/>
  <c r="AE961" i="2"/>
  <c r="AE4603" i="2"/>
  <c r="AE1207" i="2"/>
  <c r="AE3495" i="2"/>
  <c r="AE3147" i="2"/>
  <c r="AE3655" i="2"/>
  <c r="AE3686" i="2"/>
  <c r="AE3882" i="2"/>
  <c r="AE3907" i="2"/>
  <c r="AE4146" i="2"/>
  <c r="AE5769" i="2"/>
  <c r="AE43" i="2"/>
  <c r="AE85" i="2"/>
  <c r="AE549" i="2"/>
  <c r="AE550" i="2"/>
  <c r="AE834" i="2"/>
  <c r="AE1718" i="2"/>
  <c r="AE1522" i="2"/>
  <c r="AE1580" i="2"/>
  <c r="AE1641" i="2"/>
  <c r="AE1719" i="2"/>
  <c r="AG1719" i="2" s="1"/>
  <c r="AE1720" i="2"/>
  <c r="AE1821" i="2"/>
  <c r="AE2486" i="2"/>
  <c r="AE2487" i="2"/>
  <c r="AE2529" i="2"/>
  <c r="AE2595" i="2"/>
  <c r="AE1822" i="2"/>
  <c r="AE2786" i="2"/>
  <c r="AE2878" i="2"/>
  <c r="AE3148" i="2"/>
  <c r="AE4101" i="2"/>
  <c r="AE4407" i="2"/>
  <c r="AE4408" i="2"/>
  <c r="AE4697" i="2"/>
  <c r="AE4698" i="2"/>
  <c r="AE4937" i="2"/>
  <c r="AE2691" i="2"/>
  <c r="AE2787" i="2"/>
  <c r="AE5087" i="2"/>
  <c r="AE5258" i="2"/>
  <c r="AE5371" i="2"/>
  <c r="AE5499" i="2"/>
  <c r="AE5566" i="2"/>
  <c r="AE5631" i="2"/>
  <c r="AE5850" i="2"/>
  <c r="AE5888" i="2"/>
  <c r="AE5904" i="2"/>
  <c r="AE6313" i="2"/>
  <c r="AE6477" i="2"/>
  <c r="AE439" i="2"/>
  <c r="AE470" i="2"/>
  <c r="AE933" i="2"/>
  <c r="AG933" i="2" s="1"/>
  <c r="AE4604" i="2"/>
  <c r="AE1208" i="2"/>
  <c r="AE3496" i="2"/>
  <c r="AE3104" i="2"/>
  <c r="AE3614" i="2"/>
  <c r="AE3637" i="2"/>
  <c r="AE3813" i="2"/>
  <c r="AE3814" i="2"/>
  <c r="AE4102" i="2"/>
  <c r="AE5770" i="2"/>
  <c r="AE44" i="2"/>
  <c r="AE86" i="2"/>
  <c r="AE551" i="2"/>
  <c r="AE591" i="2"/>
  <c r="AE835" i="2"/>
  <c r="AE1523" i="2"/>
  <c r="AE1524" i="2"/>
  <c r="AE1581" i="2"/>
  <c r="AE1642" i="2"/>
  <c r="AE1721" i="2"/>
  <c r="AE1722" i="2"/>
  <c r="AE1916" i="2"/>
  <c r="AE2090" i="2"/>
  <c r="AE2455" i="2"/>
  <c r="AE2488" i="2"/>
  <c r="AE2489" i="2"/>
  <c r="AE2530" i="2"/>
  <c r="AE2596" i="2"/>
  <c r="AE2692" i="2"/>
  <c r="AE2967" i="2"/>
  <c r="AE3044" i="2"/>
  <c r="AE3287" i="2"/>
  <c r="AE4103" i="2"/>
  <c r="AE4328" i="2"/>
  <c r="AE4340" i="2"/>
  <c r="AE4780" i="2"/>
  <c r="AE4781" i="2"/>
  <c r="AE4938" i="2"/>
  <c r="AE5088" i="2"/>
  <c r="AE5259" i="2"/>
  <c r="AE5372" i="2"/>
  <c r="AE5632" i="2"/>
  <c r="AE6020" i="2"/>
  <c r="AE6139" i="2"/>
  <c r="AE6261" i="2"/>
  <c r="AE6331" i="2"/>
  <c r="AE6471" i="2"/>
  <c r="AE175" i="2"/>
  <c r="AE393" i="2"/>
  <c r="AE992" i="2"/>
  <c r="AE4605" i="2"/>
  <c r="AG4605" i="2" s="1"/>
  <c r="AE1236" i="2"/>
  <c r="AE3497" i="2"/>
  <c r="AE3177" i="2"/>
  <c r="AE3715" i="2"/>
  <c r="AE3747" i="2"/>
  <c r="AE3908" i="2"/>
  <c r="AE3942" i="2"/>
  <c r="AE4203" i="2"/>
  <c r="AE87" i="2"/>
  <c r="AE176" i="2"/>
  <c r="AE592" i="2"/>
  <c r="AE593" i="2"/>
  <c r="AE836" i="2"/>
  <c r="AE1582" i="2"/>
  <c r="AE1643" i="2"/>
  <c r="AE1723" i="2"/>
  <c r="AE1823" i="2"/>
  <c r="AE1824" i="2"/>
  <c r="AE1917" i="2"/>
  <c r="AE2531" i="2"/>
  <c r="AE2532" i="2"/>
  <c r="AE2597" i="2"/>
  <c r="AE1825" i="2"/>
  <c r="AE2002" i="2"/>
  <c r="AE2879" i="2"/>
  <c r="AE2968" i="2"/>
  <c r="AE3178" i="2"/>
  <c r="AE4147" i="2"/>
  <c r="AE4436" i="2"/>
  <c r="AE4477" i="2"/>
  <c r="AE4717" i="2"/>
  <c r="AE4718" i="2"/>
  <c r="AE2693" i="2"/>
  <c r="AE2788" i="2"/>
  <c r="AE2789" i="2"/>
  <c r="AE5771" i="2"/>
  <c r="AE5116" i="2"/>
  <c r="AE5260" i="2"/>
  <c r="AE5391" i="2"/>
  <c r="AE5500" i="2"/>
  <c r="AE5567" i="2"/>
  <c r="AE5664" i="2"/>
  <c r="AE5905" i="2"/>
  <c r="AE5927" i="2"/>
  <c r="AE6140" i="2"/>
  <c r="AE4960" i="2"/>
  <c r="AE6342" i="2"/>
  <c r="AE6489" i="2"/>
  <c r="AE88" i="2"/>
  <c r="AE177" i="2"/>
  <c r="AE962" i="2"/>
  <c r="AE4606" i="2"/>
  <c r="AE1209" i="2"/>
  <c r="AE3498" i="2"/>
  <c r="AE3105" i="2"/>
  <c r="AE3656" i="2"/>
  <c r="AE3687" i="2"/>
  <c r="AE3883" i="2"/>
  <c r="AE3909" i="2"/>
  <c r="AE4104" i="2"/>
  <c r="AE5772" i="2"/>
  <c r="AE29" i="2"/>
  <c r="AE45" i="2"/>
  <c r="AE532" i="2"/>
  <c r="AE552" i="2"/>
  <c r="AE837" i="2"/>
  <c r="AE1724" i="2"/>
  <c r="AE1525" i="2"/>
  <c r="AE1583" i="2"/>
  <c r="AE1644" i="2"/>
  <c r="AE1725" i="2"/>
  <c r="AE1726" i="2"/>
  <c r="AE1826" i="2"/>
  <c r="AE2456" i="2"/>
  <c r="AE2490" i="2"/>
  <c r="AE2533" i="2"/>
  <c r="AE2598" i="2"/>
  <c r="AE2599" i="2"/>
  <c r="AE1827" i="2"/>
  <c r="AE2790" i="2"/>
  <c r="AE2791" i="2"/>
  <c r="AE3149" i="2"/>
  <c r="AE4105" i="2"/>
  <c r="AE4409" i="2"/>
  <c r="AE4410" i="2"/>
  <c r="AE4691" i="2"/>
  <c r="AE4699" i="2"/>
  <c r="AE4939" i="2"/>
  <c r="AE2694" i="2"/>
  <c r="AE5089" i="2"/>
  <c r="AE5261" i="2"/>
  <c r="AE5351" i="2"/>
  <c r="AE5501" i="2"/>
  <c r="AE5568" i="2"/>
  <c r="AE5608" i="2"/>
  <c r="AE5851" i="2"/>
  <c r="AE5889" i="2"/>
  <c r="AE5906" i="2"/>
  <c r="AE6299" i="2"/>
  <c r="AE6472" i="2"/>
  <c r="AE178" i="2"/>
  <c r="AE271" i="2"/>
  <c r="AE993" i="2"/>
  <c r="AE4607" i="2"/>
  <c r="AE1237" i="2"/>
  <c r="AE3499" i="2"/>
  <c r="AE3395" i="2"/>
  <c r="AE4148" i="2"/>
  <c r="AE5773" i="2"/>
  <c r="AE89" i="2"/>
  <c r="AE179" i="2"/>
  <c r="AE594" i="2"/>
  <c r="AE595" i="2"/>
  <c r="AE838" i="2"/>
  <c r="AE1584" i="2"/>
  <c r="AE1645" i="2"/>
  <c r="AE1727" i="2"/>
  <c r="AE1728" i="2"/>
  <c r="AE1828" i="2"/>
  <c r="AE1918" i="2"/>
  <c r="AE2534" i="2"/>
  <c r="AE2600" i="2"/>
  <c r="AE1829" i="2"/>
  <c r="AE1919" i="2"/>
  <c r="AE2792" i="2"/>
  <c r="AE2880" i="2"/>
  <c r="AE3426" i="2"/>
  <c r="AE4204" i="2"/>
  <c r="AE2695" i="2"/>
  <c r="AE2696" i="2"/>
  <c r="AE2793" i="2"/>
  <c r="AE2881" i="2"/>
  <c r="AE5146" i="2"/>
  <c r="AE5262" i="2"/>
  <c r="AE5373" i="2"/>
  <c r="AE5502" i="2"/>
  <c r="AE5569" i="2"/>
  <c r="AE5633" i="2"/>
  <c r="AE6021" i="2"/>
  <c r="AE6141" i="2"/>
  <c r="AE6213" i="2"/>
  <c r="AE5014" i="2"/>
  <c r="AE6314" i="2"/>
  <c r="AE6424" i="2"/>
  <c r="AE3179" i="2"/>
  <c r="AE3615" i="2"/>
  <c r="AE3638" i="2"/>
  <c r="AE3832" i="2"/>
  <c r="AE3833" i="2"/>
  <c r="AE4068" i="2"/>
  <c r="AE90" i="2"/>
  <c r="AE180" i="2"/>
  <c r="AE596" i="2"/>
  <c r="AE637" i="2"/>
  <c r="AE839" i="2"/>
  <c r="AE1526" i="2"/>
  <c r="AE1585" i="2"/>
  <c r="AE1646" i="2"/>
  <c r="AE1647" i="2"/>
  <c r="AE1729" i="2"/>
  <c r="AE1830" i="2"/>
  <c r="AE1920" i="2"/>
  <c r="AE2003" i="2"/>
  <c r="AE2535" i="2"/>
  <c r="AE2601" i="2"/>
  <c r="AE2697" i="2"/>
  <c r="AE181" i="2"/>
  <c r="AE182" i="2"/>
  <c r="AE934" i="2"/>
  <c r="AE4608" i="2"/>
  <c r="AE1238" i="2"/>
  <c r="AE3500" i="2"/>
  <c r="AE5117" i="2"/>
  <c r="AG5117" i="2" s="1"/>
  <c r="AE5263" i="2"/>
  <c r="AE5634" i="2"/>
  <c r="AE2536" i="2"/>
  <c r="AE2602" i="2"/>
  <c r="AE3241" i="2"/>
  <c r="AE4149" i="2"/>
  <c r="AE4361" i="2"/>
  <c r="AE4362" i="2"/>
  <c r="AE4807" i="2"/>
  <c r="AE4808" i="2"/>
  <c r="AE2698" i="2"/>
  <c r="AE2794" i="2"/>
  <c r="AE2882" i="2"/>
  <c r="AE5439" i="2"/>
  <c r="AE6022" i="2"/>
  <c r="AE6079" i="2"/>
  <c r="AE6142" i="2"/>
  <c r="AE6214" i="2"/>
  <c r="AE4983" i="2"/>
  <c r="AE6343" i="2"/>
  <c r="AE6435" i="2"/>
  <c r="AE3657" i="2"/>
  <c r="AE3688" i="2"/>
  <c r="AE3884" i="2"/>
  <c r="AE3910" i="2"/>
  <c r="AE4069" i="2"/>
  <c r="AE335" i="2"/>
  <c r="AE371" i="2"/>
  <c r="AE1010" i="2"/>
  <c r="AE4609" i="2"/>
  <c r="AE1316" i="2"/>
  <c r="AE3501" i="2"/>
  <c r="AE5169" i="2"/>
  <c r="AE5264" i="2"/>
  <c r="AE5690" i="2"/>
  <c r="AE3328" i="2"/>
  <c r="AE4411" i="2"/>
  <c r="AE4437" i="2"/>
  <c r="AE4871" i="2"/>
  <c r="AE4897" i="2"/>
  <c r="AE6023" i="2"/>
  <c r="AE6080" i="2"/>
  <c r="AE6143" i="2"/>
  <c r="AE6262" i="2"/>
  <c r="AE5051" i="2"/>
  <c r="AE183" i="2"/>
  <c r="AE272" i="2"/>
  <c r="AE963" i="2"/>
  <c r="AE4610" i="2"/>
  <c r="AE1239" i="2"/>
  <c r="AE3502" i="2"/>
  <c r="AE3150" i="2"/>
  <c r="AE4150" i="2"/>
  <c r="AE5774" i="2"/>
  <c r="AE1317" i="2"/>
  <c r="AE1370" i="2"/>
  <c r="AE1416" i="2"/>
  <c r="AE1464" i="2"/>
  <c r="AE1465" i="2"/>
  <c r="AE1527" i="2"/>
  <c r="AE184" i="2"/>
  <c r="AE273" i="2"/>
  <c r="AE638" i="2"/>
  <c r="AE685" i="2"/>
  <c r="AG685" i="2" s="1"/>
  <c r="AE840" i="2"/>
  <c r="AE1586" i="2"/>
  <c r="AE1648" i="2"/>
  <c r="AE2603" i="2"/>
  <c r="AE3639" i="2"/>
  <c r="AE3640" i="2"/>
  <c r="AE3857" i="2"/>
  <c r="AE3858" i="2"/>
  <c r="AE2343" i="2"/>
  <c r="AE2344" i="2"/>
  <c r="AE2345" i="2"/>
  <c r="AE2380" i="2"/>
  <c r="AE2418" i="2"/>
  <c r="AE2457" i="2"/>
  <c r="AE3180" i="2"/>
  <c r="AE2699" i="2"/>
  <c r="AE4252" i="2"/>
  <c r="AE4363" i="2"/>
  <c r="AE4385" i="2"/>
  <c r="AE4836" i="2"/>
  <c r="AE4837" i="2"/>
  <c r="AE5118" i="2"/>
  <c r="AE5265" i="2"/>
  <c r="AE5392" i="2"/>
  <c r="AE5665" i="2"/>
  <c r="AE6024" i="2"/>
  <c r="AE6144" i="2"/>
  <c r="AE6263" i="2"/>
  <c r="AE4984" i="2"/>
  <c r="AE6315" i="2"/>
  <c r="AE6429" i="2"/>
  <c r="AE274" i="2"/>
  <c r="AE336" i="2"/>
  <c r="AE1011" i="2"/>
  <c r="AE4611" i="2"/>
  <c r="AE1272" i="2"/>
  <c r="AE3503" i="2"/>
  <c r="AE3181" i="2"/>
  <c r="AE3716" i="2"/>
  <c r="AE3748" i="2"/>
  <c r="AE3943" i="2"/>
  <c r="AE3971" i="2"/>
  <c r="AE91" i="2"/>
  <c r="AE185" i="2"/>
  <c r="AE597" i="2"/>
  <c r="AE639" i="2"/>
  <c r="AE841" i="2"/>
  <c r="AE1649" i="2"/>
  <c r="AE1730" i="2"/>
  <c r="AE1731" i="2"/>
  <c r="AE1831" i="2"/>
  <c r="AE1921" i="2"/>
  <c r="AE2004" i="2"/>
  <c r="AE2537" i="2"/>
  <c r="AE2604" i="2"/>
  <c r="AE2700" i="2"/>
  <c r="AE1922" i="2"/>
  <c r="AE2005" i="2"/>
  <c r="AE2883" i="2"/>
  <c r="AE2969" i="2"/>
  <c r="AE3242" i="2"/>
  <c r="AE4205" i="2"/>
  <c r="AE4438" i="2"/>
  <c r="AE4478" i="2"/>
  <c r="AE4719" i="2"/>
  <c r="AE4746" i="2"/>
  <c r="AE2701" i="2"/>
  <c r="AE2795" i="2"/>
  <c r="AE2884" i="2"/>
  <c r="AE4206" i="2"/>
  <c r="AE5775" i="2"/>
  <c r="AE5147" i="2"/>
  <c r="AE5266" i="2"/>
  <c r="AE5393" i="2"/>
  <c r="AE5503" i="2"/>
  <c r="AE5570" i="2"/>
  <c r="AE5666" i="2"/>
  <c r="AE5852" i="2"/>
  <c r="AE5928" i="2"/>
  <c r="AE5929" i="2"/>
  <c r="AE4985" i="2"/>
  <c r="AE6359" i="2"/>
  <c r="AE6490" i="2"/>
  <c r="AE3243" i="2"/>
  <c r="AE3641" i="2"/>
  <c r="AE3642" i="2"/>
  <c r="AE3834" i="2"/>
  <c r="AE3859" i="2"/>
  <c r="AE4070" i="2"/>
  <c r="AE186" i="2"/>
  <c r="AE275" i="2"/>
  <c r="AE640" i="2"/>
  <c r="AE686" i="2"/>
  <c r="AE842" i="2"/>
  <c r="AE1587" i="2"/>
  <c r="AE1650" i="2"/>
  <c r="AE1732" i="2"/>
  <c r="AE1733" i="2"/>
  <c r="AE1832" i="2"/>
  <c r="AE1923" i="2"/>
  <c r="AE2006" i="2"/>
  <c r="AE2091" i="2"/>
  <c r="AE2605" i="2"/>
  <c r="AE187" i="2"/>
  <c r="AE394" i="2"/>
  <c r="AE964" i="2"/>
  <c r="AE4612" i="2"/>
  <c r="AE1273" i="2"/>
  <c r="AE3504" i="2"/>
  <c r="AE5148" i="2"/>
  <c r="AE5267" i="2"/>
  <c r="AE5635" i="2"/>
  <c r="AE2606" i="2"/>
  <c r="AE2702" i="2"/>
  <c r="AE3288" i="2"/>
  <c r="AE4207" i="2"/>
  <c r="AE4364" i="2"/>
  <c r="AE4386" i="2"/>
  <c r="AE4838" i="2"/>
  <c r="AE4839" i="2"/>
  <c r="AE2703" i="2"/>
  <c r="AE2704" i="2"/>
  <c r="AE2796" i="2"/>
  <c r="AE2885" i="2"/>
  <c r="AE2970" i="2"/>
  <c r="AE5451" i="2"/>
  <c r="AE6081" i="2"/>
  <c r="AE6082" i="2"/>
  <c r="AE6145" i="2"/>
  <c r="AE6264" i="2"/>
  <c r="AE5015" i="2"/>
  <c r="AE6360" i="2"/>
  <c r="AE6445" i="2"/>
  <c r="AE92" i="2"/>
  <c r="AE188" i="2"/>
  <c r="AE935" i="2"/>
  <c r="AE4613" i="2"/>
  <c r="AE1210" i="2"/>
  <c r="AE3505" i="2"/>
  <c r="AE3106" i="2"/>
  <c r="AE4106" i="2"/>
  <c r="AE5776" i="2"/>
  <c r="AE1274" i="2"/>
  <c r="AE1318" i="2"/>
  <c r="AE1371" i="2"/>
  <c r="AE1417" i="2"/>
  <c r="AE1418" i="2"/>
  <c r="AG1418" i="2" s="1"/>
  <c r="AE1466" i="2"/>
  <c r="AE93" i="2"/>
  <c r="AE189" i="2"/>
  <c r="AE598" i="2"/>
  <c r="AE641" i="2"/>
  <c r="AE843" i="2"/>
  <c r="AE1528" i="2"/>
  <c r="AE1588" i="2"/>
  <c r="AE2538" i="2"/>
  <c r="AE2607" i="2"/>
  <c r="AE3616" i="2"/>
  <c r="AE3617" i="2"/>
  <c r="AE3815" i="2"/>
  <c r="AG3815" i="2" s="1"/>
  <c r="AE3835" i="2"/>
  <c r="AE2312" i="2"/>
  <c r="AE2313" i="2"/>
  <c r="AE2346" i="2"/>
  <c r="AE2381" i="2"/>
  <c r="AE2382" i="2"/>
  <c r="AE2419" i="2"/>
  <c r="AE3151" i="2"/>
  <c r="AE4961" i="2"/>
  <c r="AE4208" i="2"/>
  <c r="AE4341" i="2"/>
  <c r="AE4365" i="2"/>
  <c r="AE4809" i="2"/>
  <c r="AE4810" i="2"/>
  <c r="AE5090" i="2"/>
  <c r="AE5268" i="2"/>
  <c r="AE5352" i="2"/>
  <c r="AE5636" i="2"/>
  <c r="AE6025" i="2"/>
  <c r="AE6146" i="2"/>
  <c r="AE6265" i="2"/>
  <c r="AE6300" i="2"/>
  <c r="AE6418" i="2"/>
  <c r="AE190" i="2"/>
  <c r="AE276" i="2"/>
  <c r="AE965" i="2"/>
  <c r="AE4614" i="2"/>
  <c r="AE1240" i="2"/>
  <c r="AE3506" i="2"/>
  <c r="AE3396" i="2"/>
  <c r="AE3689" i="2"/>
  <c r="AE3690" i="2"/>
  <c r="AE3911" i="2"/>
  <c r="AE3912" i="2"/>
  <c r="AE4151" i="2"/>
  <c r="AE5777" i="2"/>
  <c r="AE94" i="2"/>
  <c r="AE191" i="2"/>
  <c r="AE599" i="2"/>
  <c r="AE642" i="2"/>
  <c r="AE844" i="2"/>
  <c r="AE1589" i="2"/>
  <c r="AE1590" i="2"/>
  <c r="AE1651" i="2"/>
  <c r="AE1734" i="2"/>
  <c r="AE1833" i="2"/>
  <c r="AE1924" i="2"/>
  <c r="AE2539" i="2"/>
  <c r="AE2608" i="2"/>
  <c r="AE2609" i="2"/>
  <c r="AE1834" i="2"/>
  <c r="AE1925" i="2"/>
  <c r="AE2797" i="2"/>
  <c r="AE2886" i="2"/>
  <c r="AE3411" i="2"/>
  <c r="AE4209" i="2"/>
  <c r="AE4412" i="2"/>
  <c r="AE4439" i="2"/>
  <c r="AE4700" i="2"/>
  <c r="AE4720" i="2"/>
  <c r="AE2705" i="2"/>
  <c r="AE2798" i="2"/>
  <c r="AE2887" i="2"/>
  <c r="AE5119" i="2"/>
  <c r="AG5119" i="2" s="1"/>
  <c r="AE5269" i="2"/>
  <c r="AE5374" i="2"/>
  <c r="AE5504" i="2"/>
  <c r="AE5531" i="2"/>
  <c r="AE5637" i="2"/>
  <c r="AE6026" i="2"/>
  <c r="AE6147" i="2"/>
  <c r="AE6266" i="2"/>
  <c r="AE4986" i="2"/>
  <c r="AE6316" i="2"/>
  <c r="AE6425" i="2"/>
  <c r="AE10" i="2"/>
  <c r="AE22" i="2"/>
  <c r="AE917" i="2"/>
  <c r="AE4615" i="2"/>
  <c r="AE1186" i="2"/>
  <c r="AE3507" i="2"/>
  <c r="AE2971" i="2"/>
  <c r="AE4107" i="2"/>
  <c r="AE5778" i="2"/>
  <c r="AE1124" i="2"/>
  <c r="AE1143" i="2"/>
  <c r="AE1180" i="2"/>
  <c r="AE1275" i="2"/>
  <c r="AE1319" i="2"/>
  <c r="AE1320" i="2"/>
  <c r="AE1372" i="2"/>
  <c r="AE1419" i="2"/>
  <c r="AE1467" i="2"/>
  <c r="AE1591" i="2"/>
  <c r="AE11" i="2"/>
  <c r="AE23" i="2"/>
  <c r="AE553" i="2"/>
  <c r="AE600" i="2"/>
  <c r="AE845" i="2"/>
  <c r="AE1211" i="2"/>
  <c r="AE1321" i="2"/>
  <c r="AE2491" i="2"/>
  <c r="AE2540" i="2"/>
  <c r="AE3585" i="2"/>
  <c r="AE3587" i="2"/>
  <c r="AE3816" i="2"/>
  <c r="AE3836" i="2"/>
  <c r="AE2258" i="2"/>
  <c r="AE2287" i="2"/>
  <c r="AE3045" i="2"/>
  <c r="AE4940" i="2"/>
  <c r="AE4152" i="2"/>
  <c r="AE4210" i="2"/>
  <c r="AE4300" i="2"/>
  <c r="AE4782" i="2"/>
  <c r="AE4811" i="2"/>
  <c r="AE5091" i="2"/>
  <c r="AE5270" i="2"/>
  <c r="AE5353" i="2"/>
  <c r="AE5638" i="2"/>
  <c r="AE6027" i="2"/>
  <c r="AE6148" i="2"/>
  <c r="AE6267" i="2"/>
  <c r="AE6289" i="2"/>
  <c r="AE6411" i="2"/>
  <c r="AE3182" i="2"/>
  <c r="AE3597" i="2"/>
  <c r="AE3618" i="2"/>
  <c r="AE3817" i="2"/>
  <c r="AE3818" i="2"/>
  <c r="AE4071" i="2"/>
  <c r="AE46" i="2"/>
  <c r="AE95" i="2"/>
  <c r="AE554" i="2"/>
  <c r="AE601" i="2"/>
  <c r="AE846" i="2"/>
  <c r="AE1529" i="2"/>
  <c r="AE1592" i="2"/>
  <c r="AE1593" i="2"/>
  <c r="AE1652" i="2"/>
  <c r="AE1653" i="2"/>
  <c r="AE1735" i="2"/>
  <c r="AE1835" i="2"/>
  <c r="AE1926" i="2"/>
  <c r="AE2492" i="2"/>
  <c r="AE2541" i="2"/>
  <c r="AE2610" i="2"/>
  <c r="AE2611" i="2"/>
  <c r="AE96" i="2"/>
  <c r="AE97" i="2"/>
  <c r="AE936" i="2"/>
  <c r="AE4616" i="2"/>
  <c r="AE1212" i="2"/>
  <c r="AE3508" i="2"/>
  <c r="AE5092" i="2"/>
  <c r="AE5271" i="2"/>
  <c r="AE5609" i="2"/>
  <c r="AE2493" i="2"/>
  <c r="AE2542" i="2"/>
  <c r="AE3183" i="2"/>
  <c r="AE4153" i="2"/>
  <c r="AE4342" i="2"/>
  <c r="AE4366" i="2"/>
  <c r="AE4783" i="2"/>
  <c r="AE4812" i="2"/>
  <c r="AE2706" i="2"/>
  <c r="AE2799" i="2"/>
  <c r="AE5417" i="2"/>
  <c r="AE6083" i="2"/>
  <c r="AE6084" i="2"/>
  <c r="AE6149" i="2"/>
  <c r="AE6268" i="2"/>
  <c r="AE4987" i="2"/>
  <c r="AE6332" i="2"/>
  <c r="AE6430" i="2"/>
  <c r="AE98" i="2"/>
  <c r="AE192" i="2"/>
  <c r="AE937" i="2"/>
  <c r="AE4617" i="2"/>
  <c r="AE1213" i="2"/>
  <c r="AE3509" i="2"/>
  <c r="AE3397" i="2"/>
  <c r="AE4108" i="2"/>
  <c r="AE5779" i="2"/>
  <c r="AE1276" i="2"/>
  <c r="AE1322" i="2"/>
  <c r="AE1373" i="2"/>
  <c r="AE1374" i="2"/>
  <c r="AE1420" i="2"/>
  <c r="AE1468" i="2"/>
  <c r="AE47" i="2"/>
  <c r="AE99" i="2"/>
  <c r="AE555" i="2"/>
  <c r="AE602" i="2"/>
  <c r="AE847" i="2"/>
  <c r="AE1836" i="2"/>
  <c r="AE2007" i="2"/>
  <c r="AE3691" i="2"/>
  <c r="AE3717" i="2"/>
  <c r="AE3913" i="2"/>
  <c r="AE3944" i="2"/>
  <c r="AE2299" i="2"/>
  <c r="AE2314" i="2"/>
  <c r="AE2347" i="2"/>
  <c r="AE2348" i="2"/>
  <c r="AE2383" i="2"/>
  <c r="AE2420" i="2"/>
  <c r="AE3398" i="2"/>
  <c r="AE4941" i="2"/>
  <c r="AE2888" i="2"/>
  <c r="AE2972" i="2"/>
  <c r="AE4109" i="2"/>
  <c r="AE4440" i="2"/>
  <c r="AE4479" i="2"/>
  <c r="AE4721" i="2"/>
  <c r="AE4747" i="2"/>
  <c r="AE5093" i="2"/>
  <c r="AE5272" i="2"/>
  <c r="AE5375" i="2"/>
  <c r="AE5505" i="2"/>
  <c r="AE5571" i="2"/>
  <c r="AE5639" i="2"/>
  <c r="AE5853" i="2"/>
  <c r="AE5890" i="2"/>
  <c r="AG5890" i="2" s="1"/>
  <c r="AE5907" i="2"/>
  <c r="AE6333" i="2"/>
  <c r="AE6478" i="2"/>
  <c r="AE193" i="2"/>
  <c r="AE277" i="2"/>
  <c r="AE994" i="2"/>
  <c r="AE4618" i="2"/>
  <c r="AE1241" i="2"/>
  <c r="AE3510" i="2"/>
  <c r="AE3184" i="2"/>
  <c r="AE3692" i="2"/>
  <c r="AE3718" i="2"/>
  <c r="AE3914" i="2"/>
  <c r="AE3945" i="2"/>
  <c r="AE4154" i="2"/>
  <c r="AE5780" i="2"/>
  <c r="AE100" i="2"/>
  <c r="AE101" i="2"/>
  <c r="AE556" i="2"/>
  <c r="AE603" i="2"/>
  <c r="AE848" i="2"/>
  <c r="AE1594" i="2"/>
  <c r="AE1654" i="2"/>
  <c r="AE1736" i="2"/>
  <c r="AE1837" i="2"/>
  <c r="AE1838" i="2"/>
  <c r="AE1927" i="2"/>
  <c r="AE2494" i="2"/>
  <c r="AE2543" i="2"/>
  <c r="AE2612" i="2"/>
  <c r="AE1839" i="2"/>
  <c r="AE1928" i="2"/>
  <c r="AE2889" i="2"/>
  <c r="AE2890" i="2"/>
  <c r="AE3185" i="2"/>
  <c r="AE4155" i="2"/>
  <c r="AE4441" i="2"/>
  <c r="AE4442" i="2"/>
  <c r="AE4701" i="2"/>
  <c r="AE4722" i="2"/>
  <c r="AE2707" i="2"/>
  <c r="AE2708" i="2"/>
  <c r="AE2800" i="2"/>
  <c r="AE5120" i="2"/>
  <c r="AE5273" i="2"/>
  <c r="AE5394" i="2"/>
  <c r="AE5506" i="2"/>
  <c r="AE5572" i="2"/>
  <c r="AE5640" i="2"/>
  <c r="AE5908" i="2"/>
  <c r="AE5930" i="2"/>
  <c r="AE6150" i="2"/>
  <c r="AE4962" i="2"/>
  <c r="AE6334" i="2"/>
  <c r="AE6479" i="2"/>
  <c r="AE102" i="2"/>
  <c r="AE103" i="2"/>
  <c r="AE938" i="2"/>
  <c r="AE4619" i="2"/>
  <c r="AE1214" i="2"/>
  <c r="AE3511" i="2"/>
  <c r="AE3385" i="2"/>
  <c r="AE4110" i="2"/>
  <c r="AE5781" i="2"/>
  <c r="AE1277" i="2"/>
  <c r="AE1278" i="2"/>
  <c r="AE1323" i="2"/>
  <c r="AE1375" i="2"/>
  <c r="AE1421" i="2"/>
  <c r="AE1422" i="2"/>
  <c r="AE48" i="2"/>
  <c r="AE104" i="2"/>
  <c r="AE557" i="2"/>
  <c r="AE604" i="2"/>
  <c r="AE849" i="2"/>
  <c r="AE1840" i="2"/>
  <c r="AE1929" i="2"/>
  <c r="AE3693" i="2"/>
  <c r="AE3719" i="2"/>
  <c r="AE3915" i="2"/>
  <c r="AE3946" i="2"/>
  <c r="AE2300" i="2"/>
  <c r="AE2301" i="2"/>
  <c r="AE2315" i="2"/>
  <c r="AE2349" i="2"/>
  <c r="AE2350" i="2"/>
  <c r="AE2384" i="2"/>
  <c r="AE3399" i="2"/>
  <c r="AE4942" i="2"/>
  <c r="AE2891" i="2"/>
  <c r="AE2892" i="2"/>
  <c r="AE4111" i="2"/>
  <c r="AE4413" i="2"/>
  <c r="AE4443" i="2"/>
  <c r="AE4702" i="2"/>
  <c r="AE4723" i="2"/>
  <c r="AG4723" i="2" s="1"/>
  <c r="AE5071" i="2"/>
  <c r="AE5274" i="2"/>
  <c r="AE5354" i="2"/>
  <c r="AE5507" i="2"/>
  <c r="AE5573" i="2"/>
  <c r="AE5610" i="2"/>
  <c r="AE5846" i="2"/>
  <c r="AE5891" i="2"/>
  <c r="AE5909" i="2"/>
  <c r="AE6317" i="2"/>
  <c r="AE6480" i="2"/>
  <c r="AE278" i="2"/>
  <c r="AE279" i="2"/>
  <c r="AE995" i="2"/>
  <c r="AE4620" i="2"/>
  <c r="AE1279" i="2"/>
  <c r="AE3512" i="2"/>
  <c r="AE3400" i="2"/>
  <c r="AE3589" i="2"/>
  <c r="AE3592" i="2"/>
  <c r="AE3885" i="2"/>
  <c r="AE3916" i="2"/>
  <c r="AE194" i="2"/>
  <c r="AE195" i="2"/>
  <c r="AE605" i="2"/>
  <c r="AE643" i="2"/>
  <c r="AE850" i="2"/>
  <c r="AE1376" i="2"/>
  <c r="AE1469" i="2"/>
  <c r="AE1129" i="2"/>
  <c r="AE1164" i="2"/>
  <c r="AE1242" i="2"/>
  <c r="AE1530" i="2"/>
  <c r="AE1531" i="2"/>
  <c r="AE1595" i="2"/>
  <c r="AE1655" i="2"/>
  <c r="AE1737" i="2"/>
  <c r="AE1841" i="2"/>
  <c r="AE2092" i="2"/>
  <c r="AE2281" i="2"/>
  <c r="AE2294" i="2"/>
  <c r="AE2709" i="2"/>
  <c r="AE2801" i="2"/>
  <c r="AE3427" i="2"/>
  <c r="AE4211" i="2"/>
  <c r="AE4444" i="2"/>
  <c r="AE4445" i="2"/>
  <c r="AE4724" i="2"/>
  <c r="AE4725" i="2"/>
  <c r="AE4212" i="2"/>
  <c r="AE5782" i="2"/>
  <c r="AE5149" i="2"/>
  <c r="AE5275" i="2"/>
  <c r="AE5395" i="2"/>
  <c r="AE5508" i="2"/>
  <c r="AE5574" i="2"/>
  <c r="AE5667" i="2"/>
  <c r="AE6028" i="2"/>
  <c r="AE6151" i="2"/>
  <c r="AE6269" i="2"/>
  <c r="AE5016" i="2"/>
  <c r="AE6318" i="2"/>
  <c r="AE6431" i="2"/>
  <c r="AE337" i="2"/>
  <c r="AE338" i="2"/>
  <c r="AE1012" i="2"/>
  <c r="AE4621" i="2"/>
  <c r="AE1280" i="2"/>
  <c r="AE3513" i="2"/>
  <c r="AE3244" i="2"/>
  <c r="AE3749" i="2"/>
  <c r="AE3750" i="2"/>
  <c r="AE3972" i="2"/>
  <c r="AE3973" i="2"/>
  <c r="AE196" i="2"/>
  <c r="AE280" i="2"/>
  <c r="AE644" i="2"/>
  <c r="AE687" i="2"/>
  <c r="AE851" i="2"/>
  <c r="AE1738" i="2"/>
  <c r="AE1739" i="2"/>
  <c r="AE1842" i="2"/>
  <c r="AE1930" i="2"/>
  <c r="AE2008" i="2"/>
  <c r="AE2093" i="2"/>
  <c r="AE2613" i="2"/>
  <c r="AE2009" i="2"/>
  <c r="AE2094" i="2"/>
  <c r="AE2973" i="2"/>
  <c r="AE3046" i="2"/>
  <c r="AE3289" i="2"/>
  <c r="AE4213" i="2"/>
  <c r="AE4480" i="2"/>
  <c r="AE4503" i="2"/>
  <c r="AE4748" i="2"/>
  <c r="AE4784" i="2"/>
  <c r="AG4784" i="2" s="1"/>
  <c r="AE2710" i="2"/>
  <c r="AE2711" i="2"/>
  <c r="AE2802" i="2"/>
  <c r="AE2893" i="2"/>
  <c r="AE2974" i="2"/>
  <c r="AE4253" i="2"/>
  <c r="AE5783" i="2"/>
  <c r="AE5170" i="2"/>
  <c r="AE5276" i="2"/>
  <c r="AE5418" i="2"/>
  <c r="AE5509" i="2"/>
  <c r="AE5575" i="2"/>
  <c r="AE5691" i="2"/>
  <c r="AE5931" i="2"/>
  <c r="AE5954" i="2"/>
  <c r="AE6215" i="2"/>
  <c r="AE5017" i="2"/>
  <c r="AE6370" i="2"/>
  <c r="AE6508" i="2"/>
  <c r="AE372" i="2"/>
  <c r="AE395" i="2"/>
  <c r="AE1042" i="2"/>
  <c r="AE4622" i="2"/>
  <c r="AE1377" i="2"/>
  <c r="AE3514" i="2"/>
  <c r="AE3329" i="2"/>
  <c r="AE3777" i="2"/>
  <c r="AE3784" i="2"/>
  <c r="AE3996" i="2"/>
  <c r="AE4003" i="2"/>
  <c r="AE281" i="2"/>
  <c r="AE339" i="2"/>
  <c r="AE688" i="2"/>
  <c r="AE717" i="2"/>
  <c r="AE852" i="2"/>
  <c r="AE1843" i="2"/>
  <c r="AE1931" i="2"/>
  <c r="AE2010" i="2"/>
  <c r="AE2095" i="2"/>
  <c r="AE2096" i="2"/>
  <c r="AE2140" i="2"/>
  <c r="AE2097" i="2"/>
  <c r="AE2141" i="2"/>
  <c r="AE3078" i="2"/>
  <c r="AE3079" i="2"/>
  <c r="AE3330" i="2"/>
  <c r="AE4280" i="2"/>
  <c r="AE2803" i="2"/>
  <c r="AE2804" i="2"/>
  <c r="AE2894" i="2"/>
  <c r="AE2975" i="2"/>
  <c r="AE3047" i="2"/>
  <c r="AE3048" i="2"/>
  <c r="AE4281" i="2"/>
  <c r="AE5784" i="2"/>
  <c r="AE5185" i="2"/>
  <c r="AE5277" i="2"/>
  <c r="AE5452" i="2"/>
  <c r="AE5510" i="2"/>
  <c r="AE5576" i="2"/>
  <c r="AE5705" i="2"/>
  <c r="AE5968" i="2"/>
  <c r="AE5978" i="2"/>
  <c r="AE6152" i="2"/>
  <c r="AE5029" i="2"/>
  <c r="AE6403" i="2"/>
  <c r="AE6514" i="2"/>
  <c r="AE4072" i="2"/>
  <c r="AE1740" i="2"/>
  <c r="AE340" i="2"/>
  <c r="AE373" i="2"/>
  <c r="AE1013" i="2"/>
  <c r="AE4623" i="2"/>
  <c r="AE1378" i="2"/>
  <c r="AE3515" i="2"/>
  <c r="AE5186" i="2"/>
  <c r="AE5278" i="2"/>
  <c r="AE5692" i="2"/>
  <c r="AE1844" i="2"/>
  <c r="AE2805" i="2"/>
  <c r="AE2895" i="2"/>
  <c r="AE3342" i="2"/>
  <c r="AE4414" i="2"/>
  <c r="AE4446" i="2"/>
  <c r="AE4872" i="2"/>
  <c r="AE4898" i="2"/>
  <c r="AE6029" i="2"/>
  <c r="AE6085" i="2"/>
  <c r="AE6153" i="2"/>
  <c r="AE6216" i="2"/>
  <c r="AE5052" i="2"/>
  <c r="AE12" i="2"/>
  <c r="AE24" i="2"/>
  <c r="AE939" i="2"/>
  <c r="AE4624" i="2"/>
  <c r="AE1187" i="2"/>
  <c r="AG1187" i="2" s="1"/>
  <c r="AE3516" i="2"/>
  <c r="AE4112" i="2"/>
  <c r="AE5785" i="2"/>
  <c r="AE3" i="2"/>
  <c r="AE17" i="2"/>
  <c r="AE533" i="2"/>
  <c r="AE558" i="2"/>
  <c r="AE853" i="2"/>
  <c r="AE3383" i="2"/>
  <c r="AE4113" i="2"/>
  <c r="AE4943" i="2"/>
  <c r="AE5094" i="2"/>
  <c r="AE5279" i="2"/>
  <c r="AE5511" i="2"/>
  <c r="AE5532" i="2"/>
  <c r="AE5597" i="2"/>
  <c r="AE6030" i="2"/>
  <c r="AE6154" i="2"/>
  <c r="AE6217" i="2"/>
  <c r="AG6217" i="2" s="1"/>
  <c r="AE197" i="2"/>
  <c r="AE198" i="2"/>
  <c r="AE940" i="2"/>
  <c r="AE4625" i="2"/>
  <c r="AE1243" i="2"/>
  <c r="AE3517" i="2"/>
  <c r="AE3401" i="2"/>
  <c r="AE4156" i="2"/>
  <c r="AE5786" i="2"/>
  <c r="AE1281" i="2"/>
  <c r="AE1324" i="2"/>
  <c r="AE1379" i="2"/>
  <c r="AE1423" i="2"/>
  <c r="AG1423" i="2" s="1"/>
  <c r="AE1470" i="2"/>
  <c r="AE1471" i="2"/>
  <c r="AE105" i="2"/>
  <c r="AE199" i="2"/>
  <c r="AE606" i="2"/>
  <c r="AE645" i="2"/>
  <c r="AE854" i="2"/>
  <c r="AE1932" i="2"/>
  <c r="AE2011" i="2"/>
  <c r="AE3720" i="2"/>
  <c r="AE3751" i="2"/>
  <c r="AE3947" i="2"/>
  <c r="AE3974" i="2"/>
  <c r="AE2316" i="2"/>
  <c r="AE2317" i="2"/>
  <c r="AE2351" i="2"/>
  <c r="AE2385" i="2"/>
  <c r="AE2421" i="2"/>
  <c r="AE2422" i="2"/>
  <c r="AE3412" i="2"/>
  <c r="AE4963" i="2"/>
  <c r="AE2976" i="2"/>
  <c r="AE2977" i="2"/>
  <c r="AE4157" i="2"/>
  <c r="AE4447" i="2"/>
  <c r="AE4481" i="2"/>
  <c r="AE4726" i="2"/>
  <c r="AE4749" i="2"/>
  <c r="AE5095" i="2"/>
  <c r="AE5280" i="2"/>
  <c r="AE5376" i="2"/>
  <c r="AE5512" i="2"/>
  <c r="AG5512" i="2" s="1"/>
  <c r="AE5577" i="2"/>
  <c r="AE5641" i="2"/>
  <c r="AE5859" i="2"/>
  <c r="AE5910" i="2"/>
  <c r="AE5911" i="2"/>
  <c r="AE6344" i="2"/>
  <c r="AE6491" i="2"/>
  <c r="AE3331" i="2"/>
  <c r="AE3694" i="2"/>
  <c r="AE3721" i="2"/>
  <c r="AE3917" i="2"/>
  <c r="AE3918" i="2"/>
  <c r="AE4073" i="2"/>
  <c r="AE341" i="2"/>
  <c r="AE374" i="2"/>
  <c r="AE718" i="2"/>
  <c r="AE735" i="2"/>
  <c r="AE855" i="2"/>
  <c r="AE1933" i="2"/>
  <c r="AE2012" i="2"/>
  <c r="AE2013" i="2"/>
  <c r="AE2098" i="2"/>
  <c r="AE2142" i="2"/>
  <c r="AE2165" i="2"/>
  <c r="AE375" i="2"/>
  <c r="AE396" i="2"/>
  <c r="AE1035" i="2"/>
  <c r="AE4626" i="2"/>
  <c r="AE1424" i="2"/>
  <c r="AE3518" i="2"/>
  <c r="AE5199" i="2"/>
  <c r="AE5281" i="2"/>
  <c r="AE5706" i="2"/>
  <c r="AE1741" i="2"/>
  <c r="AE1845" i="2"/>
  <c r="AE2806" i="2"/>
  <c r="AE2896" i="2"/>
  <c r="AE3356" i="2"/>
  <c r="AE4282" i="2"/>
  <c r="AE2807" i="2"/>
  <c r="AE2897" i="2"/>
  <c r="AE2978" i="2"/>
  <c r="AE2979" i="2"/>
  <c r="AE3049" i="2"/>
  <c r="AE3080" i="2"/>
  <c r="AE5465" i="2"/>
  <c r="AE6031" i="2"/>
  <c r="AE6086" i="2"/>
  <c r="AE6155" i="2"/>
  <c r="AE6270" i="2"/>
  <c r="AE5055" i="2"/>
  <c r="AE6384" i="2"/>
  <c r="AE6459" i="2"/>
  <c r="AE440" i="2"/>
  <c r="AE471" i="2"/>
  <c r="AE918" i="2"/>
  <c r="AE4627" i="2"/>
  <c r="AE1215" i="2"/>
  <c r="AE3519" i="2"/>
  <c r="AE3107" i="2"/>
  <c r="AE3598" i="2"/>
  <c r="AE3619" i="2"/>
  <c r="AE3803" i="2"/>
  <c r="AE3819" i="2"/>
  <c r="AG3819" i="2" s="1"/>
  <c r="AE4114" i="2"/>
  <c r="AE5787" i="2"/>
  <c r="AE49" i="2"/>
  <c r="AE50" i="2"/>
  <c r="AE559" i="2"/>
  <c r="AE560" i="2"/>
  <c r="AE856" i="2"/>
  <c r="AE1472" i="2"/>
  <c r="AE1532" i="2"/>
  <c r="AE1596" i="2"/>
  <c r="AE1656" i="2"/>
  <c r="AE1657" i="2"/>
  <c r="AE1742" i="2"/>
  <c r="AE1934" i="2"/>
  <c r="AE2014" i="2"/>
  <c r="AE2458" i="2"/>
  <c r="AE2459" i="2"/>
  <c r="AE2495" i="2"/>
  <c r="AE2544" i="2"/>
  <c r="AE2614" i="2"/>
  <c r="AE2615" i="2"/>
  <c r="AE2980" i="2"/>
  <c r="AE2981" i="2"/>
  <c r="AE3290" i="2"/>
  <c r="AE4115" i="2"/>
  <c r="AE4329" i="2"/>
  <c r="AE4343" i="2"/>
  <c r="AE4750" i="2"/>
  <c r="AE4785" i="2"/>
  <c r="AE4944" i="2"/>
  <c r="AE5072" i="2"/>
  <c r="AE5282" i="2"/>
  <c r="AE5355" i="2"/>
  <c r="AE5611" i="2"/>
  <c r="AE6087" i="2"/>
  <c r="AE6156" i="2"/>
  <c r="AE6218" i="2"/>
  <c r="AE6319" i="2"/>
  <c r="AE6473" i="2"/>
  <c r="AE3186" i="2"/>
  <c r="AE3599" i="2"/>
  <c r="AE3620" i="2"/>
  <c r="AE3820" i="2"/>
  <c r="AE3837" i="2"/>
  <c r="AE4074" i="2"/>
  <c r="AE106" i="2"/>
  <c r="AE107" i="2"/>
  <c r="AE607" i="2"/>
  <c r="AE646" i="2"/>
  <c r="AE857" i="2"/>
  <c r="AE1533" i="2"/>
  <c r="AE1597" i="2"/>
  <c r="AE1598" i="2"/>
  <c r="AE1658" i="2"/>
  <c r="AE1743" i="2"/>
  <c r="AE1846" i="2"/>
  <c r="AE1847" i="2"/>
  <c r="AE1935" i="2"/>
  <c r="AE2545" i="2"/>
  <c r="AE2546" i="2"/>
  <c r="AE2616" i="2"/>
  <c r="AE108" i="2"/>
  <c r="AE200" i="2"/>
  <c r="AE941" i="2"/>
  <c r="AG941" i="2" s="1"/>
  <c r="AE4628" i="2"/>
  <c r="AE1216" i="2"/>
  <c r="AE3520" i="2"/>
  <c r="AE5121" i="2"/>
  <c r="AE5283" i="2"/>
  <c r="AE5612" i="2"/>
  <c r="AE2547" i="2"/>
  <c r="AE2617" i="2"/>
  <c r="AE3245" i="2"/>
  <c r="AE4158" i="2"/>
  <c r="AE4344" i="2"/>
  <c r="AE4367" i="2"/>
  <c r="AE4786" i="2"/>
  <c r="AE4813" i="2"/>
  <c r="AE2712" i="2"/>
  <c r="AE2808" i="2"/>
  <c r="AE2809" i="2"/>
  <c r="AE5419" i="2"/>
  <c r="AE6032" i="2"/>
  <c r="AE6088" i="2"/>
  <c r="AE6157" i="2"/>
  <c r="AE6271" i="2"/>
  <c r="AE4988" i="2"/>
  <c r="AE6345" i="2"/>
  <c r="AE6432" i="2"/>
  <c r="AE109" i="2"/>
  <c r="AE201" i="2"/>
  <c r="AE942" i="2"/>
  <c r="AE4629" i="2"/>
  <c r="AE1217" i="2"/>
  <c r="AE3521" i="2"/>
  <c r="AE4116" i="2"/>
  <c r="AG4116" i="2" s="1"/>
  <c r="AE5788" i="2"/>
  <c r="AE51" i="2"/>
  <c r="AE110" i="2"/>
  <c r="AE561" i="2"/>
  <c r="AE562" i="2"/>
  <c r="AE858" i="2"/>
  <c r="AE3402" i="2"/>
  <c r="AE4117" i="2"/>
  <c r="AE5096" i="2"/>
  <c r="AE5284" i="2"/>
  <c r="AE5513" i="2"/>
  <c r="AE5578" i="2"/>
  <c r="AE5613" i="2"/>
  <c r="AE6033" i="2"/>
  <c r="AE6158" i="2"/>
  <c r="AE6272" i="2"/>
  <c r="AE4964" i="2"/>
  <c r="AE202" i="2"/>
  <c r="AE203" i="2"/>
  <c r="AE966" i="2"/>
  <c r="AE4630" i="2"/>
  <c r="AE1244" i="2"/>
  <c r="AE3522" i="2"/>
  <c r="AE3413" i="2"/>
  <c r="AE4159" i="2"/>
  <c r="AE5789" i="2"/>
  <c r="AE1325" i="2"/>
  <c r="AE1326" i="2"/>
  <c r="AE1380" i="2"/>
  <c r="AE1425" i="2"/>
  <c r="AE1473" i="2"/>
  <c r="AE1474" i="2"/>
  <c r="AG1474" i="2" s="1"/>
  <c r="AE111" i="2"/>
  <c r="AE204" i="2"/>
  <c r="AE608" i="2"/>
  <c r="AE647" i="2"/>
  <c r="AE859" i="2"/>
  <c r="AE1936" i="2"/>
  <c r="AE2015" i="2"/>
  <c r="AE3722" i="2"/>
  <c r="AE3752" i="2"/>
  <c r="AE3948" i="2"/>
  <c r="AE3975" i="2"/>
  <c r="AE2318" i="2"/>
  <c r="AE2352" i="2"/>
  <c r="AE2353" i="2"/>
  <c r="AE2386" i="2"/>
  <c r="AE2423" i="2"/>
  <c r="AE2460" i="2"/>
  <c r="AE3414" i="2"/>
  <c r="AE2982" i="2"/>
  <c r="AE2983" i="2"/>
  <c r="AE4160" i="2"/>
  <c r="AE4448" i="2"/>
  <c r="AE4482" i="2"/>
  <c r="AE4727" i="2"/>
  <c r="AE4751" i="2"/>
  <c r="AE5097" i="2"/>
  <c r="AE5285" i="2"/>
  <c r="AE5377" i="2"/>
  <c r="AE5514" i="2"/>
  <c r="AE5579" i="2"/>
  <c r="AE5642" i="2"/>
  <c r="AE5864" i="2"/>
  <c r="AE5912" i="2"/>
  <c r="AE5932" i="2"/>
  <c r="AE4965" i="2"/>
  <c r="AE6361" i="2"/>
  <c r="AE6492" i="2"/>
  <c r="AE13" i="2"/>
  <c r="AE25" i="2"/>
  <c r="AE967" i="2"/>
  <c r="AE4631" i="2"/>
  <c r="AE1218" i="2"/>
  <c r="AE3523" i="2"/>
  <c r="AE3050" i="2"/>
  <c r="AE3590" i="2"/>
  <c r="AE3600" i="2"/>
  <c r="AE3886" i="2"/>
  <c r="AE3919" i="2"/>
  <c r="AE4118" i="2"/>
  <c r="AE5790" i="2"/>
  <c r="AE4" i="2"/>
  <c r="AE18" i="2"/>
  <c r="AE534" i="2"/>
  <c r="AE563" i="2"/>
  <c r="AE860" i="2"/>
  <c r="AE1381" i="2"/>
  <c r="AE1475" i="2"/>
  <c r="AE1126" i="2"/>
  <c r="AE1165" i="2"/>
  <c r="AE1219" i="2"/>
  <c r="AE1534" i="2"/>
  <c r="AE1599" i="2"/>
  <c r="AE1659" i="2"/>
  <c r="AE1660" i="2"/>
  <c r="AG1660" i="2" s="1"/>
  <c r="AE1744" i="2"/>
  <c r="AE1848" i="2"/>
  <c r="AE2016" i="2"/>
  <c r="AE2282" i="2"/>
  <c r="AE2292" i="2"/>
  <c r="AE2713" i="2"/>
  <c r="AE2810" i="2"/>
  <c r="AE3051" i="2"/>
  <c r="AE4119" i="2"/>
  <c r="AE4301" i="2"/>
  <c r="AE4330" i="2"/>
  <c r="AE4692" i="2"/>
  <c r="AE4703" i="2"/>
  <c r="AE4945" i="2"/>
  <c r="AE5098" i="2"/>
  <c r="AE5286" i="2"/>
  <c r="AE5356" i="2"/>
  <c r="AE5515" i="2"/>
  <c r="AE5580" i="2"/>
  <c r="AE5614" i="2"/>
  <c r="AE5854" i="2"/>
  <c r="AE5892" i="2"/>
  <c r="AE5913" i="2"/>
  <c r="AE6301" i="2"/>
  <c r="AE6467" i="2"/>
  <c r="AE3187" i="2"/>
  <c r="AE3621" i="2"/>
  <c r="AE3622" i="2"/>
  <c r="AE3821" i="2"/>
  <c r="AE3838" i="2"/>
  <c r="AE4075" i="2"/>
  <c r="AE112" i="2"/>
  <c r="AE205" i="2"/>
  <c r="AE609" i="2"/>
  <c r="AE648" i="2"/>
  <c r="AE861" i="2"/>
  <c r="AE1535" i="2"/>
  <c r="AE1600" i="2"/>
  <c r="AE1601" i="2"/>
  <c r="AE1661" i="2"/>
  <c r="AE1745" i="2"/>
  <c r="AE1849" i="2"/>
  <c r="AE1937" i="2"/>
  <c r="AE1938" i="2"/>
  <c r="AE2548" i="2"/>
  <c r="AE2618" i="2"/>
  <c r="AE2619" i="2"/>
  <c r="AE113" i="2"/>
  <c r="AE206" i="2"/>
  <c r="AE943" i="2"/>
  <c r="AE4632" i="2"/>
  <c r="AE1245" i="2"/>
  <c r="AE3524" i="2"/>
  <c r="AE5122" i="2"/>
  <c r="AE5287" i="2"/>
  <c r="AE5615" i="2"/>
  <c r="AE2549" i="2"/>
  <c r="AE2620" i="2"/>
  <c r="AE3246" i="2"/>
  <c r="AE4161" i="2"/>
  <c r="AE4345" i="2"/>
  <c r="AE4368" i="2"/>
  <c r="AE4814" i="2"/>
  <c r="AE4815" i="2"/>
  <c r="AG4815" i="2" s="1"/>
  <c r="AE2714" i="2"/>
  <c r="AE2715" i="2"/>
  <c r="AE2811" i="2"/>
  <c r="AE5420" i="2"/>
  <c r="AE6034" i="2"/>
  <c r="AE6089" i="2"/>
  <c r="AE6159" i="2"/>
  <c r="AE6273" i="2"/>
  <c r="AE4989" i="2"/>
  <c r="AE6346" i="2"/>
  <c r="AE6436" i="2"/>
  <c r="AE282" i="2"/>
  <c r="AE342" i="2"/>
  <c r="AE996" i="2"/>
  <c r="AE4633" i="2"/>
  <c r="AE1282" i="2"/>
  <c r="AE3525" i="2"/>
  <c r="AE3188" i="2"/>
  <c r="AE1426" i="2"/>
  <c r="AE1427" i="2"/>
  <c r="AE1476" i="2"/>
  <c r="AE1536" i="2"/>
  <c r="AE1602" i="2"/>
  <c r="AE1603" i="2"/>
  <c r="AE283" i="2"/>
  <c r="AE284" i="2"/>
  <c r="AE689" i="2"/>
  <c r="AE719" i="2"/>
  <c r="AE862" i="2"/>
  <c r="AE1662" i="2"/>
  <c r="AE1746" i="2"/>
  <c r="AE3658" i="2"/>
  <c r="AE3659" i="2"/>
  <c r="AE3860" i="2"/>
  <c r="AE3887" i="2"/>
  <c r="AE2387" i="2"/>
  <c r="AE2388" i="2"/>
  <c r="AE2424" i="2"/>
  <c r="AE2461" i="2"/>
  <c r="AE2496" i="2"/>
  <c r="AE2497" i="2"/>
  <c r="AE3247" i="2"/>
  <c r="AE2716" i="2"/>
  <c r="AE2812" i="2"/>
  <c r="AE4283" i="2"/>
  <c r="AE4387" i="2"/>
  <c r="AE4415" i="2"/>
  <c r="AE4873" i="2"/>
  <c r="AE4874" i="2"/>
  <c r="AE4254" i="2"/>
  <c r="AE5791" i="2"/>
  <c r="AE5171" i="2"/>
  <c r="AE5288" i="2"/>
  <c r="AE5421" i="2"/>
  <c r="AE5707" i="2"/>
  <c r="AE6035" i="2"/>
  <c r="AE6160" i="2"/>
  <c r="AE6274" i="2"/>
  <c r="AE5018" i="2"/>
  <c r="AE6335" i="2"/>
  <c r="AE6442" i="2"/>
  <c r="AE285" i="2"/>
  <c r="AE286" i="2"/>
  <c r="AE997" i="2"/>
  <c r="AG997" i="2" s="1"/>
  <c r="AE4634" i="2"/>
  <c r="AE1246" i="2"/>
  <c r="AE3526" i="2"/>
  <c r="AE3189" i="2"/>
  <c r="AE3723" i="2"/>
  <c r="AE3753" i="2"/>
  <c r="AE3949" i="2"/>
  <c r="AE3950" i="2"/>
  <c r="AE114" i="2"/>
  <c r="AE207" i="2"/>
  <c r="AE610" i="2"/>
  <c r="AE649" i="2"/>
  <c r="AE863" i="2"/>
  <c r="AE1663" i="2"/>
  <c r="AE1747" i="2"/>
  <c r="AE1748" i="2"/>
  <c r="AE1850" i="2"/>
  <c r="AE1939" i="2"/>
  <c r="AE2017" i="2"/>
  <c r="AE2550" i="2"/>
  <c r="AE2621" i="2"/>
  <c r="AE2622" i="2"/>
  <c r="AE1851" i="2"/>
  <c r="AE2018" i="2"/>
  <c r="AE2898" i="2"/>
  <c r="AE2984" i="2"/>
  <c r="AE3190" i="2"/>
  <c r="AE4162" i="2"/>
  <c r="AE4449" i="2"/>
  <c r="AE4483" i="2"/>
  <c r="AE4728" i="2"/>
  <c r="AE4752" i="2"/>
  <c r="AG4752" i="2" s="1"/>
  <c r="AE2717" i="2"/>
  <c r="AE2813" i="2"/>
  <c r="AE2899" i="2"/>
  <c r="AE4214" i="2"/>
  <c r="AE5792" i="2"/>
  <c r="AE5150" i="2"/>
  <c r="AE5289" i="2"/>
  <c r="AE5396" i="2"/>
  <c r="AE5516" i="2"/>
  <c r="AE5581" i="2"/>
  <c r="AE5668" i="2"/>
  <c r="AE5914" i="2"/>
  <c r="AE5933" i="2"/>
  <c r="AE6161" i="2"/>
  <c r="AE4990" i="2"/>
  <c r="AE6347" i="2"/>
  <c r="AE6493" i="2"/>
  <c r="AE287" i="2"/>
  <c r="AE343" i="2"/>
  <c r="AE1014" i="2"/>
  <c r="AE4635" i="2"/>
  <c r="AE1283" i="2"/>
  <c r="AE3527" i="2"/>
  <c r="AE3248" i="2"/>
  <c r="AE3754" i="2"/>
  <c r="AE3755" i="2"/>
  <c r="AE3951" i="2"/>
  <c r="AE3976" i="2"/>
  <c r="AE208" i="2"/>
  <c r="AE209" i="2"/>
  <c r="AE650" i="2"/>
  <c r="AE651" i="2"/>
  <c r="AG651" i="2" s="1"/>
  <c r="AE864" i="2"/>
  <c r="AE1664" i="2"/>
  <c r="AE1749" i="2"/>
  <c r="AE1852" i="2"/>
  <c r="AE1940" i="2"/>
  <c r="AE2019" i="2"/>
  <c r="AE2020" i="2"/>
  <c r="AE2623" i="2"/>
  <c r="AE2624" i="2"/>
  <c r="AE1941" i="2"/>
  <c r="AE2099" i="2"/>
  <c r="AE2985" i="2"/>
  <c r="AE3052" i="2"/>
  <c r="AE3249" i="2"/>
  <c r="AE4215" i="2"/>
  <c r="AE4484" i="2"/>
  <c r="AE4485" i="2"/>
  <c r="AE4753" i="2"/>
  <c r="AE4754" i="2"/>
  <c r="AE2718" i="2"/>
  <c r="AE2814" i="2"/>
  <c r="AE2900" i="2"/>
  <c r="AE2986" i="2"/>
  <c r="AE4255" i="2"/>
  <c r="AE5793" i="2"/>
  <c r="AE5151" i="2"/>
  <c r="AE5290" i="2"/>
  <c r="AE5422" i="2"/>
  <c r="AE5517" i="2"/>
  <c r="AE5533" i="2"/>
  <c r="AE5693" i="2"/>
  <c r="AE5934" i="2"/>
  <c r="AG5934" i="2" s="1"/>
  <c r="AE5955" i="2"/>
  <c r="AE6162" i="2"/>
  <c r="AE4991" i="2"/>
  <c r="AE6371" i="2"/>
  <c r="AE6509" i="2"/>
  <c r="AE288" i="2"/>
  <c r="AE289" i="2"/>
  <c r="AE968" i="2"/>
  <c r="AE4636" i="2"/>
  <c r="AE1247" i="2"/>
  <c r="AE3528" i="2"/>
  <c r="AE1382" i="2"/>
  <c r="AE1428" i="2"/>
  <c r="AE1429" i="2"/>
  <c r="AE1477" i="2"/>
  <c r="AE1537" i="2"/>
  <c r="AE1604" i="2"/>
  <c r="AE1665" i="2"/>
  <c r="AE1750" i="2"/>
  <c r="AE2625" i="2"/>
  <c r="AE2354" i="2"/>
  <c r="AE2389" i="2"/>
  <c r="AE2390" i="2"/>
  <c r="AE2425" i="2"/>
  <c r="AE2462" i="2"/>
  <c r="AE2498" i="2"/>
  <c r="AE3191" i="2"/>
  <c r="AE2719" i="2"/>
  <c r="AE4216" i="2"/>
  <c r="AE5794" i="2"/>
  <c r="AE5152" i="2"/>
  <c r="AE5291" i="2"/>
  <c r="AE5694" i="2"/>
  <c r="AE6036" i="2"/>
  <c r="AE6163" i="2"/>
  <c r="AE6275" i="2"/>
  <c r="AE4992" i="2"/>
  <c r="AE3291" i="2"/>
  <c r="AE3643" i="2"/>
  <c r="AE3660" i="2"/>
  <c r="AE3861" i="2"/>
  <c r="AE3888" i="2"/>
  <c r="AE4076" i="2"/>
  <c r="AE290" i="2"/>
  <c r="AE291" i="2"/>
  <c r="AE690" i="2"/>
  <c r="AE720" i="2"/>
  <c r="AE865" i="2"/>
  <c r="AE1666" i="2"/>
  <c r="AE1751" i="2"/>
  <c r="AE1752" i="2"/>
  <c r="AE1853" i="2"/>
  <c r="AE1942" i="2"/>
  <c r="AE2021" i="2"/>
  <c r="AE2022" i="2"/>
  <c r="AE2100" i="2"/>
  <c r="AE2720" i="2"/>
  <c r="AE292" i="2"/>
  <c r="AE344" i="2"/>
  <c r="AE998" i="2"/>
  <c r="AE4637" i="2"/>
  <c r="AE1284" i="2"/>
  <c r="AE3529" i="2"/>
  <c r="AE5172" i="2"/>
  <c r="AG5172" i="2" s="1"/>
  <c r="AE5292" i="2"/>
  <c r="AE5669" i="2"/>
  <c r="AE2721" i="2"/>
  <c r="AE2722" i="2"/>
  <c r="AE3292" i="2"/>
  <c r="AE4256" i="2"/>
  <c r="AE4388" i="2"/>
  <c r="AE4416" i="2"/>
  <c r="AE4840" i="2"/>
  <c r="AE4875" i="2"/>
  <c r="AE2723" i="2"/>
  <c r="AE2815" i="2"/>
  <c r="AE2901" i="2"/>
  <c r="AE2987" i="2"/>
  <c r="AE3053" i="2"/>
  <c r="AE5453" i="2"/>
  <c r="AE6090" i="2"/>
  <c r="AE6091" i="2"/>
  <c r="AE6164" i="2"/>
  <c r="AE6276" i="2"/>
  <c r="AE5030" i="2"/>
  <c r="AE6372" i="2"/>
  <c r="AE6452" i="2"/>
  <c r="AE115" i="2"/>
  <c r="AE210" i="2"/>
  <c r="AE944" i="2"/>
  <c r="AE4638" i="2"/>
  <c r="AE1220" i="2"/>
  <c r="AE3530" i="2"/>
  <c r="AE3108" i="2"/>
  <c r="AE4120" i="2"/>
  <c r="AE5795" i="2"/>
  <c r="AE1327" i="2"/>
  <c r="AE1328" i="2"/>
  <c r="AE1383" i="2"/>
  <c r="AE1430" i="2"/>
  <c r="AE1478" i="2"/>
  <c r="AE1479" i="2"/>
  <c r="AE116" i="2"/>
  <c r="AE211" i="2"/>
  <c r="AE611" i="2"/>
  <c r="AE652" i="2"/>
  <c r="AE866" i="2"/>
  <c r="AE1538" i="2"/>
  <c r="AE1605" i="2"/>
  <c r="AE2551" i="2"/>
  <c r="AE2626" i="2"/>
  <c r="AE3623" i="2"/>
  <c r="AE3644" i="2"/>
  <c r="AE3839" i="2"/>
  <c r="AE3840" i="2"/>
  <c r="AE2319" i="2"/>
  <c r="AE2320" i="2"/>
  <c r="AE2355" i="2"/>
  <c r="AE2391" i="2"/>
  <c r="AE2426" i="2"/>
  <c r="AE2427" i="2"/>
  <c r="AE3152" i="2"/>
  <c r="AE4966" i="2"/>
  <c r="AE4217" i="2"/>
  <c r="AE4346" i="2"/>
  <c r="AE4369" i="2"/>
  <c r="AE4816" i="2"/>
  <c r="AE4841" i="2"/>
  <c r="AG4841" i="2" s="1"/>
  <c r="AE5099" i="2"/>
  <c r="AE5293" i="2"/>
  <c r="AE5378" i="2"/>
  <c r="AE5643" i="2"/>
  <c r="AE6092" i="2"/>
  <c r="AE6165" i="2"/>
  <c r="AE6277" i="2"/>
  <c r="AE6320" i="2"/>
  <c r="AE6419" i="2"/>
  <c r="AE117" i="2"/>
  <c r="AE212" i="2"/>
  <c r="AE945" i="2"/>
  <c r="AE4639" i="2"/>
  <c r="AE1221" i="2"/>
  <c r="AE3531" i="2"/>
  <c r="AE4121" i="2"/>
  <c r="AE5796" i="2"/>
  <c r="AE52" i="2"/>
  <c r="AE53" i="2"/>
  <c r="AE564" i="2"/>
  <c r="AE565" i="2"/>
  <c r="AE867" i="2"/>
  <c r="AE3403" i="2"/>
  <c r="AE4122" i="2"/>
  <c r="AE5100" i="2"/>
  <c r="AE5294" i="2"/>
  <c r="AE5518" i="2"/>
  <c r="AE5582" i="2"/>
  <c r="AE5616" i="2"/>
  <c r="AE6037" i="2"/>
  <c r="AE6166" i="2"/>
  <c r="AE6278" i="2"/>
  <c r="AE4967" i="2"/>
  <c r="AE213" i="2"/>
  <c r="AE293" i="2"/>
  <c r="AE969" i="2"/>
  <c r="AE4640" i="2"/>
  <c r="AE1248" i="2"/>
  <c r="AE3532" i="2"/>
  <c r="AE3153" i="2"/>
  <c r="AE3695" i="2"/>
  <c r="AE3724" i="2"/>
  <c r="AE3920" i="2"/>
  <c r="AE3952" i="2"/>
  <c r="AE4163" i="2"/>
  <c r="AE5797" i="2"/>
  <c r="AE54" i="2"/>
  <c r="AE118" i="2"/>
  <c r="AE566" i="2"/>
  <c r="AE612" i="2"/>
  <c r="AE868" i="2"/>
  <c r="AE1606" i="2"/>
  <c r="AE1667" i="2"/>
  <c r="AE1668" i="2"/>
  <c r="AE1753" i="2"/>
  <c r="AE1854" i="2"/>
  <c r="AE1943" i="2"/>
  <c r="AE2499" i="2"/>
  <c r="AE2552" i="2"/>
  <c r="AE2553" i="2"/>
  <c r="AE2627" i="2"/>
  <c r="AE1855" i="2"/>
  <c r="AE1944" i="2"/>
  <c r="AE2816" i="2"/>
  <c r="AG2816" i="2" s="1"/>
  <c r="AE2902" i="2"/>
  <c r="AE3192" i="2"/>
  <c r="AE4164" i="2"/>
  <c r="AE4417" i="2"/>
  <c r="AE4450" i="2"/>
  <c r="AE4704" i="2"/>
  <c r="AE4729" i="2"/>
  <c r="AE4968" i="2"/>
  <c r="AE2724" i="2"/>
  <c r="AE2817" i="2"/>
  <c r="AE5123" i="2"/>
  <c r="AE5295" i="2"/>
  <c r="AE5379" i="2"/>
  <c r="AE5519" i="2"/>
  <c r="AE5583" i="2"/>
  <c r="AE5644" i="2"/>
  <c r="AE5915" i="2"/>
  <c r="AE5916" i="2"/>
  <c r="AE6167" i="2"/>
  <c r="AE6321" i="2"/>
  <c r="AE6481" i="2"/>
  <c r="AE3293" i="2"/>
  <c r="AE3661" i="2"/>
  <c r="AE3662" i="2"/>
  <c r="AE3862" i="2"/>
  <c r="AE3889" i="2"/>
  <c r="AE4077" i="2"/>
  <c r="AE294" i="2"/>
  <c r="AE345" i="2"/>
  <c r="AE691" i="2"/>
  <c r="AE721" i="2"/>
  <c r="AE869" i="2"/>
  <c r="AE1669" i="2"/>
  <c r="AE1754" i="2"/>
  <c r="AE1856" i="2"/>
  <c r="AE1945" i="2"/>
  <c r="AE2023" i="2"/>
  <c r="AE2101" i="2"/>
  <c r="AE2102" i="2"/>
  <c r="AE295" i="2"/>
  <c r="AE346" i="2"/>
  <c r="AE999" i="2"/>
  <c r="AE4641" i="2"/>
  <c r="AE1285" i="2"/>
  <c r="AE3533" i="2"/>
  <c r="AE5173" i="2"/>
  <c r="AE5296" i="2"/>
  <c r="AE5670" i="2"/>
  <c r="AE1755" i="2"/>
  <c r="AE2725" i="2"/>
  <c r="AE2818" i="2"/>
  <c r="AE3332" i="2"/>
  <c r="AE4257" i="2"/>
  <c r="AE4389" i="2"/>
  <c r="AE4418" i="2"/>
  <c r="AE4842" i="2"/>
  <c r="AE4876" i="2"/>
  <c r="AE2726" i="2"/>
  <c r="AE2819" i="2"/>
  <c r="AE2820" i="2"/>
  <c r="AE2903" i="2"/>
  <c r="AE2988" i="2"/>
  <c r="AE3054" i="2"/>
  <c r="AE5460" i="2"/>
  <c r="AG5460" i="2" s="1"/>
  <c r="AE6038" i="2"/>
  <c r="AE6093" i="2"/>
  <c r="AE6168" i="2"/>
  <c r="AE6219" i="2"/>
  <c r="AE5031" i="2"/>
  <c r="AE6373" i="2"/>
  <c r="AE6453" i="2"/>
  <c r="AE296" i="2"/>
  <c r="AE347" i="2"/>
  <c r="AE1015" i="2"/>
  <c r="AE4642" i="2"/>
  <c r="AE1286" i="2"/>
  <c r="AE3534" i="2"/>
  <c r="AE3193" i="2"/>
  <c r="AE3725" i="2"/>
  <c r="AE3756" i="2"/>
  <c r="AE3953" i="2"/>
  <c r="AE3977" i="2"/>
  <c r="AE119" i="2"/>
  <c r="AE214" i="2"/>
  <c r="AE613" i="2"/>
  <c r="AE653" i="2"/>
  <c r="AE870" i="2"/>
  <c r="AE1670" i="2"/>
  <c r="AE1756" i="2"/>
  <c r="AE1857" i="2"/>
  <c r="AE1946" i="2"/>
  <c r="AE2024" i="2"/>
  <c r="AE2025" i="2"/>
  <c r="AE2554" i="2"/>
  <c r="AE2628" i="2"/>
  <c r="AE1947" i="2"/>
  <c r="AE2103" i="2"/>
  <c r="AE2989" i="2"/>
  <c r="AE2990" i="2"/>
  <c r="AE3250" i="2"/>
  <c r="AE4218" i="2"/>
  <c r="AE4451" i="2"/>
  <c r="AE4486" i="2"/>
  <c r="AE4730" i="2"/>
  <c r="AE4755" i="2"/>
  <c r="AE2727" i="2"/>
  <c r="AE2821" i="2"/>
  <c r="AE2822" i="2"/>
  <c r="AE2904" i="2"/>
  <c r="AE4219" i="2"/>
  <c r="AE5798" i="2"/>
  <c r="AE5153" i="2"/>
  <c r="AE5297" i="2"/>
  <c r="AE5397" i="2"/>
  <c r="AE5520" i="2"/>
  <c r="AE5584" i="2"/>
  <c r="AE5671" i="2"/>
  <c r="AE5860" i="2"/>
  <c r="AE5935" i="2"/>
  <c r="AE5956" i="2"/>
  <c r="AE4993" i="2"/>
  <c r="AE6362" i="2"/>
  <c r="AE6494" i="2"/>
  <c r="AE215" i="2"/>
  <c r="AE297" i="2"/>
  <c r="AE1000" i="2"/>
  <c r="AE4643" i="2"/>
  <c r="AE1249" i="2"/>
  <c r="AG1249" i="2" s="1"/>
  <c r="AE3535" i="2"/>
  <c r="AE3154" i="2"/>
  <c r="AE3696" i="2"/>
  <c r="AE3726" i="2"/>
  <c r="AE3921" i="2"/>
  <c r="AE3954" i="2"/>
  <c r="AE4165" i="2"/>
  <c r="AE5799" i="2"/>
  <c r="AE55" i="2"/>
  <c r="AE120" i="2"/>
  <c r="AE567" i="2"/>
  <c r="AE614" i="2"/>
  <c r="AE871" i="2"/>
  <c r="AE1607" i="2"/>
  <c r="AE1671" i="2"/>
  <c r="AE1757" i="2"/>
  <c r="AE1758" i="2"/>
  <c r="AE1858" i="2"/>
  <c r="AE1948" i="2"/>
  <c r="AE2500" i="2"/>
  <c r="AE2555" i="2"/>
  <c r="AE2629" i="2"/>
  <c r="AE2630" i="2"/>
  <c r="AE1859" i="2"/>
  <c r="AE1949" i="2"/>
  <c r="AE2823" i="2"/>
  <c r="AE2905" i="2"/>
  <c r="AE3194" i="2"/>
  <c r="AE4166" i="2"/>
  <c r="AE4419" i="2"/>
  <c r="AE4452" i="2"/>
  <c r="AE4705" i="2"/>
  <c r="AG4705" i="2" s="1"/>
  <c r="AE4731" i="2"/>
  <c r="AE4969" i="2"/>
  <c r="AE2728" i="2"/>
  <c r="AE2824" i="2"/>
  <c r="AE5124" i="2"/>
  <c r="AE5298" i="2"/>
  <c r="AE5380" i="2"/>
  <c r="AE5521" i="2"/>
  <c r="AE5585" i="2"/>
  <c r="AE5645" i="2"/>
  <c r="AE5917" i="2"/>
  <c r="AE5936" i="2"/>
  <c r="AE6169" i="2"/>
  <c r="AE6336" i="2"/>
  <c r="AE6482" i="2"/>
  <c r="AE348" i="2"/>
  <c r="AE376" i="2"/>
  <c r="AE1016" i="2"/>
  <c r="AE4644" i="2"/>
  <c r="AE1329" i="2"/>
  <c r="AE3536" i="2"/>
  <c r="AE3428" i="2"/>
  <c r="AE1431" i="2"/>
  <c r="AE1432" i="2"/>
  <c r="AE1480" i="2"/>
  <c r="AE1539" i="2"/>
  <c r="AE1608" i="2"/>
  <c r="AE1609" i="2"/>
  <c r="AE298" i="2"/>
  <c r="AE299" i="2"/>
  <c r="AE692" i="2"/>
  <c r="AE722" i="2"/>
  <c r="AG722" i="2" s="1"/>
  <c r="AE872" i="2"/>
  <c r="AE2104" i="2"/>
  <c r="AE2143" i="2"/>
  <c r="AE3778" i="2"/>
  <c r="AE3785" i="2"/>
  <c r="AE3997" i="2"/>
  <c r="AE3998" i="2"/>
  <c r="AE2392" i="2"/>
  <c r="AE2393" i="2"/>
  <c r="AE2428" i="2"/>
  <c r="AE2463" i="2"/>
  <c r="AE2501" i="2"/>
  <c r="AE2502" i="2"/>
  <c r="AE3433" i="2"/>
  <c r="AE3055" i="2"/>
  <c r="AE3081" i="2"/>
  <c r="AE4258" i="2"/>
  <c r="AE4504" i="2"/>
  <c r="AE4519" i="2"/>
  <c r="AE4787" i="2"/>
  <c r="AE4817" i="2"/>
  <c r="AE4259" i="2"/>
  <c r="AE5800" i="2"/>
  <c r="AE5154" i="2"/>
  <c r="AE5299" i="2"/>
  <c r="AE5423" i="2"/>
  <c r="AE5522" i="2"/>
  <c r="AE5586" i="2"/>
  <c r="AE5695" i="2"/>
  <c r="AE5957" i="2"/>
  <c r="AE5969" i="2"/>
  <c r="AE6170" i="2"/>
  <c r="AE5019" i="2"/>
  <c r="AE6390" i="2"/>
  <c r="AE6515" i="2"/>
  <c r="AE300" i="2"/>
  <c r="AE349" i="2"/>
  <c r="AE1001" i="2"/>
  <c r="AE4645" i="2"/>
  <c r="AE1287" i="2"/>
  <c r="AE3537" i="2"/>
  <c r="AE3429" i="2"/>
  <c r="AE1384" i="2"/>
  <c r="AE1433" i="2"/>
  <c r="AE1481" i="2"/>
  <c r="AE1482" i="2"/>
  <c r="AE1540" i="2"/>
  <c r="AE1610" i="2"/>
  <c r="AE216" i="2"/>
  <c r="AE301" i="2"/>
  <c r="AE693" i="2"/>
  <c r="AE694" i="2"/>
  <c r="AE873" i="2"/>
  <c r="AE2026" i="2"/>
  <c r="AE2105" i="2"/>
  <c r="AE3779" i="2"/>
  <c r="AE3780" i="2"/>
  <c r="AE3978" i="2"/>
  <c r="AE3999" i="2"/>
  <c r="AE2356" i="2"/>
  <c r="AE2394" i="2"/>
  <c r="AE2429" i="2"/>
  <c r="AE2464" i="2"/>
  <c r="AE2465" i="2"/>
  <c r="AE2503" i="2"/>
  <c r="AE3434" i="2"/>
  <c r="AE3056" i="2"/>
  <c r="AE3082" i="2"/>
  <c r="AE4220" i="2"/>
  <c r="AE4505" i="2"/>
  <c r="AE4520" i="2"/>
  <c r="AE4788" i="2"/>
  <c r="AE4818" i="2"/>
  <c r="AE4260" i="2"/>
  <c r="AE5801" i="2"/>
  <c r="AE5155" i="2"/>
  <c r="AE5300" i="2"/>
  <c r="AE5424" i="2"/>
  <c r="AE5523" i="2"/>
  <c r="AE5587" i="2"/>
  <c r="AE5696" i="2"/>
  <c r="AE5878" i="2"/>
  <c r="AE5958" i="2"/>
  <c r="AE5959" i="2"/>
  <c r="AE5020" i="2"/>
  <c r="AE6391" i="2"/>
  <c r="AE6510" i="2"/>
  <c r="AE217" i="2"/>
  <c r="AE397" i="2"/>
  <c r="AE970" i="2"/>
  <c r="AE4646" i="2"/>
  <c r="AE1288" i="2"/>
  <c r="AE3538" i="2"/>
  <c r="AE3415" i="2"/>
  <c r="AE1330" i="2"/>
  <c r="AE1385" i="2"/>
  <c r="AG1385" i="2" s="1"/>
  <c r="AE1434" i="2"/>
  <c r="AE1483" i="2"/>
  <c r="AE1484" i="2"/>
  <c r="AE1541" i="2"/>
  <c r="AE218" i="2"/>
  <c r="AE219" i="2"/>
  <c r="AE654" i="2"/>
  <c r="AE655" i="2"/>
  <c r="AE874" i="2"/>
  <c r="AE2027" i="2"/>
  <c r="AE2106" i="2"/>
  <c r="AE3757" i="2"/>
  <c r="AE3758" i="2"/>
  <c r="AE3979" i="2"/>
  <c r="AE3980" i="2"/>
  <c r="AE2321" i="2"/>
  <c r="AE2357" i="2"/>
  <c r="AE2395" i="2"/>
  <c r="AE2430" i="2"/>
  <c r="AE2431" i="2"/>
  <c r="AE2466" i="2"/>
  <c r="AE3430" i="2"/>
  <c r="AE2991" i="2"/>
  <c r="AE3057" i="2"/>
  <c r="AE4221" i="2"/>
  <c r="AE4487" i="2"/>
  <c r="AE4506" i="2"/>
  <c r="AE4756" i="2"/>
  <c r="AE4789" i="2"/>
  <c r="AE4222" i="2"/>
  <c r="AE5802" i="2"/>
  <c r="AE5125" i="2"/>
  <c r="AG5125" i="2" s="1"/>
  <c r="AE5301" i="2"/>
  <c r="AE5398" i="2"/>
  <c r="AE5524" i="2"/>
  <c r="AE5588" i="2"/>
  <c r="AE5672" i="2"/>
  <c r="AE5870" i="2"/>
  <c r="AE5937" i="2"/>
  <c r="AE5938" i="2"/>
  <c r="AE4994" i="2"/>
  <c r="AE6374" i="2"/>
  <c r="AE6495" i="2"/>
  <c r="AE377" i="2"/>
  <c r="AE398" i="2"/>
  <c r="AE1036" i="2"/>
  <c r="AE4647" i="2"/>
  <c r="AE1331" i="2"/>
  <c r="AE3539" i="2"/>
  <c r="AE3294" i="2"/>
  <c r="AE3781" i="2"/>
  <c r="AE3786" i="2"/>
  <c r="AE4000" i="2"/>
  <c r="AE4001" i="2"/>
  <c r="AE1860" i="2"/>
  <c r="AE1861" i="2"/>
  <c r="AE1950" i="2"/>
  <c r="AE2028" i="2"/>
  <c r="AE2107" i="2"/>
  <c r="AE2108" i="2"/>
  <c r="AE2109" i="2"/>
  <c r="AE2144" i="2"/>
  <c r="AE3058" i="2"/>
  <c r="AE3083" i="2"/>
  <c r="AG3083" i="2" s="1"/>
  <c r="AE3295" i="2"/>
  <c r="AE4507" i="2"/>
  <c r="AE4521" i="2"/>
  <c r="AE4790" i="2"/>
  <c r="AE4819" i="2"/>
  <c r="AE2729" i="2"/>
  <c r="AE2825" i="2"/>
  <c r="AE2826" i="2"/>
  <c r="AE2906" i="2"/>
  <c r="AE2992" i="2"/>
  <c r="AE3059" i="2"/>
  <c r="AE4284" i="2"/>
  <c r="AE5803" i="2"/>
  <c r="AE5187" i="2"/>
  <c r="AE5302" i="2"/>
  <c r="AE5440" i="2"/>
  <c r="AE5525" i="2"/>
  <c r="AE5589" i="2"/>
  <c r="AE5708" i="2"/>
  <c r="AE5865" i="2"/>
  <c r="AE5970" i="2"/>
  <c r="AE5971" i="2"/>
  <c r="AE5032" i="2"/>
  <c r="AE6392" i="2"/>
  <c r="AE6516" i="2"/>
  <c r="AE378" i="2"/>
  <c r="AE399" i="2"/>
  <c r="AE1043" i="2"/>
  <c r="AE4648" i="2"/>
  <c r="AE1386" i="2"/>
  <c r="AE3540" i="2"/>
  <c r="AE3296" i="2"/>
  <c r="AE1862" i="2"/>
  <c r="AE1951" i="2"/>
  <c r="AE2029" i="2"/>
  <c r="AE2030" i="2"/>
  <c r="AE2110" i="2"/>
  <c r="AE2145" i="2"/>
  <c r="AE2111" i="2"/>
  <c r="AE2146" i="2"/>
  <c r="AE3084" i="2"/>
  <c r="AE3085" i="2"/>
  <c r="AE3333" i="2"/>
  <c r="AE4508" i="2"/>
  <c r="AE4522" i="2"/>
  <c r="AE4791" i="2"/>
  <c r="AE4820" i="2"/>
  <c r="AE2730" i="2"/>
  <c r="AE2827" i="2"/>
  <c r="AE2907" i="2"/>
  <c r="AE2993" i="2"/>
  <c r="AE2994" i="2"/>
  <c r="AE3060" i="2"/>
  <c r="AE4302" i="2"/>
  <c r="AE5804" i="2"/>
  <c r="AE5188" i="2"/>
  <c r="AE5303" i="2"/>
  <c r="AE5441" i="2"/>
  <c r="AE5526" i="2"/>
  <c r="AE5590" i="2"/>
  <c r="AE5709" i="2"/>
  <c r="AE5972" i="2"/>
  <c r="AE5979" i="2"/>
  <c r="AE6171" i="2"/>
  <c r="AE5033" i="2"/>
  <c r="AE6398" i="2"/>
  <c r="AE6517" i="2"/>
  <c r="AE350" i="2"/>
  <c r="AE379" i="2"/>
  <c r="AE1017" i="2"/>
  <c r="AE4649" i="2"/>
  <c r="AE1332" i="2"/>
  <c r="AE3541" i="2"/>
  <c r="AE3435" i="2"/>
  <c r="AE1435" i="2"/>
  <c r="AE1485" i="2"/>
  <c r="AE1486" i="2"/>
  <c r="AE1542" i="2"/>
  <c r="AE1611" i="2"/>
  <c r="AE1672" i="2"/>
  <c r="AE302" i="2"/>
  <c r="AE400" i="2"/>
  <c r="AE695" i="2"/>
  <c r="AE723" i="2"/>
  <c r="AE875" i="2"/>
  <c r="AE2112" i="2"/>
  <c r="AE2147" i="2"/>
  <c r="AE3782" i="2"/>
  <c r="AE3787" i="2"/>
  <c r="AE4002" i="2"/>
  <c r="AE4004" i="2"/>
  <c r="AE2396" i="2"/>
  <c r="AE2432" i="2"/>
  <c r="AE2433" i="2"/>
  <c r="AE2467" i="2"/>
  <c r="AE2504" i="2"/>
  <c r="AE2556" i="2"/>
  <c r="AE3436" i="2"/>
  <c r="AE3086" i="2"/>
  <c r="AE3087" i="2"/>
  <c r="AE4261" i="2"/>
  <c r="AE4509" i="2"/>
  <c r="AE4523" i="2"/>
  <c r="AE4792" i="2"/>
  <c r="AE4821" i="2"/>
  <c r="AE4262" i="2"/>
  <c r="AE5805" i="2"/>
  <c r="AE5156" i="2"/>
  <c r="AE5304" i="2"/>
  <c r="AE5425" i="2"/>
  <c r="AE5527" i="2"/>
  <c r="AE5591" i="2"/>
  <c r="AE5697" i="2"/>
  <c r="AE5879" i="2"/>
  <c r="AE5960" i="2"/>
  <c r="AE5973" i="2"/>
  <c r="AE5021" i="2"/>
  <c r="AE6399" i="2"/>
  <c r="AE6518" i="2"/>
  <c r="AE121" i="2"/>
  <c r="AE122" i="2"/>
  <c r="AE919" i="2"/>
  <c r="AE4650" i="2"/>
  <c r="AE1188" i="2"/>
  <c r="AE3542" i="2"/>
  <c r="AE3109" i="2"/>
  <c r="AE4123" i="2"/>
  <c r="AE5806" i="2"/>
  <c r="AE1289" i="2"/>
  <c r="AE1333" i="2"/>
  <c r="AE1387" i="2"/>
  <c r="AE1388" i="2"/>
  <c r="AE1436" i="2"/>
  <c r="AE1487" i="2"/>
  <c r="AE56" i="2"/>
  <c r="AE123" i="2"/>
  <c r="AE615" i="2"/>
  <c r="AE616" i="2"/>
  <c r="AE876" i="2"/>
  <c r="AE1543" i="2"/>
  <c r="AE1544" i="2"/>
  <c r="AE2505" i="2"/>
  <c r="AE2557" i="2"/>
  <c r="AE3601" i="2"/>
  <c r="AE3624" i="2"/>
  <c r="AE3822" i="2"/>
  <c r="AE3841" i="2"/>
  <c r="AE2302" i="2"/>
  <c r="AE2322" i="2"/>
  <c r="AE2358" i="2"/>
  <c r="AE2359" i="2"/>
  <c r="AE2397" i="2"/>
  <c r="AE2434" i="2"/>
  <c r="AE3110" i="2"/>
  <c r="AE4946" i="2"/>
  <c r="AE4167" i="2"/>
  <c r="AE4331" i="2"/>
  <c r="AE4347" i="2"/>
  <c r="AE4793" i="2"/>
  <c r="AE4822" i="2"/>
  <c r="AG4822" i="2" s="1"/>
  <c r="AE5101" i="2"/>
  <c r="AE5305" i="2"/>
  <c r="AE5357" i="2"/>
  <c r="AE5646" i="2"/>
  <c r="AE6039" i="2"/>
  <c r="AE6172" i="2"/>
  <c r="AE6220" i="2"/>
  <c r="AE6302" i="2"/>
  <c r="AE6412" i="2"/>
  <c r="AE220" i="2"/>
  <c r="AE221" i="2"/>
  <c r="AE971" i="2"/>
  <c r="AE4651" i="2"/>
  <c r="AE1250" i="2"/>
  <c r="AE3543" i="2"/>
  <c r="AE3386" i="2"/>
  <c r="AE3663" i="2"/>
  <c r="AE3697" i="2"/>
  <c r="AE3890" i="2"/>
  <c r="AE3922" i="2"/>
  <c r="AE4168" i="2"/>
  <c r="AE5807" i="2"/>
  <c r="AE57" i="2"/>
  <c r="AE124" i="2"/>
  <c r="AE568" i="2"/>
  <c r="AE617" i="2"/>
  <c r="AE877" i="2"/>
  <c r="AE1759" i="2"/>
  <c r="AE1545" i="2"/>
  <c r="AE1612" i="2"/>
  <c r="AE1673" i="2"/>
  <c r="AE1674" i="2"/>
  <c r="AG1674" i="2" s="1"/>
  <c r="AE1760" i="2"/>
  <c r="AE1863" i="2"/>
  <c r="AE2506" i="2"/>
  <c r="AE2558" i="2"/>
  <c r="AE2631" i="2"/>
  <c r="AE2632" i="2"/>
  <c r="AE1864" i="2"/>
  <c r="AE2828" i="2"/>
  <c r="AE2829" i="2"/>
  <c r="AE3416" i="2"/>
  <c r="AE4169" i="2"/>
  <c r="AE4420" i="2"/>
  <c r="AE4453" i="2"/>
  <c r="AE4706" i="2"/>
  <c r="AE4732" i="2"/>
  <c r="AE2731" i="2"/>
  <c r="AE2830" i="2"/>
  <c r="AE5126" i="2"/>
  <c r="AE5306" i="2"/>
  <c r="AE5358" i="2"/>
  <c r="AE5528" i="2"/>
  <c r="AE5592" i="2"/>
  <c r="AE5647" i="2"/>
  <c r="AE6094" i="2"/>
  <c r="AE6173" i="2"/>
  <c r="AE6279" i="2"/>
  <c r="AE4995" i="2"/>
  <c r="AE6303" i="2"/>
  <c r="AE6413" i="2"/>
  <c r="AE351" i="2"/>
  <c r="AE519" i="2"/>
  <c r="AE920" i="2"/>
  <c r="AG920" i="2" s="1"/>
  <c r="AE4652" i="2"/>
  <c r="AE1189" i="2"/>
  <c r="AE3544" i="2"/>
  <c r="AE2995" i="2"/>
  <c r="AE4019" i="2"/>
  <c r="AE4026" i="2"/>
  <c r="AE4035" i="2"/>
  <c r="AE4036" i="2"/>
  <c r="AE4124" i="2"/>
  <c r="AE5808" i="2"/>
  <c r="AE5073" i="2"/>
  <c r="AE5307" i="2"/>
  <c r="AE5359" i="2"/>
  <c r="AE5598" i="2"/>
  <c r="AE5844" i="2"/>
  <c r="AE5880" i="2"/>
  <c r="AE5881" i="2"/>
  <c r="AE6293" i="2"/>
  <c r="AE6465" i="2"/>
  <c r="AE401" i="2"/>
  <c r="AE441" i="2"/>
  <c r="AE753" i="2"/>
  <c r="AE754" i="2"/>
  <c r="AE878" i="2"/>
  <c r="AE1058" i="2"/>
  <c r="AE1059" i="2"/>
  <c r="AE1060" i="2"/>
  <c r="AE1061" i="2"/>
  <c r="AE1062" i="2"/>
  <c r="AE1065" i="2"/>
  <c r="AE1080" i="2"/>
  <c r="AE1090" i="2"/>
  <c r="AE1170" i="2"/>
  <c r="AE1174" i="2"/>
  <c r="AE1175" i="2"/>
  <c r="AE1176" i="2"/>
  <c r="AE1177" i="2"/>
  <c r="AE1178" i="2"/>
  <c r="AE1952" i="2"/>
  <c r="AE1953" i="2"/>
  <c r="AE4125" i="2"/>
  <c r="AE4524" i="2"/>
  <c r="AE4538" i="2"/>
  <c r="AE4843" i="2"/>
  <c r="AE4877" i="2"/>
  <c r="AE442" i="2"/>
  <c r="AE443" i="2"/>
  <c r="AE1018" i="2"/>
  <c r="AE4653" i="2"/>
  <c r="AE1290" i="2"/>
  <c r="AE3545" i="2"/>
  <c r="AE4263" i="2"/>
  <c r="AE5809" i="2"/>
  <c r="AE5174" i="2"/>
  <c r="AE5308" i="2"/>
  <c r="AE5469" i="2"/>
  <c r="AE5534" i="2"/>
  <c r="AE5698" i="2"/>
  <c r="AE6040" i="2"/>
  <c r="AE6174" i="2"/>
  <c r="AE6221" i="2"/>
  <c r="AE303" i="2"/>
  <c r="AE304" i="2"/>
  <c r="AE696" i="2"/>
  <c r="AG696" i="2" s="1"/>
  <c r="AE697" i="2"/>
  <c r="AE879" i="2"/>
  <c r="AE3437" i="2"/>
  <c r="AE4264" i="2"/>
  <c r="AE5034" i="2"/>
  <c r="AE405" i="2"/>
  <c r="AE406" i="2"/>
  <c r="AE1047" i="2"/>
  <c r="AE4654" i="2"/>
  <c r="AE1437" i="2"/>
  <c r="AE3546" i="2"/>
  <c r="AE3788" i="2"/>
  <c r="AE3789" i="2"/>
  <c r="AE4005" i="2"/>
  <c r="AE4006" i="2"/>
  <c r="AE4303" i="2"/>
  <c r="AE5810" i="2"/>
  <c r="AE5200" i="2"/>
  <c r="AE5309" i="2"/>
  <c r="AE5470" i="2"/>
  <c r="AE5535" i="2"/>
  <c r="AE5721" i="2"/>
  <c r="AE5871" i="2"/>
  <c r="AE5983" i="2"/>
  <c r="AE5984" i="2"/>
  <c r="AE407" i="2"/>
  <c r="AE408" i="2"/>
  <c r="AE736" i="2"/>
  <c r="AE737" i="2"/>
  <c r="AE880" i="2"/>
  <c r="AE2166" i="2"/>
  <c r="AE2167" i="2"/>
  <c r="AE2186" i="2"/>
  <c r="AE2187" i="2"/>
  <c r="AE2188" i="2"/>
  <c r="AE2209" i="2"/>
  <c r="AE2210" i="2"/>
  <c r="AE2211" i="2"/>
  <c r="AE3111" i="2"/>
  <c r="AE3112" i="2"/>
  <c r="AE3113" i="2"/>
  <c r="AE3155" i="2"/>
  <c r="AE3156" i="2"/>
  <c r="AE3195" i="2"/>
  <c r="AE3196" i="2"/>
  <c r="AE3197" i="2"/>
  <c r="AE4304" i="2"/>
  <c r="AE4525" i="2"/>
  <c r="AE4526" i="2"/>
  <c r="AE4844" i="2"/>
  <c r="AE4845" i="2"/>
  <c r="AE3343" i="2"/>
  <c r="AE5461" i="2"/>
  <c r="AE6406" i="2"/>
  <c r="AE6520" i="2"/>
  <c r="AE3344" i="2"/>
  <c r="AE5053" i="2"/>
  <c r="AE522" i="2"/>
  <c r="AE523" i="2"/>
  <c r="AE972" i="2"/>
  <c r="AE4655" i="2"/>
  <c r="AE1222" i="2"/>
  <c r="AE3547" i="2"/>
  <c r="AE3373" i="2"/>
  <c r="AE4029" i="2"/>
  <c r="AE4030" i="2"/>
  <c r="AE4041" i="2"/>
  <c r="AE4044" i="2"/>
  <c r="AE4170" i="2"/>
  <c r="AE5811" i="2"/>
  <c r="AE5127" i="2"/>
  <c r="AE5310" i="2"/>
  <c r="AE5399" i="2"/>
  <c r="AE5648" i="2"/>
  <c r="AE5861" i="2"/>
  <c r="AE5918" i="2"/>
  <c r="AE5919" i="2"/>
  <c r="AE6322" i="2"/>
  <c r="AE6530" i="2"/>
  <c r="AE509" i="2"/>
  <c r="AE510" i="2"/>
  <c r="AE774" i="2"/>
  <c r="AE775" i="2"/>
  <c r="AE881" i="2"/>
  <c r="AE784" i="2"/>
  <c r="AE1091" i="2"/>
  <c r="AE1094" i="2"/>
  <c r="AE1095" i="2"/>
  <c r="AE1099" i="2"/>
  <c r="AE1100" i="2"/>
  <c r="AE1101" i="2"/>
  <c r="AE1115" i="2"/>
  <c r="AE1118" i="2"/>
  <c r="AE1149" i="2"/>
  <c r="AE1152" i="2"/>
  <c r="AE1153" i="2"/>
  <c r="AE1154" i="2"/>
  <c r="AE1158" i="2"/>
  <c r="AE1159" i="2"/>
  <c r="AE2113" i="2"/>
  <c r="AE2148" i="2"/>
  <c r="AE4171" i="2"/>
  <c r="AE4544" i="2"/>
  <c r="AE4545" i="2"/>
  <c r="AE4918" i="2"/>
  <c r="AE4919" i="2"/>
  <c r="AE524" i="2"/>
  <c r="AE525" i="2"/>
  <c r="AE526" i="2"/>
  <c r="AE527" i="2"/>
  <c r="AE973" i="2"/>
  <c r="AE974" i="2"/>
  <c r="AE4656" i="2"/>
  <c r="AE4657" i="2"/>
  <c r="AE1251" i="2"/>
  <c r="AE1252" i="2"/>
  <c r="AE3548" i="2"/>
  <c r="AE3549" i="2"/>
  <c r="AE3374" i="2"/>
  <c r="AE4031" i="2"/>
  <c r="AE4032" i="2"/>
  <c r="AE4045" i="2"/>
  <c r="AE4046" i="2"/>
  <c r="AE4223" i="2"/>
  <c r="AE5812" i="2"/>
  <c r="AE4224" i="2"/>
  <c r="AE5813" i="2"/>
  <c r="AE5128" i="2"/>
  <c r="AG5128" i="2" s="1"/>
  <c r="AE5129" i="2"/>
  <c r="AE5311" i="2"/>
  <c r="AE5312" i="2"/>
  <c r="AE5400" i="2"/>
  <c r="AE5649" i="2"/>
  <c r="AE5650" i="2"/>
  <c r="AE5866" i="2"/>
  <c r="AE5872" i="2"/>
  <c r="AE5920" i="2"/>
  <c r="AE5939" i="2"/>
  <c r="AE5940" i="2"/>
  <c r="AE5941" i="2"/>
  <c r="AE6531" i="2"/>
  <c r="AE511" i="2"/>
  <c r="AE512" i="2"/>
  <c r="AE776" i="2"/>
  <c r="AE777" i="2"/>
  <c r="AE882" i="2"/>
  <c r="AE1096" i="2"/>
  <c r="AE1097" i="2"/>
  <c r="AE1098" i="2"/>
  <c r="AE1102" i="2"/>
  <c r="AE1103" i="2"/>
  <c r="AE1104" i="2"/>
  <c r="AE1116" i="2"/>
  <c r="AE1119" i="2"/>
  <c r="AE1150" i="2"/>
  <c r="AE1155" i="2"/>
  <c r="AE1156" i="2"/>
  <c r="AE1160" i="2"/>
  <c r="AE1161" i="2"/>
  <c r="AE1162" i="2"/>
  <c r="AE2114" i="2"/>
  <c r="AE2149" i="2"/>
  <c r="AE4225" i="2"/>
  <c r="AE4546" i="2"/>
  <c r="AE4547" i="2"/>
  <c r="AE4920" i="2"/>
  <c r="AE4921" i="2"/>
  <c r="AE494" i="2"/>
  <c r="AE502" i="2"/>
  <c r="AE755" i="2"/>
  <c r="AE883" i="2"/>
  <c r="AE771" i="2"/>
  <c r="AE1108" i="2"/>
  <c r="AE1109" i="2"/>
  <c r="AE2031" i="2"/>
  <c r="AE2115" i="2"/>
  <c r="AE4172" i="2"/>
  <c r="AE4540" i="2"/>
  <c r="AE4543" i="2"/>
  <c r="AE4899" i="2"/>
  <c r="AE4910" i="2"/>
  <c r="AE520" i="2"/>
  <c r="AE521" i="2"/>
  <c r="AE946" i="2"/>
  <c r="AE4658" i="2"/>
  <c r="AE1223" i="2"/>
  <c r="AE3550" i="2"/>
  <c r="AE3372" i="2"/>
  <c r="AE4027" i="2"/>
  <c r="AE4028" i="2"/>
  <c r="AE4037" i="2"/>
  <c r="AE4042" i="2"/>
  <c r="AG4042" i="2" s="1"/>
  <c r="AE4173" i="2"/>
  <c r="AE5814" i="2"/>
  <c r="AE5102" i="2"/>
  <c r="AE5313" i="2"/>
  <c r="AE5381" i="2"/>
  <c r="AE5617" i="2"/>
  <c r="AE5855" i="2"/>
  <c r="AE5893" i="2"/>
  <c r="AE5894" i="2"/>
  <c r="AE6304" i="2"/>
  <c r="AE6529" i="2"/>
  <c r="AE1076" i="2"/>
  <c r="AE1078" i="2"/>
  <c r="AE1081" i="2"/>
  <c r="AE1083" i="2"/>
  <c r="AE1087" i="2"/>
  <c r="AE1092" i="2"/>
  <c r="AE1136" i="2"/>
  <c r="AE1140" i="2"/>
  <c r="AE1144" i="2"/>
  <c r="AE1145" i="2"/>
  <c r="AE1147" i="2"/>
  <c r="AE1151" i="2"/>
  <c r="AE513" i="2"/>
  <c r="AE515" i="2"/>
  <c r="AE975" i="2"/>
  <c r="AE4659" i="2"/>
  <c r="AE1224" i="2"/>
  <c r="AE3551" i="2"/>
  <c r="AE3157" i="2"/>
  <c r="AE4024" i="2"/>
  <c r="AE4025" i="2"/>
  <c r="AE4047" i="2"/>
  <c r="AE4049" i="2"/>
  <c r="AE4126" i="2"/>
  <c r="AE5815" i="2"/>
  <c r="AE5130" i="2"/>
  <c r="AE5314" i="2"/>
  <c r="AE5382" i="2"/>
  <c r="AE5618" i="2"/>
  <c r="AE5867" i="2"/>
  <c r="AE5942" i="2"/>
  <c r="AE5961" i="2"/>
  <c r="AE6323" i="2"/>
  <c r="AE6483" i="2"/>
  <c r="AE514" i="2"/>
  <c r="AE516" i="2"/>
  <c r="AE778" i="2"/>
  <c r="AE779" i="2"/>
  <c r="AE884" i="2"/>
  <c r="AE785" i="2"/>
  <c r="AE1077" i="2"/>
  <c r="AE1079" i="2"/>
  <c r="AE1082" i="2"/>
  <c r="AE1084" i="2"/>
  <c r="AE1085" i="2"/>
  <c r="AE1088" i="2"/>
  <c r="AE1117" i="2"/>
  <c r="AE1120" i="2"/>
  <c r="AE1137" i="2"/>
  <c r="AE1138" i="2"/>
  <c r="AE1141" i="2"/>
  <c r="AE1142" i="2"/>
  <c r="AE1146" i="2"/>
  <c r="AE1148" i="2"/>
  <c r="AE2150" i="2"/>
  <c r="AE2168" i="2"/>
  <c r="AE3198" i="2"/>
  <c r="AE4174" i="2"/>
  <c r="AE4548" i="2"/>
  <c r="AE4549" i="2"/>
  <c r="AE4911" i="2"/>
  <c r="AE4922" i="2"/>
  <c r="AE4970" i="2"/>
  <c r="AE3297" i="2"/>
  <c r="AE3727" i="2"/>
  <c r="AE3759" i="2"/>
  <c r="AE3923" i="2"/>
  <c r="AE3924" i="2"/>
  <c r="AE5442" i="2"/>
  <c r="AE6400" i="2"/>
  <c r="AE6521" i="2"/>
  <c r="AE380" i="2"/>
  <c r="AE381" i="2"/>
  <c r="AE738" i="2"/>
  <c r="AE739" i="2"/>
  <c r="AE885" i="2"/>
  <c r="AE2212" i="2"/>
  <c r="AE2213" i="2"/>
  <c r="AE2232" i="2"/>
  <c r="AE2233" i="2"/>
  <c r="AE2259" i="2"/>
  <c r="AE2260" i="2"/>
  <c r="AE2261" i="2"/>
  <c r="AE2262" i="2"/>
  <c r="AE3199" i="2"/>
  <c r="AE3200" i="2"/>
  <c r="AE3201" i="2"/>
  <c r="AE3251" i="2"/>
  <c r="AE3252" i="2"/>
  <c r="AE3253" i="2"/>
  <c r="AE3298" i="2"/>
  <c r="AE3299" i="2"/>
  <c r="AE3365" i="2"/>
  <c r="AE4305" i="2"/>
  <c r="AE4454" i="2"/>
  <c r="AE4455" i="2"/>
  <c r="AE4900" i="2"/>
  <c r="AE4901" i="2"/>
  <c r="AE5035" i="2"/>
  <c r="AE503" i="2"/>
  <c r="AE504" i="2"/>
  <c r="AE1019" i="2"/>
  <c r="AE4660" i="2"/>
  <c r="AE1334" i="2"/>
  <c r="AE3552" i="2"/>
  <c r="AE5816" i="2"/>
  <c r="AE4306" i="2"/>
  <c r="AE5189" i="2"/>
  <c r="AE5315" i="2"/>
  <c r="AE5710" i="2"/>
  <c r="AE6095" i="2"/>
  <c r="AE6175" i="2"/>
  <c r="AE6222" i="2"/>
  <c r="AE444" i="2"/>
  <c r="AE445" i="2"/>
  <c r="AE1048" i="2"/>
  <c r="AE4661" i="2"/>
  <c r="AE1438" i="2"/>
  <c r="AE3553" i="2"/>
  <c r="AE3790" i="2"/>
  <c r="AE3797" i="2"/>
  <c r="AE4008" i="2"/>
  <c r="AE4009" i="2"/>
  <c r="AE4319" i="2"/>
  <c r="AE5817" i="2"/>
  <c r="AE5201" i="2"/>
  <c r="AE5316" i="2"/>
  <c r="AE5471" i="2"/>
  <c r="AE5536" i="2"/>
  <c r="AE5729" i="2"/>
  <c r="AE5876" i="2"/>
  <c r="AE5986" i="2"/>
  <c r="AE5987" i="2"/>
  <c r="AE446" i="2"/>
  <c r="AE447" i="2"/>
  <c r="AE756" i="2"/>
  <c r="AE757" i="2"/>
  <c r="AE886" i="2"/>
  <c r="AE2189" i="2"/>
  <c r="AE2190" i="2"/>
  <c r="AE2214" i="2"/>
  <c r="AE2234" i="2"/>
  <c r="AE2235" i="2"/>
  <c r="AE2236" i="2"/>
  <c r="AE2263" i="2"/>
  <c r="AE2264" i="2"/>
  <c r="AE3202" i="2"/>
  <c r="AE3203" i="2"/>
  <c r="AE3254" i="2"/>
  <c r="AE3255" i="2"/>
  <c r="AE3300" i="2"/>
  <c r="AE3301" i="2"/>
  <c r="AE3302" i="2"/>
  <c r="AE3334" i="2"/>
  <c r="AE4320" i="2"/>
  <c r="AE4530" i="2"/>
  <c r="AE4531" i="2"/>
  <c r="AE4878" i="2"/>
  <c r="AE4879" i="2"/>
  <c r="AE3345" i="2"/>
  <c r="AE5462" i="2"/>
  <c r="AE6407" i="2"/>
  <c r="AE6526" i="2"/>
  <c r="AE3357" i="2"/>
  <c r="AE5056" i="2"/>
  <c r="AE3256" i="2"/>
  <c r="AE3728" i="2"/>
  <c r="AE3729" i="2"/>
  <c r="AE3925" i="2"/>
  <c r="AE3926" i="2"/>
  <c r="AE5443" i="2"/>
  <c r="AE6393" i="2"/>
  <c r="AE6522" i="2"/>
  <c r="AE352" i="2"/>
  <c r="AE382" i="2"/>
  <c r="AE724" i="2"/>
  <c r="AE740" i="2"/>
  <c r="AE887" i="2"/>
  <c r="AE2215" i="2"/>
  <c r="AE2216" i="2"/>
  <c r="AE2237" i="2"/>
  <c r="AG2237" i="2" s="1"/>
  <c r="AE2238" i="2"/>
  <c r="AE2239" i="2"/>
  <c r="AE2240" i="2"/>
  <c r="AE2265" i="2"/>
  <c r="AE2266" i="2"/>
  <c r="AE3204" i="2"/>
  <c r="AE3205" i="2"/>
  <c r="AE3206" i="2"/>
  <c r="AE3207" i="2"/>
  <c r="AE3208" i="2"/>
  <c r="AE3257" i="2"/>
  <c r="AE3258" i="2"/>
  <c r="AE3259" i="2"/>
  <c r="AE3366" i="2"/>
  <c r="AE4285" i="2"/>
  <c r="AE4456" i="2"/>
  <c r="AE4457" i="2"/>
  <c r="AE4902" i="2"/>
  <c r="AE4903" i="2"/>
  <c r="AE5036" i="2"/>
  <c r="AE495" i="2"/>
  <c r="AE505" i="2"/>
  <c r="AE1020" i="2"/>
  <c r="AE4662" i="2"/>
  <c r="AE1335" i="2"/>
  <c r="AE3554" i="2"/>
  <c r="AE4307" i="2"/>
  <c r="AE5818" i="2"/>
  <c r="AE5190" i="2"/>
  <c r="AE5317" i="2"/>
  <c r="AE5711" i="2"/>
  <c r="AE6041" i="2"/>
  <c r="AG6041" i="2" s="1"/>
  <c r="AE6176" i="2"/>
  <c r="AE6223" i="2"/>
  <c r="AE448" i="2"/>
  <c r="AE449" i="2"/>
  <c r="AE1049" i="2"/>
  <c r="AE4663" i="2"/>
  <c r="AE1488" i="2"/>
  <c r="AE3555" i="2"/>
  <c r="AE3791" i="2"/>
  <c r="AE3792" i="2"/>
  <c r="AE4010" i="2"/>
  <c r="AE4011" i="2"/>
  <c r="AE4323" i="2"/>
  <c r="AE5819" i="2"/>
  <c r="AE5202" i="2"/>
  <c r="AE5318" i="2"/>
  <c r="AE5472" i="2"/>
  <c r="AE5537" i="2"/>
  <c r="AE5730" i="2"/>
  <c r="AE5877" i="2"/>
  <c r="AE5988" i="2"/>
  <c r="AE5989" i="2"/>
  <c r="AE450" i="2"/>
  <c r="AE451" i="2"/>
  <c r="AE758" i="2"/>
  <c r="AE759" i="2"/>
  <c r="AE888" i="2"/>
  <c r="AE2191" i="2"/>
  <c r="AE2192" i="2"/>
  <c r="AE2241" i="2"/>
  <c r="AE2242" i="2"/>
  <c r="AE2243" i="2"/>
  <c r="AG2243" i="2" s="1"/>
  <c r="AE2244" i="2"/>
  <c r="AE2267" i="2"/>
  <c r="AE2268" i="2"/>
  <c r="AE3209" i="2"/>
  <c r="AE3210" i="2"/>
  <c r="AE3260" i="2"/>
  <c r="AE3261" i="2"/>
  <c r="AE3303" i="2"/>
  <c r="AE3304" i="2"/>
  <c r="AE3305" i="2"/>
  <c r="AE3306" i="2"/>
  <c r="AE4321" i="2"/>
  <c r="AE4532" i="2"/>
  <c r="AE4533" i="2"/>
  <c r="AE4880" i="2"/>
  <c r="AE4881" i="2"/>
  <c r="AE3346" i="2"/>
  <c r="AE5463" i="2"/>
  <c r="AE6408" i="2"/>
  <c r="AE6527" i="2"/>
  <c r="AE3358" i="2"/>
  <c r="AE5057" i="2"/>
  <c r="AE472" i="2"/>
  <c r="AE473" i="2"/>
  <c r="AE4664" i="2"/>
  <c r="AE1021" i="2"/>
  <c r="AE1336" i="2"/>
  <c r="AE3556" i="2"/>
  <c r="AE4286" i="2"/>
  <c r="AE5820" i="2"/>
  <c r="AE5319" i="2"/>
  <c r="AE5191" i="2"/>
  <c r="AG5191" i="2" s="1"/>
  <c r="AE5473" i="2"/>
  <c r="AE5538" i="2"/>
  <c r="AE5712" i="2"/>
  <c r="AE2193" i="2"/>
  <c r="AE2194" i="2"/>
  <c r="AE2217" i="2"/>
  <c r="AE2218" i="2"/>
  <c r="AE2219" i="2"/>
  <c r="AE2220" i="2"/>
  <c r="AE3088" i="2"/>
  <c r="AE3089" i="2"/>
  <c r="AE3114" i="2"/>
  <c r="AE3115" i="2"/>
  <c r="AE3116" i="2"/>
  <c r="AE3117" i="2"/>
  <c r="AE3431" i="2"/>
  <c r="AE3760" i="2"/>
  <c r="AE3761" i="2"/>
  <c r="AE3981" i="2"/>
  <c r="AE3982" i="2"/>
  <c r="AE5426" i="2"/>
  <c r="AE6042" i="2"/>
  <c r="AE6177" i="2"/>
  <c r="AE6224" i="2"/>
  <c r="AE6348" i="2"/>
  <c r="AE6437" i="2"/>
  <c r="AE353" i="2"/>
  <c r="AE383" i="2"/>
  <c r="AE725" i="2"/>
  <c r="AE726" i="2"/>
  <c r="AE889" i="2"/>
  <c r="AE2151" i="2"/>
  <c r="AE2152" i="2"/>
  <c r="AE3061" i="2"/>
  <c r="AE3062" i="2"/>
  <c r="AE3438" i="2"/>
  <c r="AE4287" i="2"/>
  <c r="AE4510" i="2"/>
  <c r="AE4511" i="2"/>
  <c r="AE4794" i="2"/>
  <c r="AE4795" i="2"/>
  <c r="AE5037" i="2"/>
  <c r="AE452" i="2"/>
  <c r="AE453" i="2"/>
  <c r="AE1050" i="2"/>
  <c r="AE4665" i="2"/>
  <c r="AE1489" i="2"/>
  <c r="AE3557" i="2"/>
  <c r="AE3793" i="2"/>
  <c r="AE3798" i="2"/>
  <c r="AE4012" i="2"/>
  <c r="AE4013" i="2"/>
  <c r="AE4324" i="2"/>
  <c r="AE5821" i="2"/>
  <c r="AE5203" i="2"/>
  <c r="AE5320" i="2"/>
  <c r="AE5529" i="2"/>
  <c r="AE5539" i="2"/>
  <c r="AE5731" i="2"/>
  <c r="AE5990" i="2"/>
  <c r="AE5991" i="2"/>
  <c r="AE454" i="2"/>
  <c r="AE455" i="2"/>
  <c r="AE760" i="2"/>
  <c r="AG760" i="2" s="1"/>
  <c r="AE761" i="2"/>
  <c r="AE890" i="2"/>
  <c r="AE2195" i="2"/>
  <c r="AE2196" i="2"/>
  <c r="AE2245" i="2"/>
  <c r="AE2246" i="2"/>
  <c r="AE2269" i="2"/>
  <c r="AE2270" i="2"/>
  <c r="AE2271" i="2"/>
  <c r="AE2277" i="2"/>
  <c r="AE3211" i="2"/>
  <c r="AE3262" i="2"/>
  <c r="AE3263" i="2"/>
  <c r="AE3307" i="2"/>
  <c r="AE3308" i="2"/>
  <c r="AE3309" i="2"/>
  <c r="AE3310" i="2"/>
  <c r="AE3335" i="2"/>
  <c r="AE4322" i="2"/>
  <c r="AE4534" i="2"/>
  <c r="AE4535" i="2"/>
  <c r="AE4882" i="2"/>
  <c r="AE4883" i="2"/>
  <c r="AE3347" i="2"/>
  <c r="AE5464" i="2"/>
  <c r="AE6178" i="2"/>
  <c r="AE6409" i="2"/>
  <c r="AE6528" i="2"/>
  <c r="AE3359" i="2"/>
  <c r="AE5058" i="2"/>
  <c r="AE409" i="2"/>
  <c r="AE456" i="2"/>
  <c r="AE1044" i="2"/>
  <c r="AE4666" i="2"/>
  <c r="AE1490" i="2"/>
  <c r="AE3558" i="2"/>
  <c r="AE3762" i="2"/>
  <c r="AE3763" i="2"/>
  <c r="AE3983" i="2"/>
  <c r="AE3984" i="2"/>
  <c r="AE4051" i="2"/>
  <c r="AE5204" i="2"/>
  <c r="AE5321" i="2"/>
  <c r="AE5722" i="2"/>
  <c r="AE457" i="2"/>
  <c r="AE458" i="2"/>
  <c r="AE762" i="2"/>
  <c r="AE772" i="2"/>
  <c r="AE891" i="2"/>
  <c r="AE2116" i="2"/>
  <c r="AE2117" i="2"/>
  <c r="AE2221" i="2"/>
  <c r="AE2222" i="2"/>
  <c r="AE2247" i="2"/>
  <c r="AE2248" i="2"/>
  <c r="AE2249" i="2"/>
  <c r="AE2272" i="2"/>
  <c r="AE2996" i="2"/>
  <c r="AE3063" i="2"/>
  <c r="AE3158" i="2"/>
  <c r="AE3212" i="2"/>
  <c r="AE3213" i="2"/>
  <c r="AE3214" i="2"/>
  <c r="AE3215" i="2"/>
  <c r="AE3264" i="2"/>
  <c r="AE4308" i="2"/>
  <c r="AE4512" i="2"/>
  <c r="AE4513" i="2"/>
  <c r="AE4923" i="2"/>
  <c r="AE4924" i="2"/>
  <c r="AE3360" i="2"/>
  <c r="AE5467" i="2"/>
  <c r="AE6043" i="2"/>
  <c r="AE6096" i="2"/>
  <c r="AE6179" i="2"/>
  <c r="AE6225" i="2"/>
  <c r="AE6394" i="2"/>
  <c r="AE6461" i="2"/>
  <c r="AE3367" i="2"/>
  <c r="AE5059" i="2"/>
  <c r="AE410" i="2"/>
  <c r="AE459" i="2"/>
  <c r="AE1045" i="2"/>
  <c r="AE4667" i="2"/>
  <c r="AE1491" i="2"/>
  <c r="AE3559" i="2"/>
  <c r="AE3764" i="2"/>
  <c r="AE3765" i="2"/>
  <c r="AE3985" i="2"/>
  <c r="AE3986" i="2"/>
  <c r="AE4052" i="2"/>
  <c r="AE5205" i="2"/>
  <c r="AE5322" i="2"/>
  <c r="AE5723" i="2"/>
  <c r="AE460" i="2"/>
  <c r="AE461" i="2"/>
  <c r="AE763" i="2"/>
  <c r="AE773" i="2"/>
  <c r="AE892" i="2"/>
  <c r="AE2118" i="2"/>
  <c r="AE2153" i="2"/>
  <c r="AE2223" i="2"/>
  <c r="AE2250" i="2"/>
  <c r="AE2251" i="2"/>
  <c r="AE2252" i="2"/>
  <c r="AE2253" i="2"/>
  <c r="AE2273" i="2"/>
  <c r="AE2997" i="2"/>
  <c r="AE3064" i="2"/>
  <c r="AE3159" i="2"/>
  <c r="AE3216" i="2"/>
  <c r="AE3217" i="2"/>
  <c r="AE3218" i="2"/>
  <c r="AE3219" i="2"/>
  <c r="AE3265" i="2"/>
  <c r="AE4309" i="2"/>
  <c r="AE4514" i="2"/>
  <c r="AE4515" i="2"/>
  <c r="AE4925" i="2"/>
  <c r="AE4926" i="2"/>
  <c r="AE3361" i="2"/>
  <c r="AE5468" i="2"/>
  <c r="AE6044" i="2"/>
  <c r="AE6097" i="2"/>
  <c r="AE6180" i="2"/>
  <c r="AE6226" i="2"/>
  <c r="AE6395" i="2"/>
  <c r="AE6462" i="2"/>
  <c r="AE3368" i="2"/>
  <c r="AE5060" i="2"/>
  <c r="AE411" i="2"/>
  <c r="AE412" i="2"/>
  <c r="AE1037" i="2"/>
  <c r="AE4668" i="2"/>
  <c r="AE1389" i="2"/>
  <c r="AE3560" i="2"/>
  <c r="AE3794" i="2"/>
  <c r="AE3799" i="2"/>
  <c r="AE4014" i="2"/>
  <c r="AE4015" i="2"/>
  <c r="AE4288" i="2"/>
  <c r="AE5822" i="2"/>
  <c r="AE5192" i="2"/>
  <c r="AE5323" i="2"/>
  <c r="AE5530" i="2"/>
  <c r="AE5540" i="2"/>
  <c r="AE5724" i="2"/>
  <c r="AE5980" i="2"/>
  <c r="AE5985" i="2"/>
  <c r="AE462" i="2"/>
  <c r="AE463" i="2"/>
  <c r="AE741" i="2"/>
  <c r="AE764" i="2"/>
  <c r="AE893" i="2"/>
  <c r="AE1865" i="2"/>
  <c r="AE1866" i="2"/>
  <c r="AE1954" i="2"/>
  <c r="AE2032" i="2"/>
  <c r="AE2033" i="2"/>
  <c r="AE2119" i="2"/>
  <c r="AG2119" i="2" s="1"/>
  <c r="AE2197" i="2"/>
  <c r="AE2224" i="2"/>
  <c r="AE2732" i="2"/>
  <c r="AE2733" i="2"/>
  <c r="AE2734" i="2"/>
  <c r="AE2831" i="2"/>
  <c r="AE2832" i="2"/>
  <c r="AE2908" i="2"/>
  <c r="AE3160" i="2"/>
  <c r="AE3161" i="2"/>
  <c r="AE4289" i="2"/>
  <c r="AE4536" i="2"/>
  <c r="AE4537" i="2"/>
  <c r="AE4884" i="2"/>
  <c r="AE4885" i="2"/>
  <c r="AE3441" i="2"/>
  <c r="AE5454" i="2"/>
  <c r="AE6181" i="2"/>
  <c r="AE6404" i="2"/>
  <c r="AE6525" i="2"/>
  <c r="AE3442" i="2"/>
  <c r="AE5038" i="2"/>
  <c r="AE3266" i="2"/>
  <c r="AE3730" i="2"/>
  <c r="AE3731" i="2"/>
  <c r="AE3927" i="2"/>
  <c r="AE3928" i="2"/>
  <c r="AE5444" i="2"/>
  <c r="AE6401" i="2"/>
  <c r="AE6523" i="2"/>
  <c r="AE354" i="2"/>
  <c r="AE384" i="2"/>
  <c r="AE727" i="2"/>
  <c r="AE742" i="2"/>
  <c r="AE894" i="2"/>
  <c r="AE2225" i="2"/>
  <c r="AE2226" i="2"/>
  <c r="AE2254" i="2"/>
  <c r="AE2255" i="2"/>
  <c r="AE2256" i="2"/>
  <c r="AE2274" i="2"/>
  <c r="AE2275" i="2"/>
  <c r="AE2276" i="2"/>
  <c r="AE3220" i="2"/>
  <c r="AE3221" i="2"/>
  <c r="AE3222" i="2"/>
  <c r="AE3223" i="2"/>
  <c r="AE3267" i="2"/>
  <c r="AE3268" i="2"/>
  <c r="AE3336" i="2"/>
  <c r="AE3337" i="2"/>
  <c r="AE3369" i="2"/>
  <c r="AE3370" i="2"/>
  <c r="AE4310" i="2"/>
  <c r="AE4458" i="2"/>
  <c r="AE4459" i="2"/>
  <c r="AE4904" i="2"/>
  <c r="AE4905" i="2"/>
  <c r="AE5039" i="2"/>
  <c r="AE5040" i="2"/>
  <c r="AE496" i="2"/>
  <c r="AE506" i="2"/>
  <c r="AE507" i="2"/>
  <c r="AE508" i="2"/>
  <c r="AE1022" i="2"/>
  <c r="AE1023" i="2"/>
  <c r="AE4669" i="2"/>
  <c r="AE4670" i="2"/>
  <c r="AE1337" i="2"/>
  <c r="AE1338" i="2"/>
  <c r="AE3561" i="2"/>
  <c r="AE3562" i="2"/>
  <c r="AE5823" i="2"/>
  <c r="AE4311" i="2"/>
  <c r="AE5824" i="2"/>
  <c r="AE4312" i="2"/>
  <c r="AE5193" i="2"/>
  <c r="AE5194" i="2"/>
  <c r="AE5324" i="2"/>
  <c r="AE5325" i="2"/>
  <c r="AE5713" i="2"/>
  <c r="AE5714" i="2"/>
  <c r="AE6045" i="2"/>
  <c r="AE6098" i="2"/>
  <c r="AE6182" i="2"/>
  <c r="AE6227" i="2"/>
  <c r="AE6280" i="2"/>
  <c r="AE6285" i="2"/>
  <c r="AE517" i="2"/>
  <c r="AE518" i="2"/>
  <c r="AE780" i="2"/>
  <c r="AE781" i="2"/>
  <c r="AE895" i="2"/>
  <c r="AE1105" i="2"/>
  <c r="AE1106" i="2"/>
  <c r="AE1107" i="2"/>
  <c r="AG1107" i="2" s="1"/>
  <c r="AE1110" i="2"/>
  <c r="AE1111" i="2"/>
  <c r="AE1112" i="2"/>
  <c r="AE1121" i="2"/>
  <c r="AE1122" i="2"/>
  <c r="AE1166" i="2"/>
  <c r="AE1167" i="2"/>
  <c r="AE1168" i="2"/>
  <c r="AE1169" i="2"/>
  <c r="AE1171" i="2"/>
  <c r="AE1172" i="2"/>
  <c r="AE2169" i="2"/>
  <c r="AE2170" i="2"/>
  <c r="AE4226" i="2"/>
  <c r="AE4550" i="2"/>
  <c r="AE4551" i="2"/>
  <c r="AE4927" i="2"/>
  <c r="AE4928" i="2"/>
  <c r="AE528" i="2"/>
  <c r="AE529" i="2"/>
  <c r="AE1002" i="2"/>
  <c r="AE4671" i="2"/>
  <c r="AE1253" i="2"/>
  <c r="AE3563" i="2"/>
  <c r="AE3375" i="2"/>
  <c r="AE4033" i="2"/>
  <c r="AE4034" i="2"/>
  <c r="AE4048" i="2"/>
  <c r="AE4050" i="2"/>
  <c r="AE4265" i="2"/>
  <c r="AE5825" i="2"/>
  <c r="AE5157" i="2"/>
  <c r="AG5157" i="2" s="1"/>
  <c r="AE5326" i="2"/>
  <c r="AE5401" i="2"/>
  <c r="AE5673" i="2"/>
  <c r="AE5873" i="2"/>
  <c r="AE5962" i="2"/>
  <c r="AE5963" i="2"/>
  <c r="AE6324" i="2"/>
  <c r="AE6532" i="2"/>
  <c r="AE3224" i="2"/>
  <c r="AE3664" i="2"/>
  <c r="AE3665" i="2"/>
  <c r="AE3863" i="2"/>
  <c r="AE3864" i="2"/>
  <c r="AE5402" i="2"/>
  <c r="AE6363" i="2"/>
  <c r="AE6484" i="2"/>
  <c r="AE222" i="2"/>
  <c r="AE223" i="2"/>
  <c r="AE656" i="2"/>
  <c r="AE698" i="2"/>
  <c r="AE896" i="2"/>
  <c r="AE1955" i="2"/>
  <c r="AE2034" i="2"/>
  <c r="AE2035" i="2"/>
  <c r="AE2120" i="2"/>
  <c r="AE2154" i="2"/>
  <c r="AE2155" i="2"/>
  <c r="AE2171" i="2"/>
  <c r="AE2172" i="2"/>
  <c r="AE2833" i="2"/>
  <c r="AE2909" i="2"/>
  <c r="AE2910" i="2"/>
  <c r="AE2998" i="2"/>
  <c r="AE3065" i="2"/>
  <c r="AE3090" i="2"/>
  <c r="AE3091" i="2"/>
  <c r="AE3118" i="2"/>
  <c r="AE3348" i="2"/>
  <c r="AE3349" i="2"/>
  <c r="AE4227" i="2"/>
  <c r="AE4370" i="2"/>
  <c r="AE4390" i="2"/>
  <c r="AE4846" i="2"/>
  <c r="AE4847" i="2"/>
  <c r="AE4996" i="2"/>
  <c r="AE4997" i="2"/>
  <c r="AE475" i="2"/>
  <c r="AE476" i="2"/>
  <c r="AE482" i="2"/>
  <c r="AE483" i="2"/>
  <c r="AE4672" i="2"/>
  <c r="AE976" i="2"/>
  <c r="AE977" i="2"/>
  <c r="AE4673" i="2"/>
  <c r="AE1254" i="2"/>
  <c r="AE3564" i="2"/>
  <c r="AE1291" i="2"/>
  <c r="AE3565" i="2"/>
  <c r="AE4175" i="2"/>
  <c r="AE5826" i="2"/>
  <c r="AE4266" i="2"/>
  <c r="AE5827" i="2"/>
  <c r="AE5131" i="2"/>
  <c r="AE5327" i="2"/>
  <c r="AE5158" i="2"/>
  <c r="AE5328" i="2"/>
  <c r="AE5674" i="2"/>
  <c r="AE5699" i="2"/>
  <c r="AE6046" i="2"/>
  <c r="AE6099" i="2"/>
  <c r="AE6183" i="2"/>
  <c r="AE6228" i="2"/>
  <c r="AE6281" i="2"/>
  <c r="AE6286" i="2"/>
  <c r="AE413" i="2"/>
  <c r="AE414" i="2"/>
  <c r="AE1024" i="2"/>
  <c r="AE4674" i="2"/>
  <c r="AE1339" i="2"/>
  <c r="AE3566" i="2"/>
  <c r="AE3698" i="2"/>
  <c r="AE3699" i="2"/>
  <c r="AE3929" i="2"/>
  <c r="AE3930" i="2"/>
  <c r="AE4267" i="2"/>
  <c r="AE5828" i="2"/>
  <c r="AE5175" i="2"/>
  <c r="AE5329" i="2"/>
  <c r="AE5715" i="2"/>
  <c r="AE415" i="2"/>
  <c r="AE416" i="2"/>
  <c r="AE728" i="2"/>
  <c r="AE743" i="2"/>
  <c r="AE897" i="2"/>
  <c r="AE1675" i="2"/>
  <c r="AE1761" i="2"/>
  <c r="AG1761" i="2" s="1"/>
  <c r="AE1762" i="2"/>
  <c r="AE1763" i="2"/>
  <c r="AE1764" i="2"/>
  <c r="AE1867" i="2"/>
  <c r="AE1868" i="2"/>
  <c r="AE1956" i="2"/>
  <c r="AE2559" i="2"/>
  <c r="AE2633" i="2"/>
  <c r="AE2634" i="2"/>
  <c r="AE2635" i="2"/>
  <c r="AE2636" i="2"/>
  <c r="AE2735" i="2"/>
  <c r="AE2911" i="2"/>
  <c r="AE2912" i="2"/>
  <c r="AE4313" i="2"/>
  <c r="AE4421" i="2"/>
  <c r="AE4460" i="2"/>
  <c r="AE4906" i="2"/>
  <c r="AE4912" i="2"/>
  <c r="AE3269" i="2"/>
  <c r="AE5427" i="2"/>
  <c r="AE6047" i="2"/>
  <c r="AE6184" i="2"/>
  <c r="AE6229" i="2"/>
  <c r="AE6349" i="2"/>
  <c r="AE6449" i="2"/>
  <c r="AE3311" i="2"/>
  <c r="AE5041" i="2"/>
  <c r="AE3225" i="2"/>
  <c r="AE3666" i="2"/>
  <c r="AE3667" i="2"/>
  <c r="AE3842" i="2"/>
  <c r="AG3842" i="2" s="1"/>
  <c r="AE3865" i="2"/>
  <c r="AE5403" i="2"/>
  <c r="AE6350" i="2"/>
  <c r="AE6485" i="2"/>
  <c r="AE224" i="2"/>
  <c r="AE225" i="2"/>
  <c r="AE657" i="2"/>
  <c r="AE658" i="2"/>
  <c r="AE898" i="2"/>
  <c r="AE1869" i="2"/>
  <c r="AE1957" i="2"/>
  <c r="AE1958" i="2"/>
  <c r="AE2036" i="2"/>
  <c r="AE2121" i="2"/>
  <c r="AE2156" i="2"/>
  <c r="AE2157" i="2"/>
  <c r="AE2173" i="2"/>
  <c r="AE2834" i="2"/>
  <c r="AE2835" i="2"/>
  <c r="AE2836" i="2"/>
  <c r="AE2913" i="2"/>
  <c r="AE2914" i="2"/>
  <c r="AE2999" i="2"/>
  <c r="AE3092" i="2"/>
  <c r="AE3093" i="2"/>
  <c r="AE3350" i="2"/>
  <c r="AE3351" i="2"/>
  <c r="AE4176" i="2"/>
  <c r="AE4371" i="2"/>
  <c r="AE4372" i="2"/>
  <c r="AE4823" i="2"/>
  <c r="AE4848" i="2"/>
  <c r="AG4848" i="2" s="1"/>
  <c r="AE4971" i="2"/>
  <c r="AE4998" i="2"/>
  <c r="AE477" i="2"/>
  <c r="AE478" i="2"/>
  <c r="AE484" i="2"/>
  <c r="AE485" i="2"/>
  <c r="AE978" i="2"/>
  <c r="AE4675" i="2"/>
  <c r="AE979" i="2"/>
  <c r="AE4676" i="2"/>
  <c r="AE1255" i="2"/>
  <c r="AE3567" i="2"/>
  <c r="AE1256" i="2"/>
  <c r="AE3568" i="2"/>
  <c r="AE4177" i="2"/>
  <c r="AE5829" i="2"/>
  <c r="AE4228" i="2"/>
  <c r="AE5830" i="2"/>
  <c r="AE5330" i="2"/>
  <c r="AE5132" i="2"/>
  <c r="AE5159" i="2"/>
  <c r="AE5331" i="2"/>
  <c r="AE5675" i="2"/>
  <c r="AE5676" i="2"/>
  <c r="AE6048" i="2"/>
  <c r="AE6100" i="2"/>
  <c r="AE6185" i="2"/>
  <c r="AE6230" i="2"/>
  <c r="AE6282" i="2"/>
  <c r="AE6287" i="2"/>
  <c r="AE3226" i="2"/>
  <c r="AE3668" i="2"/>
  <c r="AE3669" i="2"/>
  <c r="AE3843" i="2"/>
  <c r="AE3866" i="2"/>
  <c r="AE5404" i="2"/>
  <c r="AE6364" i="2"/>
  <c r="AE6486" i="2"/>
  <c r="AE226" i="2"/>
  <c r="AE227" i="2"/>
  <c r="AE659" i="2"/>
  <c r="AE660" i="2"/>
  <c r="AE899" i="2"/>
  <c r="AE1870" i="2"/>
  <c r="AE1959" i="2"/>
  <c r="AE1960" i="2"/>
  <c r="AE2037" i="2"/>
  <c r="AE2122" i="2"/>
  <c r="AE2158" i="2"/>
  <c r="AE2159" i="2"/>
  <c r="AE2174" i="2"/>
  <c r="AE2837" i="2"/>
  <c r="AE2838" i="2"/>
  <c r="AE2839" i="2"/>
  <c r="AE2840" i="2"/>
  <c r="AE2915" i="2"/>
  <c r="AE2916" i="2"/>
  <c r="AE3094" i="2"/>
  <c r="AE3095" i="2"/>
  <c r="AE3352" i="2"/>
  <c r="AE4178" i="2"/>
  <c r="AE4373" i="2"/>
  <c r="AE4391" i="2"/>
  <c r="AE4824" i="2"/>
  <c r="AG4824" i="2" s="1"/>
  <c r="AE4849" i="2"/>
  <c r="AE4972" i="2"/>
  <c r="AE479" i="2"/>
  <c r="AE480" i="2"/>
  <c r="AE980" i="2"/>
  <c r="AE4677" i="2"/>
  <c r="AE3569" i="2"/>
  <c r="AE1257" i="2"/>
  <c r="AE5831" i="2"/>
  <c r="AE4179" i="2"/>
  <c r="AE5332" i="2"/>
  <c r="AE5133" i="2"/>
  <c r="AE5677" i="2"/>
  <c r="AE6049" i="2"/>
  <c r="AE6186" i="2"/>
  <c r="AE6231" i="2"/>
  <c r="AE417" i="2"/>
  <c r="AE418" i="2"/>
  <c r="AE1025" i="2"/>
  <c r="AE4678" i="2"/>
  <c r="AE1340" i="2"/>
  <c r="AE3570" i="2"/>
  <c r="AE3700" i="2"/>
  <c r="AE3701" i="2"/>
  <c r="AE3931" i="2"/>
  <c r="AE3932" i="2"/>
  <c r="AE4268" i="2"/>
  <c r="AE5832" i="2"/>
  <c r="AE5176" i="2"/>
  <c r="AE5333" i="2"/>
  <c r="AE5716" i="2"/>
  <c r="AE402" i="2"/>
  <c r="AE419" i="2"/>
  <c r="AE729" i="2"/>
  <c r="AE744" i="2"/>
  <c r="AE900" i="2"/>
  <c r="AE1676" i="2"/>
  <c r="AE1677" i="2"/>
  <c r="AE1765" i="2"/>
  <c r="AE1766" i="2"/>
  <c r="AE1767" i="2"/>
  <c r="AE1768" i="2"/>
  <c r="AE1871" i="2"/>
  <c r="AE1961" i="2"/>
  <c r="AE2560" i="2"/>
  <c r="AE2637" i="2"/>
  <c r="AE2638" i="2"/>
  <c r="AE2639" i="2"/>
  <c r="AE2640" i="2"/>
  <c r="AE2736" i="2"/>
  <c r="AE2917" i="2"/>
  <c r="AE2918" i="2"/>
  <c r="AE4290" i="2"/>
  <c r="AE4422" i="2"/>
  <c r="AE4461" i="2"/>
  <c r="AE4907" i="2"/>
  <c r="AE4908" i="2"/>
  <c r="AE3270" i="2"/>
  <c r="AE5428" i="2"/>
  <c r="AE6050" i="2"/>
  <c r="AE6187" i="2"/>
  <c r="AE6232" i="2"/>
  <c r="AE6351" i="2"/>
  <c r="AE6446" i="2"/>
  <c r="AE3312" i="2"/>
  <c r="AE5042" i="2"/>
  <c r="AE420" i="2"/>
  <c r="AE421" i="2"/>
  <c r="AE1046" i="2"/>
  <c r="AE4679" i="2"/>
  <c r="AE1439" i="2"/>
  <c r="AE3571" i="2"/>
  <c r="AE3732" i="2"/>
  <c r="AE3766" i="2"/>
  <c r="AE3955" i="2"/>
  <c r="AE3956" i="2"/>
  <c r="AE4053" i="2"/>
  <c r="AE5206" i="2"/>
  <c r="AE5334" i="2"/>
  <c r="AE5725" i="2"/>
  <c r="AE422" i="2"/>
  <c r="AE423" i="2"/>
  <c r="AE765" i="2"/>
  <c r="AE766" i="2"/>
  <c r="AE901" i="2"/>
  <c r="AE2038" i="2"/>
  <c r="AE2039" i="2"/>
  <c r="AE2198" i="2"/>
  <c r="AE2199" i="2"/>
  <c r="AE2200" i="2"/>
  <c r="AE2201" i="2"/>
  <c r="AE2227" i="2"/>
  <c r="AE2228" i="2"/>
  <c r="AE3000" i="2"/>
  <c r="AE3001" i="2"/>
  <c r="AE3119" i="2"/>
  <c r="AE3120" i="2"/>
  <c r="AE3121" i="2"/>
  <c r="AE3122" i="2"/>
  <c r="AE3162" i="2"/>
  <c r="AE3163" i="2"/>
  <c r="AE4314" i="2"/>
  <c r="AE4488" i="2"/>
  <c r="AE4489" i="2"/>
  <c r="AE4913" i="2"/>
  <c r="AE4914" i="2"/>
  <c r="AE3353" i="2"/>
  <c r="AE5466" i="2"/>
  <c r="AE6051" i="2"/>
  <c r="AE6101" i="2"/>
  <c r="AE6188" i="2"/>
  <c r="AE6233" i="2"/>
  <c r="AE6396" i="2"/>
  <c r="AE6460" i="2"/>
  <c r="AE3371" i="2"/>
  <c r="AE5061" i="2"/>
  <c r="AE424" i="2"/>
  <c r="AE464" i="2"/>
  <c r="AE1038" i="2"/>
  <c r="AE4680" i="2"/>
  <c r="AE1341" i="2"/>
  <c r="AE3572" i="2"/>
  <c r="AE3733" i="2"/>
  <c r="AE3734" i="2"/>
  <c r="AE3933" i="2"/>
  <c r="AE3957" i="2"/>
  <c r="AE4291" i="2"/>
  <c r="AE5833" i="2"/>
  <c r="AE5195" i="2"/>
  <c r="AE5335" i="2"/>
  <c r="AE5726" i="2"/>
  <c r="AE425" i="2"/>
  <c r="AE426" i="2"/>
  <c r="AE745" i="2"/>
  <c r="AE746" i="2"/>
  <c r="AE902" i="2"/>
  <c r="AE1769" i="2"/>
  <c r="AE1770" i="2"/>
  <c r="AE1771" i="2"/>
  <c r="AE1872" i="2"/>
  <c r="AE1873" i="2"/>
  <c r="AE1962" i="2"/>
  <c r="AE1963" i="2"/>
  <c r="AE2040" i="2"/>
  <c r="AE2641" i="2"/>
  <c r="AE2642" i="2"/>
  <c r="AE2643" i="2"/>
  <c r="AE2737" i="2"/>
  <c r="AE2738" i="2"/>
  <c r="AE2739" i="2"/>
  <c r="AE2919" i="2"/>
  <c r="AE2920" i="2"/>
  <c r="AE4315" i="2"/>
  <c r="AE4462" i="2"/>
  <c r="AE4463" i="2"/>
  <c r="AE4915" i="2"/>
  <c r="AE4916" i="2"/>
  <c r="AE3313" i="2"/>
  <c r="AE5445" i="2"/>
  <c r="AE6052" i="2"/>
  <c r="AG6052" i="2" s="1"/>
  <c r="AE6189" i="2"/>
  <c r="AE6234" i="2"/>
  <c r="AE6365" i="2"/>
  <c r="AE6454" i="2"/>
  <c r="AE3314" i="2"/>
  <c r="AE5043" i="2"/>
  <c r="AE3227" i="2"/>
  <c r="AE3702" i="2"/>
  <c r="AE3703" i="2"/>
  <c r="AE3867" i="2"/>
  <c r="AE3868" i="2"/>
  <c r="AE5429" i="2"/>
  <c r="AE6375" i="2"/>
  <c r="AE6496" i="2"/>
  <c r="AE305" i="2"/>
  <c r="AE306" i="2"/>
  <c r="AE699" i="2"/>
  <c r="AE700" i="2"/>
  <c r="AE903" i="2"/>
  <c r="AE1964" i="2"/>
  <c r="AE1965" i="2"/>
  <c r="AE2041" i="2"/>
  <c r="AE2042" i="2"/>
  <c r="AE2043" i="2"/>
  <c r="AE2123" i="2"/>
  <c r="AE2175" i="2"/>
  <c r="AE2176" i="2"/>
  <c r="AE2841" i="2"/>
  <c r="AE2921" i="2"/>
  <c r="AE2922" i="2"/>
  <c r="AE2923" i="2"/>
  <c r="AE2924" i="2"/>
  <c r="AE3002" i="2"/>
  <c r="AE3123" i="2"/>
  <c r="AE3124" i="2"/>
  <c r="AE3362" i="2"/>
  <c r="AE4229" i="2"/>
  <c r="AE4392" i="2"/>
  <c r="AE4393" i="2"/>
  <c r="AE4850" i="2"/>
  <c r="AE4851" i="2"/>
  <c r="AE4999" i="2"/>
  <c r="AE486" i="2"/>
  <c r="AE487" i="2"/>
  <c r="AE1003" i="2"/>
  <c r="AE4681" i="2"/>
  <c r="AE1292" i="2"/>
  <c r="AE3573" i="2"/>
  <c r="AE4230" i="2"/>
  <c r="AE5834" i="2"/>
  <c r="AE5160" i="2"/>
  <c r="AE5336" i="2"/>
  <c r="AE5678" i="2"/>
  <c r="AE6053" i="2"/>
  <c r="AE6190" i="2"/>
  <c r="AE6235" i="2"/>
  <c r="AE3228" i="2"/>
  <c r="AE3670" i="2"/>
  <c r="AE3704" i="2"/>
  <c r="AE3869" i="2"/>
  <c r="AE3870" i="2"/>
  <c r="AE5405" i="2"/>
  <c r="AE6376" i="2"/>
  <c r="AE6497" i="2"/>
  <c r="AE307" i="2"/>
  <c r="AE308" i="2"/>
  <c r="AE701" i="2"/>
  <c r="AE702" i="2"/>
  <c r="AE904" i="2"/>
  <c r="AE1966" i="2"/>
  <c r="AE1967" i="2"/>
  <c r="AE2044" i="2"/>
  <c r="AE2045" i="2"/>
  <c r="AE2046" i="2"/>
  <c r="AE2047" i="2"/>
  <c r="AE2177" i="2"/>
  <c r="AE2178" i="2"/>
  <c r="AE2842" i="2"/>
  <c r="AE2925" i="2"/>
  <c r="AE2926" i="2"/>
  <c r="AE2927" i="2"/>
  <c r="AE3003" i="2"/>
  <c r="AE3004" i="2"/>
  <c r="AE3125" i="2"/>
  <c r="AE3126" i="2"/>
  <c r="AE3354" i="2"/>
  <c r="AE4231" i="2"/>
  <c r="AE4394" i="2"/>
  <c r="AE4395" i="2"/>
  <c r="AE4852" i="2"/>
  <c r="AE4853" i="2"/>
  <c r="AE5000" i="2"/>
  <c r="AE488" i="2"/>
  <c r="AE489" i="2"/>
  <c r="AE981" i="2"/>
  <c r="AE4682" i="2"/>
  <c r="AE1293" i="2"/>
  <c r="AE3574" i="2"/>
  <c r="AE4232" i="2"/>
  <c r="AE5835" i="2"/>
  <c r="AE5161" i="2"/>
  <c r="AE5337" i="2"/>
  <c r="AE5679" i="2"/>
  <c r="AE6054" i="2"/>
  <c r="AE6191" i="2"/>
  <c r="AE6236" i="2"/>
  <c r="AE3229" i="2"/>
  <c r="AE3671" i="2"/>
  <c r="AE3672" i="2"/>
  <c r="AE3871" i="2"/>
  <c r="AE3872" i="2"/>
  <c r="AE5406" i="2"/>
  <c r="AE6377" i="2"/>
  <c r="AE6498" i="2"/>
  <c r="AE228" i="2"/>
  <c r="AE309" i="2"/>
  <c r="AE661" i="2"/>
  <c r="AE703" i="2"/>
  <c r="AE905" i="2"/>
  <c r="AE1968" i="2"/>
  <c r="AE2048" i="2"/>
  <c r="AE2049" i="2"/>
  <c r="AE2124" i="2"/>
  <c r="AE2160" i="2"/>
  <c r="AE2179" i="2"/>
  <c r="AE2180" i="2"/>
  <c r="AE2181" i="2"/>
  <c r="AE2843" i="2"/>
  <c r="AE2928" i="2"/>
  <c r="AE3005" i="2"/>
  <c r="AE3006" i="2"/>
  <c r="AE3007" i="2"/>
  <c r="AE3008" i="2"/>
  <c r="AE3127" i="2"/>
  <c r="AE3128" i="2"/>
  <c r="AE3355" i="2"/>
  <c r="AE4233" i="2"/>
  <c r="AE4396" i="2"/>
  <c r="AE4397" i="2"/>
  <c r="AE4854" i="2"/>
  <c r="AE4855" i="2"/>
  <c r="AE5001" i="2"/>
  <c r="AE481" i="2"/>
  <c r="AE490" i="2"/>
  <c r="AE982" i="2"/>
  <c r="AE4683" i="2"/>
  <c r="AE1258" i="2"/>
  <c r="AE3575" i="2"/>
  <c r="AE4234" i="2"/>
  <c r="AE5836" i="2"/>
  <c r="AE5134" i="2"/>
  <c r="AE5338" i="2"/>
  <c r="AE5680" i="2"/>
  <c r="AE6055" i="2"/>
  <c r="AE6192" i="2"/>
  <c r="AE6237" i="2"/>
  <c r="AE3271" i="2"/>
  <c r="AE3705" i="2"/>
  <c r="AE3706" i="2"/>
  <c r="AE3873" i="2"/>
  <c r="AG3873" i="2" s="1"/>
  <c r="AE3891" i="2"/>
  <c r="AE5430" i="2"/>
  <c r="AE6385" i="2"/>
  <c r="AE6499" i="2"/>
  <c r="AE310" i="2"/>
  <c r="AE311" i="2"/>
  <c r="AE704" i="2"/>
  <c r="AE705" i="2"/>
  <c r="AE906" i="2"/>
  <c r="AE1969" i="2"/>
  <c r="AE2050" i="2"/>
  <c r="AE2051" i="2"/>
  <c r="AE2052" i="2"/>
  <c r="AE2125" i="2"/>
  <c r="AE2126" i="2"/>
  <c r="AE2182" i="2"/>
  <c r="AE2202" i="2"/>
  <c r="AE2929" i="2"/>
  <c r="AE2930" i="2"/>
  <c r="AE2931" i="2"/>
  <c r="AE2932" i="2"/>
  <c r="AE3009" i="2"/>
  <c r="AE3010" i="2"/>
  <c r="AE3129" i="2"/>
  <c r="AE3130" i="2"/>
  <c r="AE3363" i="2"/>
  <c r="AE4269" i="2"/>
  <c r="AE4398" i="2"/>
  <c r="AE4423" i="2"/>
  <c r="AE4856" i="2"/>
  <c r="AE4886" i="2"/>
  <c r="AE5022" i="2"/>
  <c r="AG5022" i="2" s="1"/>
  <c r="AE491" i="2"/>
  <c r="AE492" i="2"/>
  <c r="AE1004" i="2"/>
  <c r="AE4684" i="2"/>
  <c r="AE1294" i="2"/>
  <c r="AE3576" i="2"/>
  <c r="AE4235" i="2"/>
  <c r="AE5837" i="2"/>
  <c r="AE5162" i="2"/>
  <c r="AE5339" i="2"/>
  <c r="AE5700" i="2"/>
  <c r="AE6056" i="2"/>
  <c r="AE6193" i="2"/>
  <c r="AE6238" i="2"/>
  <c r="AE427" i="2"/>
  <c r="AE465" i="2"/>
  <c r="AE1039" i="2"/>
  <c r="AE4685" i="2"/>
  <c r="AE1342" i="2"/>
  <c r="AE3577" i="2"/>
  <c r="AE3707" i="2"/>
  <c r="AE3735" i="2"/>
  <c r="AE3934" i="2"/>
  <c r="AE3958" i="2"/>
  <c r="AE4292" i="2"/>
  <c r="AE5838" i="2"/>
  <c r="AE5196" i="2"/>
  <c r="AE5340" i="2"/>
  <c r="AE5727" i="2"/>
  <c r="AE428" i="2"/>
  <c r="AE429" i="2"/>
  <c r="AE747" i="2"/>
  <c r="AG747" i="2" s="1"/>
  <c r="AE748" i="2"/>
  <c r="AE907" i="2"/>
  <c r="AE1772" i="2"/>
  <c r="AE1773" i="2"/>
  <c r="AE1774" i="2"/>
  <c r="AE1775" i="2"/>
  <c r="AE1874" i="2"/>
  <c r="AE1875" i="2"/>
  <c r="AE1970" i="2"/>
  <c r="AE1971" i="2"/>
  <c r="AE2644" i="2"/>
  <c r="AE2645" i="2"/>
  <c r="AE2646" i="2"/>
  <c r="AE2647" i="2"/>
  <c r="AE2740" i="2"/>
  <c r="AE2741" i="2"/>
  <c r="AE2933" i="2"/>
  <c r="AE2934" i="2"/>
  <c r="AE4316" i="2"/>
  <c r="AE4464" i="2"/>
  <c r="AE4465" i="2"/>
  <c r="AE4909" i="2"/>
  <c r="AE4917" i="2"/>
  <c r="AE3315" i="2"/>
  <c r="AE5446" i="2"/>
  <c r="AE6057" i="2"/>
  <c r="AE6194" i="2"/>
  <c r="AE6239" i="2"/>
  <c r="AE6352" i="2"/>
  <c r="AE6450" i="2"/>
  <c r="AE3316" i="2"/>
  <c r="AE5044" i="2"/>
  <c r="AG5044" i="2" s="1"/>
  <c r="AE430" i="2"/>
  <c r="AE431" i="2"/>
  <c r="AE1026" i="2"/>
  <c r="AE4686" i="2"/>
  <c r="AE1343" i="2"/>
  <c r="AE3578" i="2"/>
  <c r="AE4293" i="2"/>
  <c r="AE5839" i="2"/>
  <c r="AE5197" i="2"/>
  <c r="AE5341" i="2"/>
  <c r="AE5728" i="2"/>
  <c r="AE1776" i="2"/>
  <c r="AE1777" i="2"/>
  <c r="AE1778" i="2"/>
  <c r="AE1876" i="2"/>
  <c r="AE1877" i="2"/>
  <c r="AE1878" i="2"/>
  <c r="AE2648" i="2"/>
  <c r="AE2649" i="2"/>
  <c r="AE2742" i="2"/>
  <c r="AE2743" i="2"/>
  <c r="AE2844" i="2"/>
  <c r="AE2935" i="2"/>
  <c r="AE6058" i="2"/>
  <c r="AE6195" i="2"/>
  <c r="AE6240" i="2"/>
  <c r="AE3317" i="2"/>
  <c r="AE5045" i="2"/>
  <c r="AE3417" i="2"/>
  <c r="AE3736" i="2"/>
  <c r="AE3767" i="2"/>
  <c r="AE3959" i="2"/>
  <c r="AG3959" i="2" s="1"/>
  <c r="AE3987" i="2"/>
  <c r="AE5407" i="2"/>
  <c r="AE6337" i="2"/>
  <c r="AE6438" i="2"/>
  <c r="AE355" i="2"/>
  <c r="AE356" i="2"/>
  <c r="AE706" i="2"/>
  <c r="AE730" i="2"/>
  <c r="AE908" i="2"/>
  <c r="AE2127" i="2"/>
  <c r="AE2161" i="2"/>
  <c r="AE3011" i="2"/>
  <c r="AE3012" i="2"/>
  <c r="AE4294" i="2"/>
  <c r="AE466" i="2"/>
  <c r="AE474" i="2"/>
  <c r="AE4687" i="2"/>
  <c r="AE1027" i="2"/>
  <c r="AE1344" i="2"/>
  <c r="AE3579" i="2"/>
  <c r="AE4270" i="2"/>
  <c r="AE5840" i="2"/>
  <c r="AE5177" i="2"/>
  <c r="AE5342" i="2"/>
  <c r="AE5474" i="2"/>
  <c r="AE5541" i="2"/>
  <c r="AE5717" i="2"/>
  <c r="AE2053" i="2"/>
  <c r="AE2054" i="2"/>
  <c r="AE2128" i="2"/>
  <c r="AE2162" i="2"/>
  <c r="AE2183" i="2"/>
  <c r="AG2183" i="2" s="1"/>
  <c r="AE2203" i="2"/>
  <c r="AE3013" i="2"/>
  <c r="AE3014" i="2"/>
  <c r="AE3066" i="2"/>
  <c r="AE3067" i="2"/>
  <c r="AE3068" i="2"/>
  <c r="AE3096" i="2"/>
  <c r="AE6059" i="2"/>
  <c r="AE6196" i="2"/>
  <c r="AE6241" i="2"/>
  <c r="AE3439" i="2"/>
  <c r="AE4490" i="2"/>
  <c r="AE4491" i="2"/>
  <c r="AE4757" i="2"/>
  <c r="AE4758" i="2"/>
  <c r="AE5046" i="2"/>
  <c r="AE403" i="2"/>
  <c r="AE432" i="2"/>
  <c r="AE1028" i="2"/>
  <c r="AE4688" i="2"/>
  <c r="AE1390" i="2"/>
  <c r="AE3580" i="2"/>
  <c r="AE3795" i="2"/>
  <c r="AE3796" i="2"/>
  <c r="AE4007" i="2"/>
  <c r="AE4016" i="2"/>
  <c r="AE4295" i="2"/>
  <c r="AE5841" i="2"/>
  <c r="AE5178" i="2"/>
  <c r="AE5343" i="2"/>
  <c r="AE5475" i="2"/>
  <c r="AE5542" i="2"/>
  <c r="AE5718" i="2"/>
  <c r="AE5981" i="2"/>
  <c r="AE5982" i="2"/>
  <c r="AE433" i="2"/>
  <c r="AE434" i="2"/>
  <c r="AE749" i="2"/>
  <c r="AE750" i="2"/>
  <c r="AE909" i="2"/>
  <c r="AE1678" i="2"/>
  <c r="AE1679" i="2"/>
  <c r="AE1779" i="2"/>
  <c r="AE1780" i="2"/>
  <c r="AE1781" i="2"/>
  <c r="AE1782" i="2"/>
  <c r="AE2184" i="2"/>
  <c r="AE2185" i="2"/>
  <c r="AE2561" i="2"/>
  <c r="AE2650" i="2"/>
  <c r="AE2651" i="2"/>
  <c r="AE2652" i="2"/>
  <c r="AE2653" i="2"/>
  <c r="AE2744" i="2"/>
  <c r="AE3131" i="2"/>
  <c r="AE3132" i="2"/>
  <c r="AE4296" i="2"/>
  <c r="AE4527" i="2"/>
  <c r="AE4528" i="2"/>
  <c r="AE4857" i="2"/>
  <c r="AE4858" i="2"/>
  <c r="AE3440" i="2"/>
  <c r="AE5447" i="2"/>
  <c r="AE6197" i="2"/>
  <c r="AE6405" i="2"/>
  <c r="AE6524" i="2"/>
  <c r="AE3443" i="2"/>
  <c r="AE5047" i="2"/>
  <c r="AE229" i="2"/>
  <c r="AE435" i="2"/>
  <c r="AE921" i="2"/>
  <c r="AE4689" i="2"/>
  <c r="AE1440" i="2"/>
  <c r="AE3581" i="2"/>
  <c r="AE3378" i="2"/>
  <c r="AE3673" i="2"/>
  <c r="AE3800" i="2"/>
  <c r="AE4017" i="2"/>
  <c r="AE4018" i="2"/>
  <c r="AE4127" i="2"/>
  <c r="AE5842" i="2"/>
  <c r="AE5103" i="2"/>
  <c r="AE5344" i="2"/>
  <c r="AE5431" i="2"/>
  <c r="AE5599" i="2"/>
  <c r="AE5847" i="2"/>
  <c r="AE5895" i="2"/>
  <c r="AE5974" i="2"/>
  <c r="AE6290" i="2"/>
  <c r="AE6414" i="2"/>
  <c r="AE751" i="2"/>
  <c r="AE767" i="2"/>
  <c r="AE910" i="2"/>
  <c r="AE1051" i="2"/>
  <c r="AE1052" i="2"/>
  <c r="AE1130" i="2"/>
  <c r="AE1173" i="2"/>
  <c r="AE1295" i="2"/>
  <c r="AE1680" i="2"/>
  <c r="AE2129" i="2"/>
  <c r="AE2130" i="2"/>
  <c r="AE2278" i="2"/>
  <c r="AE2283" i="2"/>
  <c r="AE2284" i="2"/>
  <c r="AE2285" i="2"/>
  <c r="AE2288" i="2"/>
  <c r="AE2289" i="2"/>
  <c r="AE2291" i="2"/>
  <c r="AE2295" i="2"/>
  <c r="AE3376" i="2"/>
  <c r="AE3377" i="2"/>
  <c r="AE3379" i="2"/>
  <c r="AE4180" i="2"/>
  <c r="AE4759" i="2"/>
  <c r="AE4887" i="2"/>
  <c r="AE4947" i="2"/>
  <c r="AE5066" i="2"/>
  <c r="AE5067" i="2"/>
  <c r="AE497" i="2"/>
  <c r="AE498" i="2"/>
  <c r="AE1005" i="2"/>
  <c r="AE4690" i="2"/>
  <c r="AE1296" i="2"/>
  <c r="AE3582" i="2"/>
  <c r="AE3272" i="2"/>
  <c r="AE3708" i="2"/>
  <c r="AE3737" i="2"/>
  <c r="AE3892" i="2"/>
  <c r="AG3892" i="2" s="1"/>
  <c r="AE3893" i="2"/>
  <c r="AE4297" i="2"/>
  <c r="AE5843" i="2"/>
  <c r="AE5179" i="2"/>
  <c r="AE5345" i="2"/>
  <c r="AE5432" i="2"/>
  <c r="AE5719" i="2"/>
  <c r="AE6060" i="2"/>
  <c r="AE6198" i="2"/>
  <c r="AE6242" i="2"/>
  <c r="AE6386" i="2"/>
  <c r="AE6511" i="2"/>
  <c r="AE357" i="2"/>
  <c r="AE358" i="2"/>
  <c r="AE731" i="2"/>
  <c r="AE732" i="2"/>
  <c r="AE911" i="2"/>
  <c r="AE2204" i="2"/>
  <c r="AE2205" i="2"/>
  <c r="AE2206" i="2"/>
  <c r="AE2207" i="2"/>
  <c r="AE2208" i="2"/>
  <c r="AE2229" i="2"/>
  <c r="AE2230" i="2"/>
  <c r="AE2231" i="2"/>
  <c r="AE3097" i="2"/>
  <c r="AE3133" i="2"/>
  <c r="AE3134" i="2"/>
  <c r="AE3135" i="2"/>
  <c r="AE3164" i="2"/>
  <c r="AE3165" i="2"/>
  <c r="AE3166" i="2"/>
  <c r="AE3230" i="2"/>
  <c r="AE3364" i="2"/>
  <c r="AE4271" i="2"/>
  <c r="AE4424" i="2"/>
  <c r="AE4425" i="2"/>
  <c r="AE4888" i="2"/>
  <c r="AE4889" i="2"/>
  <c r="AE5023" i="2"/>
  <c r="AF312" i="2"/>
  <c r="AG312" i="2" s="1"/>
  <c r="AF359" i="2"/>
  <c r="AG359" i="2" s="1"/>
  <c r="AF1029" i="2"/>
  <c r="AG1029" i="2" s="1"/>
  <c r="AF4552" i="2"/>
  <c r="AG4552" i="2" s="1"/>
  <c r="AF1297" i="2"/>
  <c r="AG1297" i="2" s="1"/>
  <c r="AF3444" i="2"/>
  <c r="AG3444" i="2" s="1"/>
  <c r="AF3231" i="2"/>
  <c r="AG3231" i="2" s="1"/>
  <c r="AF3738" i="2"/>
  <c r="AG3738" i="2" s="1"/>
  <c r="AF618" i="2"/>
  <c r="AF662" i="2"/>
  <c r="AF4760" i="2"/>
  <c r="AG4760" i="2" s="1"/>
  <c r="AF2654" i="2"/>
  <c r="AG2654" i="2" s="1"/>
  <c r="AF2745" i="2"/>
  <c r="AG2745" i="2" s="1"/>
  <c r="AF2845" i="2"/>
  <c r="AG2845" i="2" s="1"/>
  <c r="AF2846" i="2"/>
  <c r="AG2846" i="2" s="1"/>
  <c r="AF2937" i="2"/>
  <c r="AG2937" i="2" s="1"/>
  <c r="AF4237" i="2"/>
  <c r="AG4237" i="2" s="1"/>
  <c r="AF5732" i="2"/>
  <c r="AG5732" i="2" s="1"/>
  <c r="AF5681" i="2"/>
  <c r="AF5943" i="2"/>
  <c r="AF232" i="2"/>
  <c r="AG232" i="2" s="1"/>
  <c r="AF663" i="2"/>
  <c r="AG663" i="2" s="1"/>
  <c r="AF664" i="2"/>
  <c r="AG664" i="2" s="1"/>
  <c r="AF787" i="2"/>
  <c r="AG787" i="2" s="1"/>
  <c r="AF1682" i="2"/>
  <c r="AG1682" i="2" s="1"/>
  <c r="AF1784" i="2"/>
  <c r="AG1784" i="2" s="1"/>
  <c r="AF1881" i="2"/>
  <c r="AG1881" i="2" s="1"/>
  <c r="AF1974" i="2"/>
  <c r="AG1974" i="2" s="1"/>
  <c r="AF1975" i="2"/>
  <c r="AG1975" i="2" s="1"/>
  <c r="AF2057" i="2"/>
  <c r="AG2057" i="2" s="1"/>
  <c r="AF3016" i="2"/>
  <c r="AF4494" i="2"/>
  <c r="AF5544" i="2"/>
  <c r="AG5544" i="2" s="1"/>
  <c r="AF5682" i="2"/>
  <c r="AG5682" i="2" s="1"/>
  <c r="AF5944" i="2"/>
  <c r="AG5944" i="2" s="1"/>
  <c r="AF5965" i="2"/>
  <c r="AG5965" i="2" s="1"/>
  <c r="AF6103" i="2"/>
  <c r="AG6103" i="2" s="1"/>
  <c r="AF5003" i="2"/>
  <c r="AG5003" i="2" s="1"/>
  <c r="AF6387" i="2"/>
  <c r="AG6387" i="2" s="1"/>
  <c r="AF6501" i="2"/>
  <c r="AG6501" i="2" s="1"/>
  <c r="AF1190" i="2"/>
  <c r="AF3098" i="2"/>
  <c r="AF1882" i="2"/>
  <c r="AG1882" i="2" s="1"/>
  <c r="AF2059" i="2"/>
  <c r="AG2059" i="2" s="1"/>
  <c r="AF2435" i="2"/>
  <c r="AG2435" i="2" s="1"/>
  <c r="AF2436" i="2"/>
  <c r="AG2436" i="2" s="1"/>
  <c r="AF2507" i="2"/>
  <c r="AG2507" i="2" s="1"/>
  <c r="AF2564" i="2"/>
  <c r="AG2564" i="2" s="1"/>
  <c r="AF2565" i="2"/>
  <c r="AG2565" i="2" s="1"/>
  <c r="AF2940" i="2"/>
  <c r="AG2940" i="2" s="1"/>
  <c r="AF3018" i="2"/>
  <c r="AG3018" i="2" s="1"/>
  <c r="AF3276" i="2"/>
  <c r="AG3276" i="2" s="1"/>
  <c r="AF4332" i="2"/>
  <c r="AF4735" i="2"/>
  <c r="AF5209" i="2"/>
  <c r="AF3404" i="2"/>
  <c r="AG3404" i="2" s="1"/>
  <c r="AF4128" i="2"/>
  <c r="AG4128" i="2" s="1"/>
  <c r="AF5735" i="2"/>
  <c r="AG5735" i="2" s="1"/>
  <c r="AF1299" i="2"/>
  <c r="AG1299" i="2" s="1"/>
  <c r="AF1345" i="2"/>
  <c r="AG1345" i="2" s="1"/>
  <c r="AF1346" i="2"/>
  <c r="AG1346" i="2" s="1"/>
  <c r="AF1391" i="2"/>
  <c r="AG1391" i="2" s="1"/>
  <c r="AF1442" i="2"/>
  <c r="AG1442" i="2" s="1"/>
  <c r="AF789" i="2"/>
  <c r="AF4736" i="2"/>
  <c r="AG4736" i="2" s="1"/>
  <c r="AF4737" i="2"/>
  <c r="AG4737" i="2" s="1"/>
  <c r="AF5104" i="2"/>
  <c r="AG5104" i="2" s="1"/>
  <c r="AF5210" i="2"/>
  <c r="AG5210" i="2" s="1"/>
  <c r="AF5383" i="2"/>
  <c r="AF5478" i="2"/>
  <c r="AG5478" i="2" s="1"/>
  <c r="AF5545" i="2"/>
  <c r="AG5545" i="2" s="1"/>
  <c r="AF5619" i="2"/>
  <c r="AG5619" i="2" s="1"/>
  <c r="AF5862" i="2"/>
  <c r="AG5862" i="2" s="1"/>
  <c r="AF5896" i="2"/>
  <c r="AG5896" i="2" s="1"/>
  <c r="AF5921" i="2"/>
  <c r="AG5921" i="2" s="1"/>
  <c r="AF4948" i="2"/>
  <c r="AF6487" i="2"/>
  <c r="AF1347" i="2"/>
  <c r="AF5062" i="2"/>
  <c r="AG5062" i="2" s="1"/>
  <c r="AF5063" i="2"/>
  <c r="AG5063" i="2" s="1"/>
  <c r="AF5064" i="2"/>
  <c r="AG5064" i="2" s="1"/>
  <c r="AF5065" i="2"/>
  <c r="AG5065" i="2" s="1"/>
  <c r="AF2132" i="2"/>
  <c r="AG2132" i="2" s="1"/>
  <c r="AF3069" i="2"/>
  <c r="AG3069" i="2" s="1"/>
  <c r="AF3099" i="2"/>
  <c r="AG3099" i="2" s="1"/>
  <c r="AF4796" i="2"/>
  <c r="AF6402" i="2"/>
  <c r="AG6402" i="2" s="1"/>
  <c r="AF6519" i="2"/>
  <c r="AG6519" i="2" s="1"/>
  <c r="AF128" i="2"/>
  <c r="AG128" i="2" s="1"/>
  <c r="AF386" i="2"/>
  <c r="AG386" i="2" s="1"/>
  <c r="AF948" i="2"/>
  <c r="AG948" i="2" s="1"/>
  <c r="AF4557" i="2"/>
  <c r="AG4557" i="2" s="1"/>
  <c r="AF1226" i="2"/>
  <c r="AG1226" i="2" s="1"/>
  <c r="AF3449" i="2"/>
  <c r="AG3449" i="2" s="1"/>
  <c r="AF235" i="2"/>
  <c r="AF2399" i="2"/>
  <c r="AG2399" i="2" s="1"/>
  <c r="AF2438" i="2"/>
  <c r="AG2438" i="2" s="1"/>
  <c r="AF2439" i="2"/>
  <c r="AG2439" i="2" s="1"/>
  <c r="AF3167" i="2"/>
  <c r="AG3167" i="2" s="1"/>
  <c r="AF2656" i="2"/>
  <c r="AG2656" i="2" s="1"/>
  <c r="AF4240" i="2"/>
  <c r="AG4240" i="2" s="1"/>
  <c r="AF4348" i="2"/>
  <c r="AG4348" i="2" s="1"/>
  <c r="AF4374" i="2"/>
  <c r="AG4374" i="2" s="1"/>
  <c r="AF5651" i="2"/>
  <c r="AF387" i="2"/>
  <c r="AG387" i="2" s="1"/>
  <c r="AF667" i="2"/>
  <c r="AG667" i="2" s="1"/>
  <c r="AF708" i="2"/>
  <c r="AG708" i="2" s="1"/>
  <c r="AF792" i="2"/>
  <c r="AG792" i="2" s="1"/>
  <c r="AF1785" i="2"/>
  <c r="AG1785" i="2" s="1"/>
  <c r="AF1886" i="2"/>
  <c r="AG1886" i="2" s="1"/>
  <c r="AF1979" i="2"/>
  <c r="AG1979" i="2" s="1"/>
  <c r="AF2062" i="2"/>
  <c r="AG2062" i="2" s="1"/>
  <c r="AF2063" i="2"/>
  <c r="AG2063" i="2" s="1"/>
  <c r="AF3071" i="2"/>
  <c r="AF4764" i="2"/>
  <c r="AF5547" i="2"/>
  <c r="AG5547" i="2" s="1"/>
  <c r="AF5701" i="2"/>
  <c r="AG5701" i="2" s="1"/>
  <c r="AF5856" i="2"/>
  <c r="AG5856" i="2" s="1"/>
  <c r="AF5945" i="2"/>
  <c r="AG5945" i="2" s="1"/>
  <c r="AF5004" i="2"/>
  <c r="AG5004" i="2" s="1"/>
  <c r="AF6388" i="2"/>
  <c r="AG6388" i="2" s="1"/>
  <c r="AF6512" i="2"/>
  <c r="AG6512" i="2" s="1"/>
  <c r="AF316" i="2"/>
  <c r="AG316" i="2" s="1"/>
  <c r="AF363" i="2"/>
  <c r="AG363" i="2" s="1"/>
  <c r="AF1032" i="2"/>
  <c r="AG1032" i="2" s="1"/>
  <c r="AF3451" i="2"/>
  <c r="AF2066" i="2"/>
  <c r="AG2066" i="2" s="1"/>
  <c r="AF2944" i="2"/>
  <c r="AG2944" i="2" s="1"/>
  <c r="AF3024" i="2"/>
  <c r="AG3024" i="2" s="1"/>
  <c r="AF3279" i="2"/>
  <c r="AG3279" i="2" s="1"/>
  <c r="AF4242" i="2"/>
  <c r="AG4242" i="2" s="1"/>
  <c r="AF4469" i="2"/>
  <c r="AG4469" i="2" s="1"/>
  <c r="AF4497" i="2"/>
  <c r="AG4497" i="2" s="1"/>
  <c r="AF4738" i="2"/>
  <c r="AG4738" i="2" s="1"/>
  <c r="AF4766" i="2"/>
  <c r="AG4766" i="2" s="1"/>
  <c r="AF2659" i="2"/>
  <c r="AG2659" i="2" s="1"/>
  <c r="AF2945" i="2"/>
  <c r="AF4243" i="2"/>
  <c r="AF5409" i="2"/>
  <c r="AF1302" i="2"/>
  <c r="AG1302" i="2" s="1"/>
  <c r="AF3452" i="2"/>
  <c r="AG3452" i="2" s="1"/>
  <c r="AF3418" i="2"/>
  <c r="AG3418" i="2" s="1"/>
  <c r="AF1349" i="2"/>
  <c r="AG1349" i="2" s="1"/>
  <c r="AF1444" i="2"/>
  <c r="AG1444" i="2" s="1"/>
  <c r="AF1496" i="2"/>
  <c r="AG1496" i="2" s="1"/>
  <c r="AF1497" i="2"/>
  <c r="AG1497" i="2" s="1"/>
  <c r="AF794" i="2"/>
  <c r="AF4767" i="2"/>
  <c r="AG4767" i="2" s="1"/>
  <c r="AF4797" i="2"/>
  <c r="AG4797" i="2" s="1"/>
  <c r="AF4245" i="2"/>
  <c r="AG4245" i="2" s="1"/>
  <c r="AF5740" i="2"/>
  <c r="AG5740" i="2" s="1"/>
  <c r="AF5215" i="2"/>
  <c r="AG5215" i="2" s="1"/>
  <c r="AF5410" i="2"/>
  <c r="AG5410" i="2" s="1"/>
  <c r="AF5482" i="2"/>
  <c r="AG5482" i="2" s="1"/>
  <c r="AF5006" i="2"/>
  <c r="AF6389" i="2"/>
  <c r="AF3674" i="2"/>
  <c r="AF1396" i="2"/>
  <c r="AG1396" i="2" s="1"/>
  <c r="AF5105" i="2"/>
  <c r="AG5105" i="2" s="1"/>
  <c r="AF4082" i="2"/>
  <c r="AG4082" i="2" s="1"/>
  <c r="AF5997" i="2"/>
  <c r="AG5997" i="2" s="1"/>
  <c r="AF4568" i="2"/>
  <c r="AG4568" i="2" s="1"/>
  <c r="AF1400" i="2"/>
  <c r="AG1400" i="2" s="1"/>
  <c r="AF1626" i="2"/>
  <c r="AG1626" i="2" s="1"/>
  <c r="AF4474" i="2"/>
  <c r="AG4474" i="2" s="1"/>
  <c r="AF2413" i="2"/>
  <c r="AG2413" i="2" s="1"/>
  <c r="AF1268" i="2"/>
  <c r="AG1268" i="2" s="1"/>
  <c r="AF4894" i="2"/>
  <c r="AG4894" i="2" s="1"/>
  <c r="AF5368" i="2"/>
  <c r="AG5368" i="2" s="1"/>
  <c r="AF1574" i="2"/>
  <c r="AG1574" i="2" s="1"/>
  <c r="AF6258" i="2"/>
  <c r="AG6258" i="2" s="1"/>
  <c r="AF2485" i="2"/>
  <c r="AG2485" i="2" s="1"/>
  <c r="AF6138" i="2"/>
  <c r="AG6138" i="2" s="1"/>
  <c r="AF6083" i="2"/>
  <c r="AG6083" i="2" s="1"/>
  <c r="AG4715" i="2"/>
  <c r="AG4986" i="2"/>
  <c r="AH312" i="2" a="1"/>
  <c r="AH312" i="2" s="1"/>
  <c r="AH359" i="2" a="1"/>
  <c r="AH359" i="2"/>
  <c r="AH1029" i="2" a="1"/>
  <c r="AH1029" i="2" s="1"/>
  <c r="AH4552" i="2" a="1"/>
  <c r="AH4552" i="2" s="1"/>
  <c r="AH1297" i="2" a="1"/>
  <c r="AH1297" i="2" s="1"/>
  <c r="AH3444" i="2" a="1"/>
  <c r="AH3444" i="2" s="1"/>
  <c r="AH3231" i="2" a="1"/>
  <c r="AH3231" i="2" s="1"/>
  <c r="AH3738" i="2" a="1"/>
  <c r="AH3738" i="2" s="1"/>
  <c r="AH3768" i="2" a="1"/>
  <c r="AH3768" i="2" s="1"/>
  <c r="AH3960" i="2" a="1"/>
  <c r="AH3960" i="2" s="1"/>
  <c r="AH3988" i="2" a="1"/>
  <c r="AH3988" i="2" s="1"/>
  <c r="AH125" i="2" a="1"/>
  <c r="AH125" i="2" s="1"/>
  <c r="AH230" i="2" a="1"/>
  <c r="AH230" i="2" s="1"/>
  <c r="AH618" i="2" a="1"/>
  <c r="AH618" i="2" s="1"/>
  <c r="AH662" i="2" a="1"/>
  <c r="AH662" i="2" s="1"/>
  <c r="AH786" i="2" a="1"/>
  <c r="AH786" i="2"/>
  <c r="AH1681" i="2" a="1"/>
  <c r="AH1681" i="2" s="1"/>
  <c r="AH1783" i="2" a="1"/>
  <c r="AH1783" i="2"/>
  <c r="AH1879" i="2" a="1"/>
  <c r="AH1879" i="2"/>
  <c r="AH1880" i="2" a="1"/>
  <c r="AH1880" i="2" s="1"/>
  <c r="AH1972" i="2" a="1"/>
  <c r="AH1972" i="2" s="1"/>
  <c r="AH2055" i="2" a="1"/>
  <c r="AH2055" i="2" s="1"/>
  <c r="AH2562" i="2" a="1"/>
  <c r="AH2562" i="2" s="1"/>
  <c r="AH1973" i="2" a="1"/>
  <c r="AH1973" i="2"/>
  <c r="AH2056" i="2" a="1"/>
  <c r="AH2056" i="2"/>
  <c r="AH2936" i="2" a="1"/>
  <c r="AH2936" i="2" s="1"/>
  <c r="AH3015" i="2" a="1"/>
  <c r="AH3015" i="2" s="1"/>
  <c r="AH3273" i="2" a="1"/>
  <c r="AH3273" i="2" s="1"/>
  <c r="AH4236" i="2" a="1"/>
  <c r="AH4236" i="2" s="1"/>
  <c r="AH4466" i="2" a="1"/>
  <c r="AH4466" i="2" s="1"/>
  <c r="AH4492" i="2" a="1"/>
  <c r="AH4492" i="2" s="1"/>
  <c r="AH4733" i="2" a="1"/>
  <c r="AH4733" i="2" s="1"/>
  <c r="AH4760" i="2" a="1"/>
  <c r="AH4760" i="2" s="1"/>
  <c r="AH2654" i="2" a="1"/>
  <c r="AH2654" i="2" s="1"/>
  <c r="AH2745" i="2" a="1"/>
  <c r="AH2745" i="2" s="1"/>
  <c r="AH2845" i="2" a="1"/>
  <c r="AH2845" i="2" s="1"/>
  <c r="AH2846" i="2" a="1"/>
  <c r="AH2846" i="2" s="1"/>
  <c r="AH2937" i="2" a="1"/>
  <c r="AH2937" i="2"/>
  <c r="AH4237" i="2" a="1"/>
  <c r="AH4237" i="2" s="1"/>
  <c r="AH5732" i="2" a="1"/>
  <c r="AH5732" i="2"/>
  <c r="AH5163" i="2" a="1"/>
  <c r="AH5163" i="2" s="1"/>
  <c r="AH5207" i="2" a="1"/>
  <c r="AH5207" i="2" s="1"/>
  <c r="AH5408" i="2" a="1"/>
  <c r="AH5408" i="2" s="1"/>
  <c r="AH5476" i="2" a="1"/>
  <c r="AH5476" i="2"/>
  <c r="AH5543" i="2" a="1"/>
  <c r="AH5543" i="2" s="1"/>
  <c r="AH5681" i="2" a="1"/>
  <c r="AH5681" i="2" s="1"/>
  <c r="AH5943" i="2" a="1"/>
  <c r="AH5943" i="2" s="1"/>
  <c r="AH5964" i="2" a="1"/>
  <c r="AH5964" i="2" s="1"/>
  <c r="AH6102" i="2" a="1"/>
  <c r="AH6102" i="2"/>
  <c r="AH5002" i="2" a="1"/>
  <c r="AH5002" i="2"/>
  <c r="AH6378" i="2" a="1"/>
  <c r="AH6378" i="2" s="1"/>
  <c r="AH6500" i="2" a="1"/>
  <c r="AH6500" i="2" s="1"/>
  <c r="AH313" i="2" a="1"/>
  <c r="AH313" i="2"/>
  <c r="AH360" i="2" a="1"/>
  <c r="AH360" i="2" s="1"/>
  <c r="AH1030" i="2" a="1"/>
  <c r="AH1030" i="2" s="1"/>
  <c r="AH4553" i="2" a="1"/>
  <c r="AH4553" i="2" s="1"/>
  <c r="AH1298" i="2" a="1"/>
  <c r="AH1298" i="2" s="1"/>
  <c r="AH3445" i="2" a="1"/>
  <c r="AH3445" i="2" s="1"/>
  <c r="AH3274" i="2" a="1"/>
  <c r="AH3274" i="2" s="1"/>
  <c r="AH3739" i="2" a="1"/>
  <c r="AH3739" i="2" s="1"/>
  <c r="AH3769" i="2" a="1"/>
  <c r="AH3769" i="2" s="1"/>
  <c r="AH3961" i="2" a="1"/>
  <c r="AH3961" i="2" s="1"/>
  <c r="AH3989" i="2" a="1"/>
  <c r="AH3989" i="2" s="1"/>
  <c r="AH231" i="2" a="1"/>
  <c r="AH231" i="2" s="1"/>
  <c r="AH232" i="2" a="1"/>
  <c r="AH232" i="2" s="1"/>
  <c r="AH663" i="2" a="1"/>
  <c r="AH663" i="2"/>
  <c r="AH664" i="2" a="1"/>
  <c r="AH664" i="2" s="1"/>
  <c r="AH787" i="2" a="1"/>
  <c r="AH787" i="2" s="1"/>
  <c r="AH1682" i="2" a="1"/>
  <c r="AH1682" i="2" s="1"/>
  <c r="AH1784" i="2" a="1"/>
  <c r="AH1784" i="2" s="1"/>
  <c r="AH1881" i="2" a="1"/>
  <c r="AH1881" i="2" s="1"/>
  <c r="AH1974" i="2" a="1"/>
  <c r="AH1974" i="2" s="1"/>
  <c r="AH1975" i="2" a="1"/>
  <c r="AH1975" i="2" s="1"/>
  <c r="AH2057" i="2" a="1"/>
  <c r="AH2057" i="2" s="1"/>
  <c r="AH2563" i="2" a="1"/>
  <c r="AH2563" i="2" s="1"/>
  <c r="AH1976" i="2" a="1"/>
  <c r="AH1976" i="2" s="1"/>
  <c r="AH2058" i="2" a="1"/>
  <c r="AH2058" i="2"/>
  <c r="AH3016" i="2" a="1"/>
  <c r="AH3016" i="2" s="1"/>
  <c r="AH3017" i="2" a="1"/>
  <c r="AH3017" i="2" s="1"/>
  <c r="AH3275" i="2" a="1"/>
  <c r="AH3275" i="2" s="1"/>
  <c r="AH4238" i="2" a="1"/>
  <c r="AH4238" i="2" s="1"/>
  <c r="AH4493" i="2" a="1"/>
  <c r="AH4493" i="2"/>
  <c r="AH4494" i="2" a="1"/>
  <c r="AH4494" i="2" s="1"/>
  <c r="AH4734" i="2" a="1"/>
  <c r="AH4734" i="2" s="1"/>
  <c r="AH4761" i="2" a="1"/>
  <c r="AH4761" i="2"/>
  <c r="AH2655" i="2" a="1"/>
  <c r="AH2655" i="2" s="1"/>
  <c r="AH2746" i="2" a="1"/>
  <c r="AH2746" i="2" s="1"/>
  <c r="AH2847" i="2" a="1"/>
  <c r="AH2847" i="2" s="1"/>
  <c r="AH2938" i="2" a="1"/>
  <c r="AH2938" i="2" s="1"/>
  <c r="AH2939" i="2" a="1"/>
  <c r="AH2939" i="2" s="1"/>
  <c r="AH4239" i="2" a="1"/>
  <c r="AH4239" i="2" s="1"/>
  <c r="AH5733" i="2" a="1"/>
  <c r="AH5733" i="2"/>
  <c r="AH5164" i="2" a="1"/>
  <c r="AH5164" i="2" s="1"/>
  <c r="AH5208" i="2" a="1"/>
  <c r="AH5208" i="2" s="1"/>
  <c r="AH5433" i="2" a="1"/>
  <c r="AH5433" i="2" s="1"/>
  <c r="AH5477" i="2" a="1"/>
  <c r="AH5477" i="2"/>
  <c r="AH5544" i="2" a="1"/>
  <c r="AH5544" i="2" s="1"/>
  <c r="AH5682" i="2" a="1"/>
  <c r="AH5682" i="2" s="1"/>
  <c r="AH5944" i="2" a="1"/>
  <c r="AH5944" i="2" s="1"/>
  <c r="AH5965" i="2" a="1"/>
  <c r="AH5965" i="2"/>
  <c r="AH6103" i="2" a="1"/>
  <c r="AH6103" i="2" s="1"/>
  <c r="AH5003" i="2" a="1"/>
  <c r="AH5003" i="2" s="1"/>
  <c r="AH6387" i="2" a="1"/>
  <c r="AH6387" i="2"/>
  <c r="AH6501" i="2" a="1"/>
  <c r="AH6501" i="2" s="1"/>
  <c r="AH436" i="2" a="1"/>
  <c r="AH436" i="2"/>
  <c r="AH467" i="2" a="1"/>
  <c r="AH467" i="2"/>
  <c r="AH912" i="2" a="1"/>
  <c r="AH912" i="2" s="1"/>
  <c r="AH4554" i="2" a="1"/>
  <c r="AH4554" i="2" s="1"/>
  <c r="AH3446" i="2" a="1"/>
  <c r="AH3446" i="2" s="1"/>
  <c r="AH1190" i="2" a="1"/>
  <c r="AH1190" i="2" s="1"/>
  <c r="AH3098" i="2" a="1"/>
  <c r="AH3098" i="2" s="1"/>
  <c r="AH3602" i="2" a="1"/>
  <c r="AH3602" i="2" s="1"/>
  <c r="AH3603" i="2" a="1"/>
  <c r="AH3603" i="2" s="1"/>
  <c r="AH3804" i="2" a="1"/>
  <c r="AH3804" i="2" s="1"/>
  <c r="AH3805" i="2" a="1"/>
  <c r="AH3805" i="2"/>
  <c r="AH4079" i="2" a="1"/>
  <c r="AH4079" i="2" s="1"/>
  <c r="AH5734" i="2" a="1"/>
  <c r="AH5734" i="2" s="1"/>
  <c r="AH30" i="2" a="1"/>
  <c r="AH30" i="2" s="1"/>
  <c r="AH58" i="2" a="1"/>
  <c r="AH58" i="2" s="1"/>
  <c r="AH535" i="2" a="1"/>
  <c r="AH535" i="2" s="1"/>
  <c r="AH569" i="2" a="1"/>
  <c r="AH569" i="2"/>
  <c r="AH788" i="2" a="1"/>
  <c r="AH788" i="2" s="1"/>
  <c r="AH1441" i="2" a="1"/>
  <c r="AH1441" i="2" s="1"/>
  <c r="AH1492" i="2" a="1"/>
  <c r="AH1492" i="2" s="1"/>
  <c r="AH1546" i="2" a="1"/>
  <c r="AH1546" i="2" s="1"/>
  <c r="AH1613" i="2" a="1"/>
  <c r="AH1613" i="2" s="1"/>
  <c r="AH1683" i="2" a="1"/>
  <c r="AH1683" i="2" s="1"/>
  <c r="AH1684" i="2" a="1"/>
  <c r="AH1684" i="2" s="1"/>
  <c r="AH1882" i="2" a="1"/>
  <c r="AH1882" i="2"/>
  <c r="AH2059" i="2" a="1"/>
  <c r="AH2059" i="2" s="1"/>
  <c r="AH2435" i="2" a="1"/>
  <c r="AH2435" i="2" s="1"/>
  <c r="AH2436" i="2" a="1"/>
  <c r="AH2436" i="2" s="1"/>
  <c r="AH2468" i="2" a="1"/>
  <c r="AH2468" i="2" s="1"/>
  <c r="AH2507" i="2" a="1"/>
  <c r="AH2507" i="2" s="1"/>
  <c r="AH2564" i="2" a="1"/>
  <c r="AH2564" i="2" s="1"/>
  <c r="AH2565" i="2" a="1"/>
  <c r="AH2565" i="2" s="1"/>
  <c r="AH2940" i="2" a="1"/>
  <c r="AH2940" i="2" s="1"/>
  <c r="AH3018" i="2" a="1"/>
  <c r="AH3018" i="2" s="1"/>
  <c r="AH3276" i="2" a="1"/>
  <c r="AH3276" i="2" s="1"/>
  <c r="AH4080" i="2" a="1"/>
  <c r="AH4080" i="2" s="1"/>
  <c r="AH4325" i="2" a="1"/>
  <c r="AH4325" i="2" s="1"/>
  <c r="AH4332" i="2" a="1"/>
  <c r="AH4332" i="2" s="1"/>
  <c r="AH4735" i="2" a="1"/>
  <c r="AH4735" i="2" s="1"/>
  <c r="AH4762" i="2" a="1"/>
  <c r="AH4762" i="2"/>
  <c r="AH4929" i="2" a="1"/>
  <c r="AH4929" i="2" s="1"/>
  <c r="AH5074" i="2" a="1"/>
  <c r="AH5074" i="2" s="1"/>
  <c r="AH5209" i="2" a="1"/>
  <c r="AH5209" i="2" s="1"/>
  <c r="AH5360" i="2" a="1"/>
  <c r="AH5360" i="2"/>
  <c r="AH5600" i="2" a="1"/>
  <c r="AH5600" i="2" s="1"/>
  <c r="AH5992" i="2" a="1"/>
  <c r="AH5992" i="2" s="1"/>
  <c r="AH6104" i="2" a="1"/>
  <c r="AH6104" i="2" s="1"/>
  <c r="AH6199" i="2" a="1"/>
  <c r="AH6199" i="2"/>
  <c r="AH6305" i="2" a="1"/>
  <c r="AH6305" i="2"/>
  <c r="AH6468" i="2" a="1"/>
  <c r="AH6468" i="2" s="1"/>
  <c r="AH126" i="2" a="1"/>
  <c r="AH126" i="2" s="1"/>
  <c r="AH233" i="2" a="1"/>
  <c r="AH233" i="2"/>
  <c r="AH947" i="2" a="1"/>
  <c r="AH947" i="2" s="1"/>
  <c r="AH4555" i="2" a="1"/>
  <c r="AH4555" i="2" s="1"/>
  <c r="AH1225" i="2" a="1"/>
  <c r="AH1225" i="2" s="1"/>
  <c r="AH3447" i="2" a="1"/>
  <c r="AH3447" i="2" s="1"/>
  <c r="AH3404" i="2" a="1"/>
  <c r="AH3404" i="2" s="1"/>
  <c r="AH4128" i="2" a="1"/>
  <c r="AH4128" i="2" s="1"/>
  <c r="AH5735" i="2" a="1"/>
  <c r="AH5735" i="2" s="1"/>
  <c r="AH1299" i="2" a="1"/>
  <c r="AH1299" i="2" s="1"/>
  <c r="AH1345" i="2" a="1"/>
  <c r="AH1345" i="2" s="1"/>
  <c r="AH1346" i="2" a="1"/>
  <c r="AH1346" i="2" s="1"/>
  <c r="AH1391" i="2" a="1"/>
  <c r="AH1391" i="2" s="1"/>
  <c r="AH1442" i="2" a="1"/>
  <c r="AH1442" i="2" s="1"/>
  <c r="AH1493" i="2" a="1"/>
  <c r="AH1493" i="2" s="1"/>
  <c r="AH59" i="2" a="1"/>
  <c r="AH59" i="2"/>
  <c r="AH127" i="2" a="1"/>
  <c r="AH127" i="2" s="1"/>
  <c r="AH570" i="2" a="1"/>
  <c r="AH570" i="2" s="1"/>
  <c r="AH619" i="2" a="1"/>
  <c r="AH619" i="2" s="1"/>
  <c r="AH789" i="2" a="1"/>
  <c r="AH789" i="2" s="1"/>
  <c r="AH1883" i="2" a="1"/>
  <c r="AH1883" i="2" s="1"/>
  <c r="AH1977" i="2" a="1"/>
  <c r="AH1977" i="2" s="1"/>
  <c r="AH3709" i="2" a="1"/>
  <c r="AH3709" i="2"/>
  <c r="AH3740" i="2" a="1"/>
  <c r="AH3740" i="2" s="1"/>
  <c r="AH3935" i="2" a="1"/>
  <c r="AH3935" i="2" s="1"/>
  <c r="AH3962" i="2" a="1"/>
  <c r="AH3962" i="2" s="1"/>
  <c r="AH2303" i="2" a="1"/>
  <c r="AH2303" i="2"/>
  <c r="AH2323" i="2" a="1"/>
  <c r="AH2323" i="2" s="1"/>
  <c r="AH2324" i="2" a="1"/>
  <c r="AH2324" i="2"/>
  <c r="AH2360" i="2" a="1"/>
  <c r="AH2360" i="2"/>
  <c r="AH2398" i="2" a="1"/>
  <c r="AH2398" i="2" s="1"/>
  <c r="AH2437" i="2" a="1"/>
  <c r="AH2437" i="2" s="1"/>
  <c r="AH3405" i="2" a="1"/>
  <c r="AH3405" i="2" s="1"/>
  <c r="AH2941" i="2" a="1"/>
  <c r="AH2941" i="2" s="1"/>
  <c r="AH3019" i="2" a="1"/>
  <c r="AH3019" i="2" s="1"/>
  <c r="AH4129" i="2" a="1"/>
  <c r="AH4129" i="2" s="1"/>
  <c r="AH4467" i="2" a="1"/>
  <c r="AH4467" i="2" s="1"/>
  <c r="AH4468" i="2" a="1"/>
  <c r="AH4468" i="2" s="1"/>
  <c r="AH4736" i="2" a="1"/>
  <c r="AH4736" i="2"/>
  <c r="AH4737" i="2" a="1"/>
  <c r="AH4737" i="2" s="1"/>
  <c r="AH5104" i="2" a="1"/>
  <c r="AH5104" i="2"/>
  <c r="AH5210" i="2" a="1"/>
  <c r="AH5210" i="2" s="1"/>
  <c r="AH5383" i="2" a="1"/>
  <c r="AH5383" i="2" s="1"/>
  <c r="AH5478" i="2" a="1"/>
  <c r="AH5478" i="2" s="1"/>
  <c r="AH5545" i="2" a="1"/>
  <c r="AH5545" i="2"/>
  <c r="AH5619" i="2" a="1"/>
  <c r="AH5619" i="2" s="1"/>
  <c r="AH5862" i="2" a="1"/>
  <c r="AH5862" i="2" s="1"/>
  <c r="AH5896" i="2" a="1"/>
  <c r="AH5896" i="2" s="1"/>
  <c r="AH5921" i="2" a="1"/>
  <c r="AH5921" i="2"/>
  <c r="AH4948" i="2" a="1"/>
  <c r="AH4948" i="2" s="1"/>
  <c r="AH6353" i="2" a="1"/>
  <c r="AH6353" i="2" s="1"/>
  <c r="AH6487" i="2" a="1"/>
  <c r="AH6487" i="2" s="1"/>
  <c r="AH361" i="2" a="1"/>
  <c r="AH361" i="2" s="1"/>
  <c r="AH385" i="2" a="1"/>
  <c r="AH385" i="2"/>
  <c r="AH1040" i="2" a="1"/>
  <c r="AH1040" i="2" s="1"/>
  <c r="AH4556" i="2" a="1"/>
  <c r="AH4556" i="2"/>
  <c r="AH1347" i="2" a="1"/>
  <c r="AH1347" i="2" s="1"/>
  <c r="AH3448" i="2" a="1"/>
  <c r="AH3448" i="2" s="1"/>
  <c r="AH3318" i="2" a="1"/>
  <c r="AH3318" i="2" s="1"/>
  <c r="AH234" i="2" a="1"/>
  <c r="AH234" i="2" s="1"/>
  <c r="AH314" i="2" a="1"/>
  <c r="AH314" i="2" s="1"/>
  <c r="AH665" i="2" a="1"/>
  <c r="AH665" i="2"/>
  <c r="AH790" i="2" a="1"/>
  <c r="AH790" i="2" s="1"/>
  <c r="AH707" i="2" a="1"/>
  <c r="AH707" i="2" s="1"/>
  <c r="AH1884" i="2" a="1"/>
  <c r="AH1884" i="2"/>
  <c r="AH1885" i="2" a="1"/>
  <c r="AH1885" i="2" s="1"/>
  <c r="AH1978" i="2" a="1"/>
  <c r="AH1978" i="2" s="1"/>
  <c r="AH2060" i="2" a="1"/>
  <c r="AH2060" i="2" s="1"/>
  <c r="AH2131" i="2" a="1"/>
  <c r="AH2131" i="2" s="1"/>
  <c r="AH2163" i="2" a="1"/>
  <c r="AH2163" i="2" s="1"/>
  <c r="AH5062" i="2" a="1"/>
  <c r="AH5062" i="2" s="1"/>
  <c r="AH5063" i="2" a="1"/>
  <c r="AH5063" i="2"/>
  <c r="AH5064" i="2" a="1"/>
  <c r="AH5064" i="2" s="1"/>
  <c r="AH5065" i="2" a="1"/>
  <c r="AH5065" i="2" s="1"/>
  <c r="AH2061" i="2" a="1"/>
  <c r="AH2061" i="2" s="1"/>
  <c r="AH2132" i="2" a="1"/>
  <c r="AH2132" i="2" s="1"/>
  <c r="AH3069" i="2" a="1"/>
  <c r="AH3069" i="2"/>
  <c r="AH3099" i="2" a="1"/>
  <c r="AH3099" i="2" s="1"/>
  <c r="AH3319" i="2" a="1"/>
  <c r="AH3319" i="2" s="1"/>
  <c r="AH4272" i="2" a="1"/>
  <c r="AH4272" i="2" s="1"/>
  <c r="AH4495" i="2" a="1"/>
  <c r="AH4495" i="2"/>
  <c r="AH4516" i="2" a="1"/>
  <c r="AH4516" i="2" s="1"/>
  <c r="AH4763" i="2" a="1"/>
  <c r="AH4763" i="2" s="1"/>
  <c r="AH4796" i="2" a="1"/>
  <c r="AH4796" i="2"/>
  <c r="AH2747" i="2" a="1"/>
  <c r="AH2747" i="2" s="1"/>
  <c r="AH2848" i="2" a="1"/>
  <c r="AH2848" i="2" s="1"/>
  <c r="AH2942" i="2" a="1"/>
  <c r="AH2942" i="2" s="1"/>
  <c r="AH3020" i="2" a="1"/>
  <c r="AH3020" i="2" s="1"/>
  <c r="AH3021" i="2" a="1"/>
  <c r="AH3021" i="2"/>
  <c r="AH3070" i="2" a="1"/>
  <c r="AH3070" i="2" s="1"/>
  <c r="AH4298" i="2" a="1"/>
  <c r="AH4298" i="2" s="1"/>
  <c r="AH5736" i="2" a="1"/>
  <c r="AH5736" i="2" s="1"/>
  <c r="AH5180" i="2" a="1"/>
  <c r="AH5180" i="2"/>
  <c r="AH5211" i="2" a="1"/>
  <c r="AH5211" i="2" s="1"/>
  <c r="AH5448" i="2" a="1"/>
  <c r="AH5448" i="2" s="1"/>
  <c r="AH5479" i="2" a="1"/>
  <c r="AH5479" i="2" s="1"/>
  <c r="AH5546" i="2" a="1"/>
  <c r="AH5546" i="2"/>
  <c r="AH5720" i="2" a="1"/>
  <c r="AH5720" i="2" s="1"/>
  <c r="AH5863" i="2" a="1"/>
  <c r="AH5863" i="2" s="1"/>
  <c r="AH5975" i="2" a="1"/>
  <c r="AH5975" i="2" s="1"/>
  <c r="AH5976" i="2" a="1"/>
  <c r="AH5976" i="2" s="1"/>
  <c r="AH5024" i="2" a="1"/>
  <c r="AH5024" i="2" s="1"/>
  <c r="AH6402" i="2" a="1"/>
  <c r="AH6402" i="2" s="1"/>
  <c r="AH6519" i="2" a="1"/>
  <c r="AH6519" i="2" s="1"/>
  <c r="AH128" i="2" a="1"/>
  <c r="AH128" i="2"/>
  <c r="AH386" i="2" a="1"/>
  <c r="AH386" i="2" s="1"/>
  <c r="AH948" i="2" a="1"/>
  <c r="AH948" i="2"/>
  <c r="AH4557" i="2" a="1"/>
  <c r="AH4557" i="2" s="1"/>
  <c r="AH1226" i="2" a="1"/>
  <c r="AH1226" i="2" s="1"/>
  <c r="AH3449" i="2" a="1"/>
  <c r="AH3449" i="2" s="1"/>
  <c r="AH3136" i="2" a="1"/>
  <c r="AH3136" i="2" s="1"/>
  <c r="AH4130" i="2" a="1"/>
  <c r="AH4130" i="2" s="1"/>
  <c r="AH5737" i="2" a="1"/>
  <c r="AH5737" i="2"/>
  <c r="AH1348" i="2" a="1"/>
  <c r="AH1348" i="2"/>
  <c r="AH1392" i="2" a="1"/>
  <c r="AH1392" i="2" s="1"/>
  <c r="AH1393" i="2" a="1"/>
  <c r="AH1393" i="2" s="1"/>
  <c r="AH1443" i="2" a="1"/>
  <c r="AH1443" i="2" s="1"/>
  <c r="AH1494" i="2" a="1"/>
  <c r="AH1494" i="2" s="1"/>
  <c r="AH1495" i="2" a="1"/>
  <c r="AH1495" i="2"/>
  <c r="AH129" i="2" a="1"/>
  <c r="AH129" i="2" s="1"/>
  <c r="AH235" i="2" a="1"/>
  <c r="AH235" i="2" s="1"/>
  <c r="AH620" i="2" a="1"/>
  <c r="AH620" i="2"/>
  <c r="AH666" i="2" a="1"/>
  <c r="AH666" i="2" s="1"/>
  <c r="AH791" i="2" a="1"/>
  <c r="AH791" i="2" s="1"/>
  <c r="AH1547" i="2" a="1"/>
  <c r="AH1547" i="2" s="1"/>
  <c r="AH1614" i="2" a="1"/>
  <c r="AH1614" i="2" s="1"/>
  <c r="AH2566" i="2" a="1"/>
  <c r="AH2566" i="2" s="1"/>
  <c r="AH3625" i="2" a="1"/>
  <c r="AH3625" i="2"/>
  <c r="AH3645" i="2" a="1"/>
  <c r="AH3645" i="2" s="1"/>
  <c r="AH3844" i="2" a="1"/>
  <c r="AH3844" i="2"/>
  <c r="AH3845" i="2" a="1"/>
  <c r="AH3845" i="2"/>
  <c r="AH2325" i="2" a="1"/>
  <c r="AH2325" i="2" s="1"/>
  <c r="AH2326" i="2" a="1"/>
  <c r="AH2326" i="2" s="1"/>
  <c r="AH2361" i="2" a="1"/>
  <c r="AH2361" i="2" s="1"/>
  <c r="AH2399" i="2" a="1"/>
  <c r="AH2399" i="2" s="1"/>
  <c r="AH2438" i="2" a="1"/>
  <c r="AH2438" i="2" s="1"/>
  <c r="AH2439" i="2" a="1"/>
  <c r="AH2439" i="2" s="1"/>
  <c r="AH3167" i="2" a="1"/>
  <c r="AH3167" i="2" s="1"/>
  <c r="AH2656" i="2" a="1"/>
  <c r="AH2656" i="2" s="1"/>
  <c r="AH4240" i="2" a="1"/>
  <c r="AH4240" i="2"/>
  <c r="AH4348" i="2" a="1"/>
  <c r="AH4348" i="2" s="1"/>
  <c r="AH4374" i="2" a="1"/>
  <c r="AH4374" i="2"/>
  <c r="AH4825" i="2" a="1"/>
  <c r="AH4825" i="2" s="1"/>
  <c r="AH4859" i="2" a="1"/>
  <c r="AH4859" i="2" s="1"/>
  <c r="AH5135" i="2" a="1"/>
  <c r="AH5135" i="2" s="1"/>
  <c r="AH5212" i="2" a="1"/>
  <c r="AH5212" i="2" s="1"/>
  <c r="AH5384" i="2" a="1"/>
  <c r="AH5384" i="2" s="1"/>
  <c r="AH5651" i="2" a="1"/>
  <c r="AH5651" i="2" s="1"/>
  <c r="AH5993" i="2" a="1"/>
  <c r="AH5993" i="2" s="1"/>
  <c r="AH6105" i="2" a="1"/>
  <c r="AH6105" i="2" s="1"/>
  <c r="AH6200" i="2" a="1"/>
  <c r="AH6200" i="2"/>
  <c r="AH4973" i="2" a="1"/>
  <c r="AH4973" i="2" s="1"/>
  <c r="AH6306" i="2" a="1"/>
  <c r="AH6306" i="2" s="1"/>
  <c r="AH6433" i="2" a="1"/>
  <c r="AH6433" i="2" s="1"/>
  <c r="AH315" i="2" a="1"/>
  <c r="AH315" i="2" s="1"/>
  <c r="AH362" i="2" a="1"/>
  <c r="AH362" i="2" s="1"/>
  <c r="AH1031" i="2" a="1"/>
  <c r="AH1031" i="2" s="1"/>
  <c r="AH4558" i="2" a="1"/>
  <c r="AH4558" i="2" s="1"/>
  <c r="AH1300" i="2" a="1"/>
  <c r="AH1300" i="2"/>
  <c r="AH3450" i="2" a="1"/>
  <c r="AH3450" i="2"/>
  <c r="AH3277" i="2" a="1"/>
  <c r="AH3277" i="2" s="1"/>
  <c r="AH3770" i="2" a="1"/>
  <c r="AH3770" i="2"/>
  <c r="AH3771" i="2" a="1"/>
  <c r="AH3771" i="2" s="1"/>
  <c r="AH3963" i="2" a="1"/>
  <c r="AH3963" i="2" s="1"/>
  <c r="AH3990" i="2" a="1"/>
  <c r="AH3990" i="2" s="1"/>
  <c r="AH236" i="2" a="1"/>
  <c r="AH236" i="2" s="1"/>
  <c r="AH387" i="2" a="1"/>
  <c r="AH387" i="2" s="1"/>
  <c r="AH667" i="2" a="1"/>
  <c r="AH667" i="2" s="1"/>
  <c r="AH708" i="2" a="1"/>
  <c r="AH708" i="2" s="1"/>
  <c r="AH792" i="2" a="1"/>
  <c r="AH792" i="2" s="1"/>
  <c r="AH1685" i="2" a="1"/>
  <c r="AH1685" i="2"/>
  <c r="AH1785" i="2" a="1"/>
  <c r="AH1785" i="2" s="1"/>
  <c r="AH1886" i="2" a="1"/>
  <c r="AH1886" i="2" s="1"/>
  <c r="AH1979" i="2" a="1"/>
  <c r="AH1979" i="2" s="1"/>
  <c r="AH2062" i="2" a="1"/>
  <c r="AH2062" i="2"/>
  <c r="AH2063" i="2" a="1"/>
  <c r="AH2063" i="2"/>
  <c r="AH1980" i="2" a="1"/>
  <c r="AH1980" i="2"/>
  <c r="AH2064" i="2" a="1"/>
  <c r="AH2064" i="2" s="1"/>
  <c r="AH3022" i="2" a="1"/>
  <c r="AH3022" i="2"/>
  <c r="AH3071" i="2" a="1"/>
  <c r="AH3071" i="2" s="1"/>
  <c r="AH3278" i="2" a="1"/>
  <c r="AH3278" i="2" s="1"/>
  <c r="AH4241" i="2" a="1"/>
  <c r="AH4241" i="2" s="1"/>
  <c r="AH4496" i="2" a="1"/>
  <c r="AH4496" i="2" s="1"/>
  <c r="AH4517" i="2" a="1"/>
  <c r="AH4517" i="2"/>
  <c r="AH4764" i="2" a="1"/>
  <c r="AH4764" i="2" s="1"/>
  <c r="AH4765" i="2" a="1"/>
  <c r="AH4765" i="2" s="1"/>
  <c r="AH2657" i="2" a="1"/>
  <c r="AH2657" i="2" s="1"/>
  <c r="AH2658" i="2" a="1"/>
  <c r="AH2658" i="2" s="1"/>
  <c r="AH2748" i="2" a="1"/>
  <c r="AH2748" i="2" s="1"/>
  <c r="AH2849" i="2" a="1"/>
  <c r="AH2849" i="2" s="1"/>
  <c r="AH2943" i="2" a="1"/>
  <c r="AH2943" i="2" s="1"/>
  <c r="AH3023" i="2" a="1"/>
  <c r="AH3023" i="2"/>
  <c r="AH4273" i="2" a="1"/>
  <c r="AH4273" i="2" s="1"/>
  <c r="AH5738" i="2" a="1"/>
  <c r="AH5738" i="2" s="1"/>
  <c r="AH5165" i="2" a="1"/>
  <c r="AH5165" i="2"/>
  <c r="AH5213" i="2" a="1"/>
  <c r="AH5213" i="2" s="1"/>
  <c r="AH5434" i="2" a="1"/>
  <c r="AH5434" i="2" s="1"/>
  <c r="AH5480" i="2" a="1"/>
  <c r="AH5480" i="2" s="1"/>
  <c r="AH5547" i="2" a="1"/>
  <c r="AH5547" i="2" s="1"/>
  <c r="AH5701" i="2" a="1"/>
  <c r="AH5701" i="2"/>
  <c r="AH5856" i="2" a="1"/>
  <c r="AH5856" i="2" s="1"/>
  <c r="AH5945" i="2" a="1"/>
  <c r="AH5945" i="2" s="1"/>
  <c r="AH5966" i="2" a="1"/>
  <c r="AH5966" i="2" s="1"/>
  <c r="AH5004" i="2" a="1"/>
  <c r="AH5004" i="2" s="1"/>
  <c r="AH6388" i="2" a="1"/>
  <c r="AH6388" i="2"/>
  <c r="AH6512" i="2" a="1"/>
  <c r="AH6512" i="2"/>
  <c r="AH316" i="2" a="1"/>
  <c r="AH316" i="2" s="1"/>
  <c r="AH363" i="2" a="1"/>
  <c r="AH363" i="2" s="1"/>
  <c r="AH1032" i="2" a="1"/>
  <c r="AH1032" i="2" s="1"/>
  <c r="AH4559" i="2" a="1"/>
  <c r="AH4559" i="2"/>
  <c r="AH1301" i="2" a="1"/>
  <c r="AH1301" i="2" s="1"/>
  <c r="AH3451" i="2" a="1"/>
  <c r="AH3451" i="2" s="1"/>
  <c r="AH3232" i="2" a="1"/>
  <c r="AH3232" i="2" s="1"/>
  <c r="AH3741" i="2" a="1"/>
  <c r="AH3741" i="2" s="1"/>
  <c r="AH3772" i="2" a="1"/>
  <c r="AH3772" i="2" s="1"/>
  <c r="AH3964" i="2" a="1"/>
  <c r="AH3964" i="2" s="1"/>
  <c r="AH3991" i="2" a="1"/>
  <c r="AH3991" i="2" s="1"/>
  <c r="AH130" i="2" a="1"/>
  <c r="AH130" i="2" s="1"/>
  <c r="AH237" i="2" a="1"/>
  <c r="AH237" i="2" s="1"/>
  <c r="AH621" i="2" a="1"/>
  <c r="AH621" i="2" s="1"/>
  <c r="AH668" i="2" a="1"/>
  <c r="AH668" i="2"/>
  <c r="AH793" i="2" a="1"/>
  <c r="AH793" i="2" s="1"/>
  <c r="AH1686" i="2" a="1"/>
  <c r="AH1686" i="2" s="1"/>
  <c r="AH1786" i="2" a="1"/>
  <c r="AH1786" i="2" s="1"/>
  <c r="AH1787" i="2" a="1"/>
  <c r="AH1787" i="2" s="1"/>
  <c r="AH1887" i="2" a="1"/>
  <c r="AH1887" i="2" s="1"/>
  <c r="AH1981" i="2" a="1"/>
  <c r="AH1981" i="2" s="1"/>
  <c r="AH2065" i="2" a="1"/>
  <c r="AH2065" i="2" s="1"/>
  <c r="AH2567" i="2" a="1"/>
  <c r="AH2567" i="2" s="1"/>
  <c r="AH1982" i="2" a="1"/>
  <c r="AH1982" i="2" s="1"/>
  <c r="AH2066" i="2" a="1"/>
  <c r="AH2066" i="2" s="1"/>
  <c r="AH2944" i="2" a="1"/>
  <c r="AH2944" i="2" s="1"/>
  <c r="AH3024" i="2" a="1"/>
  <c r="AH3024" i="2" s="1"/>
  <c r="AH3279" i="2" a="1"/>
  <c r="AH3279" i="2" s="1"/>
  <c r="AH4242" i="2" a="1"/>
  <c r="AH4242" i="2" s="1"/>
  <c r="AH4469" i="2" a="1"/>
  <c r="AH4469" i="2" s="1"/>
  <c r="AH4497" i="2" a="1"/>
  <c r="AH4497" i="2" s="1"/>
  <c r="AH4738" i="2" a="1"/>
  <c r="AH4738" i="2" s="1"/>
  <c r="AH4766" i="2" a="1"/>
  <c r="AH4766" i="2"/>
  <c r="AH2659" i="2" a="1"/>
  <c r="AH2659" i="2" s="1"/>
  <c r="AH2749" i="2" a="1"/>
  <c r="AH2749" i="2" s="1"/>
  <c r="AH2750" i="2" a="1"/>
  <c r="AH2750" i="2" s="1"/>
  <c r="AH2850" i="2" a="1"/>
  <c r="AH2850" i="2"/>
  <c r="AH2945" i="2" a="1"/>
  <c r="AH2945" i="2" s="1"/>
  <c r="AH4243" i="2" a="1"/>
  <c r="AH4243" i="2" s="1"/>
  <c r="AH5739" i="2" a="1"/>
  <c r="AH5739" i="2" s="1"/>
  <c r="AH5166" i="2" a="1"/>
  <c r="AH5166" i="2" s="1"/>
  <c r="AH5214" i="2" a="1"/>
  <c r="AH5214" i="2" s="1"/>
  <c r="AH5409" i="2" a="1"/>
  <c r="AH5409" i="2" s="1"/>
  <c r="AH5481" i="2" a="1"/>
  <c r="AH5481" i="2" s="1"/>
  <c r="AH5548" i="2" a="1"/>
  <c r="AH5548" i="2" s="1"/>
  <c r="AH5683" i="2" a="1"/>
  <c r="AH5683" i="2" s="1"/>
  <c r="AH5946" i="2" a="1"/>
  <c r="AH5946" i="2" s="1"/>
  <c r="AH5947" i="2" a="1"/>
  <c r="AH5947" i="2" s="1"/>
  <c r="AH6106" i="2" a="1"/>
  <c r="AH6106" i="2" s="1"/>
  <c r="AH5005" i="2" a="1"/>
  <c r="AH5005" i="2" s="1"/>
  <c r="AH6379" i="2" a="1"/>
  <c r="AH6379" i="2" s="1"/>
  <c r="AH6502" i="2" a="1"/>
  <c r="AH6502" i="2"/>
  <c r="AH238" i="2" a="1"/>
  <c r="AH238" i="2" s="1"/>
  <c r="AH317" i="2" a="1"/>
  <c r="AH317" i="2" s="1"/>
  <c r="AH983" i="2" a="1"/>
  <c r="AH983" i="2" s="1"/>
  <c r="AH4560" i="2" a="1"/>
  <c r="AH4560" i="2" s="1"/>
  <c r="AH1302" i="2" a="1"/>
  <c r="AH1302" i="2" s="1"/>
  <c r="AH3452" i="2" a="1"/>
  <c r="AH3452" i="2" s="1"/>
  <c r="AH3418" i="2" a="1"/>
  <c r="AH3418" i="2" s="1"/>
  <c r="AH1349" i="2" a="1"/>
  <c r="AH1349" i="2"/>
  <c r="AH1394" i="2" a="1"/>
  <c r="AH1394" i="2" s="1"/>
  <c r="AH1444" i="2" a="1"/>
  <c r="AH1444" i="2" s="1"/>
  <c r="AH1496" i="2" a="1"/>
  <c r="AH1496" i="2" s="1"/>
  <c r="AH1497" i="2" a="1"/>
  <c r="AH1497" i="2"/>
  <c r="AH1548" i="2" a="1"/>
  <c r="AH1548" i="2" s="1"/>
  <c r="AH131" i="2" a="1"/>
  <c r="AH131" i="2" s="1"/>
  <c r="AH239" i="2" a="1"/>
  <c r="AH239" i="2" s="1"/>
  <c r="AH669" i="2" a="1"/>
  <c r="AH669" i="2"/>
  <c r="AH709" i="2" a="1"/>
  <c r="AH709" i="2" s="1"/>
  <c r="AH794" i="2" a="1"/>
  <c r="AH794" i="2" s="1"/>
  <c r="AH2067" i="2" a="1"/>
  <c r="AH2067" i="2" s="1"/>
  <c r="AH2068" i="2" a="1"/>
  <c r="AH2068" i="2" s="1"/>
  <c r="AH3773" i="2" a="1"/>
  <c r="AH3773" i="2" s="1"/>
  <c r="AH3783" i="2" a="1"/>
  <c r="AH3783" i="2"/>
  <c r="AH3992" i="2" a="1"/>
  <c r="AH3992" i="2" s="1"/>
  <c r="AH3993" i="2" a="1"/>
  <c r="AH3993" i="2"/>
  <c r="AH2327" i="2" a="1"/>
  <c r="AH2327" i="2" s="1"/>
  <c r="AH2362" i="2" a="1"/>
  <c r="AH2362" i="2" s="1"/>
  <c r="AH2400" i="2" a="1"/>
  <c r="AH2400" i="2" s="1"/>
  <c r="AH2440" i="2" a="1"/>
  <c r="AH2440" i="2"/>
  <c r="AH2441" i="2" a="1"/>
  <c r="AH2441" i="2" s="1"/>
  <c r="AH2469" i="2" a="1"/>
  <c r="AH2469" i="2" s="1"/>
  <c r="AH3432" i="2" a="1"/>
  <c r="AH3432" i="2" s="1"/>
  <c r="AH3025" i="2" a="1"/>
  <c r="AH3025" i="2" s="1"/>
  <c r="AH3072" i="2" a="1"/>
  <c r="AH3072" i="2" s="1"/>
  <c r="AH4244" i="2" a="1"/>
  <c r="AH4244" i="2" s="1"/>
  <c r="AH4498" i="2" a="1"/>
  <c r="AH4498" i="2" s="1"/>
  <c r="AH4518" i="2" a="1"/>
  <c r="AH4518" i="2" s="1"/>
  <c r="AH4767" i="2" a="1"/>
  <c r="AH4767" i="2" s="1"/>
  <c r="AH4797" i="2" a="1"/>
  <c r="AH4797" i="2" s="1"/>
  <c r="AH4245" i="2" a="1"/>
  <c r="AH4245" i="2" s="1"/>
  <c r="AH5740" i="2" a="1"/>
  <c r="AH5740" i="2" s="1"/>
  <c r="AH5136" i="2" a="1"/>
  <c r="AH5136" i="2" s="1"/>
  <c r="AH5215" i="2" a="1"/>
  <c r="AH5215" i="2" s="1"/>
  <c r="AH5410" i="2" a="1"/>
  <c r="AH5410" i="2"/>
  <c r="AH5482" i="2" a="1"/>
  <c r="AH5482" i="2"/>
  <c r="AH5549" i="2" a="1"/>
  <c r="AH5549" i="2" s="1"/>
  <c r="AH5684" i="2" a="1"/>
  <c r="AH5684" i="2"/>
  <c r="AH5948" i="2" a="1"/>
  <c r="AH5948" i="2" s="1"/>
  <c r="AH5949" i="2" a="1"/>
  <c r="AH5949" i="2"/>
  <c r="AH6107" i="2" a="1"/>
  <c r="AH6107" i="2" s="1"/>
  <c r="AH5006" i="2" a="1"/>
  <c r="AH5006" i="2" s="1"/>
  <c r="AH6389" i="2" a="1"/>
  <c r="AH6389" i="2" s="1"/>
  <c r="AH6503" i="2" a="1"/>
  <c r="AH6503" i="2" s="1"/>
  <c r="AH3320" i="2" a="1"/>
  <c r="AH3320" i="2" s="1"/>
  <c r="AH3646" i="2" a="1"/>
  <c r="AH3646" i="2"/>
  <c r="AH3674" i="2" a="1"/>
  <c r="AH3674" i="2" s="1"/>
  <c r="AH3874" i="2" a="1"/>
  <c r="AH3874" i="2"/>
  <c r="AH3894" i="2" a="1"/>
  <c r="AH3894" i="2" s="1"/>
  <c r="AH4054" i="2" a="1"/>
  <c r="AH4054" i="2" s="1"/>
  <c r="AH318" i="2" a="1"/>
  <c r="AH318" i="2" s="1"/>
  <c r="AH319" i="2" a="1"/>
  <c r="AH319" i="2"/>
  <c r="AH710" i="2" a="1"/>
  <c r="AH710" i="2" s="1"/>
  <c r="AH733" i="2" a="1"/>
  <c r="AH733" i="2" s="1"/>
  <c r="AH795" i="2" a="1"/>
  <c r="AH795" i="2" s="1"/>
  <c r="AH1788" i="2" a="1"/>
  <c r="AH1788" i="2" s="1"/>
  <c r="AH1888" i="2" a="1"/>
  <c r="AH1888" i="2" s="1"/>
  <c r="AH1983" i="2" a="1"/>
  <c r="AH1983" i="2" s="1"/>
  <c r="AH2069" i="2" a="1"/>
  <c r="AH2069" i="2" s="1"/>
  <c r="AH2070" i="2" a="1"/>
  <c r="AH2070" i="2"/>
  <c r="AH2133" i="2" a="1"/>
  <c r="AH2133" i="2" s="1"/>
  <c r="AH320" i="2" a="1"/>
  <c r="AH320" i="2" s="1"/>
  <c r="AH364" i="2" a="1"/>
  <c r="AH364" i="2" s="1"/>
  <c r="AH1006" i="2" a="1"/>
  <c r="AH1006" i="2"/>
  <c r="AH4561" i="2" a="1"/>
  <c r="AH4561" i="2"/>
  <c r="AH1350" i="2" a="1"/>
  <c r="AH1350" i="2"/>
  <c r="AH3453" i="2" a="1"/>
  <c r="AH3453" i="2" s="1"/>
  <c r="AH5181" i="2" a="1"/>
  <c r="AH5181" i="2" s="1"/>
  <c r="AH5216" i="2" a="1"/>
  <c r="AH5216" i="2"/>
  <c r="AH5685" i="2" a="1"/>
  <c r="AH5685" i="2"/>
  <c r="AH3338" i="2" a="1"/>
  <c r="AH3338" i="2" s="1"/>
  <c r="AH4274" i="2" a="1"/>
  <c r="AH4274" i="2" s="1"/>
  <c r="AH2751" i="2" a="1"/>
  <c r="AH2751" i="2" s="1"/>
  <c r="AH2752" i="2" a="1"/>
  <c r="AH2752" i="2" s="1"/>
  <c r="AH2851" i="2" a="1"/>
  <c r="AH2851" i="2" s="1"/>
  <c r="AH2946" i="2" a="1"/>
  <c r="AH2946" i="2" s="1"/>
  <c r="AH3026" i="2" a="1"/>
  <c r="AH3026" i="2" s="1"/>
  <c r="AH3027" i="2" a="1"/>
  <c r="AH3027" i="2" s="1"/>
  <c r="AH5455" i="2" a="1"/>
  <c r="AH5455" i="2" s="1"/>
  <c r="AH5994" i="2" a="1"/>
  <c r="AH5994" i="2" s="1"/>
  <c r="AH6061" i="2" a="1"/>
  <c r="AH6061" i="2"/>
  <c r="AH6108" i="2" a="1"/>
  <c r="AH6108" i="2" s="1"/>
  <c r="AH6243" i="2" a="1"/>
  <c r="AH6243" i="2" s="1"/>
  <c r="AH5048" i="2" a="1"/>
  <c r="AH5048" i="2" s="1"/>
  <c r="AH6380" i="2" a="1"/>
  <c r="AH6380" i="2" s="1"/>
  <c r="AH6457" i="2" a="1"/>
  <c r="AH6457" i="2" s="1"/>
  <c r="AH132" i="2" a="1"/>
  <c r="AH132" i="2"/>
  <c r="AH240" i="2" a="1"/>
  <c r="AH240" i="2" s="1"/>
  <c r="AH949" i="2" a="1"/>
  <c r="AH949" i="2" s="1"/>
  <c r="AH4562" i="2" a="1"/>
  <c r="AH4562" i="2" s="1"/>
  <c r="AH1227" i="2" a="1"/>
  <c r="AH1227" i="2" s="1"/>
  <c r="AH3454" i="2" a="1"/>
  <c r="AH3454" i="2"/>
  <c r="AH3406" i="2" a="1"/>
  <c r="AH3406" i="2" s="1"/>
  <c r="AH4131" i="2" a="1"/>
  <c r="AH4131" i="2" s="1"/>
  <c r="AH5741" i="2" a="1"/>
  <c r="AH5741" i="2" s="1"/>
  <c r="AH1303" i="2" a="1"/>
  <c r="AH1303" i="2" s="1"/>
  <c r="AH1351" i="2" a="1"/>
  <c r="AH1351" i="2" s="1"/>
  <c r="AH1395" i="2" a="1"/>
  <c r="AH1395" i="2" s="1"/>
  <c r="AH1396" i="2" a="1"/>
  <c r="AH1396" i="2" s="1"/>
  <c r="AH1445" i="2" a="1"/>
  <c r="AH1445" i="2" s="1"/>
  <c r="AH1498" i="2" a="1"/>
  <c r="AH1498" i="2" s="1"/>
  <c r="AH60" i="2" a="1"/>
  <c r="AH60" i="2" s="1"/>
  <c r="AH133" i="2" a="1"/>
  <c r="AH133" i="2" s="1"/>
  <c r="AH571" i="2" a="1"/>
  <c r="AH571" i="2" s="1"/>
  <c r="AH622" i="2" a="1"/>
  <c r="AH622" i="2" s="1"/>
  <c r="AH796" i="2" a="1"/>
  <c r="AH796" i="2" s="1"/>
  <c r="AH1889" i="2" a="1"/>
  <c r="AH1889" i="2" s="1"/>
  <c r="AH2071" i="2" a="1"/>
  <c r="AH2071" i="2" s="1"/>
  <c r="AH3710" i="2" a="1"/>
  <c r="AH3710" i="2" s="1"/>
  <c r="AH3742" i="2" a="1"/>
  <c r="AH3742" i="2" s="1"/>
  <c r="AH3936" i="2" a="1"/>
  <c r="AH3936" i="2"/>
  <c r="AH3965" i="2" a="1"/>
  <c r="AH3965" i="2" s="1"/>
  <c r="AH2304" i="2" a="1"/>
  <c r="AH2304" i="2" s="1"/>
  <c r="AH2328" i="2" a="1"/>
  <c r="AH2328" i="2"/>
  <c r="AH2363" i="2" a="1"/>
  <c r="AH2363" i="2" s="1"/>
  <c r="AH2364" i="2" a="1"/>
  <c r="AH2364" i="2" s="1"/>
  <c r="AH2401" i="2" a="1"/>
  <c r="AH2401" i="2" s="1"/>
  <c r="AH2442" i="2" a="1"/>
  <c r="AH2442" i="2" s="1"/>
  <c r="AH3419" i="2" a="1"/>
  <c r="AH3419" i="2" s="1"/>
  <c r="AH2947" i="2" a="1"/>
  <c r="AH2947" i="2" s="1"/>
  <c r="AH3028" i="2" a="1"/>
  <c r="AH3028" i="2"/>
  <c r="AH4132" i="2" a="1"/>
  <c r="AH4132" i="2" s="1"/>
  <c r="AH4470" i="2" a="1"/>
  <c r="AH4470" i="2" s="1"/>
  <c r="AH4471" i="2" a="1"/>
  <c r="AH4471" i="2" s="1"/>
  <c r="AH4739" i="2" a="1"/>
  <c r="AH4739" i="2" s="1"/>
  <c r="AH4740" i="2" a="1"/>
  <c r="AH4740" i="2" s="1"/>
  <c r="AH5105" i="2" a="1"/>
  <c r="AH5105" i="2" s="1"/>
  <c r="AH5217" i="2" a="1"/>
  <c r="AH5217" i="2" s="1"/>
  <c r="AH5385" i="2" a="1"/>
  <c r="AH5385" i="2" s="1"/>
  <c r="AH5483" i="2" a="1"/>
  <c r="AH5483" i="2" s="1"/>
  <c r="AH5550" i="2" a="1"/>
  <c r="AH5550" i="2" s="1"/>
  <c r="AH5652" i="2" a="1"/>
  <c r="AH5652" i="2" s="1"/>
  <c r="AH5868" i="2" a="1"/>
  <c r="AH5868" i="2" s="1"/>
  <c r="AH5897" i="2" a="1"/>
  <c r="AH5897" i="2"/>
  <c r="AH5922" i="2" a="1"/>
  <c r="AH5922" i="2" s="1"/>
  <c r="AH4974" i="2" a="1"/>
  <c r="AH4974" i="2" s="1"/>
  <c r="AH6354" i="2" a="1"/>
  <c r="AH6354" i="2" s="1"/>
  <c r="AH6488" i="2" a="1"/>
  <c r="AH6488" i="2" s="1"/>
  <c r="AH3168" i="2" a="1"/>
  <c r="AH3168" i="2" s="1"/>
  <c r="AH3593" i="2" a="1"/>
  <c r="AH3593" i="2" s="1"/>
  <c r="AH3604" i="2" a="1"/>
  <c r="AH3604" i="2" s="1"/>
  <c r="AH3806" i="2" a="1"/>
  <c r="AH3806" i="2" s="1"/>
  <c r="AH3807" i="2" a="1"/>
  <c r="AH3807" i="2" s="1"/>
  <c r="AH4055" i="2" a="1"/>
  <c r="AH4055" i="2" s="1"/>
  <c r="AH31" i="2" a="1"/>
  <c r="AH31" i="2"/>
  <c r="AH61" i="2" a="1"/>
  <c r="AH61" i="2" s="1"/>
  <c r="AH536" i="2" a="1"/>
  <c r="AH536" i="2"/>
  <c r="AH537" i="2" a="1"/>
  <c r="AH537" i="2" s="1"/>
  <c r="AH797" i="2" a="1"/>
  <c r="AH797" i="2" s="1"/>
  <c r="AH1446" i="2" a="1"/>
  <c r="AH1446" i="2"/>
  <c r="AH1499" i="2" a="1"/>
  <c r="AH1499" i="2" s="1"/>
  <c r="AH1549" i="2" a="1"/>
  <c r="AH1549" i="2" s="1"/>
  <c r="AH1550" i="2" a="1"/>
  <c r="AH1550" i="2" s="1"/>
  <c r="AH1615" i="2" a="1"/>
  <c r="AH1615" i="2" s="1"/>
  <c r="AH1687" i="2" a="1"/>
  <c r="AH1687" i="2" s="1"/>
  <c r="AH1789" i="2" a="1"/>
  <c r="AH1789" i="2"/>
  <c r="AH1890" i="2" a="1"/>
  <c r="AH1890" i="2" s="1"/>
  <c r="AH2470" i="2" a="1"/>
  <c r="AH2470" i="2"/>
  <c r="AH2508" i="2" a="1"/>
  <c r="AH2508" i="2"/>
  <c r="AH2568" i="2" a="1"/>
  <c r="AH2568" i="2"/>
  <c r="AH2569" i="2" a="1"/>
  <c r="AH2569" i="2" s="1"/>
  <c r="AH32" i="2" a="1"/>
  <c r="AH32" i="2" s="1"/>
  <c r="AH62" i="2" a="1"/>
  <c r="AH62" i="2" s="1"/>
  <c r="AH913" i="2" a="1"/>
  <c r="AH913" i="2" s="1"/>
  <c r="AH4563" i="2" a="1"/>
  <c r="AH4563" i="2" s="1"/>
  <c r="AH1191" i="2" a="1"/>
  <c r="AH1191" i="2"/>
  <c r="AH3455" i="2" a="1"/>
  <c r="AH3455" i="2" s="1"/>
  <c r="AH5075" i="2" a="1"/>
  <c r="AH5075" i="2"/>
  <c r="AH5218" i="2" a="1"/>
  <c r="AH5218" i="2" s="1"/>
  <c r="AH5593" i="2" a="1"/>
  <c r="AH5593" i="2" s="1"/>
  <c r="AH2471" i="2" a="1"/>
  <c r="AH2471" i="2" s="1"/>
  <c r="AH2509" i="2" a="1"/>
  <c r="AH2509" i="2" s="1"/>
  <c r="AH3169" i="2" a="1"/>
  <c r="AH3169" i="2" s="1"/>
  <c r="AH4081" i="2" a="1"/>
  <c r="AH4081" i="2" s="1"/>
  <c r="AH4326" i="2" a="1"/>
  <c r="AH4326" i="2"/>
  <c r="AH4333" i="2" a="1"/>
  <c r="AH4333" i="2" s="1"/>
  <c r="AH4768" i="2" a="1"/>
  <c r="AH4768" i="2"/>
  <c r="AH4769" i="2" a="1"/>
  <c r="AH4769" i="2" s="1"/>
  <c r="AH2660" i="2" a="1"/>
  <c r="AH2660" i="2" s="1"/>
  <c r="AH2753" i="2" a="1"/>
  <c r="AH2753" i="2"/>
  <c r="AH5411" i="2" a="1"/>
  <c r="AH5411" i="2" s="1"/>
  <c r="AH5995" i="2" a="1"/>
  <c r="AH5995" i="2"/>
  <c r="AH6062" i="2" a="1"/>
  <c r="AH6062" i="2" s="1"/>
  <c r="AH6109" i="2" a="1"/>
  <c r="AH6109" i="2" s="1"/>
  <c r="AH6244" i="2" a="1"/>
  <c r="AH6244" i="2" s="1"/>
  <c r="AH4949" i="2" a="1"/>
  <c r="AH4949" i="2" s="1"/>
  <c r="AH6325" i="2" a="1"/>
  <c r="AH6325" i="2" s="1"/>
  <c r="AH6420" i="2" a="1"/>
  <c r="AH6420" i="2" s="1"/>
  <c r="AH63" i="2" a="1"/>
  <c r="AH63" i="2"/>
  <c r="AH64" i="2" a="1"/>
  <c r="AH64" i="2" s="1"/>
  <c r="AH922" i="2" a="1"/>
  <c r="AH922" i="2"/>
  <c r="AH4564" i="2" a="1"/>
  <c r="AH4564" i="2"/>
  <c r="AH1192" i="2" a="1"/>
  <c r="AH1192" i="2"/>
  <c r="AH3456" i="2" a="1"/>
  <c r="AH3456" i="2" s="1"/>
  <c r="AH4082" i="2" a="1"/>
  <c r="AH4082" i="2" s="1"/>
  <c r="AH5742" i="2" a="1"/>
  <c r="AH5742" i="2" s="1"/>
  <c r="AH26" i="2" a="1"/>
  <c r="AH26" i="2"/>
  <c r="AH33" i="2" a="1"/>
  <c r="AH33" i="2"/>
  <c r="AH530" i="2" a="1"/>
  <c r="AH530" i="2" s="1"/>
  <c r="AH538" i="2" a="1"/>
  <c r="AH538" i="2"/>
  <c r="AH798" i="2" a="1"/>
  <c r="AH798" i="2"/>
  <c r="AH3387" i="2" a="1"/>
  <c r="AH3387" i="2"/>
  <c r="AH4083" i="2" a="1"/>
  <c r="AH4083" i="2" s="1"/>
  <c r="AH4950" i="2" a="1"/>
  <c r="AH4950" i="2" s="1"/>
  <c r="AH5076" i="2" a="1"/>
  <c r="AH5076" i="2" s="1"/>
  <c r="AH5219" i="2" a="1"/>
  <c r="AH5219" i="2" s="1"/>
  <c r="AH5484" i="2" a="1"/>
  <c r="AH5484" i="2" s="1"/>
  <c r="AH5551" i="2" a="1"/>
  <c r="AH5551" i="2" s="1"/>
  <c r="AH5601" i="2" a="1"/>
  <c r="AH5601" i="2" s="1"/>
  <c r="AH5996" i="2" a="1"/>
  <c r="AH5996" i="2" s="1"/>
  <c r="AH6110" i="2" a="1"/>
  <c r="AH6110" i="2"/>
  <c r="AH6245" i="2" a="1"/>
  <c r="AH6245" i="2" s="1"/>
  <c r="AH3280" i="2" a="1"/>
  <c r="AH3280" i="2" s="1"/>
  <c r="AH3626" i="2" a="1"/>
  <c r="AH3626" i="2" s="1"/>
  <c r="AH3647" i="2" a="1"/>
  <c r="AH3647" i="2" s="1"/>
  <c r="AH3846" i="2" a="1"/>
  <c r="AH3846" i="2" s="1"/>
  <c r="AH3847" i="2" a="1"/>
  <c r="AH3847" i="2" s="1"/>
  <c r="AH4056" i="2" a="1"/>
  <c r="AH4056" i="2" s="1"/>
  <c r="AH134" i="2" a="1"/>
  <c r="AH134" i="2" s="1"/>
  <c r="AH241" i="2" a="1"/>
  <c r="AH241" i="2" s="1"/>
  <c r="AH623" i="2" a="1"/>
  <c r="AH623" i="2"/>
  <c r="AH670" i="2" a="1"/>
  <c r="AH670" i="2" s="1"/>
  <c r="AH799" i="2" a="1"/>
  <c r="AH799" i="2" s="1"/>
  <c r="AH1551" i="2" a="1"/>
  <c r="AH1551" i="2"/>
  <c r="AH1616" i="2" a="1"/>
  <c r="AH1616" i="2" s="1"/>
  <c r="AH1688" i="2" a="1"/>
  <c r="AH1688" i="2" s="1"/>
  <c r="AH1790" i="2" a="1"/>
  <c r="AH1790" i="2" s="1"/>
  <c r="AH1791" i="2" a="1"/>
  <c r="AH1791" i="2" s="1"/>
  <c r="AH1891" i="2" a="1"/>
  <c r="AH1891" i="2" s="1"/>
  <c r="AH1984" i="2" a="1"/>
  <c r="AH1984" i="2" s="1"/>
  <c r="AH2072" i="2" a="1"/>
  <c r="AH2072" i="2" s="1"/>
  <c r="AH2570" i="2" a="1"/>
  <c r="AH2570" i="2" s="1"/>
  <c r="AH135" i="2" a="1"/>
  <c r="AH135" i="2" s="1"/>
  <c r="AH242" i="2" a="1"/>
  <c r="AH242" i="2"/>
  <c r="AH950" i="2" a="1"/>
  <c r="AH950" i="2" s="1"/>
  <c r="AH4565" i="2" a="1"/>
  <c r="AH4565" i="2" s="1"/>
  <c r="AH1259" i="2" a="1"/>
  <c r="AH1259" i="2" s="1"/>
  <c r="AH3457" i="2" a="1"/>
  <c r="AH3457" i="2" s="1"/>
  <c r="AH5137" i="2" a="1"/>
  <c r="AH5137" i="2" s="1"/>
  <c r="AH5220" i="2" a="1"/>
  <c r="AH5220" i="2" s="1"/>
  <c r="AH5620" i="2" a="1"/>
  <c r="AH5620" i="2" s="1"/>
  <c r="AH2571" i="2" a="1"/>
  <c r="AH2571" i="2" s="1"/>
  <c r="AH2661" i="2" a="1"/>
  <c r="AH2661" i="2" s="1"/>
  <c r="AH3281" i="2" a="1"/>
  <c r="AH3281" i="2" s="1"/>
  <c r="AH4181" i="2" a="1"/>
  <c r="AH4181" i="2" s="1"/>
  <c r="AH4375" i="2" a="1"/>
  <c r="AH4375" i="2" s="1"/>
  <c r="AH4376" i="2" a="1"/>
  <c r="AH4376" i="2"/>
  <c r="AH4826" i="2" a="1"/>
  <c r="AH4826" i="2" s="1"/>
  <c r="AH4860" i="2" a="1"/>
  <c r="AH4860" i="2" s="1"/>
  <c r="AH2662" i="2" a="1"/>
  <c r="AH2662" i="2" s="1"/>
  <c r="AH2754" i="2" a="1"/>
  <c r="AH2754" i="2" s="1"/>
  <c r="AH2755" i="2" a="1"/>
  <c r="AH2755" i="2" s="1"/>
  <c r="AH2948" i="2" a="1"/>
  <c r="AH2948" i="2" s="1"/>
  <c r="AH2949" i="2" a="1"/>
  <c r="AH2949" i="2" s="1"/>
  <c r="AH5449" i="2" a="1"/>
  <c r="AH5449" i="2" s="1"/>
  <c r="AH5997" i="2" a="1"/>
  <c r="AH5997" i="2" s="1"/>
  <c r="AH6063" i="2" a="1"/>
  <c r="AH6063" i="2" s="1"/>
  <c r="AH6111" i="2" a="1"/>
  <c r="AH6111" i="2" s="1"/>
  <c r="AH6246" i="2" a="1"/>
  <c r="AH6246" i="2" s="1"/>
  <c r="AH5007" i="2" a="1"/>
  <c r="AH5007" i="2" s="1"/>
  <c r="AH6355" i="2" a="1"/>
  <c r="AH6355" i="2" s="1"/>
  <c r="AH6447" i="2" a="1"/>
  <c r="AH6447" i="2" s="1"/>
  <c r="AH243" i="2" a="1"/>
  <c r="AH243" i="2"/>
  <c r="AH321" i="2" a="1"/>
  <c r="AH321" i="2" s="1"/>
  <c r="AH984" i="2" a="1"/>
  <c r="AH984" i="2" s="1"/>
  <c r="AH4566" i="2" a="1"/>
  <c r="AH4566" i="2" s="1"/>
  <c r="AH1260" i="2" a="1"/>
  <c r="AH1260" i="2" s="1"/>
  <c r="AH3458" i="2" a="1"/>
  <c r="AH3458" i="2" s="1"/>
  <c r="AH3170" i="2" a="1"/>
  <c r="AH3170" i="2"/>
  <c r="AH1352" i="2" a="1"/>
  <c r="AH1352" i="2"/>
  <c r="AH1397" i="2" a="1"/>
  <c r="AH1397" i="2" s="1"/>
  <c r="AH1447" i="2" a="1"/>
  <c r="AH1447" i="2" s="1"/>
  <c r="AH1500" i="2" a="1"/>
  <c r="AH1500" i="2" s="1"/>
  <c r="AH1501" i="2" a="1"/>
  <c r="AH1501" i="2"/>
  <c r="AH1552" i="2" a="1"/>
  <c r="AH1552" i="2" s="1"/>
  <c r="AH136" i="2" a="1"/>
  <c r="AH136" i="2" s="1"/>
  <c r="AH244" i="2" a="1"/>
  <c r="AH244" i="2" s="1"/>
  <c r="AH624" i="2" a="1"/>
  <c r="AH624" i="2" s="1"/>
  <c r="AH671" i="2" a="1"/>
  <c r="AH671" i="2" s="1"/>
  <c r="AH800" i="2" a="1"/>
  <c r="AH800" i="2" s="1"/>
  <c r="AH1617" i="2" a="1"/>
  <c r="AH1617" i="2" s="1"/>
  <c r="AH1689" i="2" a="1"/>
  <c r="AH1689" i="2"/>
  <c r="AH3627" i="2" a="1"/>
  <c r="AH3627" i="2" s="1"/>
  <c r="AH3648" i="2" a="1"/>
  <c r="AH3648" i="2" s="1"/>
  <c r="AH3848" i="2" a="1"/>
  <c r="AH3848" i="2" s="1"/>
  <c r="AH3875" i="2" a="1"/>
  <c r="AH3875" i="2"/>
  <c r="AH2329" i="2" a="1"/>
  <c r="AH2329" i="2"/>
  <c r="AH2365" i="2" a="1"/>
  <c r="AH2365" i="2" s="1"/>
  <c r="AH2402" i="2" a="1"/>
  <c r="AH2402" i="2" s="1"/>
  <c r="AH2443" i="2" a="1"/>
  <c r="AH2443" i="2"/>
  <c r="AH2444" i="2" a="1"/>
  <c r="AH2444" i="2"/>
  <c r="AH2472" i="2" a="1"/>
  <c r="AH2472" i="2"/>
  <c r="AH3233" i="2" a="1"/>
  <c r="AH3233" i="2" s="1"/>
  <c r="AH2663" i="2" a="1"/>
  <c r="AH2663" i="2" s="1"/>
  <c r="AH2756" i="2" a="1"/>
  <c r="AH2756" i="2"/>
  <c r="AH4246" i="2" a="1"/>
  <c r="AH4246" i="2" s="1"/>
  <c r="AH4349" i="2" a="1"/>
  <c r="AH4349" i="2"/>
  <c r="AH4377" i="2" a="1"/>
  <c r="AH4377" i="2" s="1"/>
  <c r="AH4827" i="2" a="1"/>
  <c r="AH4827" i="2" s="1"/>
  <c r="AH4861" i="2" a="1"/>
  <c r="AH4861" i="2"/>
  <c r="AH4182" i="2" a="1"/>
  <c r="AH4182" i="2" s="1"/>
  <c r="AH5743" i="2" a="1"/>
  <c r="AH5743" i="2" s="1"/>
  <c r="AH5138" i="2" a="1"/>
  <c r="AH5138" i="2" s="1"/>
  <c r="AH5221" i="2" a="1"/>
  <c r="AH5221" i="2" s="1"/>
  <c r="AH5386" i="2" a="1"/>
  <c r="AH5386" i="2" s="1"/>
  <c r="AH5686" i="2" a="1"/>
  <c r="AH5686" i="2" s="1"/>
  <c r="AH5998" i="2" a="1"/>
  <c r="AH5998" i="2" s="1"/>
  <c r="AH6112" i="2" a="1"/>
  <c r="AH6112" i="2" s="1"/>
  <c r="AH6247" i="2" a="1"/>
  <c r="AH6247" i="2" s="1"/>
  <c r="AH5008" i="2" a="1"/>
  <c r="AH5008" i="2" s="1"/>
  <c r="AH6326" i="2" a="1"/>
  <c r="AH6326" i="2" s="1"/>
  <c r="AH6439" i="2" a="1"/>
  <c r="AH6439" i="2" s="1"/>
  <c r="AH245" i="2" a="1"/>
  <c r="AH245" i="2" s="1"/>
  <c r="AH322" i="2" a="1"/>
  <c r="AH322" i="2"/>
  <c r="AH985" i="2" a="1"/>
  <c r="AH985" i="2" s="1"/>
  <c r="AH4567" i="2" a="1"/>
  <c r="AH4567" i="2" s="1"/>
  <c r="AH1228" i="2" a="1"/>
  <c r="AH1228" i="2" s="1"/>
  <c r="AH3459" i="2" a="1"/>
  <c r="AH3459" i="2"/>
  <c r="AH3171" i="2" a="1"/>
  <c r="AH3171" i="2" s="1"/>
  <c r="AH1353" i="2" a="1"/>
  <c r="AH1353" i="2" s="1"/>
  <c r="AH1398" i="2" a="1"/>
  <c r="AH1398" i="2" s="1"/>
  <c r="AH1448" i="2" a="1"/>
  <c r="AH1448" i="2" s="1"/>
  <c r="AH1449" i="2" a="1"/>
  <c r="AH1449" i="2"/>
  <c r="AH1502" i="2" a="1"/>
  <c r="AH1502" i="2"/>
  <c r="AH1553" i="2" a="1"/>
  <c r="AH1553" i="2" s="1"/>
  <c r="AH1618" i="2" a="1"/>
  <c r="AH1618" i="2" s="1"/>
  <c r="AH1690" i="2" a="1"/>
  <c r="AH1690" i="2" s="1"/>
  <c r="AH2330" i="2" a="1"/>
  <c r="AH2330" i="2" s="1"/>
  <c r="AH2366" i="2" a="1"/>
  <c r="AH2366" i="2" s="1"/>
  <c r="AH2403" i="2" a="1"/>
  <c r="AH2403" i="2" s="1"/>
  <c r="AH2404" i="2" a="1"/>
  <c r="AH2404" i="2" s="1"/>
  <c r="AH2445" i="2" a="1"/>
  <c r="AH2445" i="2" s="1"/>
  <c r="AH2473" i="2" a="1"/>
  <c r="AH2473" i="2" s="1"/>
  <c r="AH3172" i="2" a="1"/>
  <c r="AH3172" i="2"/>
  <c r="AH2664" i="2" a="1"/>
  <c r="AH2664" i="2" s="1"/>
  <c r="AH2665" i="2" a="1"/>
  <c r="AH2665" i="2" s="1"/>
  <c r="AH4350" i="2" a="1"/>
  <c r="AH4350" i="2" s="1"/>
  <c r="AH4378" i="2" a="1"/>
  <c r="AH4378" i="2" s="1"/>
  <c r="AH4828" i="2" a="1"/>
  <c r="AH4828" i="2" s="1"/>
  <c r="AH4862" i="2" a="1"/>
  <c r="AH4862" i="2"/>
  <c r="AH4183" i="2" a="1"/>
  <c r="AH4183" i="2" s="1"/>
  <c r="AH5744" i="2" a="1"/>
  <c r="AH5744" i="2" s="1"/>
  <c r="AH5139" i="2" a="1"/>
  <c r="AH5139" i="2"/>
  <c r="AH5222" i="2" a="1"/>
  <c r="AH5222" i="2" s="1"/>
  <c r="AH5387" i="2" a="1"/>
  <c r="AH5387" i="2"/>
  <c r="AH5687" i="2" a="1"/>
  <c r="AH5687" i="2" s="1"/>
  <c r="AH5999" i="2" a="1"/>
  <c r="AH5999" i="2" s="1"/>
  <c r="AH6113" i="2" a="1"/>
  <c r="AH6113" i="2" s="1"/>
  <c r="AH6201" i="2" a="1"/>
  <c r="AH6201" i="2"/>
  <c r="AH4975" i="2" a="1"/>
  <c r="AH4975" i="2"/>
  <c r="AH6327" i="2" a="1"/>
  <c r="AH6327" i="2" s="1"/>
  <c r="AH6434" i="2" a="1"/>
  <c r="AH6434" i="2" s="1"/>
  <c r="AH137" i="2" a="1"/>
  <c r="AH137" i="2" s="1"/>
  <c r="AH246" i="2" a="1"/>
  <c r="AH246" i="2" s="1"/>
  <c r="AH951" i="2" a="1"/>
  <c r="AH951" i="2" s="1"/>
  <c r="AH4568" i="2" a="1"/>
  <c r="AH4568" i="2"/>
  <c r="AH1193" i="2" a="1"/>
  <c r="AH1193" i="2" s="1"/>
  <c r="AH3460" i="2" a="1"/>
  <c r="AH3460" i="2"/>
  <c r="AH3137" i="2" a="1"/>
  <c r="AH3137" i="2" s="1"/>
  <c r="AH4133" i="2" a="1"/>
  <c r="AH4133" i="2" s="1"/>
  <c r="AH5745" i="2" a="1"/>
  <c r="AH5745" i="2"/>
  <c r="AH1304" i="2" a="1"/>
  <c r="AH1304" i="2" s="1"/>
  <c r="AH1354" i="2" a="1"/>
  <c r="AH1354" i="2" s="1"/>
  <c r="AH1399" i="2" a="1"/>
  <c r="AH1399" i="2" s="1"/>
  <c r="AH1450" i="2" a="1"/>
  <c r="AH1450" i="2" s="1"/>
  <c r="AH1451" i="2" a="1"/>
  <c r="AH1451" i="2"/>
  <c r="AH1503" i="2" a="1"/>
  <c r="AH1503" i="2" s="1"/>
  <c r="AH138" i="2" a="1"/>
  <c r="AH138" i="2" s="1"/>
  <c r="AH139" i="2" a="1"/>
  <c r="AH139" i="2" s="1"/>
  <c r="AH625" i="2" a="1"/>
  <c r="AH625" i="2" s="1"/>
  <c r="AH672" i="2" a="1"/>
  <c r="AH672" i="2" s="1"/>
  <c r="AH801" i="2" a="1"/>
  <c r="AH801" i="2" s="1"/>
  <c r="AH1554" i="2" a="1"/>
  <c r="AH1554" i="2" s="1"/>
  <c r="AH1619" i="2" a="1"/>
  <c r="AH1619" i="2" s="1"/>
  <c r="AH2572" i="2" a="1"/>
  <c r="AH2572" i="2" s="1"/>
  <c r="AH2666" i="2" a="1"/>
  <c r="AH2666" i="2" s="1"/>
  <c r="AH3605" i="2" a="1"/>
  <c r="AH3605" i="2" s="1"/>
  <c r="AH3628" i="2" a="1"/>
  <c r="AH3628" i="2"/>
  <c r="AH3823" i="2" a="1"/>
  <c r="AH3823" i="2" s="1"/>
  <c r="AH3849" i="2" a="1"/>
  <c r="AH3849" i="2" s="1"/>
  <c r="AH2305" i="2" a="1"/>
  <c r="AH2305" i="2"/>
  <c r="AH2331" i="2" a="1"/>
  <c r="AH2331" i="2" s="1"/>
  <c r="AH2367" i="2" a="1"/>
  <c r="AH2367" i="2"/>
  <c r="AH2405" i="2" a="1"/>
  <c r="AH2405" i="2"/>
  <c r="AH2406" i="2" a="1"/>
  <c r="AH2406" i="2"/>
  <c r="AH2446" i="2" a="1"/>
  <c r="AH2446" i="2" s="1"/>
  <c r="AH3138" i="2" a="1"/>
  <c r="AH3138" i="2" s="1"/>
  <c r="AH4247" i="2" a="1"/>
  <c r="AH4247" i="2" s="1"/>
  <c r="AH4351" i="2" a="1"/>
  <c r="AH4351" i="2"/>
  <c r="AH4352" i="2" a="1"/>
  <c r="AH4352" i="2" s="1"/>
  <c r="AH4798" i="2" a="1"/>
  <c r="AH4798" i="2" s="1"/>
  <c r="AH4829" i="2" a="1"/>
  <c r="AH4829" i="2" s="1"/>
  <c r="AH5106" i="2" a="1"/>
  <c r="AH5106" i="2" s="1"/>
  <c r="AH5223" i="2" a="1"/>
  <c r="AH5223" i="2" s="1"/>
  <c r="AH5361" i="2" a="1"/>
  <c r="AH5361" i="2" s="1"/>
  <c r="AH5653" i="2" a="1"/>
  <c r="AH5653" i="2" s="1"/>
  <c r="AH6000" i="2" a="1"/>
  <c r="AH6000" i="2" s="1"/>
  <c r="AH6114" i="2" a="1"/>
  <c r="AH6114" i="2" s="1"/>
  <c r="AH6202" i="2" a="1"/>
  <c r="AH6202" i="2" s="1"/>
  <c r="AH4951" i="2" a="1"/>
  <c r="AH4951" i="2" s="1"/>
  <c r="AH6307" i="2" a="1"/>
  <c r="AH6307" i="2"/>
  <c r="AH6426" i="2" a="1"/>
  <c r="AH6426" i="2" s="1"/>
  <c r="AH65" i="2" a="1"/>
  <c r="AH65" i="2" s="1"/>
  <c r="AH140" i="2" a="1"/>
  <c r="AH140" i="2" s="1"/>
  <c r="AH923" i="2" a="1"/>
  <c r="AH923" i="2" s="1"/>
  <c r="AH4569" i="2" a="1"/>
  <c r="AH4569" i="2"/>
  <c r="AH1194" i="2" a="1"/>
  <c r="AH1194" i="2" s="1"/>
  <c r="AH3461" i="2" a="1"/>
  <c r="AH3461" i="2" s="1"/>
  <c r="AH3388" i="2" a="1"/>
  <c r="AH3388" i="2" s="1"/>
  <c r="AH4134" i="2" a="1"/>
  <c r="AH4134" i="2" s="1"/>
  <c r="AH5746" i="2" a="1"/>
  <c r="AH5746" i="2"/>
  <c r="AH1261" i="2" a="1"/>
  <c r="AH1261" i="2" s="1"/>
  <c r="AH1305" i="2" a="1"/>
  <c r="AH1305" i="2" s="1"/>
  <c r="AH1355" i="2" a="1"/>
  <c r="AH1355" i="2" s="1"/>
  <c r="AH1356" i="2" a="1"/>
  <c r="AH1356" i="2" s="1"/>
  <c r="AH1400" i="2" a="1"/>
  <c r="AH1400" i="2" s="1"/>
  <c r="AH1452" i="2" a="1"/>
  <c r="AH1452" i="2" s="1"/>
  <c r="AH34" i="2" a="1"/>
  <c r="AH34" i="2" s="1"/>
  <c r="AH66" i="2" a="1"/>
  <c r="AH66" i="2" s="1"/>
  <c r="AH572" i="2" a="1"/>
  <c r="AH572" i="2" s="1"/>
  <c r="AH573" i="2" a="1"/>
  <c r="AH573" i="2" s="1"/>
  <c r="AH802" i="2" a="1"/>
  <c r="AH802" i="2" s="1"/>
  <c r="AH1792" i="2" a="1"/>
  <c r="AH1792" i="2" s="1"/>
  <c r="AH1985" i="2" a="1"/>
  <c r="AH1985" i="2"/>
  <c r="AH3711" i="2" a="1"/>
  <c r="AH3711" i="2" s="1"/>
  <c r="AH3712" i="2" a="1"/>
  <c r="AH3712" i="2" s="1"/>
  <c r="AH3895" i="2" a="1"/>
  <c r="AH3895" i="2"/>
  <c r="AH3937" i="2" a="1"/>
  <c r="AH3937" i="2" s="1"/>
  <c r="AH2296" i="2" a="1"/>
  <c r="AH2296" i="2" s="1"/>
  <c r="AH2306" i="2" a="1"/>
  <c r="AH2306" i="2" s="1"/>
  <c r="AH2332" i="2" a="1"/>
  <c r="AH2332" i="2" s="1"/>
  <c r="AH2368" i="2" a="1"/>
  <c r="AH2368" i="2"/>
  <c r="AH2369" i="2" a="1"/>
  <c r="AH2369" i="2" s="1"/>
  <c r="AH2407" i="2" a="1"/>
  <c r="AH2407" i="2" s="1"/>
  <c r="AH3407" i="2" a="1"/>
  <c r="AH3407" i="2" s="1"/>
  <c r="AH4952" i="2" a="1"/>
  <c r="AH4952" i="2" s="1"/>
  <c r="AH2852" i="2" a="1"/>
  <c r="AH2852" i="2" s="1"/>
  <c r="AH2950" i="2" a="1"/>
  <c r="AH2950" i="2" s="1"/>
  <c r="AH4135" i="2" a="1"/>
  <c r="AH4135" i="2" s="1"/>
  <c r="AH4426" i="2" a="1"/>
  <c r="AH4426" i="2" s="1"/>
  <c r="AH4472" i="2" a="1"/>
  <c r="AH4472" i="2" s="1"/>
  <c r="AH4707" i="2" a="1"/>
  <c r="AH4707" i="2" s="1"/>
  <c r="AH4741" i="2" a="1"/>
  <c r="AH4741" i="2"/>
  <c r="AH5077" i="2" a="1"/>
  <c r="AH5077" i="2" s="1"/>
  <c r="AH5224" i="2" a="1"/>
  <c r="AH5224" i="2" s="1"/>
  <c r="AH5362" i="2" a="1"/>
  <c r="AH5362" i="2"/>
  <c r="AH5485" i="2" a="1"/>
  <c r="AH5485" i="2" s="1"/>
  <c r="AH5552" i="2" a="1"/>
  <c r="AH5552" i="2"/>
  <c r="AH5621" i="2" a="1"/>
  <c r="AH5621" i="2"/>
  <c r="AH5857" i="2" a="1"/>
  <c r="AH5857" i="2" s="1"/>
  <c r="AH5898" i="2" a="1"/>
  <c r="AH5898" i="2" s="1"/>
  <c r="AH5899" i="2" a="1"/>
  <c r="AH5899" i="2" s="1"/>
  <c r="AH6338" i="2" a="1"/>
  <c r="AH6338" i="2" s="1"/>
  <c r="AH6474" i="2" a="1"/>
  <c r="AH6474" i="2" s="1"/>
  <c r="AH3282" i="2" a="1"/>
  <c r="AH3282" i="2" s="1"/>
  <c r="AH3649" i="2" a="1"/>
  <c r="AH3649" i="2" s="1"/>
  <c r="AH3675" i="2" a="1"/>
  <c r="AH3675" i="2" s="1"/>
  <c r="AH3876" i="2" a="1"/>
  <c r="AH3876" i="2" s="1"/>
  <c r="AH3877" i="2" a="1"/>
  <c r="AH3877" i="2" s="1"/>
  <c r="AH4057" i="2" a="1"/>
  <c r="AH4057" i="2" s="1"/>
  <c r="AH247" i="2" a="1"/>
  <c r="AH247" i="2" s="1"/>
  <c r="AH388" i="2" a="1"/>
  <c r="AH388" i="2" s="1"/>
  <c r="AH673" i="2" a="1"/>
  <c r="AH673" i="2"/>
  <c r="AH711" i="2" a="1"/>
  <c r="AH711" i="2" s="1"/>
  <c r="AH803" i="2" a="1"/>
  <c r="AH803" i="2" s="1"/>
  <c r="AH1620" i="2" a="1"/>
  <c r="AH1620" i="2" s="1"/>
  <c r="AH1691" i="2" a="1"/>
  <c r="AH1691" i="2" s="1"/>
  <c r="AH1793" i="2" a="1"/>
  <c r="AH1793" i="2" s="1"/>
  <c r="AH1794" i="2" a="1"/>
  <c r="AH1794" i="2" s="1"/>
  <c r="AH1892" i="2" a="1"/>
  <c r="AH1892" i="2"/>
  <c r="AH1986" i="2" a="1"/>
  <c r="AH1986" i="2" s="1"/>
  <c r="AH2073" i="2" a="1"/>
  <c r="AH2073" i="2" s="1"/>
  <c r="AH2074" i="2" a="1"/>
  <c r="AH2074" i="2" s="1"/>
  <c r="AH248" i="2" a="1"/>
  <c r="AH248" i="2" s="1"/>
  <c r="AH323" i="2" a="1"/>
  <c r="AH323" i="2" s="1"/>
  <c r="AH986" i="2" a="1"/>
  <c r="AH986" i="2" s="1"/>
  <c r="AH4570" i="2" a="1"/>
  <c r="AH4570" i="2" s="1"/>
  <c r="AH1306" i="2" a="1"/>
  <c r="AH1306" i="2"/>
  <c r="AH3462" i="2" a="1"/>
  <c r="AH3462" i="2" s="1"/>
  <c r="AH5167" i="2" a="1"/>
  <c r="AH5167" i="2" s="1"/>
  <c r="AH5225" i="2" a="1"/>
  <c r="AH5225" i="2" s="1"/>
  <c r="AH5654" i="2" a="1"/>
  <c r="AH5654" i="2" s="1"/>
  <c r="AH2667" i="2" a="1"/>
  <c r="AH2667" i="2" s="1"/>
  <c r="AH2757" i="2" a="1"/>
  <c r="AH2757" i="2" s="1"/>
  <c r="AH3321" i="2" a="1"/>
  <c r="AH3321" i="2" s="1"/>
  <c r="AH4248" i="2" a="1"/>
  <c r="AH4248" i="2" s="1"/>
  <c r="AH4399" i="2" a="1"/>
  <c r="AH4399" i="2" s="1"/>
  <c r="AH4400" i="2" a="1"/>
  <c r="AH4400" i="2" s="1"/>
  <c r="AH4863" i="2" a="1"/>
  <c r="AH4863" i="2" s="1"/>
  <c r="AH4864" i="2" a="1"/>
  <c r="AH4864" i="2" s="1"/>
  <c r="AH2668" i="2" a="1"/>
  <c r="AH2668" i="2" s="1"/>
  <c r="AH2758" i="2" a="1"/>
  <c r="AH2758" i="2"/>
  <c r="AH2853" i="2" a="1"/>
  <c r="AH2853" i="2" s="1"/>
  <c r="AH2854" i="2" a="1"/>
  <c r="AH2854" i="2" s="1"/>
  <c r="AH2951" i="2" a="1"/>
  <c r="AH2951" i="2" s="1"/>
  <c r="AH3029" i="2" a="1"/>
  <c r="AH3029" i="2" s="1"/>
  <c r="AH5456" i="2" a="1"/>
  <c r="AH5456" i="2" s="1"/>
  <c r="AH6001" i="2" a="1"/>
  <c r="AH6001" i="2" s="1"/>
  <c r="AH6064" i="2" a="1"/>
  <c r="AH6064" i="2" s="1"/>
  <c r="AH6115" i="2" a="1"/>
  <c r="AH6115" i="2" s="1"/>
  <c r="AH6248" i="2" a="1"/>
  <c r="AH6248" i="2" s="1"/>
  <c r="AH5025" i="2" a="1"/>
  <c r="AH5025" i="2" s="1"/>
  <c r="AH6366" i="2" a="1"/>
  <c r="AH6366" i="2" s="1"/>
  <c r="AH6451" i="2" a="1"/>
  <c r="AH6451" i="2" s="1"/>
  <c r="AH67" i="2" a="1"/>
  <c r="AH67" i="2" s="1"/>
  <c r="AH141" i="2" a="1"/>
  <c r="AH141" i="2" s="1"/>
  <c r="AH952" i="2" a="1"/>
  <c r="AH952" i="2" s="1"/>
  <c r="AH4571" i="2" a="1"/>
  <c r="AH4571" i="2" s="1"/>
  <c r="AH1195" i="2" a="1"/>
  <c r="AH1195" i="2" s="1"/>
  <c r="AH3463" i="2" a="1"/>
  <c r="AH3463" i="2" s="1"/>
  <c r="AH3380" i="2" a="1"/>
  <c r="AH3380" i="2" s="1"/>
  <c r="AH3650" i="2" a="1"/>
  <c r="AH3650" i="2" s="1"/>
  <c r="AH3676" i="2" a="1"/>
  <c r="AH3676" i="2" s="1"/>
  <c r="AH3878" i="2" a="1"/>
  <c r="AH3878" i="2" s="1"/>
  <c r="AH3896" i="2" a="1"/>
  <c r="AH3896" i="2" s="1"/>
  <c r="AH4084" i="2" a="1"/>
  <c r="AH4084" i="2" s="1"/>
  <c r="AH5747" i="2" a="1"/>
  <c r="AH5747" i="2" s="1"/>
  <c r="AH35" i="2" a="1"/>
  <c r="AH35" i="2"/>
  <c r="AH68" i="2" a="1"/>
  <c r="AH68" i="2" s="1"/>
  <c r="AH539" i="2" a="1"/>
  <c r="AH539" i="2" s="1"/>
  <c r="AH574" i="2" a="1"/>
  <c r="AH574" i="2" s="1"/>
  <c r="AH804" i="2" a="1"/>
  <c r="AH804" i="2" s="1"/>
  <c r="AH1692" i="2" a="1"/>
  <c r="AH1692" i="2"/>
  <c r="AH1504" i="2" a="1"/>
  <c r="AH1504" i="2" s="1"/>
  <c r="AH1555" i="2" a="1"/>
  <c r="AH1555" i="2" s="1"/>
  <c r="AH1556" i="2" a="1"/>
  <c r="AH1556" i="2" s="1"/>
  <c r="AH1621" i="2" a="1"/>
  <c r="AH1621" i="2"/>
  <c r="AH1693" i="2" a="1"/>
  <c r="AH1693" i="2" s="1"/>
  <c r="AH1795" i="2" a="1"/>
  <c r="AH1795" i="2" s="1"/>
  <c r="AH2474" i="2" a="1"/>
  <c r="AH2474" i="2" s="1"/>
  <c r="AH2510" i="2" a="1"/>
  <c r="AH2510" i="2" s="1"/>
  <c r="AH2511" i="2" a="1"/>
  <c r="AH2511" i="2" s="1"/>
  <c r="AH2573" i="2" a="1"/>
  <c r="AH2573" i="2" s="1"/>
  <c r="AH1796" i="2" a="1"/>
  <c r="AH1796" i="2" s="1"/>
  <c r="AH2669" i="2" a="1"/>
  <c r="AH2669" i="2" s="1"/>
  <c r="AH2759" i="2" a="1"/>
  <c r="AH2759" i="2" s="1"/>
  <c r="AH3389" i="2" a="1"/>
  <c r="AH3389" i="2" s="1"/>
  <c r="AH4136" i="2" a="1"/>
  <c r="AH4136" i="2" s="1"/>
  <c r="AH4317" i="2" a="1"/>
  <c r="AH4317" i="2" s="1"/>
  <c r="AH4327" i="2" a="1"/>
  <c r="AH4327" i="2" s="1"/>
  <c r="AH4693" i="2" a="1"/>
  <c r="AH4693" i="2" s="1"/>
  <c r="AH4708" i="2" a="1"/>
  <c r="AH4708" i="2"/>
  <c r="AH2670" i="2" a="1"/>
  <c r="AH2670" i="2" s="1"/>
  <c r="AH2760" i="2" a="1"/>
  <c r="AH2760" i="2" s="1"/>
  <c r="AH5107" i="2" a="1"/>
  <c r="AH5107" i="2" s="1"/>
  <c r="AH5226" i="2" a="1"/>
  <c r="AH5226" i="2" s="1"/>
  <c r="AH5346" i="2" a="1"/>
  <c r="AH5346" i="2" s="1"/>
  <c r="AH5486" i="2" a="1"/>
  <c r="AH5486" i="2" s="1"/>
  <c r="AH5553" i="2" a="1"/>
  <c r="AH5553" i="2" s="1"/>
  <c r="AH5602" i="2" a="1"/>
  <c r="AH5602" i="2" s="1"/>
  <c r="AH6002" i="2" a="1"/>
  <c r="AH6002" i="2" s="1"/>
  <c r="AH6116" i="2" a="1"/>
  <c r="AH6116" i="2"/>
  <c r="AH6249" i="2" a="1"/>
  <c r="AH6249" i="2" s="1"/>
  <c r="AH4953" i="2" a="1"/>
  <c r="AH4953" i="2" s="1"/>
  <c r="AH6288" i="2" a="1"/>
  <c r="AH6288" i="2"/>
  <c r="AH6410" i="2" a="1"/>
  <c r="AH6410" i="2" s="1"/>
  <c r="AH5" i="2" a="1"/>
  <c r="AH5" i="2"/>
  <c r="AH19" i="2" a="1"/>
  <c r="AH19" i="2" s="1"/>
  <c r="AH27" i="2" a="1"/>
  <c r="AH27" i="2"/>
  <c r="AH249" i="2" a="1"/>
  <c r="AH249" i="2" s="1"/>
  <c r="AH914" i="2" a="1"/>
  <c r="AH914" i="2" s="1"/>
  <c r="AH4572" i="2" a="1"/>
  <c r="AH4572" i="2" s="1"/>
  <c r="AH924" i="2" a="1"/>
  <c r="AH924" i="2" s="1"/>
  <c r="AH4573" i="2" a="1"/>
  <c r="AH4573" i="2" s="1"/>
  <c r="AH1181" i="2" a="1"/>
  <c r="AH1181" i="2" s="1"/>
  <c r="AH3464" i="2" a="1"/>
  <c r="AH3464" i="2" s="1"/>
  <c r="AH1196" i="2" a="1"/>
  <c r="AH1196" i="2" s="1"/>
  <c r="AH3465" i="2" a="1"/>
  <c r="AH3465" i="2" s="1"/>
  <c r="AH2952" i="2" a="1"/>
  <c r="AH2952" i="2" s="1"/>
  <c r="AH3583" i="2" a="1"/>
  <c r="AH3583" i="2" s="1"/>
  <c r="AH3588" i="2" a="1"/>
  <c r="AH3588" i="2"/>
  <c r="AH3801" i="2" a="1"/>
  <c r="AH3801" i="2"/>
  <c r="AH3808" i="2" a="1"/>
  <c r="AH3808" i="2" s="1"/>
  <c r="AH4085" i="2" a="1"/>
  <c r="AH4085" i="2" s="1"/>
  <c r="AH5748" i="2" a="1"/>
  <c r="AH5748" i="2" s="1"/>
  <c r="AH4086" i="2" a="1"/>
  <c r="AH4086" i="2" s="1"/>
  <c r="AH5749" i="2" a="1"/>
  <c r="AH5749" i="2" s="1"/>
  <c r="AH2" i="2" a="1"/>
  <c r="AH2" i="2" s="1"/>
  <c r="AH14" i="2" a="1"/>
  <c r="AH14" i="2" s="1"/>
  <c r="AH540" i="2" a="1"/>
  <c r="AH540" i="2" s="1"/>
  <c r="AH805" i="2" a="1"/>
  <c r="AH805" i="2" s="1"/>
  <c r="AH541" i="2" a="1"/>
  <c r="AH541" i="2" s="1"/>
  <c r="AH1125" i="2" a="1"/>
  <c r="AH1125" i="2" s="1"/>
  <c r="AH1157" i="2" a="1"/>
  <c r="AH1157" i="2" s="1"/>
  <c r="AH1197" i="2" a="1"/>
  <c r="AH1197" i="2" s="1"/>
  <c r="AH1453" i="2" a="1"/>
  <c r="AH1453" i="2" s="1"/>
  <c r="AH1454" i="2" a="1"/>
  <c r="AH1454" i="2"/>
  <c r="AH1505" i="2" a="1"/>
  <c r="AH1505" i="2" s="1"/>
  <c r="AH1557" i="2" a="1"/>
  <c r="AH1557" i="2" s="1"/>
  <c r="AH1558" i="2" a="1"/>
  <c r="AH1558" i="2" s="1"/>
  <c r="AH1559" i="2" a="1"/>
  <c r="AH1559" i="2" s="1"/>
  <c r="AH1622" i="2" a="1"/>
  <c r="AH1622" i="2" s="1"/>
  <c r="AH1694" i="2" a="1"/>
  <c r="AH1694" i="2"/>
  <c r="AH1893" i="2" a="1"/>
  <c r="AH1893" i="2" s="1"/>
  <c r="AH2279" i="2" a="1"/>
  <c r="AH2279" i="2" s="1"/>
  <c r="AH2290" i="2" a="1"/>
  <c r="AH2290" i="2" s="1"/>
  <c r="AH2953" i="2" a="1"/>
  <c r="AH2953" i="2" s="1"/>
  <c r="AH2954" i="2" a="1"/>
  <c r="AH2954" i="2" s="1"/>
  <c r="AH3030" i="2" a="1"/>
  <c r="AH3030" i="2" s="1"/>
  <c r="AH3100" i="2" a="1"/>
  <c r="AH3100" i="2" s="1"/>
  <c r="AH4087" i="2" a="1"/>
  <c r="AH4087" i="2" s="1"/>
  <c r="AH4184" i="2" a="1"/>
  <c r="AH4184" i="2" s="1"/>
  <c r="AH4275" i="2" a="1"/>
  <c r="AH4275" i="2" s="1"/>
  <c r="AH4742" i="2" a="1"/>
  <c r="AH4742" i="2"/>
  <c r="AH4770" i="2" a="1"/>
  <c r="AH4770" i="2" s="1"/>
  <c r="AH4930" i="2" a="1"/>
  <c r="AH4930" i="2" s="1"/>
  <c r="AH4954" i="2" a="1"/>
  <c r="AH4954" i="2" s="1"/>
  <c r="AH5068" i="2" a="1"/>
  <c r="AH5068" i="2"/>
  <c r="AH5227" i="2" a="1"/>
  <c r="AH5227" i="2" s="1"/>
  <c r="AH5078" i="2" a="1"/>
  <c r="AH5078" i="2" s="1"/>
  <c r="AH5228" i="2" a="1"/>
  <c r="AH5228" i="2" s="1"/>
  <c r="AH5347" i="2" a="1"/>
  <c r="AH5347" i="2" s="1"/>
  <c r="AH5603" i="2" a="1"/>
  <c r="AH5603" i="2" s="1"/>
  <c r="AH5622" i="2" a="1"/>
  <c r="AH5622" i="2" s="1"/>
  <c r="AH6003" i="2" a="1"/>
  <c r="AH6003" i="2" s="1"/>
  <c r="AH6065" i="2" a="1"/>
  <c r="AH6065" i="2" s="1"/>
  <c r="AH6117" i="2" a="1"/>
  <c r="AH6117" i="2" s="1"/>
  <c r="AH6250" i="2" a="1"/>
  <c r="AH6250" i="2" s="1"/>
  <c r="AH6283" i="2" a="1"/>
  <c r="AH6283" i="2" s="1"/>
  <c r="AH6284" i="2" a="1"/>
  <c r="AH6284" i="2" s="1"/>
  <c r="AH6294" i="2" a="1"/>
  <c r="AH6294" i="2"/>
  <c r="AH6463" i="2" a="1"/>
  <c r="AH6463" i="2" s="1"/>
  <c r="AH36" i="2" a="1"/>
  <c r="AH36" i="2" s="1"/>
  <c r="AH69" i="2" a="1"/>
  <c r="AH69" i="2" s="1"/>
  <c r="AH925" i="2" a="1"/>
  <c r="AH925" i="2"/>
  <c r="AH4574" i="2" a="1"/>
  <c r="AH4574" i="2"/>
  <c r="AH1182" i="2" a="1"/>
  <c r="AH1182" i="2" s="1"/>
  <c r="AH3466" i="2" a="1"/>
  <c r="AH3466" i="2" s="1"/>
  <c r="AH4088" i="2" a="1"/>
  <c r="AH4088" i="2" s="1"/>
  <c r="AH5750" i="2" a="1"/>
  <c r="AH5750" i="2" s="1"/>
  <c r="AH28" i="2" a="1"/>
  <c r="AH28" i="2" s="1"/>
  <c r="AH37" i="2" a="1"/>
  <c r="AH37" i="2" s="1"/>
  <c r="AH531" i="2" a="1"/>
  <c r="AH531" i="2" s="1"/>
  <c r="AH542" i="2" a="1"/>
  <c r="AH542" i="2" s="1"/>
  <c r="AH806" i="2" a="1"/>
  <c r="AH806" i="2"/>
  <c r="AH3390" i="2" a="1"/>
  <c r="AH3390" i="2" s="1"/>
  <c r="AH4089" i="2" a="1"/>
  <c r="AH4089" i="2" s="1"/>
  <c r="AH4955" i="2" a="1"/>
  <c r="AH4955" i="2" s="1"/>
  <c r="AH5079" i="2" a="1"/>
  <c r="AH5079" i="2" s="1"/>
  <c r="AH5229" i="2" a="1"/>
  <c r="AH5229" i="2" s="1"/>
  <c r="AH5487" i="2" a="1"/>
  <c r="AH5487" i="2" s="1"/>
  <c r="AH5554" i="2" a="1"/>
  <c r="AH5554" i="2" s="1"/>
  <c r="AH5604" i="2" a="1"/>
  <c r="AH5604" i="2" s="1"/>
  <c r="AH6004" i="2" a="1"/>
  <c r="AH6004" i="2" s="1"/>
  <c r="AH6118" i="2" a="1"/>
  <c r="AH6118" i="2" s="1"/>
  <c r="AH6251" i="2" a="1"/>
  <c r="AH6251" i="2" s="1"/>
  <c r="AH3283" i="2" a="1"/>
  <c r="AH3283" i="2" s="1"/>
  <c r="AH3629" i="2" a="1"/>
  <c r="AH3629" i="2"/>
  <c r="AH3651" i="2" a="1"/>
  <c r="AH3651" i="2" s="1"/>
  <c r="AH3850" i="2" a="1"/>
  <c r="AH3850" i="2" s="1"/>
  <c r="AH3879" i="2" a="1"/>
  <c r="AH3879" i="2" s="1"/>
  <c r="AH4058" i="2" a="1"/>
  <c r="AH4058" i="2" s="1"/>
  <c r="AH142" i="2" a="1"/>
  <c r="AH142" i="2"/>
  <c r="AH250" i="2" a="1"/>
  <c r="AH250" i="2" s="1"/>
  <c r="AH674" i="2" a="1"/>
  <c r="AH674" i="2" s="1"/>
  <c r="AH675" i="2" a="1"/>
  <c r="AH675" i="2" s="1"/>
  <c r="AH807" i="2" a="1"/>
  <c r="AH807" i="2" s="1"/>
  <c r="AH1623" i="2" a="1"/>
  <c r="AH1623" i="2" s="1"/>
  <c r="AH1624" i="2" a="1"/>
  <c r="AH1624" i="2" s="1"/>
  <c r="AH1695" i="2" a="1"/>
  <c r="AH1695" i="2" s="1"/>
  <c r="AH1797" i="2" a="1"/>
  <c r="AH1797" i="2" s="1"/>
  <c r="AH1894" i="2" a="1"/>
  <c r="AH1894" i="2" s="1"/>
  <c r="AH1895" i="2" a="1"/>
  <c r="AH1895" i="2" s="1"/>
  <c r="AH1987" i="2" a="1"/>
  <c r="AH1987" i="2" s="1"/>
  <c r="AH2075" i="2" a="1"/>
  <c r="AH2075" i="2" s="1"/>
  <c r="AH2574" i="2" a="1"/>
  <c r="AH2574" i="2" s="1"/>
  <c r="AH251" i="2" a="1"/>
  <c r="AH251" i="2" s="1"/>
  <c r="AH324" i="2" a="1"/>
  <c r="AH324" i="2" s="1"/>
  <c r="AH987" i="2" a="1"/>
  <c r="AH987" i="2" s="1"/>
  <c r="AH4575" i="2" a="1"/>
  <c r="AH4575" i="2" s="1"/>
  <c r="AH1262" i="2" a="1"/>
  <c r="AH1262" i="2" s="1"/>
  <c r="AH3467" i="2" a="1"/>
  <c r="AH3467" i="2"/>
  <c r="AH5140" i="2" a="1"/>
  <c r="AH5140" i="2" s="1"/>
  <c r="AH5230" i="2" a="1"/>
  <c r="AH5230" i="2" s="1"/>
  <c r="AH5655" i="2" a="1"/>
  <c r="AH5655" i="2" s="1"/>
  <c r="AH2575" i="2" a="1"/>
  <c r="AH2575" i="2" s="1"/>
  <c r="AH2671" i="2" a="1"/>
  <c r="AH2671" i="2" s="1"/>
  <c r="AH3284" i="2" a="1"/>
  <c r="AH3284" i="2" s="1"/>
  <c r="AH4249" i="2" a="1"/>
  <c r="AH4249" i="2" s="1"/>
  <c r="AH4379" i="2" a="1"/>
  <c r="AH4379" i="2"/>
  <c r="AH4401" i="2" a="1"/>
  <c r="AH4401" i="2" s="1"/>
  <c r="AH4830" i="2" a="1"/>
  <c r="AH4830" i="2" s="1"/>
  <c r="AH4865" i="2" a="1"/>
  <c r="AH4865" i="2"/>
  <c r="AH2672" i="2" a="1"/>
  <c r="AH2672" i="2" s="1"/>
  <c r="AH2761" i="2" a="1"/>
  <c r="AH2761" i="2" s="1"/>
  <c r="AH2855" i="2" a="1"/>
  <c r="AH2855" i="2" s="1"/>
  <c r="AH2856" i="2" a="1"/>
  <c r="AH2856" i="2"/>
  <c r="AH2955" i="2" a="1"/>
  <c r="AH2955" i="2" s="1"/>
  <c r="AH5450" i="2" a="1"/>
  <c r="AH5450" i="2"/>
  <c r="AH6005" i="2" a="1"/>
  <c r="AH6005" i="2" s="1"/>
  <c r="AH6066" i="2" a="1"/>
  <c r="AH6066" i="2" s="1"/>
  <c r="AH6119" i="2" a="1"/>
  <c r="AH6119" i="2" s="1"/>
  <c r="AH6252" i="2" a="1"/>
  <c r="AH6252" i="2" s="1"/>
  <c r="AH5026" i="2" a="1"/>
  <c r="AH5026" i="2" s="1"/>
  <c r="AH6356" i="2" a="1"/>
  <c r="AH6356" i="2" s="1"/>
  <c r="AH6448" i="2" a="1"/>
  <c r="AH6448" i="2" s="1"/>
  <c r="AH143" i="2" a="1"/>
  <c r="AH143" i="2" s="1"/>
  <c r="AH144" i="2" a="1"/>
  <c r="AH144" i="2" s="1"/>
  <c r="AH926" i="2" a="1"/>
  <c r="AH926" i="2" s="1"/>
  <c r="AH4576" i="2" a="1"/>
  <c r="AH4576" i="2" s="1"/>
  <c r="AH1198" i="2" a="1"/>
  <c r="AH1198" i="2"/>
  <c r="AH3468" i="2" a="1"/>
  <c r="AH3468" i="2" s="1"/>
  <c r="AH3139" i="2" a="1"/>
  <c r="AH3139" i="2" s="1"/>
  <c r="AH4137" i="2" a="1"/>
  <c r="AH4137" i="2" s="1"/>
  <c r="AH5751" i="2" a="1"/>
  <c r="AH5751" i="2"/>
  <c r="AH1307" i="2" a="1"/>
  <c r="AH1307" i="2" s="1"/>
  <c r="AH1357" i="2" a="1"/>
  <c r="AH1357" i="2" s="1"/>
  <c r="AH1358" i="2" a="1"/>
  <c r="AH1358" i="2" s="1"/>
  <c r="AH1401" i="2" a="1"/>
  <c r="AH1401" i="2" s="1"/>
  <c r="AH1455" i="2" a="1"/>
  <c r="AH1455" i="2" s="1"/>
  <c r="AH1506" i="2" a="1"/>
  <c r="AH1506" i="2" s="1"/>
  <c r="AH70" i="2" a="1"/>
  <c r="AH70" i="2" s="1"/>
  <c r="AH145" i="2" a="1"/>
  <c r="AH145" i="2" s="1"/>
  <c r="AH575" i="2" a="1"/>
  <c r="AH575" i="2" s="1"/>
  <c r="AH626" i="2" a="1"/>
  <c r="AH626" i="2" s="1"/>
  <c r="AH808" i="2" a="1"/>
  <c r="AH808" i="2" s="1"/>
  <c r="AH1507" i="2" a="1"/>
  <c r="AH1507" i="2" s="1"/>
  <c r="AH1560" i="2" a="1"/>
  <c r="AH1560" i="2" s="1"/>
  <c r="AH2512" i="2" a="1"/>
  <c r="AH2512" i="2" s="1"/>
  <c r="AH2576" i="2" a="1"/>
  <c r="AH2576" i="2"/>
  <c r="AH3606" i="2" a="1"/>
  <c r="AH3606" i="2" s="1"/>
  <c r="AH3630" i="2" a="1"/>
  <c r="AH3630" i="2" s="1"/>
  <c r="AH3824" i="2" a="1"/>
  <c r="AH3824" i="2" s="1"/>
  <c r="AH3851" i="2" a="1"/>
  <c r="AH3851" i="2" s="1"/>
  <c r="AH2307" i="2" a="1"/>
  <c r="AH2307" i="2" s="1"/>
  <c r="AH2333" i="2" a="1"/>
  <c r="AH2333" i="2" s="1"/>
  <c r="AH2334" i="2" a="1"/>
  <c r="AH2334" i="2" s="1"/>
  <c r="AH2370" i="2" a="1"/>
  <c r="AH2370" i="2" s="1"/>
  <c r="AH2408" i="2" a="1"/>
  <c r="AH2408" i="2" s="1"/>
  <c r="AH2447" i="2" a="1"/>
  <c r="AH2447" i="2" s="1"/>
  <c r="AH3140" i="2" a="1"/>
  <c r="AH3140" i="2" s="1"/>
  <c r="AH4185" i="2" a="1"/>
  <c r="AH4185" i="2" s="1"/>
  <c r="AH4334" i="2" a="1"/>
  <c r="AH4334" i="2" s="1"/>
  <c r="AH4353" i="2" a="1"/>
  <c r="AH4353" i="2" s="1"/>
  <c r="AH4799" i="2" a="1"/>
  <c r="AH4799" i="2" s="1"/>
  <c r="AH4831" i="2" a="1"/>
  <c r="AH4831" i="2" s="1"/>
  <c r="AH5108" i="2" a="1"/>
  <c r="AH5108" i="2" s="1"/>
  <c r="AH5231" i="2" a="1"/>
  <c r="AH5231" i="2" s="1"/>
  <c r="AH5363" i="2" a="1"/>
  <c r="AH5363" i="2" s="1"/>
  <c r="AH5656" i="2" a="1"/>
  <c r="AH5656" i="2" s="1"/>
  <c r="AH6006" i="2" a="1"/>
  <c r="AH6006" i="2" s="1"/>
  <c r="AH6120" i="2" a="1"/>
  <c r="AH6120" i="2" s="1"/>
  <c r="AH6253" i="2" a="1"/>
  <c r="AH6253" i="2" s="1"/>
  <c r="AH4956" i="2" a="1"/>
  <c r="AH4956" i="2" s="1"/>
  <c r="AH6308" i="2" a="1"/>
  <c r="AH6308" i="2" s="1"/>
  <c r="AH6421" i="2" a="1"/>
  <c r="AH6421" i="2" s="1"/>
  <c r="AH389" i="2" a="1"/>
  <c r="AH389" i="2" s="1"/>
  <c r="AH437" i="2" a="1"/>
  <c r="AH437" i="2" s="1"/>
  <c r="AH927" i="2" a="1"/>
  <c r="AH927" i="2" s="1"/>
  <c r="AH4577" i="2" a="1"/>
  <c r="AH4577" i="2" s="1"/>
  <c r="AH1183" i="2" a="1"/>
  <c r="AH1183" i="2"/>
  <c r="AH3469" i="2" a="1"/>
  <c r="AH3469" i="2" s="1"/>
  <c r="AH3031" i="2" a="1"/>
  <c r="AH3031" i="2" s="1"/>
  <c r="AH4020" i="2" a="1"/>
  <c r="AH4020" i="2" s="1"/>
  <c r="AH4021" i="2" a="1"/>
  <c r="AH4021" i="2" s="1"/>
  <c r="AH4038" i="2" a="1"/>
  <c r="AH4038" i="2" s="1"/>
  <c r="AH4039" i="2" a="1"/>
  <c r="AH4039" i="2" s="1"/>
  <c r="AH4078" i="2" a="1"/>
  <c r="AH4078" i="2" s="1"/>
  <c r="AH5752" i="2" a="1"/>
  <c r="AH5752" i="2" s="1"/>
  <c r="AH390" i="2" a="1"/>
  <c r="AH390" i="2" s="1"/>
  <c r="AH468" i="2" a="1"/>
  <c r="AH468" i="2" s="1"/>
  <c r="AH752" i="2" a="1"/>
  <c r="AH752" i="2" s="1"/>
  <c r="AH768" i="2" a="1"/>
  <c r="AH768" i="2" s="1"/>
  <c r="AH809" i="2" a="1"/>
  <c r="AH809" i="2" s="1"/>
  <c r="AH782" i="2" a="1"/>
  <c r="AH782" i="2" s="1"/>
  <c r="AH1053" i="2" a="1"/>
  <c r="AH1053" i="2"/>
  <c r="AH1054" i="2" a="1"/>
  <c r="AH1054" i="2"/>
  <c r="AH1055" i="2" a="1"/>
  <c r="AH1055" i="2" s="1"/>
  <c r="AH1056" i="2" a="1"/>
  <c r="AH1056" i="2" s="1"/>
  <c r="AH1057" i="2" a="1"/>
  <c r="AH1057" i="2" s="1"/>
  <c r="AH1063" i="2" a="1"/>
  <c r="AH1063" i="2" s="1"/>
  <c r="AH1066" i="2" a="1"/>
  <c r="AH1066" i="2" s="1"/>
  <c r="AH1068" i="2" a="1"/>
  <c r="AH1068" i="2" s="1"/>
  <c r="AH1069" i="2" a="1"/>
  <c r="AH1069" i="2" s="1"/>
  <c r="AH1071" i="2" a="1"/>
  <c r="AH1071" i="2" s="1"/>
  <c r="AH1074" i="2" a="1"/>
  <c r="AH1074" i="2" s="1"/>
  <c r="AH1086" i="2" a="1"/>
  <c r="AH1086" i="2" s="1"/>
  <c r="AH1089" i="2" a="1"/>
  <c r="AH1089" i="2" s="1"/>
  <c r="AH1093" i="2" a="1"/>
  <c r="AH1093" i="2"/>
  <c r="AH2076" i="2" a="1"/>
  <c r="AH2076" i="2"/>
  <c r="AH2077" i="2" a="1"/>
  <c r="AH2077" i="2"/>
  <c r="AH3032" i="2" a="1"/>
  <c r="AH3032" i="2"/>
  <c r="AH4090" i="2" a="1"/>
  <c r="AH4090" i="2" s="1"/>
  <c r="AH4529" i="2" a="1"/>
  <c r="AH4529" i="2"/>
  <c r="AH4539" i="2" a="1"/>
  <c r="AH4539" i="2" s="1"/>
  <c r="AH4866" i="2" a="1"/>
  <c r="AH4866" i="2" s="1"/>
  <c r="AH4890" i="2" a="1"/>
  <c r="AH4890" i="2" s="1"/>
  <c r="AH4931" i="2" a="1"/>
  <c r="AH4931" i="2" s="1"/>
  <c r="AH5080" i="2" a="1"/>
  <c r="AH5080" i="2" s="1"/>
  <c r="AH5232" i="2" a="1"/>
  <c r="AH5232" i="2" s="1"/>
  <c r="AH5348" i="2" a="1"/>
  <c r="AH5348" i="2" s="1"/>
  <c r="AH5594" i="2" a="1"/>
  <c r="AH5594" i="2" s="1"/>
  <c r="AH5848" i="2" a="1"/>
  <c r="AH5848" i="2" s="1"/>
  <c r="AH5882" i="2" a="1"/>
  <c r="AH5882" i="2" s="1"/>
  <c r="AH5900" i="2" a="1"/>
  <c r="AH5900" i="2" s="1"/>
  <c r="AH6291" i="2" a="1"/>
  <c r="AH6291" i="2" s="1"/>
  <c r="AH6464" i="2" a="1"/>
  <c r="AH6464" i="2" s="1"/>
  <c r="AH252" i="2" a="1"/>
  <c r="AH252" i="2" s="1"/>
  <c r="AH253" i="2" a="1"/>
  <c r="AH253" i="2" s="1"/>
  <c r="AH953" i="2" a="1"/>
  <c r="AH953" i="2" s="1"/>
  <c r="AH4578" i="2" a="1"/>
  <c r="AH4578" i="2" s="1"/>
  <c r="AH1263" i="2" a="1"/>
  <c r="AH1263" i="2" s="1"/>
  <c r="AH3470" i="2" a="1"/>
  <c r="AH3470" i="2" s="1"/>
  <c r="AH3408" i="2" a="1"/>
  <c r="AH3408" i="2" s="1"/>
  <c r="AH1359" i="2" a="1"/>
  <c r="AH1359" i="2" s="1"/>
  <c r="AH1360" i="2" a="1"/>
  <c r="AH1360" i="2" s="1"/>
  <c r="AH1402" i="2" a="1"/>
  <c r="AH1402" i="2" s="1"/>
  <c r="AH1456" i="2" a="1"/>
  <c r="AH1456" i="2" s="1"/>
  <c r="AH1508" i="2" a="1"/>
  <c r="AH1508" i="2" s="1"/>
  <c r="AH1509" i="2" a="1"/>
  <c r="AH1509" i="2" s="1"/>
  <c r="AH146" i="2" a="1"/>
  <c r="AH146" i="2"/>
  <c r="AH147" i="2" a="1"/>
  <c r="AH147" i="2" s="1"/>
  <c r="AH627" i="2" a="1"/>
  <c r="AH627" i="2"/>
  <c r="AH676" i="2" a="1"/>
  <c r="AH676" i="2" s="1"/>
  <c r="AH810" i="2" a="1"/>
  <c r="AH810" i="2" s="1"/>
  <c r="AH1988" i="2" a="1"/>
  <c r="AH1988" i="2" s="1"/>
  <c r="AH2134" i="2" a="1"/>
  <c r="AH2134" i="2" s="1"/>
  <c r="AH3743" i="2" a="1"/>
  <c r="AH3743" i="2" s="1"/>
  <c r="AH3774" i="2" a="1"/>
  <c r="AH3774" i="2" s="1"/>
  <c r="AH3966" i="2" a="1"/>
  <c r="AH3966" i="2" s="1"/>
  <c r="AH3967" i="2" a="1"/>
  <c r="AH3967" i="2" s="1"/>
  <c r="AH2335" i="2" a="1"/>
  <c r="AH2335" i="2" s="1"/>
  <c r="AH2336" i="2" a="1"/>
  <c r="AH2336" i="2" s="1"/>
  <c r="AH2371" i="2" a="1"/>
  <c r="AH2371" i="2" s="1"/>
  <c r="AH2409" i="2" a="1"/>
  <c r="AH2409" i="2" s="1"/>
  <c r="AH2448" i="2" a="1"/>
  <c r="AH2448" i="2" s="1"/>
  <c r="AH2449" i="2" a="1"/>
  <c r="AH2449" i="2" s="1"/>
  <c r="AH3420" i="2" a="1"/>
  <c r="AH3420" i="2" s="1"/>
  <c r="AH3033" i="2" a="1"/>
  <c r="AH3033" i="2" s="1"/>
  <c r="AH3034" i="2" a="1"/>
  <c r="AH3034" i="2" s="1"/>
  <c r="AH4186" i="2" a="1"/>
  <c r="AH4186" i="2"/>
  <c r="AH4473" i="2" a="1"/>
  <c r="AH4473" i="2" s="1"/>
  <c r="AH4499" i="2" a="1"/>
  <c r="AH4499" i="2" s="1"/>
  <c r="AH4743" i="2" a="1"/>
  <c r="AH4743" i="2" s="1"/>
  <c r="AH4771" i="2" a="1"/>
  <c r="AH4771" i="2" s="1"/>
  <c r="AH4187" i="2" a="1"/>
  <c r="AH4187" i="2" s="1"/>
  <c r="AH5753" i="2" a="1"/>
  <c r="AH5753" i="2" s="1"/>
  <c r="AH5109" i="2" a="1"/>
  <c r="AH5109" i="2" s="1"/>
  <c r="AH5233" i="2" a="1"/>
  <c r="AH5233" i="2" s="1"/>
  <c r="AH5388" i="2" a="1"/>
  <c r="AH5388" i="2" s="1"/>
  <c r="AH5488" i="2" a="1"/>
  <c r="AH5488" i="2" s="1"/>
  <c r="AH5555" i="2" a="1"/>
  <c r="AH5555" i="2" s="1"/>
  <c r="AH5657" i="2" a="1"/>
  <c r="AH5657" i="2"/>
  <c r="AH5869" i="2" a="1"/>
  <c r="AH5869" i="2" s="1"/>
  <c r="AH5923" i="2" a="1"/>
  <c r="AH5923" i="2" s="1"/>
  <c r="AH5950" i="2" a="1"/>
  <c r="AH5950" i="2" s="1"/>
  <c r="AH4976" i="2" a="1"/>
  <c r="AH4976" i="2" s="1"/>
  <c r="AH6367" i="2" a="1"/>
  <c r="AH6367" i="2" s="1"/>
  <c r="AH6504" i="2" a="1"/>
  <c r="AH6504" i="2" s="1"/>
  <c r="AH4427" i="2" a="1"/>
  <c r="AH4427" i="2" s="1"/>
  <c r="AH4428" i="2" a="1"/>
  <c r="AH4428" i="2" s="1"/>
  <c r="AH4891" i="2" a="1"/>
  <c r="AH4891" i="2" s="1"/>
  <c r="AH4892" i="2" a="1"/>
  <c r="AH4892" i="2" s="1"/>
  <c r="AH3234" i="2" a="1"/>
  <c r="AH3234" i="2" s="1"/>
  <c r="AH3607" i="2" a="1"/>
  <c r="AH3607" i="2" s="1"/>
  <c r="AH3631" i="2" a="1"/>
  <c r="AH3631" i="2" s="1"/>
  <c r="AH3825" i="2" a="1"/>
  <c r="AH3825" i="2" s="1"/>
  <c r="AH3852" i="2" a="1"/>
  <c r="AH3852" i="2" s="1"/>
  <c r="AH4059" i="2" a="1"/>
  <c r="AH4059" i="2"/>
  <c r="AH148" i="2" a="1"/>
  <c r="AH148" i="2" s="1"/>
  <c r="AH149" i="2" a="1"/>
  <c r="AH149" i="2" s="1"/>
  <c r="AH628" i="2" a="1"/>
  <c r="AH628" i="2" s="1"/>
  <c r="AH677" i="2" a="1"/>
  <c r="AH677" i="2" s="1"/>
  <c r="AH811" i="2" a="1"/>
  <c r="AH811" i="2" s="1"/>
  <c r="AH1561" i="2" a="1"/>
  <c r="AH1561" i="2" s="1"/>
  <c r="AH1625" i="2" a="1"/>
  <c r="AH1625" i="2" s="1"/>
  <c r="AH1626" i="2" a="1"/>
  <c r="AH1626" i="2" s="1"/>
  <c r="AH1696" i="2" a="1"/>
  <c r="AH1696" i="2" s="1"/>
  <c r="AH1798" i="2" a="1"/>
  <c r="AH1798" i="2" s="1"/>
  <c r="AH1799" i="2" a="1"/>
  <c r="AH1799" i="2" s="1"/>
  <c r="AH1896" i="2" a="1"/>
  <c r="AH1896" i="2" s="1"/>
  <c r="AH1989" i="2" a="1"/>
  <c r="AH1989" i="2"/>
  <c r="AH2513" i="2" a="1"/>
  <c r="AH2513" i="2" s="1"/>
  <c r="AH2577" i="2" a="1"/>
  <c r="AH2577" i="2" s="1"/>
  <c r="AH150" i="2" a="1"/>
  <c r="AH150" i="2" s="1"/>
  <c r="AH254" i="2" a="1"/>
  <c r="AH254" i="2"/>
  <c r="AH954" i="2" a="1"/>
  <c r="AH954" i="2" s="1"/>
  <c r="AH4579" i="2" a="1"/>
  <c r="AH4579" i="2" s="1"/>
  <c r="AH1229" i="2" a="1"/>
  <c r="AH1229" i="2" s="1"/>
  <c r="AH3471" i="2" a="1"/>
  <c r="AH3471" i="2" s="1"/>
  <c r="AH5110" i="2" a="1"/>
  <c r="AH5110" i="2" s="1"/>
  <c r="AH5234" i="2" a="1"/>
  <c r="AH5234" i="2" s="1"/>
  <c r="AH5623" i="2" a="1"/>
  <c r="AH5623" i="2" s="1"/>
  <c r="AH2578" i="2" a="1"/>
  <c r="AH2578" i="2" s="1"/>
  <c r="AH2579" i="2" a="1"/>
  <c r="AH2579" i="2" s="1"/>
  <c r="AH3235" i="2" a="1"/>
  <c r="AH3235" i="2" s="1"/>
  <c r="AH4188" i="2" a="1"/>
  <c r="AH4188" i="2" s="1"/>
  <c r="AH4354" i="2" a="1"/>
  <c r="AH4354" i="2" s="1"/>
  <c r="AH4380" i="2" a="1"/>
  <c r="AH4380" i="2" s="1"/>
  <c r="AH4800" i="2" a="1"/>
  <c r="AH4800" i="2" s="1"/>
  <c r="AH4832" i="2" a="1"/>
  <c r="AH4832" i="2" s="1"/>
  <c r="AH2673" i="2" a="1"/>
  <c r="AH2673" i="2" s="1"/>
  <c r="AH2762" i="2" a="1"/>
  <c r="AH2762" i="2"/>
  <c r="AH2857" i="2" a="1"/>
  <c r="AH2857" i="2" s="1"/>
  <c r="AH2858" i="2" a="1"/>
  <c r="AH2858" i="2" s="1"/>
  <c r="AH5435" i="2" a="1"/>
  <c r="AH5435" i="2" s="1"/>
  <c r="AH6007" i="2" a="1"/>
  <c r="AH6007" i="2" s="1"/>
  <c r="AH6067" i="2" a="1"/>
  <c r="AH6067" i="2" s="1"/>
  <c r="AH6121" i="2" a="1"/>
  <c r="AH6121" i="2" s="1"/>
  <c r="AH6254" i="2" a="1"/>
  <c r="AH6254" i="2" s="1"/>
  <c r="AH5009" i="2" a="1"/>
  <c r="AH5009" i="2" s="1"/>
  <c r="AH6339" i="2" a="1"/>
  <c r="AH6339" i="2" s="1"/>
  <c r="AH6440" i="2" a="1"/>
  <c r="AH6440" i="2" s="1"/>
  <c r="AH6" i="2" a="1"/>
  <c r="AH6" i="2" s="1"/>
  <c r="AH20" i="2" a="1"/>
  <c r="AH20" i="2" s="1"/>
  <c r="AH915" i="2" a="1"/>
  <c r="AH915" i="2" s="1"/>
  <c r="AH4580" i="2" a="1"/>
  <c r="AH4580" i="2" s="1"/>
  <c r="AH1199" i="2" a="1"/>
  <c r="AH1199" i="2" s="1"/>
  <c r="AH3472" i="2" a="1"/>
  <c r="AH3472" i="2" s="1"/>
  <c r="AH3381" i="2" a="1"/>
  <c r="AH3381" i="2" s="1"/>
  <c r="AH4091" i="2" a="1"/>
  <c r="AH4091" i="2" s="1"/>
  <c r="AH5754" i="2" a="1"/>
  <c r="AH5754" i="2" s="1"/>
  <c r="AH1123" i="2" a="1"/>
  <c r="AH1123" i="2" s="1"/>
  <c r="AH1139" i="2" a="1"/>
  <c r="AH1139" i="2"/>
  <c r="AH1179" i="2" a="1"/>
  <c r="AH1179" i="2" s="1"/>
  <c r="AH1230" i="2" a="1"/>
  <c r="AH1230" i="2" s="1"/>
  <c r="AH1264" i="2" a="1"/>
  <c r="AH1264" i="2" s="1"/>
  <c r="AH1308" i="2" a="1"/>
  <c r="AH1308" i="2" s="1"/>
  <c r="AH1361" i="2" a="1"/>
  <c r="AH1361" i="2" s="1"/>
  <c r="AH1403" i="2" a="1"/>
  <c r="AH1403" i="2" s="1"/>
  <c r="AH1404" i="2" a="1"/>
  <c r="AH1404" i="2" s="1"/>
  <c r="AH1510" i="2" a="1"/>
  <c r="AH1510" i="2" s="1"/>
  <c r="AH7" i="2" a="1"/>
  <c r="AH7" i="2"/>
  <c r="AH15" i="2" a="1"/>
  <c r="AH15" i="2" s="1"/>
  <c r="AH543" i="2" a="1"/>
  <c r="AH543" i="2" s="1"/>
  <c r="AH576" i="2" a="1"/>
  <c r="AH576" i="2" s="1"/>
  <c r="AH812" i="2" a="1"/>
  <c r="AH812" i="2" s="1"/>
  <c r="AH1405" i="2" a="1"/>
  <c r="AH1405" i="2" s="1"/>
  <c r="AH1511" i="2" a="1"/>
  <c r="AH1511" i="2"/>
  <c r="AH3591" i="2" a="1"/>
  <c r="AH3591" i="2" s="1"/>
  <c r="AH3594" i="2" a="1"/>
  <c r="AH3594" i="2" s="1"/>
  <c r="AH3897" i="2" a="1"/>
  <c r="AH3897" i="2" s="1"/>
  <c r="AH3938" i="2" a="1"/>
  <c r="AH3938" i="2" s="1"/>
  <c r="AH2257" i="2" a="1"/>
  <c r="AH2257" i="2" s="1"/>
  <c r="AH2286" i="2" a="1"/>
  <c r="AH2286" i="2" s="1"/>
  <c r="AH3382" i="2" a="1"/>
  <c r="AH3382" i="2"/>
  <c r="AH4932" i="2" a="1"/>
  <c r="AH4932" i="2" s="1"/>
  <c r="AH2763" i="2" a="1"/>
  <c r="AH2763" i="2" s="1"/>
  <c r="AH2859" i="2" a="1"/>
  <c r="AH2859" i="2" s="1"/>
  <c r="AH4092" i="2" a="1"/>
  <c r="AH4092" i="2" s="1"/>
  <c r="AH4318" i="2" a="1"/>
  <c r="AH4318" i="2" s="1"/>
  <c r="AH4335" i="2" a="1"/>
  <c r="AH4335" i="2"/>
  <c r="AH4694" i="2" a="1"/>
  <c r="AH4694" i="2" s="1"/>
  <c r="AH4709" i="2" a="1"/>
  <c r="AH4709" i="2" s="1"/>
  <c r="AH5069" i="2" a="1"/>
  <c r="AH5069" i="2" s="1"/>
  <c r="AH5235" i="2" a="1"/>
  <c r="AH5235" i="2"/>
  <c r="AH5349" i="2" a="1"/>
  <c r="AH5349" i="2" s="1"/>
  <c r="AH5489" i="2" a="1"/>
  <c r="AH5489" i="2" s="1"/>
  <c r="AH5556" i="2" a="1"/>
  <c r="AH5556" i="2" s="1"/>
  <c r="AH5605" i="2" a="1"/>
  <c r="AH5605" i="2" s="1"/>
  <c r="AH5845" i="2" a="1"/>
  <c r="AH5845" i="2" s="1"/>
  <c r="AH5883" i="2" a="1"/>
  <c r="AH5883" i="2" s="1"/>
  <c r="AH5901" i="2" a="1"/>
  <c r="AH5901" i="2" s="1"/>
  <c r="AH6309" i="2" a="1"/>
  <c r="AH6309" i="2" s="1"/>
  <c r="AH6466" i="2" a="1"/>
  <c r="AH6466" i="2"/>
  <c r="AH255" i="2" a="1"/>
  <c r="AH255" i="2" s="1"/>
  <c r="AH325" i="2" a="1"/>
  <c r="AH325" i="2" s="1"/>
  <c r="AH988" i="2" a="1"/>
  <c r="AH988" i="2"/>
  <c r="AH4581" i="2" a="1"/>
  <c r="AH4581" i="2" s="1"/>
  <c r="AH1265" i="2" a="1"/>
  <c r="AH1265" i="2" s="1"/>
  <c r="AH3473" i="2" a="1"/>
  <c r="AH3473" i="2" s="1"/>
  <c r="AH3173" i="2" a="1"/>
  <c r="AH3173" i="2"/>
  <c r="AH1406" i="2" a="1"/>
  <c r="AH1406" i="2" s="1"/>
  <c r="AH1457" i="2" a="1"/>
  <c r="AH1457" i="2" s="1"/>
  <c r="AH1458" i="2" a="1"/>
  <c r="AH1458" i="2" s="1"/>
  <c r="AH1512" i="2" a="1"/>
  <c r="AH1512" i="2" s="1"/>
  <c r="AH1562" i="2" a="1"/>
  <c r="AH1562" i="2" s="1"/>
  <c r="AH1627" i="2" a="1"/>
  <c r="AH1627" i="2"/>
  <c r="AH256" i="2" a="1"/>
  <c r="AH256" i="2" s="1"/>
  <c r="AH257" i="2" a="1"/>
  <c r="AH257" i="2" s="1"/>
  <c r="AH678" i="2" a="1"/>
  <c r="AH678" i="2" s="1"/>
  <c r="AH679" i="2" a="1"/>
  <c r="AH679" i="2" s="1"/>
  <c r="AH813" i="2" a="1"/>
  <c r="AH813" i="2" s="1"/>
  <c r="AH1628" i="2" a="1"/>
  <c r="AH1628" i="2" s="1"/>
  <c r="AH1697" i="2" a="1"/>
  <c r="AH1697" i="2" s="1"/>
  <c r="AH3632" i="2" a="1"/>
  <c r="AH3632" i="2" s="1"/>
  <c r="AH3652" i="2" a="1"/>
  <c r="AH3652" i="2" s="1"/>
  <c r="AH3853" i="2" a="1"/>
  <c r="AH3853" i="2" s="1"/>
  <c r="AH3880" i="2" a="1"/>
  <c r="AH3880" i="2" s="1"/>
  <c r="AH2372" i="2" a="1"/>
  <c r="AH2372" i="2" s="1"/>
  <c r="AH2410" i="2" a="1"/>
  <c r="AH2410" i="2" s="1"/>
  <c r="AH2411" i="2" a="1"/>
  <c r="AH2411" i="2" s="1"/>
  <c r="AH2450" i="2" a="1"/>
  <c r="AH2450" i="2" s="1"/>
  <c r="AH2475" i="2" a="1"/>
  <c r="AH2475" i="2" s="1"/>
  <c r="AH2514" i="2" a="1"/>
  <c r="AH2514" i="2" s="1"/>
  <c r="AH3236" i="2" a="1"/>
  <c r="AH3236" i="2" s="1"/>
  <c r="AH2674" i="2" a="1"/>
  <c r="AH2674" i="2" s="1"/>
  <c r="AH2764" i="2" a="1"/>
  <c r="AH2764" i="2" s="1"/>
  <c r="AH4250" i="2" a="1"/>
  <c r="AH4250" i="2" s="1"/>
  <c r="AH4381" i="2" a="1"/>
  <c r="AH4381" i="2" s="1"/>
  <c r="AH4382" i="2" a="1"/>
  <c r="AH4382" i="2"/>
  <c r="AH4867" i="2" a="1"/>
  <c r="AH4867" i="2"/>
  <c r="AH4868" i="2" a="1"/>
  <c r="AH4868" i="2" s="1"/>
  <c r="AH4189" i="2" a="1"/>
  <c r="AH4189" i="2"/>
  <c r="AH5755" i="2" a="1"/>
  <c r="AH5755" i="2" s="1"/>
  <c r="AH5141" i="2" a="1"/>
  <c r="AH5141" i="2" s="1"/>
  <c r="AH5236" i="2" a="1"/>
  <c r="AH5236" i="2" s="1"/>
  <c r="AH5412" i="2" a="1"/>
  <c r="AH5412" i="2" s="1"/>
  <c r="AH5688" i="2" a="1"/>
  <c r="AH5688" i="2" s="1"/>
  <c r="AH6008" i="2" a="1"/>
  <c r="AH6008" i="2" s="1"/>
  <c r="AH6122" i="2" a="1"/>
  <c r="AH6122" i="2" s="1"/>
  <c r="AH6203" i="2" a="1"/>
  <c r="AH6203" i="2" s="1"/>
  <c r="AH5010" i="2" a="1"/>
  <c r="AH5010" i="2" s="1"/>
  <c r="AH6328" i="2" a="1"/>
  <c r="AH6328" i="2" s="1"/>
  <c r="AH6443" i="2" a="1"/>
  <c r="AH6443" i="2" s="1"/>
  <c r="AH151" i="2" a="1"/>
  <c r="AH151" i="2" s="1"/>
  <c r="AH258" i="2" a="1"/>
  <c r="AH258" i="2"/>
  <c r="AH955" i="2" a="1"/>
  <c r="AH955" i="2" s="1"/>
  <c r="AH4582" i="2" a="1"/>
  <c r="AH4582" i="2" s="1"/>
  <c r="AH1231" i="2" a="1"/>
  <c r="AH1231" i="2" s="1"/>
  <c r="AH3474" i="2" a="1"/>
  <c r="AH3474" i="2" s="1"/>
  <c r="AH3384" i="2" a="1"/>
  <c r="AH3384" i="2" s="1"/>
  <c r="AH3653" i="2" a="1"/>
  <c r="AH3653" i="2" s="1"/>
  <c r="AH3677" i="2" a="1"/>
  <c r="AH3677" i="2" s="1"/>
  <c r="AH3898" i="2" a="1"/>
  <c r="AH3898" i="2" s="1"/>
  <c r="AH3899" i="2" a="1"/>
  <c r="AH3899" i="2" s="1"/>
  <c r="AH4138" i="2" a="1"/>
  <c r="AH4138" i="2" s="1"/>
  <c r="AH5756" i="2" a="1"/>
  <c r="AH5756" i="2" s="1"/>
  <c r="AH38" i="2" a="1"/>
  <c r="AH38" i="2" s="1"/>
  <c r="AH71" i="2" a="1"/>
  <c r="AH71" i="2"/>
  <c r="AH544" i="2" a="1"/>
  <c r="AH544" i="2" s="1"/>
  <c r="AH577" i="2" a="1"/>
  <c r="AH577" i="2" s="1"/>
  <c r="AH814" i="2" a="1"/>
  <c r="AH814" i="2" s="1"/>
  <c r="AH1513" i="2" a="1"/>
  <c r="AH1513" i="2" s="1"/>
  <c r="AH1563" i="2" a="1"/>
  <c r="AH1563" i="2" s="1"/>
  <c r="AH1629" i="2" a="1"/>
  <c r="AH1629" i="2" s="1"/>
  <c r="AH1698" i="2" a="1"/>
  <c r="AH1698" i="2" s="1"/>
  <c r="AH1699" i="2" a="1"/>
  <c r="AH1699" i="2" s="1"/>
  <c r="AH1800" i="2" a="1"/>
  <c r="AH1800" i="2" s="1"/>
  <c r="AH2476" i="2" a="1"/>
  <c r="AH2476" i="2" s="1"/>
  <c r="AH2515" i="2" a="1"/>
  <c r="AH2515" i="2" s="1"/>
  <c r="AH2580" i="2" a="1"/>
  <c r="AH2580" i="2" s="1"/>
  <c r="AH1700" i="2" a="1"/>
  <c r="AH1700" i="2" s="1"/>
  <c r="AH1897" i="2" a="1"/>
  <c r="AH1897" i="2" s="1"/>
  <c r="AH2765" i="2" a="1"/>
  <c r="AH2765" i="2" s="1"/>
  <c r="AH2860" i="2" a="1"/>
  <c r="AH2860" i="2" s="1"/>
  <c r="AH3409" i="2" a="1"/>
  <c r="AH3409" i="2" s="1"/>
  <c r="AH4139" i="2" a="1"/>
  <c r="AH4139" i="2"/>
  <c r="AH4402" i="2" a="1"/>
  <c r="AH4402" i="2" s="1"/>
  <c r="AH4429" i="2" a="1"/>
  <c r="AH4429" i="2" s="1"/>
  <c r="AH4695" i="2" a="1"/>
  <c r="AH4695" i="2" s="1"/>
  <c r="AH4710" i="2" a="1"/>
  <c r="AH4710" i="2" s="1"/>
  <c r="AH2675" i="2" a="1"/>
  <c r="AH2675" i="2" s="1"/>
  <c r="AH2676" i="2" a="1"/>
  <c r="AH2676" i="2" s="1"/>
  <c r="AH2766" i="2" a="1"/>
  <c r="AH2766" i="2" s="1"/>
  <c r="AH5111" i="2" a="1"/>
  <c r="AH5111" i="2" s="1"/>
  <c r="AH5237" i="2" a="1"/>
  <c r="AH5237" i="2"/>
  <c r="AH5364" i="2" a="1"/>
  <c r="AH5364" i="2"/>
  <c r="AH5490" i="2" a="1"/>
  <c r="AH5490" i="2" s="1"/>
  <c r="AH5557" i="2" a="1"/>
  <c r="AH5557" i="2" s="1"/>
  <c r="AH5624" i="2" a="1"/>
  <c r="AH5624" i="2" s="1"/>
  <c r="AH6068" i="2" a="1"/>
  <c r="AH6068" i="2" s="1"/>
  <c r="AH6123" i="2" a="1"/>
  <c r="AH6123" i="2" s="1"/>
  <c r="AH6204" i="2" a="1"/>
  <c r="AH6204" i="2" s="1"/>
  <c r="AH4977" i="2" a="1"/>
  <c r="AH4977" i="2" s="1"/>
  <c r="AH6295" i="2" a="1"/>
  <c r="AH6295" i="2" s="1"/>
  <c r="AH6415" i="2" a="1"/>
  <c r="AH6415" i="2" s="1"/>
  <c r="AH3237" i="2" a="1"/>
  <c r="AH3237" i="2"/>
  <c r="AH3608" i="2" a="1"/>
  <c r="AH3608" i="2" s="1"/>
  <c r="AH3633" i="2" a="1"/>
  <c r="AH3633" i="2" s="1"/>
  <c r="AH3826" i="2" a="1"/>
  <c r="AH3826" i="2" s="1"/>
  <c r="AH3854" i="2" a="1"/>
  <c r="AH3854" i="2" s="1"/>
  <c r="AH4060" i="2" a="1"/>
  <c r="AH4060" i="2" s="1"/>
  <c r="AH152" i="2" a="1"/>
  <c r="AH152" i="2" s="1"/>
  <c r="AH153" i="2" a="1"/>
  <c r="AH153" i="2" s="1"/>
  <c r="AH629" i="2" a="1"/>
  <c r="AH629" i="2" s="1"/>
  <c r="AH680" i="2" a="1"/>
  <c r="AH680" i="2" s="1"/>
  <c r="AH815" i="2" a="1"/>
  <c r="AH815" i="2" s="1"/>
  <c r="AH1564" i="2" a="1"/>
  <c r="AH1564" i="2" s="1"/>
  <c r="AH1630" i="2" a="1"/>
  <c r="AH1630" i="2"/>
  <c r="AH1631" i="2" a="1"/>
  <c r="AH1631" i="2"/>
  <c r="AH1701" i="2" a="1"/>
  <c r="AH1701" i="2" s="1"/>
  <c r="AH1801" i="2" a="1"/>
  <c r="AH1801" i="2"/>
  <c r="AH1898" i="2" a="1"/>
  <c r="AH1898" i="2" s="1"/>
  <c r="AH1899" i="2" a="1"/>
  <c r="AH1899" i="2" s="1"/>
  <c r="AH1990" i="2" a="1"/>
  <c r="AH1990" i="2" s="1"/>
  <c r="AH2581" i="2" a="1"/>
  <c r="AH2581" i="2" s="1"/>
  <c r="AH2582" i="2" a="1"/>
  <c r="AH2582" i="2" s="1"/>
  <c r="AH154" i="2" a="1"/>
  <c r="AH154" i="2" s="1"/>
  <c r="AH259" i="2" a="1"/>
  <c r="AH259" i="2"/>
  <c r="AH956" i="2" a="1"/>
  <c r="AH956" i="2" s="1"/>
  <c r="AH4583" i="2" a="1"/>
  <c r="AH4583" i="2" s="1"/>
  <c r="AH1232" i="2" a="1"/>
  <c r="AH1232" i="2" s="1"/>
  <c r="AH3475" i="2" a="1"/>
  <c r="AH3475" i="2" s="1"/>
  <c r="AH5142" i="2" a="1"/>
  <c r="AH5142" i="2" s="1"/>
  <c r="AH5238" i="2" a="1"/>
  <c r="AH5238" i="2" s="1"/>
  <c r="AH5625" i="2" a="1"/>
  <c r="AH5625" i="2"/>
  <c r="AH2583" i="2" a="1"/>
  <c r="AH2583" i="2" s="1"/>
  <c r="AH2677" i="2" a="1"/>
  <c r="AH2677" i="2" s="1"/>
  <c r="AH3285" i="2" a="1"/>
  <c r="AH3285" i="2" s="1"/>
  <c r="AH4190" i="2" a="1"/>
  <c r="AH4190" i="2" s="1"/>
  <c r="AH4355" i="2" a="1"/>
  <c r="AH4355" i="2" s="1"/>
  <c r="AH4383" i="2" a="1"/>
  <c r="AH4383" i="2" s="1"/>
  <c r="AH4801" i="2" a="1"/>
  <c r="AH4801" i="2" s="1"/>
  <c r="AH4833" i="2" a="1"/>
  <c r="AH4833" i="2" s="1"/>
  <c r="AH2678" i="2" a="1"/>
  <c r="AH2678" i="2" s="1"/>
  <c r="AH2767" i="2" a="1"/>
  <c r="AH2767" i="2" s="1"/>
  <c r="AH2861" i="2" a="1"/>
  <c r="AH2861" i="2" s="1"/>
  <c r="AH2956" i="2" a="1"/>
  <c r="AH2956" i="2"/>
  <c r="AH5436" i="2" a="1"/>
  <c r="AH5436" i="2" s="1"/>
  <c r="AH6009" i="2" a="1"/>
  <c r="AH6009" i="2" s="1"/>
  <c r="AH6069" i="2" a="1"/>
  <c r="AH6069" i="2" s="1"/>
  <c r="AH6124" i="2" a="1"/>
  <c r="AH6124" i="2" s="1"/>
  <c r="AH6205" i="2" a="1"/>
  <c r="AH6205" i="2" s="1"/>
  <c r="AH5011" i="2" a="1"/>
  <c r="AH5011" i="2" s="1"/>
  <c r="AH6357" i="2" a="1"/>
  <c r="AH6357" i="2" s="1"/>
  <c r="AH6444" i="2" a="1"/>
  <c r="AH6444" i="2" s="1"/>
  <c r="AH3678" i="2" a="1"/>
  <c r="AH3678" i="2" s="1"/>
  <c r="AH3679" i="2" a="1"/>
  <c r="AH3679" i="2" s="1"/>
  <c r="AH3900" i="2" a="1"/>
  <c r="AH3900" i="2" s="1"/>
  <c r="AH3901" i="2" a="1"/>
  <c r="AH3901" i="2" s="1"/>
  <c r="AH4061" i="2" a="1"/>
  <c r="AH4061" i="2" s="1"/>
  <c r="AH326" i="2" a="1"/>
  <c r="AH326" i="2" s="1"/>
  <c r="AH365" i="2" a="1"/>
  <c r="AH365" i="2" s="1"/>
  <c r="AH712" i="2" a="1"/>
  <c r="AH712" i="2" s="1"/>
  <c r="AH734" i="2" a="1"/>
  <c r="AH734" i="2" s="1"/>
  <c r="AH816" i="2" a="1"/>
  <c r="AH816" i="2" s="1"/>
  <c r="AH1900" i="2" a="1"/>
  <c r="AH1900" i="2" s="1"/>
  <c r="AH1901" i="2" a="1"/>
  <c r="AH1901" i="2"/>
  <c r="AH1991" i="2" a="1"/>
  <c r="AH1991" i="2" s="1"/>
  <c r="AH2078" i="2" a="1"/>
  <c r="AH2078" i="2" s="1"/>
  <c r="AH2135" i="2" a="1"/>
  <c r="AH2135" i="2" s="1"/>
  <c r="AH2164" i="2" a="1"/>
  <c r="AH2164" i="2" s="1"/>
  <c r="AH366" i="2" a="1"/>
  <c r="AH366" i="2" s="1"/>
  <c r="AH367" i="2" a="1"/>
  <c r="AH367" i="2" s="1"/>
  <c r="AH1033" i="2" a="1"/>
  <c r="AH1033" i="2" s="1"/>
  <c r="AH4584" i="2" a="1"/>
  <c r="AH4584" i="2"/>
  <c r="AH1362" i="2" a="1"/>
  <c r="AH1362" i="2"/>
  <c r="AH3476" i="2" a="1"/>
  <c r="AH3476" i="2" s="1"/>
  <c r="AH5182" i="2" a="1"/>
  <c r="AH5182" i="2" s="1"/>
  <c r="AH5239" i="2" a="1"/>
  <c r="AH5239" i="2" s="1"/>
  <c r="AH5702" i="2" a="1"/>
  <c r="AH5702" i="2" s="1"/>
  <c r="AH3339" i="2" a="1"/>
  <c r="AH3339" i="2" s="1"/>
  <c r="AH4276" i="2" a="1"/>
  <c r="AH4276" i="2" s="1"/>
  <c r="AH2768" i="2" a="1"/>
  <c r="AH2768" i="2" s="1"/>
  <c r="AH2862" i="2" a="1"/>
  <c r="AH2862" i="2"/>
  <c r="AH2863" i="2" a="1"/>
  <c r="AH2863" i="2" s="1"/>
  <c r="AH2957" i="2" a="1"/>
  <c r="AH2957" i="2" s="1"/>
  <c r="AH3035" i="2" a="1"/>
  <c r="AH3035" i="2" s="1"/>
  <c r="AH3073" i="2" a="1"/>
  <c r="AH3073" i="2" s="1"/>
  <c r="AH6010" i="2" a="1"/>
  <c r="AH6010" i="2" s="1"/>
  <c r="AH6070" i="2" a="1"/>
  <c r="AH6070" i="2" s="1"/>
  <c r="AH6125" i="2" a="1"/>
  <c r="AH6125" i="2"/>
  <c r="AH6206" i="2" a="1"/>
  <c r="AH6206" i="2"/>
  <c r="AH5049" i="2" a="1"/>
  <c r="AH5049" i="2" s="1"/>
  <c r="AH3074" i="2" a="1"/>
  <c r="AH3074" i="2"/>
  <c r="AH3584" i="2" a="1"/>
  <c r="AH3584" i="2" s="1"/>
  <c r="AH3586" i="2" a="1"/>
  <c r="AH3586" i="2" s="1"/>
  <c r="AH3802" i="2" a="1"/>
  <c r="AH3802" i="2" s="1"/>
  <c r="AH3809" i="2" a="1"/>
  <c r="AH3809" i="2" s="1"/>
  <c r="AH4062" i="2" a="1"/>
  <c r="AH4062" i="2" s="1"/>
  <c r="AH8" i="2" a="1"/>
  <c r="AH8" i="2" s="1"/>
  <c r="AH16" i="2" a="1"/>
  <c r="AH16" i="2" s="1"/>
  <c r="AH545" i="2" a="1"/>
  <c r="AH545" i="2" s="1"/>
  <c r="AH578" i="2" a="1"/>
  <c r="AH578" i="2" s="1"/>
  <c r="AH817" i="2" a="1"/>
  <c r="AH817" i="2" s="1"/>
  <c r="AH1200" i="2" a="1"/>
  <c r="AH1200" i="2" s="1"/>
  <c r="AH1309" i="2" a="1"/>
  <c r="AH1309" i="2" s="1"/>
  <c r="AH1127" i="2" a="1"/>
  <c r="AH1127" i="2" s="1"/>
  <c r="AH1163" i="2" a="1"/>
  <c r="AH1163" i="2" s="1"/>
  <c r="AH1233" i="2" a="1"/>
  <c r="AH1233" i="2" s="1"/>
  <c r="AH1565" i="2" a="1"/>
  <c r="AH1565" i="2"/>
  <c r="AH1566" i="2" a="1"/>
  <c r="AH1566" i="2" s="1"/>
  <c r="AH1632" i="2" a="1"/>
  <c r="AH1632" i="2" s="1"/>
  <c r="AH1702" i="2" a="1"/>
  <c r="AH1702" i="2" s="1"/>
  <c r="AH1802" i="2" a="1"/>
  <c r="AH1802" i="2" s="1"/>
  <c r="AH1803" i="2" a="1"/>
  <c r="AH1803" i="2" s="1"/>
  <c r="AH2079" i="2" a="1"/>
  <c r="AH2079" i="2"/>
  <c r="AH2280" i="2" a="1"/>
  <c r="AH2280" i="2" s="1"/>
  <c r="AH2293" i="2" a="1"/>
  <c r="AH2293" i="2" s="1"/>
  <c r="AH9" i="2" a="1"/>
  <c r="AH9" i="2" s="1"/>
  <c r="AH21" i="2" a="1"/>
  <c r="AH21" i="2" s="1"/>
  <c r="AH916" i="2" a="1"/>
  <c r="AH916" i="2" s="1"/>
  <c r="AH4585" i="2" a="1"/>
  <c r="AH4585" i="2" s="1"/>
  <c r="AH1201" i="2" a="1"/>
  <c r="AH1201" i="2"/>
  <c r="AH3477" i="2" a="1"/>
  <c r="AH3477" i="2" s="1"/>
  <c r="AH5081" i="2" a="1"/>
  <c r="AH5081" i="2" s="1"/>
  <c r="AH5240" i="2" a="1"/>
  <c r="AH5240" i="2"/>
  <c r="AH5595" i="2" a="1"/>
  <c r="AH5595" i="2" s="1"/>
  <c r="AH2477" i="2" a="1"/>
  <c r="AH2477" i="2" s="1"/>
  <c r="AH2516" i="2" a="1"/>
  <c r="AH2516" i="2" s="1"/>
  <c r="AH3075" i="2" a="1"/>
  <c r="AH3075" i="2" s="1"/>
  <c r="AH4093" i="2" a="1"/>
  <c r="AH4093" i="2" s="1"/>
  <c r="AH4191" i="2" a="1"/>
  <c r="AH4191" i="2" s="1"/>
  <c r="AH4299" i="2" a="1"/>
  <c r="AH4299" i="2" s="1"/>
  <c r="AH4772" i="2" a="1"/>
  <c r="AH4772" i="2" s="1"/>
  <c r="AH4773" i="2" a="1"/>
  <c r="AH4773" i="2" s="1"/>
  <c r="AH5413" i="2" a="1"/>
  <c r="AH5413" i="2" s="1"/>
  <c r="AH6011" i="2" a="1"/>
  <c r="AH6011" i="2" s="1"/>
  <c r="AH6071" i="2" a="1"/>
  <c r="AH6071" i="2" s="1"/>
  <c r="AH6126" i="2" a="1"/>
  <c r="AH6126" i="2"/>
  <c r="AH6255" i="2" a="1"/>
  <c r="AH6255" i="2" s="1"/>
  <c r="AH4957" i="2" a="1"/>
  <c r="AH4957" i="2" s="1"/>
  <c r="AH6292" i="2" a="1"/>
  <c r="AH6292" i="2" s="1"/>
  <c r="AH6422" i="2" a="1"/>
  <c r="AH6422" i="2" s="1"/>
  <c r="AH3322" i="2" a="1"/>
  <c r="AH3322" i="2"/>
  <c r="AH3654" i="2" a="1"/>
  <c r="AH3654" i="2" s="1"/>
  <c r="AH3680" i="2" a="1"/>
  <c r="AH3680" i="2"/>
  <c r="AH3881" i="2" a="1"/>
  <c r="AH3881" i="2" s="1"/>
  <c r="AH3902" i="2" a="1"/>
  <c r="AH3902" i="2" s="1"/>
  <c r="AH4063" i="2" a="1"/>
  <c r="AH4063" i="2" s="1"/>
  <c r="AH260" i="2" a="1"/>
  <c r="AH260" i="2" s="1"/>
  <c r="AH327" i="2" a="1"/>
  <c r="AH327" i="2" s="1"/>
  <c r="AH681" i="2" a="1"/>
  <c r="AH681" i="2" s="1"/>
  <c r="AH713" i="2" a="1"/>
  <c r="AH713" i="2" s="1"/>
  <c r="AH818" i="2" a="1"/>
  <c r="AH818" i="2" s="1"/>
  <c r="AH1703" i="2" a="1"/>
  <c r="AH1703" i="2" s="1"/>
  <c r="AH1804" i="2" a="1"/>
  <c r="AH1804" i="2" s="1"/>
  <c r="AH1902" i="2" a="1"/>
  <c r="AH1902" i="2" s="1"/>
  <c r="AH1992" i="2" a="1"/>
  <c r="AH1992" i="2"/>
  <c r="AH1993" i="2" a="1"/>
  <c r="AH1993" i="2" s="1"/>
  <c r="AH2080" i="2" a="1"/>
  <c r="AH2080" i="2" s="1"/>
  <c r="AH2136" i="2" a="1"/>
  <c r="AH2136" i="2" s="1"/>
  <c r="AH261" i="2" a="1"/>
  <c r="AH261" i="2" s="1"/>
  <c r="AH328" i="2" a="1"/>
  <c r="AH328" i="2"/>
  <c r="AH1007" i="2" a="1"/>
  <c r="AH1007" i="2" s="1"/>
  <c r="AH4586" i="2" a="1"/>
  <c r="AH4586" i="2" s="1"/>
  <c r="AH1310" i="2" a="1"/>
  <c r="AH1310" i="2" s="1"/>
  <c r="AH3478" i="2" a="1"/>
  <c r="AH3478" i="2" s="1"/>
  <c r="AH5168" i="2" a="1"/>
  <c r="AH5168" i="2" s="1"/>
  <c r="AH5241" i="2" a="1"/>
  <c r="AH5241" i="2" s="1"/>
  <c r="AH5658" i="2" a="1"/>
  <c r="AH5658" i="2" s="1"/>
  <c r="AH1805" i="2" a="1"/>
  <c r="AH1805" i="2" s="1"/>
  <c r="AH2679" i="2" a="1"/>
  <c r="AH2679" i="2" s="1"/>
  <c r="AH2769" i="2" a="1"/>
  <c r="AH2769" i="2" s="1"/>
  <c r="AH3323" i="2" a="1"/>
  <c r="AH3323" i="2" s="1"/>
  <c r="AH4277" i="2" a="1"/>
  <c r="AH4277" i="2" s="1"/>
  <c r="AH4403" i="2" a="1"/>
  <c r="AH4403" i="2" s="1"/>
  <c r="AH4430" i="2" a="1"/>
  <c r="AH4430" i="2"/>
  <c r="AH4869" i="2" a="1"/>
  <c r="AH4869" i="2" s="1"/>
  <c r="AH4893" i="2" a="1"/>
  <c r="AH4893" i="2" s="1"/>
  <c r="AH2680" i="2" a="1"/>
  <c r="AH2680" i="2" s="1"/>
  <c r="AH2770" i="2" a="1"/>
  <c r="AH2770" i="2" s="1"/>
  <c r="AH2864" i="2" a="1"/>
  <c r="AH2864" i="2" s="1"/>
  <c r="AH2958" i="2" a="1"/>
  <c r="AH2958" i="2" s="1"/>
  <c r="AH2959" i="2" a="1"/>
  <c r="AH2959" i="2" s="1"/>
  <c r="AH3036" i="2" a="1"/>
  <c r="AH3036" i="2" s="1"/>
  <c r="AH5457" i="2" a="1"/>
  <c r="AH5457" i="2" s="1"/>
  <c r="AH6072" i="2" a="1"/>
  <c r="AH6072" i="2" s="1"/>
  <c r="AH6073" i="2" a="1"/>
  <c r="AH6073" i="2" s="1"/>
  <c r="AH6127" i="2" a="1"/>
  <c r="AH6127" i="2" s="1"/>
  <c r="AH6207" i="2" a="1"/>
  <c r="AH6207" i="2"/>
  <c r="AH5027" i="2" a="1"/>
  <c r="AH5027" i="2" s="1"/>
  <c r="AH6368" i="2" a="1"/>
  <c r="AH6368" i="2"/>
  <c r="AH6455" i="2" a="1"/>
  <c r="AH6455" i="2" s="1"/>
  <c r="AH262" i="2" a="1"/>
  <c r="AH262" i="2" s="1"/>
  <c r="AH329" i="2" a="1"/>
  <c r="AH329" i="2" s="1"/>
  <c r="AH989" i="2" a="1"/>
  <c r="AH989" i="2"/>
  <c r="AH4587" i="2" a="1"/>
  <c r="AH4587" i="2" s="1"/>
  <c r="AH1266" i="2" a="1"/>
  <c r="AH1266" i="2" s="1"/>
  <c r="AH3479" i="2" a="1"/>
  <c r="AH3479" i="2" s="1"/>
  <c r="AH3421" i="2" a="1"/>
  <c r="AH3421" i="2" s="1"/>
  <c r="AH1363" i="2" a="1"/>
  <c r="AH1363" i="2" s="1"/>
  <c r="AH1407" i="2" a="1"/>
  <c r="AH1407" i="2" s="1"/>
  <c r="AH1408" i="2" a="1"/>
  <c r="AH1408" i="2"/>
  <c r="AH1459" i="2" a="1"/>
  <c r="AH1459" i="2" s="1"/>
  <c r="AH1514" i="2" a="1"/>
  <c r="AH1514" i="2" s="1"/>
  <c r="AH1515" i="2" a="1"/>
  <c r="AH1515" i="2" s="1"/>
  <c r="AH155" i="2" a="1"/>
  <c r="AH155" i="2" s="1"/>
  <c r="AH263" i="2" a="1"/>
  <c r="AH263" i="2" s="1"/>
  <c r="AH630" i="2" a="1"/>
  <c r="AH630" i="2" s="1"/>
  <c r="AH682" i="2" a="1"/>
  <c r="AH682" i="2" s="1"/>
  <c r="AH819" i="2" a="1"/>
  <c r="AH819" i="2" s="1"/>
  <c r="AH1994" i="2" a="1"/>
  <c r="AH1994" i="2" s="1"/>
  <c r="AH2081" i="2" a="1"/>
  <c r="AH2081" i="2"/>
  <c r="AH3744" i="2" a="1"/>
  <c r="AH3744" i="2" s="1"/>
  <c r="AH3775" i="2" a="1"/>
  <c r="AH3775" i="2" s="1"/>
  <c r="AH3968" i="2" a="1"/>
  <c r="AH3968" i="2" s="1"/>
  <c r="AH3994" i="2" a="1"/>
  <c r="AH3994" i="2" s="1"/>
  <c r="AH2337" i="2" a="1"/>
  <c r="AH2337" i="2" s="1"/>
  <c r="AH2373" i="2" a="1"/>
  <c r="AH2373" i="2"/>
  <c r="AH2374" i="2" a="1"/>
  <c r="AH2374" i="2" s="1"/>
  <c r="AH2412" i="2" a="1"/>
  <c r="AH2412" i="2" s="1"/>
  <c r="AH2451" i="2" a="1"/>
  <c r="AH2451" i="2" s="1"/>
  <c r="AH2478" i="2" a="1"/>
  <c r="AH2478" i="2" s="1"/>
  <c r="AH3422" i="2" a="1"/>
  <c r="AH3422" i="2" s="1"/>
  <c r="AH2960" i="2" a="1"/>
  <c r="AH2960" i="2" s="1"/>
  <c r="AH3037" i="2" a="1"/>
  <c r="AH3037" i="2" s="1"/>
  <c r="AH4192" i="2" a="1"/>
  <c r="AH4192" i="2" s="1"/>
  <c r="AH4474" i="2" a="1"/>
  <c r="AH4474" i="2" s="1"/>
  <c r="AH4500" i="2" a="1"/>
  <c r="AH4500" i="2" s="1"/>
  <c r="AH4744" i="2" a="1"/>
  <c r="AH4744" i="2" s="1"/>
  <c r="AH4774" i="2" a="1"/>
  <c r="AH4774" i="2" s="1"/>
  <c r="AH4193" i="2" a="1"/>
  <c r="AH4193" i="2" s="1"/>
  <c r="AH5757" i="2" a="1"/>
  <c r="AH5757" i="2" s="1"/>
  <c r="AH5112" i="2" a="1"/>
  <c r="AH5112" i="2" s="1"/>
  <c r="AH5242" i="2" a="1"/>
  <c r="AH5242" i="2" s="1"/>
  <c r="AH5389" i="2" a="1"/>
  <c r="AH5389" i="2" s="1"/>
  <c r="AH5491" i="2" a="1"/>
  <c r="AH5491" i="2" s="1"/>
  <c r="AH5558" i="2" a="1"/>
  <c r="AH5558" i="2" s="1"/>
  <c r="AH5659" i="2" a="1"/>
  <c r="AH5659" i="2" s="1"/>
  <c r="AH5874" i="2" a="1"/>
  <c r="AH5874" i="2" s="1"/>
  <c r="AH5924" i="2" a="1"/>
  <c r="AH5924" i="2" s="1"/>
  <c r="AH5951" i="2" a="1"/>
  <c r="AH5951" i="2" s="1"/>
  <c r="AH4978" i="2" a="1"/>
  <c r="AH4978" i="2"/>
  <c r="AH6381" i="2" a="1"/>
  <c r="AH6381" i="2" s="1"/>
  <c r="AH6505" i="2" a="1"/>
  <c r="AH6505" i="2"/>
  <c r="AH156" i="2" a="1"/>
  <c r="AH156" i="2" s="1"/>
  <c r="AH264" i="2" a="1"/>
  <c r="AH264" i="2" s="1"/>
  <c r="AH957" i="2" a="1"/>
  <c r="AH957" i="2" s="1"/>
  <c r="AH4588" i="2" a="1"/>
  <c r="AH4588" i="2" s="1"/>
  <c r="AH1234" i="2" a="1"/>
  <c r="AH1234" i="2" s="1"/>
  <c r="AH3480" i="2" a="1"/>
  <c r="AH3480" i="2" s="1"/>
  <c r="AH3391" i="2" a="1"/>
  <c r="AH3391" i="2" s="1"/>
  <c r="AH4140" i="2" a="1"/>
  <c r="AH4140" i="2" s="1"/>
  <c r="AH5758" i="2" a="1"/>
  <c r="AH5758" i="2" s="1"/>
  <c r="AH72" i="2" a="1"/>
  <c r="AH72" i="2" s="1"/>
  <c r="AH73" i="2" a="1"/>
  <c r="AH73" i="2" s="1"/>
  <c r="AH579" i="2" a="1"/>
  <c r="AH579" i="2" s="1"/>
  <c r="AH580" i="2" a="1"/>
  <c r="AH580" i="2" s="1"/>
  <c r="AH820" i="2" a="1"/>
  <c r="AH820" i="2" s="1"/>
  <c r="AH1516" i="2" a="1"/>
  <c r="AH1516" i="2" s="1"/>
  <c r="AH1567" i="2" a="1"/>
  <c r="AH1567" i="2" s="1"/>
  <c r="AH1633" i="2" a="1"/>
  <c r="AH1633" i="2" s="1"/>
  <c r="AH1704" i="2" a="1"/>
  <c r="AH1704" i="2" s="1"/>
  <c r="AH1806" i="2" a="1"/>
  <c r="AH1806" i="2" s="1"/>
  <c r="AH1807" i="2" a="1"/>
  <c r="AH1807" i="2" s="1"/>
  <c r="AH2479" i="2" a="1"/>
  <c r="AH2479" i="2" s="1"/>
  <c r="AH2517" i="2" a="1"/>
  <c r="AH2517" i="2"/>
  <c r="AH2584" i="2" a="1"/>
  <c r="AH2584" i="2" s="1"/>
  <c r="AH2585" i="2" a="1"/>
  <c r="AH2585" i="2" s="1"/>
  <c r="AH1705" i="2" a="1"/>
  <c r="AH1705" i="2" s="1"/>
  <c r="AH1808" i="2" a="1"/>
  <c r="AH1808" i="2" s="1"/>
  <c r="AH2771" i="2" a="1"/>
  <c r="AH2771" i="2"/>
  <c r="AH2865" i="2" a="1"/>
  <c r="AH2865" i="2" s="1"/>
  <c r="AH3410" i="2" a="1"/>
  <c r="AH3410" i="2" s="1"/>
  <c r="AH4141" i="2" a="1"/>
  <c r="AH4141" i="2"/>
  <c r="AH2681" i="2" a="1"/>
  <c r="AH2681" i="2"/>
  <c r="AH2772" i="2" a="1"/>
  <c r="AH2772" i="2" s="1"/>
  <c r="AH5113" i="2" a="1"/>
  <c r="AH5113" i="2" s="1"/>
  <c r="AH5243" i="2" a="1"/>
  <c r="AH5243" i="2" s="1"/>
  <c r="AH5365" i="2" a="1"/>
  <c r="AH5365" i="2" s="1"/>
  <c r="AH5492" i="2" a="1"/>
  <c r="AH5492" i="2" s="1"/>
  <c r="AH5559" i="2" a="1"/>
  <c r="AH5559" i="2" s="1"/>
  <c r="AH5626" i="2" a="1"/>
  <c r="AH5626" i="2" s="1"/>
  <c r="AH6074" i="2" a="1"/>
  <c r="AH6074" i="2"/>
  <c r="AH6208" i="2" a="1"/>
  <c r="AH6208" i="2" s="1"/>
  <c r="AH6256" i="2" a="1"/>
  <c r="AH6256" i="2" s="1"/>
  <c r="AH4979" i="2" a="1"/>
  <c r="AH4979" i="2" s="1"/>
  <c r="AH6296" i="2" a="1"/>
  <c r="AH6296" i="2" s="1"/>
  <c r="AH6416" i="2" a="1"/>
  <c r="AH6416" i="2" s="1"/>
  <c r="AH74" i="2" a="1"/>
  <c r="AH74" i="2" s="1"/>
  <c r="AH157" i="2" a="1"/>
  <c r="AH157" i="2" s="1"/>
  <c r="AH928" i="2" a="1"/>
  <c r="AH928" i="2"/>
  <c r="AH4589" i="2" a="1"/>
  <c r="AH4589" i="2"/>
  <c r="AH1202" i="2" a="1"/>
  <c r="AH1202" i="2" s="1"/>
  <c r="AH3481" i="2" a="1"/>
  <c r="AH3481" i="2" s="1"/>
  <c r="AH3392" i="2" a="1"/>
  <c r="AH3392" i="2" s="1"/>
  <c r="AH4094" i="2" a="1"/>
  <c r="AH4094" i="2" s="1"/>
  <c r="AH5759" i="2" a="1"/>
  <c r="AH5759" i="2" s="1"/>
  <c r="AH1267" i="2" a="1"/>
  <c r="AH1267" i="2" s="1"/>
  <c r="AH1311" i="2" a="1"/>
  <c r="AH1311" i="2"/>
  <c r="AH1312" i="2" a="1"/>
  <c r="AH1312" i="2" s="1"/>
  <c r="AH1364" i="2" a="1"/>
  <c r="AH1364" i="2" s="1"/>
  <c r="AH1409" i="2" a="1"/>
  <c r="AH1409" i="2" s="1"/>
  <c r="AH1460" i="2" a="1"/>
  <c r="AH1460" i="2" s="1"/>
  <c r="AH39" i="2" a="1"/>
  <c r="AH39" i="2"/>
  <c r="AH75" i="2" a="1"/>
  <c r="AH75" i="2" s="1"/>
  <c r="AH546" i="2" a="1"/>
  <c r="AH546" i="2" s="1"/>
  <c r="AH581" i="2" a="1"/>
  <c r="AH581" i="2" s="1"/>
  <c r="AH821" i="2" a="1"/>
  <c r="AH821" i="2"/>
  <c r="AH1809" i="2" a="1"/>
  <c r="AH1809" i="2" s="1"/>
  <c r="AH1903" i="2" a="1"/>
  <c r="AH1903" i="2" s="1"/>
  <c r="AH3681" i="2" a="1"/>
  <c r="AH3681" i="2" s="1"/>
  <c r="AH3713" i="2" a="1"/>
  <c r="AH3713" i="2" s="1"/>
  <c r="AH3903" i="2" a="1"/>
  <c r="AH3903" i="2" s="1"/>
  <c r="AH3939" i="2" a="1"/>
  <c r="AH3939" i="2" s="1"/>
  <c r="AH2297" i="2" a="1"/>
  <c r="AH2297" i="2" s="1"/>
  <c r="AH2308" i="2" a="1"/>
  <c r="AH2308" i="2" s="1"/>
  <c r="AH2309" i="2" a="1"/>
  <c r="AH2309" i="2" s="1"/>
  <c r="AH2338" i="2" a="1"/>
  <c r="AH2338" i="2" s="1"/>
  <c r="AH2375" i="2" a="1"/>
  <c r="AH2375" i="2"/>
  <c r="AH2413" i="2" a="1"/>
  <c r="AH2413" i="2" s="1"/>
  <c r="AH3393" i="2" a="1"/>
  <c r="AH3393" i="2" s="1"/>
  <c r="AH4933" i="2" a="1"/>
  <c r="AH4933" i="2" s="1"/>
  <c r="AH2866" i="2" a="1"/>
  <c r="AH2866" i="2" s="1"/>
  <c r="AH2961" i="2" a="1"/>
  <c r="AH2961" i="2" s="1"/>
  <c r="AH4095" i="2" a="1"/>
  <c r="AH4095" i="2" s="1"/>
  <c r="AH4431" i="2" a="1"/>
  <c r="AH4431" i="2" s="1"/>
  <c r="AH4432" i="2" a="1"/>
  <c r="AH4432" i="2" s="1"/>
  <c r="AH4711" i="2" a="1"/>
  <c r="AH4711" i="2" s="1"/>
  <c r="AH4712" i="2" a="1"/>
  <c r="AH4712" i="2" s="1"/>
  <c r="AH5070" i="2" a="1"/>
  <c r="AH5070" i="2"/>
  <c r="AH5244" i="2" a="1"/>
  <c r="AH5244" i="2" s="1"/>
  <c r="AH5366" i="2" a="1"/>
  <c r="AH5366" i="2" s="1"/>
  <c r="AH5493" i="2" a="1"/>
  <c r="AH5493" i="2" s="1"/>
  <c r="AH5560" i="2" a="1"/>
  <c r="AH5560" i="2" s="1"/>
  <c r="AH5606" i="2" a="1"/>
  <c r="AH5606" i="2" s="1"/>
  <c r="AH5849" i="2" a="1"/>
  <c r="AH5849" i="2"/>
  <c r="AH5884" i="2" a="1"/>
  <c r="AH5884" i="2" s="1"/>
  <c r="AH5902" i="2" a="1"/>
  <c r="AH5902" i="2" s="1"/>
  <c r="AH6329" i="2" a="1"/>
  <c r="AH6329" i="2" s="1"/>
  <c r="AH6475" i="2" a="1"/>
  <c r="AH6475" i="2"/>
  <c r="AH3324" i="2" a="1"/>
  <c r="AH3324" i="2" s="1"/>
  <c r="AH4064" i="2" a="1"/>
  <c r="AH4064" i="2" s="1"/>
  <c r="AH265" i="2" a="1"/>
  <c r="AH265" i="2" s="1"/>
  <c r="AH330" i="2" a="1"/>
  <c r="AH330" i="2" s="1"/>
  <c r="AH714" i="2" a="1"/>
  <c r="AH714" i="2" s="1"/>
  <c r="AH715" i="2" a="1"/>
  <c r="AH715" i="2" s="1"/>
  <c r="AH822" i="2" a="1"/>
  <c r="AH822" i="2" s="1"/>
  <c r="AH1706" i="2" a="1"/>
  <c r="AH1706" i="2" s="1"/>
  <c r="AH1810" i="2" a="1"/>
  <c r="AH1810" i="2" s="1"/>
  <c r="AH1904" i="2" a="1"/>
  <c r="AH1904" i="2" s="1"/>
  <c r="AH1995" i="2" a="1"/>
  <c r="AH1995" i="2" s="1"/>
  <c r="AH1996" i="2" a="1"/>
  <c r="AH1996" i="2" s="1"/>
  <c r="AH2082" i="2" a="1"/>
  <c r="AH2082" i="2"/>
  <c r="AH2137" i="2" a="1"/>
  <c r="AH2137" i="2"/>
  <c r="AH331" i="2" a="1"/>
  <c r="AH331" i="2" s="1"/>
  <c r="AH368" i="2" a="1"/>
  <c r="AH368" i="2" s="1"/>
  <c r="AH1008" i="2" a="1"/>
  <c r="AH1008" i="2" s="1"/>
  <c r="AH4590" i="2" a="1"/>
  <c r="AH4590" i="2" s="1"/>
  <c r="AH1313" i="2" a="1"/>
  <c r="AH1313" i="2" s="1"/>
  <c r="AH3482" i="2" a="1"/>
  <c r="AH3482" i="2" s="1"/>
  <c r="AH5183" i="2" a="1"/>
  <c r="AH5183" i="2" s="1"/>
  <c r="AH5245" i="2" a="1"/>
  <c r="AH5245" i="2" s="1"/>
  <c r="AH5689" i="2" a="1"/>
  <c r="AH5689" i="2" s="1"/>
  <c r="AH1811" i="2" a="1"/>
  <c r="AH1811" i="2" s="1"/>
  <c r="AH2773" i="2" a="1"/>
  <c r="AH2773" i="2" s="1"/>
  <c r="AH2774" i="2" a="1"/>
  <c r="AH2774" i="2" s="1"/>
  <c r="AH3340" i="2" a="1"/>
  <c r="AH3340" i="2" s="1"/>
  <c r="AH4278" i="2" a="1"/>
  <c r="AH4278" i="2" s="1"/>
  <c r="AH2775" i="2" a="1"/>
  <c r="AH2775" i="2" s="1"/>
  <c r="AH2776" i="2" a="1"/>
  <c r="AH2776" i="2"/>
  <c r="AH2867" i="2" a="1"/>
  <c r="AH2867" i="2" s="1"/>
  <c r="AH2962" i="2" a="1"/>
  <c r="AH2962" i="2" s="1"/>
  <c r="AH3038" i="2" a="1"/>
  <c r="AH3038" i="2" s="1"/>
  <c r="AH3039" i="2" a="1"/>
  <c r="AH3039" i="2" s="1"/>
  <c r="AH5458" i="2" a="1"/>
  <c r="AH5458" i="2" s="1"/>
  <c r="AH6012" i="2" a="1"/>
  <c r="AH6012" i="2" s="1"/>
  <c r="AH6075" i="2" a="1"/>
  <c r="AH6075" i="2" s="1"/>
  <c r="AH6128" i="2" a="1"/>
  <c r="AH6128" i="2" s="1"/>
  <c r="AH6209" i="2" a="1"/>
  <c r="AH6209" i="2" s="1"/>
  <c r="AH5050" i="2" a="1"/>
  <c r="AH5050" i="2" s="1"/>
  <c r="AH6369" i="2" a="1"/>
  <c r="AH6369" i="2"/>
  <c r="AH6456" i="2" a="1"/>
  <c r="AH6456" i="2" s="1"/>
  <c r="AH266" i="2" a="1"/>
  <c r="AH266" i="2" s="1"/>
  <c r="AH332" i="2" a="1"/>
  <c r="AH332" i="2" s="1"/>
  <c r="AH990" i="2" a="1"/>
  <c r="AH990" i="2" s="1"/>
  <c r="AH4591" i="2" a="1"/>
  <c r="AH4591" i="2" s="1"/>
  <c r="AH1268" i="2" a="1"/>
  <c r="AH1268" i="2" s="1"/>
  <c r="AH3483" i="2" a="1"/>
  <c r="AH3483" i="2" s="1"/>
  <c r="AH3423" i="2" a="1"/>
  <c r="AH3423" i="2" s="1"/>
  <c r="AH1365" i="2" a="1"/>
  <c r="AH1365" i="2" s="1"/>
  <c r="AH1410" i="2" a="1"/>
  <c r="AH1410" i="2" s="1"/>
  <c r="AH1411" i="2" a="1"/>
  <c r="AH1411" i="2" s="1"/>
  <c r="AH1461" i="2" a="1"/>
  <c r="AH1461" i="2" s="1"/>
  <c r="AH1517" i="2" a="1"/>
  <c r="AH1517" i="2"/>
  <c r="AH1568" i="2" a="1"/>
  <c r="AH1568" i="2" s="1"/>
  <c r="AH158" i="2" a="1"/>
  <c r="AH158" i="2" s="1"/>
  <c r="AH267" i="2" a="1"/>
  <c r="AH267" i="2"/>
  <c r="AH631" i="2" a="1"/>
  <c r="AH631" i="2" s="1"/>
  <c r="AH683" i="2" a="1"/>
  <c r="AH683" i="2" s="1"/>
  <c r="AH823" i="2" a="1"/>
  <c r="AH823" i="2" s="1"/>
  <c r="AH1997" i="2" a="1"/>
  <c r="AH1997" i="2" s="1"/>
  <c r="AH2083" i="2" a="1"/>
  <c r="AH2083" i="2" s="1"/>
  <c r="AH3745" i="2" a="1"/>
  <c r="AH3745" i="2" s="1"/>
  <c r="AH3776" i="2" a="1"/>
  <c r="AH3776" i="2"/>
  <c r="AH3969" i="2" a="1"/>
  <c r="AH3969" i="2" s="1"/>
  <c r="AH3995" i="2" a="1"/>
  <c r="AH3995" i="2" s="1"/>
  <c r="AH2339" i="2" a="1"/>
  <c r="AH2339" i="2" s="1"/>
  <c r="AH2376" i="2" a="1"/>
  <c r="AH2376" i="2" s="1"/>
  <c r="AH2414" i="2" a="1"/>
  <c r="AH2414" i="2" s="1"/>
  <c r="AH2415" i="2" a="1"/>
  <c r="AH2415" i="2" s="1"/>
  <c r="AH2452" i="2" a="1"/>
  <c r="AH2452" i="2" s="1"/>
  <c r="AH2480" i="2" a="1"/>
  <c r="AH2480" i="2" s="1"/>
  <c r="AH3424" i="2" a="1"/>
  <c r="AH3424" i="2" s="1"/>
  <c r="AH3040" i="2" a="1"/>
  <c r="AH3040" i="2" s="1"/>
  <c r="AH3076" i="2" a="1"/>
  <c r="AH3076" i="2" s="1"/>
  <c r="AH4194" i="2" a="1"/>
  <c r="AH4194" i="2" s="1"/>
  <c r="AH4501" i="2" a="1"/>
  <c r="AH4501" i="2" s="1"/>
  <c r="AH4502" i="2" a="1"/>
  <c r="AH4502" i="2"/>
  <c r="AH4775" i="2" a="1"/>
  <c r="AH4775" i="2" s="1"/>
  <c r="AH4776" i="2" a="1"/>
  <c r="AH4776" i="2" s="1"/>
  <c r="AH4195" i="2" a="1"/>
  <c r="AH4195" i="2" s="1"/>
  <c r="AH5760" i="2" a="1"/>
  <c r="AH5760" i="2" s="1"/>
  <c r="AH5143" i="2" a="1"/>
  <c r="AH5143" i="2" s="1"/>
  <c r="AH5246" i="2" a="1"/>
  <c r="AH5246" i="2" s="1"/>
  <c r="AH5414" i="2" a="1"/>
  <c r="AH5414" i="2" s="1"/>
  <c r="AH5494" i="2" a="1"/>
  <c r="AH5494" i="2" s="1"/>
  <c r="AH5561" i="2" a="1"/>
  <c r="AH5561" i="2"/>
  <c r="AH5660" i="2" a="1"/>
  <c r="AH5660" i="2" s="1"/>
  <c r="AH5875" i="2" a="1"/>
  <c r="AH5875" i="2"/>
  <c r="AH5925" i="2" a="1"/>
  <c r="AH5925" i="2" s="1"/>
  <c r="AH5952" i="2" a="1"/>
  <c r="AH5952" i="2"/>
  <c r="AH4980" i="2" a="1"/>
  <c r="AH4980" i="2"/>
  <c r="AH6382" i="2" a="1"/>
  <c r="AH6382" i="2" s="1"/>
  <c r="AH6506" i="2" a="1"/>
  <c r="AH6506" i="2" s="1"/>
  <c r="AH159" i="2" a="1"/>
  <c r="AH159" i="2" s="1"/>
  <c r="AH160" i="2" a="1"/>
  <c r="AH160" i="2" s="1"/>
  <c r="AH958" i="2" a="1"/>
  <c r="AH958" i="2" s="1"/>
  <c r="AH4592" i="2" a="1"/>
  <c r="AH4592" i="2" s="1"/>
  <c r="AH1203" i="2" a="1"/>
  <c r="AH1203" i="2" s="1"/>
  <c r="AH3484" i="2" a="1"/>
  <c r="AH3484" i="2" s="1"/>
  <c r="AH3141" i="2" a="1"/>
  <c r="AH3141" i="2" s="1"/>
  <c r="AH3682" i="2" a="1"/>
  <c r="AH3682" i="2"/>
  <c r="AH3683" i="2" a="1"/>
  <c r="AH3683" i="2" s="1"/>
  <c r="AH3904" i="2" a="1"/>
  <c r="AH3904" i="2" s="1"/>
  <c r="AH3905" i="2" a="1"/>
  <c r="AH3905" i="2" s="1"/>
  <c r="AH4142" i="2" a="1"/>
  <c r="AH4142" i="2" s="1"/>
  <c r="AH5761" i="2" a="1"/>
  <c r="AH5761" i="2" s="1"/>
  <c r="AH40" i="2" a="1"/>
  <c r="AH40" i="2" s="1"/>
  <c r="AH76" i="2" a="1"/>
  <c r="AH76" i="2" s="1"/>
  <c r="AH547" i="2" a="1"/>
  <c r="AH547" i="2" s="1"/>
  <c r="AH582" i="2" a="1"/>
  <c r="AH582" i="2" s="1"/>
  <c r="AH824" i="2" a="1"/>
  <c r="AH824" i="2"/>
  <c r="AH1569" i="2" a="1"/>
  <c r="AH1569" i="2" s="1"/>
  <c r="AH1570" i="2" a="1"/>
  <c r="AH1570" i="2" s="1"/>
  <c r="AH1634" i="2" a="1"/>
  <c r="AH1634" i="2" s="1"/>
  <c r="AH1707" i="2" a="1"/>
  <c r="AH1707" i="2" s="1"/>
  <c r="AH1812" i="2" a="1"/>
  <c r="AH1812" i="2" s="1"/>
  <c r="AH1905" i="2" a="1"/>
  <c r="AH1905" i="2" s="1"/>
  <c r="AH2481" i="2" a="1"/>
  <c r="AH2481" i="2" s="1"/>
  <c r="AH2482" i="2" a="1"/>
  <c r="AH2482" i="2" s="1"/>
  <c r="AH2518" i="2" a="1"/>
  <c r="AH2518" i="2" s="1"/>
  <c r="AH2586" i="2" a="1"/>
  <c r="AH2586" i="2" s="1"/>
  <c r="AH1708" i="2" a="1"/>
  <c r="AH1708" i="2" s="1"/>
  <c r="AH1813" i="2" a="1"/>
  <c r="AH1813" i="2" s="1"/>
  <c r="AH2777" i="2" a="1"/>
  <c r="AH2777" i="2" s="1"/>
  <c r="AH2868" i="2" a="1"/>
  <c r="AH2868" i="2" s="1"/>
  <c r="AH3142" i="2" a="1"/>
  <c r="AH3142" i="2" s="1"/>
  <c r="AH4096" i="2" a="1"/>
  <c r="AH4096" i="2" s="1"/>
  <c r="AH4404" i="2" a="1"/>
  <c r="AH4404" i="2" s="1"/>
  <c r="AH4433" i="2" a="1"/>
  <c r="AH4433" i="2" s="1"/>
  <c r="AH4696" i="2" a="1"/>
  <c r="AH4696" i="2" s="1"/>
  <c r="AH4713" i="2" a="1"/>
  <c r="AH4713" i="2" s="1"/>
  <c r="AH4934" i="2" a="1"/>
  <c r="AH4934" i="2" s="1"/>
  <c r="AH2682" i="2" a="1"/>
  <c r="AH2682" i="2" s="1"/>
  <c r="AH2683" i="2" a="1"/>
  <c r="AH2683" i="2"/>
  <c r="AH5082" i="2" a="1"/>
  <c r="AH5082" i="2" s="1"/>
  <c r="AH5247" i="2" a="1"/>
  <c r="AH5247" i="2" s="1"/>
  <c r="AH5367" i="2" a="1"/>
  <c r="AH5367" i="2" s="1"/>
  <c r="AH5495" i="2" a="1"/>
  <c r="AH5495" i="2" s="1"/>
  <c r="AH5562" i="2" a="1"/>
  <c r="AH5562" i="2" s="1"/>
  <c r="AH5627" i="2" a="1"/>
  <c r="AH5627" i="2" s="1"/>
  <c r="AH5885" i="2" a="1"/>
  <c r="AH5885" i="2" s="1"/>
  <c r="AH5903" i="2" a="1"/>
  <c r="AH5903" i="2" s="1"/>
  <c r="AH6129" i="2" a="1"/>
  <c r="AH6129" i="2" s="1"/>
  <c r="AH6310" i="2" a="1"/>
  <c r="AH6310" i="2" s="1"/>
  <c r="AH6476" i="2" a="1"/>
  <c r="AH6476" i="2" s="1"/>
  <c r="AH268" i="2" a="1"/>
  <c r="AH268" i="2" s="1"/>
  <c r="AH333" i="2" a="1"/>
  <c r="AH333" i="2" s="1"/>
  <c r="AH1009" i="2" a="1"/>
  <c r="AH1009" i="2" s="1"/>
  <c r="AH4593" i="2" a="1"/>
  <c r="AH4593" i="2" s="1"/>
  <c r="AH1269" i="2" a="1"/>
  <c r="AH1269" i="2" s="1"/>
  <c r="AH3485" i="2" a="1"/>
  <c r="AH3485" i="2" s="1"/>
  <c r="AH3174" i="2" a="1"/>
  <c r="AH3174" i="2" s="1"/>
  <c r="AH3714" i="2" a="1"/>
  <c r="AH3714" i="2" s="1"/>
  <c r="AH3746" i="2" a="1"/>
  <c r="AH3746" i="2" s="1"/>
  <c r="AH3940" i="2" a="1"/>
  <c r="AH3940" i="2" s="1"/>
  <c r="AH3970" i="2" a="1"/>
  <c r="AH3970" i="2" s="1"/>
  <c r="AH161" i="2" a="1"/>
  <c r="AH161" i="2" s="1"/>
  <c r="AH162" i="2" a="1"/>
  <c r="AH162" i="2" s="1"/>
  <c r="AH632" i="2" a="1"/>
  <c r="AH632" i="2" s="1"/>
  <c r="AH633" i="2" a="1"/>
  <c r="AH633" i="2" s="1"/>
  <c r="AH825" i="2" a="1"/>
  <c r="AH825" i="2" s="1"/>
  <c r="AH1635" i="2" a="1"/>
  <c r="AH1635" i="2" s="1"/>
  <c r="AH1709" i="2" a="1"/>
  <c r="AH1709" i="2" s="1"/>
  <c r="AH1814" i="2" a="1"/>
  <c r="AH1814" i="2" s="1"/>
  <c r="AH1906" i="2" a="1"/>
  <c r="AH1906" i="2" s="1"/>
  <c r="AH1907" i="2" a="1"/>
  <c r="AH1907" i="2" s="1"/>
  <c r="AH1998" i="2" a="1"/>
  <c r="AH1998" i="2" s="1"/>
  <c r="AH2519" i="2" a="1"/>
  <c r="AH2519" i="2" s="1"/>
  <c r="AH2587" i="2" a="1"/>
  <c r="AH2587" i="2" s="1"/>
  <c r="AH1908" i="2" a="1"/>
  <c r="AH1908" i="2"/>
  <c r="AH2084" i="2" a="1"/>
  <c r="AH2084" i="2" s="1"/>
  <c r="AH2963" i="2" a="1"/>
  <c r="AH2963" i="2" s="1"/>
  <c r="AH2964" i="2" a="1"/>
  <c r="AH2964" i="2" s="1"/>
  <c r="AH3238" i="2" a="1"/>
  <c r="AH3238" i="2" s="1"/>
  <c r="AH4196" i="2" a="1"/>
  <c r="AH4196" i="2"/>
  <c r="AH4475" i="2" a="1"/>
  <c r="AH4475" i="2" s="1"/>
  <c r="AH4476" i="2" a="1"/>
  <c r="AH4476" i="2" s="1"/>
  <c r="AH4714" i="2" a="1"/>
  <c r="AH4714" i="2" s="1"/>
  <c r="AH4745" i="2" a="1"/>
  <c r="AH4745" i="2" s="1"/>
  <c r="AH2684" i="2" a="1"/>
  <c r="AH2684" i="2" s="1"/>
  <c r="AH2778" i="2" a="1"/>
  <c r="AH2778" i="2" s="1"/>
  <c r="AH2869" i="2" a="1"/>
  <c r="AH2869" i="2" s="1"/>
  <c r="AH2870" i="2" a="1"/>
  <c r="AH2870" i="2" s="1"/>
  <c r="AH4197" i="2" a="1"/>
  <c r="AH4197" i="2" s="1"/>
  <c r="AH5762" i="2" a="1"/>
  <c r="AH5762" i="2" s="1"/>
  <c r="AH5144" i="2" a="1"/>
  <c r="AH5144" i="2" s="1"/>
  <c r="AH5248" i="2" a="1"/>
  <c r="AH5248" i="2" s="1"/>
  <c r="AH5415" i="2" a="1"/>
  <c r="AH5415" i="2"/>
  <c r="AH5496" i="2" a="1"/>
  <c r="AH5496" i="2" s="1"/>
  <c r="AH5563" i="2" a="1"/>
  <c r="AH5563" i="2" s="1"/>
  <c r="AH5661" i="2" a="1"/>
  <c r="AH5661" i="2"/>
  <c r="AH5926" i="2" a="1"/>
  <c r="AH5926" i="2" s="1"/>
  <c r="AH5953" i="2" a="1"/>
  <c r="AH5953" i="2" s="1"/>
  <c r="AH6130" i="2" a="1"/>
  <c r="AH6130" i="2" s="1"/>
  <c r="AH4981" i="2" a="1"/>
  <c r="AH4981" i="2" s="1"/>
  <c r="AH6358" i="2" a="1"/>
  <c r="AH6358" i="2" s="1"/>
  <c r="AH6507" i="2" a="1"/>
  <c r="AH6507" i="2"/>
  <c r="AH493" i="2" a="1"/>
  <c r="AH493" i="2" s="1"/>
  <c r="AH499" i="2" a="1"/>
  <c r="AH499" i="2" s="1"/>
  <c r="AH929" i="2" a="1"/>
  <c r="AH929" i="2" s="1"/>
  <c r="AH4594" i="2" a="1"/>
  <c r="AH4594" i="2" s="1"/>
  <c r="AH1184" i="2" a="1"/>
  <c r="AH1184" i="2" s="1"/>
  <c r="AH3486" i="2" a="1"/>
  <c r="AH3486" i="2" s="1"/>
  <c r="AH3101" i="2" a="1"/>
  <c r="AH3101" i="2" s="1"/>
  <c r="AH4022" i="2" a="1"/>
  <c r="AH4022" i="2" s="1"/>
  <c r="AH4023" i="2" a="1"/>
  <c r="AH4023" i="2" s="1"/>
  <c r="AH4040" i="2" a="1"/>
  <c r="AH4040" i="2"/>
  <c r="AH4043" i="2" a="1"/>
  <c r="AH4043" i="2" s="1"/>
  <c r="AH4097" i="2" a="1"/>
  <c r="AH4097" i="2" s="1"/>
  <c r="AH5763" i="2" a="1"/>
  <c r="AH5763" i="2" s="1"/>
  <c r="AH500" i="2" a="1"/>
  <c r="AH500" i="2" s="1"/>
  <c r="AH501" i="2" a="1"/>
  <c r="AH501" i="2" s="1"/>
  <c r="AH769" i="2" a="1"/>
  <c r="AH769" i="2"/>
  <c r="AH770" i="2" a="1"/>
  <c r="AH770" i="2"/>
  <c r="AH826" i="2" a="1"/>
  <c r="AH826" i="2" s="1"/>
  <c r="AH783" i="2" a="1"/>
  <c r="AH783" i="2" s="1"/>
  <c r="AH1064" i="2" a="1"/>
  <c r="AH1064" i="2" s="1"/>
  <c r="AH1067" i="2" a="1"/>
  <c r="AH1067" i="2" s="1"/>
  <c r="AH1070" i="2" a="1"/>
  <c r="AH1070" i="2" s="1"/>
  <c r="AH1072" i="2" a="1"/>
  <c r="AH1072" i="2" s="1"/>
  <c r="AH1073" i="2" a="1"/>
  <c r="AH1073" i="2" s="1"/>
  <c r="AH1075" i="2" a="1"/>
  <c r="AH1075" i="2" s="1"/>
  <c r="AH1113" i="2" a="1"/>
  <c r="AH1113" i="2" s="1"/>
  <c r="AH1114" i="2" a="1"/>
  <c r="AH1114" i="2" s="1"/>
  <c r="AH1128" i="2" a="1"/>
  <c r="AH1128" i="2" s="1"/>
  <c r="AH1131" i="2" a="1"/>
  <c r="AH1131" i="2" s="1"/>
  <c r="AH1132" i="2" a="1"/>
  <c r="AH1132" i="2" s="1"/>
  <c r="AH1133" i="2" a="1"/>
  <c r="AH1133" i="2" s="1"/>
  <c r="AH1134" i="2" a="1"/>
  <c r="AH1134" i="2" s="1"/>
  <c r="AH1135" i="2" a="1"/>
  <c r="AH1135" i="2" s="1"/>
  <c r="AH2085" i="2" a="1"/>
  <c r="AH2085" i="2" s="1"/>
  <c r="AH2086" i="2" a="1"/>
  <c r="AH2086" i="2" s="1"/>
  <c r="AH3143" i="2" a="1"/>
  <c r="AH3143" i="2" s="1"/>
  <c r="AH4098" i="2" a="1"/>
  <c r="AH4098" i="2" s="1"/>
  <c r="AH4541" i="2" a="1"/>
  <c r="AH4541" i="2" s="1"/>
  <c r="AH4542" i="2" a="1"/>
  <c r="AH4542" i="2" s="1"/>
  <c r="AH4894" i="2" a="1"/>
  <c r="AH4894" i="2" s="1"/>
  <c r="AH4895" i="2" a="1"/>
  <c r="AH4895" i="2" s="1"/>
  <c r="AH4935" i="2" a="1"/>
  <c r="AH4935" i="2" s="1"/>
  <c r="AH5083" i="2" a="1"/>
  <c r="AH5083" i="2" s="1"/>
  <c r="AH5249" i="2" a="1"/>
  <c r="AH5249" i="2" s="1"/>
  <c r="AH5368" i="2" a="1"/>
  <c r="AH5368" i="2" s="1"/>
  <c r="AH5596" i="2" a="1"/>
  <c r="AH5596" i="2" s="1"/>
  <c r="AH5858" i="2" a="1"/>
  <c r="AH5858" i="2" s="1"/>
  <c r="AH5886" i="2" a="1"/>
  <c r="AH5886" i="2" s="1"/>
  <c r="AH5887" i="2" a="1"/>
  <c r="AH5887" i="2" s="1"/>
  <c r="AH6297" i="2" a="1"/>
  <c r="AH6297" i="2" s="1"/>
  <c r="AH6469" i="2" a="1"/>
  <c r="AH6469" i="2" s="1"/>
  <c r="AH3239" i="2" a="1"/>
  <c r="AH3239" i="2" s="1"/>
  <c r="AH3609" i="2" a="1"/>
  <c r="AH3609" i="2" s="1"/>
  <c r="AH3634" i="2" a="1"/>
  <c r="AH3634" i="2" s="1"/>
  <c r="AH3827" i="2" a="1"/>
  <c r="AH3827" i="2" s="1"/>
  <c r="AH3855" i="2" a="1"/>
  <c r="AH3855" i="2" s="1"/>
  <c r="AH4065" i="2" a="1"/>
  <c r="AH4065" i="2"/>
  <c r="AH77" i="2" a="1"/>
  <c r="AH77" i="2" s="1"/>
  <c r="AH163" i="2" a="1"/>
  <c r="AH163" i="2" s="1"/>
  <c r="AH583" i="2" a="1"/>
  <c r="AH583" i="2" s="1"/>
  <c r="AH634" i="2" a="1"/>
  <c r="AH634" i="2" s="1"/>
  <c r="AH827" i="2" a="1"/>
  <c r="AH827" i="2" s="1"/>
  <c r="AH1571" i="2" a="1"/>
  <c r="AH1571" i="2" s="1"/>
  <c r="AH1572" i="2" a="1"/>
  <c r="AH1572" i="2" s="1"/>
  <c r="AH1636" i="2" a="1"/>
  <c r="AH1636" i="2" s="1"/>
  <c r="AH1710" i="2" a="1"/>
  <c r="AH1710" i="2" s="1"/>
  <c r="AH1711" i="2" a="1"/>
  <c r="AH1711" i="2"/>
  <c r="AH1815" i="2" a="1"/>
  <c r="AH1815" i="2" s="1"/>
  <c r="AH1909" i="2" a="1"/>
  <c r="AH1909" i="2" s="1"/>
  <c r="AH1999" i="2" a="1"/>
  <c r="AH1999" i="2" s="1"/>
  <c r="AH2520" i="2" a="1"/>
  <c r="AH2520" i="2" s="1"/>
  <c r="AH2588" i="2" a="1"/>
  <c r="AH2588" i="2" s="1"/>
  <c r="AH164" i="2" a="1"/>
  <c r="AH164" i="2" s="1"/>
  <c r="AH165" i="2" a="1"/>
  <c r="AH165" i="2" s="1"/>
  <c r="AH959" i="2" a="1"/>
  <c r="AH959" i="2" s="1"/>
  <c r="AH4595" i="2" a="1"/>
  <c r="AH4595" i="2" s="1"/>
  <c r="AH1235" i="2" a="1"/>
  <c r="AH1235" i="2" s="1"/>
  <c r="AH3487" i="2" a="1"/>
  <c r="AH3487" i="2" s="1"/>
  <c r="AH5114" i="2" a="1"/>
  <c r="AH5114" i="2" s="1"/>
  <c r="AH5250" i="2" a="1"/>
  <c r="AH5250" i="2" s="1"/>
  <c r="AH5628" i="2" a="1"/>
  <c r="AH5628" i="2" s="1"/>
  <c r="AH2521" i="2" a="1"/>
  <c r="AH2521" i="2" s="1"/>
  <c r="AH2589" i="2" a="1"/>
  <c r="AH2589" i="2" s="1"/>
  <c r="AH3240" i="2" a="1"/>
  <c r="AH3240" i="2" s="1"/>
  <c r="AH4198" i="2" a="1"/>
  <c r="AH4198" i="2" s="1"/>
  <c r="AH4356" i="2" a="1"/>
  <c r="AH4356" i="2" s="1"/>
  <c r="AH4384" i="2" a="1"/>
  <c r="AH4384" i="2"/>
  <c r="AH4802" i="2" a="1"/>
  <c r="AH4802" i="2" s="1"/>
  <c r="AH4834" i="2" a="1"/>
  <c r="AH4834" i="2" s="1"/>
  <c r="AH2685" i="2" a="1"/>
  <c r="AH2685" i="2" s="1"/>
  <c r="AH2779" i="2" a="1"/>
  <c r="AH2779" i="2" s="1"/>
  <c r="AH2780" i="2" a="1"/>
  <c r="AH2780" i="2" s="1"/>
  <c r="AH2871" i="2" a="1"/>
  <c r="AH2871" i="2" s="1"/>
  <c r="AH5437" i="2" a="1"/>
  <c r="AH5437" i="2" s="1"/>
  <c r="AH6013" i="2" a="1"/>
  <c r="AH6013" i="2" s="1"/>
  <c r="AH6076" i="2" a="1"/>
  <c r="AH6076" i="2" s="1"/>
  <c r="AH6131" i="2" a="1"/>
  <c r="AH6131" i="2" s="1"/>
  <c r="AH6257" i="2" a="1"/>
  <c r="AH6257" i="2" s="1"/>
  <c r="AH5012" i="2" a="1"/>
  <c r="AH5012" i="2"/>
  <c r="AH6340" i="2" a="1"/>
  <c r="AH6340" i="2" s="1"/>
  <c r="AH6441" i="2" a="1"/>
  <c r="AH6441" i="2" s="1"/>
  <c r="AH166" i="2" a="1"/>
  <c r="AH166" i="2" s="1"/>
  <c r="AH404" i="2" a="1"/>
  <c r="AH404" i="2"/>
  <c r="AH991" i="2" a="1"/>
  <c r="AH991" i="2" s="1"/>
  <c r="AH4596" i="2" a="1"/>
  <c r="AH4596" i="2" s="1"/>
  <c r="AH1270" i="2" a="1"/>
  <c r="AH1270" i="2"/>
  <c r="AH3488" i="2" a="1"/>
  <c r="AH3488" i="2" s="1"/>
  <c r="AH3394" i="2" a="1"/>
  <c r="AH3394" i="2" s="1"/>
  <c r="AH3684" i="2" a="1"/>
  <c r="AH3684" i="2" s="1"/>
  <c r="AH3685" i="2" a="1"/>
  <c r="AH3685" i="2" s="1"/>
  <c r="AH3906" i="2" a="1"/>
  <c r="AH3906" i="2" s="1"/>
  <c r="AH3941" i="2" a="1"/>
  <c r="AH3941" i="2" s="1"/>
  <c r="AH78" i="2" a="1"/>
  <c r="AH78" i="2"/>
  <c r="AH167" i="2" a="1"/>
  <c r="AH167" i="2" s="1"/>
  <c r="AH584" i="2" a="1"/>
  <c r="AH584" i="2" s="1"/>
  <c r="AH635" i="2" a="1"/>
  <c r="AH635" i="2" s="1"/>
  <c r="AH828" i="2" a="1"/>
  <c r="AH828" i="2" s="1"/>
  <c r="AH1573" i="2" a="1"/>
  <c r="AH1573" i="2" s="1"/>
  <c r="AH1637" i="2" a="1"/>
  <c r="AH1637" i="2" s="1"/>
  <c r="AH1712" i="2" a="1"/>
  <c r="AH1712" i="2" s="1"/>
  <c r="AH1713" i="2" a="1"/>
  <c r="AH1713" i="2"/>
  <c r="AH1816" i="2" a="1"/>
  <c r="AH1816" i="2" s="1"/>
  <c r="AH1910" i="2" a="1"/>
  <c r="AH1910" i="2" s="1"/>
  <c r="AH2522" i="2" a="1"/>
  <c r="AH2522" i="2" s="1"/>
  <c r="AH2590" i="2" a="1"/>
  <c r="AH2590" i="2" s="1"/>
  <c r="AH1817" i="2" a="1"/>
  <c r="AH1817" i="2" s="1"/>
  <c r="AH1911" i="2" a="1"/>
  <c r="AH1911" i="2" s="1"/>
  <c r="AH2872" i="2" a="1"/>
  <c r="AH2872" i="2" s="1"/>
  <c r="AH2873" i="2" a="1"/>
  <c r="AH2873" i="2" s="1"/>
  <c r="AH3425" i="2" a="1"/>
  <c r="AH3425" i="2" s="1"/>
  <c r="AH4199" i="2" a="1"/>
  <c r="AH4199" i="2"/>
  <c r="AH4405" i="2" a="1"/>
  <c r="AH4405" i="2" s="1"/>
  <c r="AH4434" i="2" a="1"/>
  <c r="AH4434" i="2" s="1"/>
  <c r="AH4715" i="2" a="1"/>
  <c r="AH4715" i="2" s="1"/>
  <c r="AH4716" i="2" a="1"/>
  <c r="AH4716" i="2" s="1"/>
  <c r="AH2686" i="2" a="1"/>
  <c r="AH2686" i="2" s="1"/>
  <c r="AH2781" i="2" a="1"/>
  <c r="AH2781" i="2" s="1"/>
  <c r="AH2782" i="2" a="1"/>
  <c r="AH2782" i="2" s="1"/>
  <c r="AH2874" i="2" a="1"/>
  <c r="AH2874" i="2" s="1"/>
  <c r="AH4200" i="2" a="1"/>
  <c r="AH4200" i="2" s="1"/>
  <c r="AH5764" i="2" a="1"/>
  <c r="AH5764" i="2" s="1"/>
  <c r="AH5145" i="2" a="1"/>
  <c r="AH5145" i="2" s="1"/>
  <c r="AH5251" i="2" a="1"/>
  <c r="AH5251" i="2" s="1"/>
  <c r="AH5390" i="2" a="1"/>
  <c r="AH5390" i="2" s="1"/>
  <c r="AH5497" i="2" a="1"/>
  <c r="AH5497" i="2" s="1"/>
  <c r="AH5564" i="2" a="1"/>
  <c r="AH5564" i="2" s="1"/>
  <c r="AH5662" i="2" a="1"/>
  <c r="AH5662" i="2"/>
  <c r="AH6014" i="2" a="1"/>
  <c r="AH6014" i="2" s="1"/>
  <c r="AH6132" i="2" a="1"/>
  <c r="AH6132" i="2" s="1"/>
  <c r="AH6210" i="2" a="1"/>
  <c r="AH6210" i="2" s="1"/>
  <c r="AH5013" i="2" a="1"/>
  <c r="AH5013" i="2"/>
  <c r="AH6311" i="2" a="1"/>
  <c r="AH6311" i="2" s="1"/>
  <c r="AH6427" i="2" a="1"/>
  <c r="AH6427" i="2"/>
  <c r="AH3175" i="2" a="1"/>
  <c r="AH3175" i="2" s="1"/>
  <c r="AH3595" i="2" a="1"/>
  <c r="AH3595" i="2" s="1"/>
  <c r="AH3610" i="2" a="1"/>
  <c r="AH3610" i="2" s="1"/>
  <c r="AH3810" i="2" a="1"/>
  <c r="AH3810" i="2" s="1"/>
  <c r="AH3828" i="2" a="1"/>
  <c r="AH3828" i="2" s="1"/>
  <c r="AH4066" i="2" a="1"/>
  <c r="AH4066" i="2" s="1"/>
  <c r="AH41" i="2" a="1"/>
  <c r="AH41" i="2" s="1"/>
  <c r="AH79" i="2" a="1"/>
  <c r="AH79" i="2" s="1"/>
  <c r="AH585" i="2" a="1"/>
  <c r="AH585" i="2" s="1"/>
  <c r="AH586" i="2" a="1"/>
  <c r="AH586" i="2"/>
  <c r="AH829" i="2" a="1"/>
  <c r="AH829" i="2" s="1"/>
  <c r="AH1518" i="2" a="1"/>
  <c r="AH1518" i="2"/>
  <c r="AH1574" i="2" a="1"/>
  <c r="AH1574" i="2" s="1"/>
  <c r="AH1575" i="2" a="1"/>
  <c r="AH1575" i="2" s="1"/>
  <c r="AH1638" i="2" a="1"/>
  <c r="AH1638" i="2"/>
  <c r="AH1714" i="2" a="1"/>
  <c r="AH1714" i="2" s="1"/>
  <c r="AH1715" i="2" a="1"/>
  <c r="AH1715" i="2" s="1"/>
  <c r="AH1818" i="2" a="1"/>
  <c r="AH1818" i="2" s="1"/>
  <c r="AH1912" i="2" a="1"/>
  <c r="AH1912" i="2" s="1"/>
  <c r="AH2483" i="2" a="1"/>
  <c r="AH2483" i="2" s="1"/>
  <c r="AH2523" i="2" a="1"/>
  <c r="AH2523" i="2" s="1"/>
  <c r="AH2591" i="2" a="1"/>
  <c r="AH2591" i="2" s="1"/>
  <c r="AH80" i="2" a="1"/>
  <c r="AH80" i="2"/>
  <c r="AH168" i="2" a="1"/>
  <c r="AH168" i="2"/>
  <c r="AH930" i="2" a="1"/>
  <c r="AH930" i="2" s="1"/>
  <c r="AH4597" i="2" a="1"/>
  <c r="AH4597" i="2" s="1"/>
  <c r="AH1204" i="2" a="1"/>
  <c r="AH1204" i="2" s="1"/>
  <c r="AH3489" i="2" a="1"/>
  <c r="AH3489" i="2"/>
  <c r="AH5084" i="2" a="1"/>
  <c r="AH5084" i="2" s="1"/>
  <c r="AH5252" i="2" a="1"/>
  <c r="AH5252" i="2"/>
  <c r="AH5607" i="2" a="1"/>
  <c r="AH5607" i="2" s="1"/>
  <c r="AH2484" i="2" a="1"/>
  <c r="AH2484" i="2" s="1"/>
  <c r="AH2524" i="2" a="1"/>
  <c r="AH2524" i="2" s="1"/>
  <c r="AH3176" i="2" a="1"/>
  <c r="AH3176" i="2" s="1"/>
  <c r="AH4143" i="2" a="1"/>
  <c r="AH4143" i="2" s="1"/>
  <c r="AH4336" i="2" a="1"/>
  <c r="AH4336" i="2" s="1"/>
  <c r="AH4357" i="2" a="1"/>
  <c r="AH4357" i="2" s="1"/>
  <c r="AH4777" i="2" a="1"/>
  <c r="AH4777" i="2" s="1"/>
  <c r="AH4803" i="2" a="1"/>
  <c r="AH4803" i="2" s="1"/>
  <c r="AH2687" i="2" a="1"/>
  <c r="AH2687" i="2" s="1"/>
  <c r="AH2688" i="2" a="1"/>
  <c r="AH2688" i="2" s="1"/>
  <c r="AH2783" i="2" a="1"/>
  <c r="AH2783" i="2" s="1"/>
  <c r="AH5416" i="2" a="1"/>
  <c r="AH5416" i="2" s="1"/>
  <c r="AH6015" i="2" a="1"/>
  <c r="AH6015" i="2" s="1"/>
  <c r="AH6077" i="2" a="1"/>
  <c r="AH6077" i="2"/>
  <c r="AH6133" i="2" a="1"/>
  <c r="AH6133" i="2" s="1"/>
  <c r="AH6258" i="2" a="1"/>
  <c r="AH6258" i="2" s="1"/>
  <c r="AH4982" i="2" a="1"/>
  <c r="AH4982" i="2"/>
  <c r="AH6341" i="2" a="1"/>
  <c r="AH6341" i="2" s="1"/>
  <c r="AH6428" i="2" a="1"/>
  <c r="AH6428" i="2" s="1"/>
  <c r="AH438" i="2" a="1"/>
  <c r="AH438" i="2" s="1"/>
  <c r="AH469" i="2" a="1"/>
  <c r="AH469" i="2" s="1"/>
  <c r="AH931" i="2" a="1"/>
  <c r="AH931" i="2" s="1"/>
  <c r="AH4598" i="2" a="1"/>
  <c r="AH4598" i="2" s="1"/>
  <c r="AH1205" i="2" a="1"/>
  <c r="AH1205" i="2" s="1"/>
  <c r="AH3490" i="2" a="1"/>
  <c r="AH3490" i="2" s="1"/>
  <c r="AH3144" i="2" a="1"/>
  <c r="AH3144" i="2" s="1"/>
  <c r="AH3611" i="2" a="1"/>
  <c r="AH3611" i="2" s="1"/>
  <c r="AH3635" i="2" a="1"/>
  <c r="AH3635" i="2" s="1"/>
  <c r="AH3811" i="2" a="1"/>
  <c r="AH3811" i="2" s="1"/>
  <c r="AH3829" i="2" a="1"/>
  <c r="AH3829" i="2" s="1"/>
  <c r="AH4099" i="2" a="1"/>
  <c r="AH4099" i="2" s="1"/>
  <c r="AH5765" i="2" a="1"/>
  <c r="AH5765" i="2"/>
  <c r="AH42" i="2" a="1"/>
  <c r="AH42" i="2"/>
  <c r="AH81" i="2" a="1"/>
  <c r="AH81" i="2"/>
  <c r="AH548" i="2" a="1"/>
  <c r="AH548" i="2" s="1"/>
  <c r="AH587" i="2" a="1"/>
  <c r="AH587" i="2" s="1"/>
  <c r="AH830" i="2" a="1"/>
  <c r="AH830" i="2" s="1"/>
  <c r="AH1519" i="2" a="1"/>
  <c r="AH1519" i="2" s="1"/>
  <c r="AH1576" i="2" a="1"/>
  <c r="AH1576" i="2" s="1"/>
  <c r="AH1577" i="2" a="1"/>
  <c r="AH1577" i="2" s="1"/>
  <c r="AH1639" i="2" a="1"/>
  <c r="AH1639" i="2"/>
  <c r="AH1716" i="2" a="1"/>
  <c r="AH1716" i="2" s="1"/>
  <c r="AH1819" i="2" a="1"/>
  <c r="AH1819" i="2" s="1"/>
  <c r="AH2000" i="2" a="1"/>
  <c r="AH2000" i="2" s="1"/>
  <c r="AH2087" i="2" a="1"/>
  <c r="AH2087" i="2" s="1"/>
  <c r="AH2453" i="2" a="1"/>
  <c r="AH2453" i="2" s="1"/>
  <c r="AH2485" i="2" a="1"/>
  <c r="AH2485" i="2" s="1"/>
  <c r="AH2525" i="2" a="1"/>
  <c r="AH2525" i="2" s="1"/>
  <c r="AH2526" i="2" a="1"/>
  <c r="AH2526" i="2" s="1"/>
  <c r="AH2592" i="2" a="1"/>
  <c r="AH2592" i="2" s="1"/>
  <c r="AH2689" i="2" a="1"/>
  <c r="AH2689" i="2" s="1"/>
  <c r="AH2965" i="2" a="1"/>
  <c r="AH2965" i="2" s="1"/>
  <c r="AH3041" i="2" a="1"/>
  <c r="AH3041" i="2" s="1"/>
  <c r="AH3325" i="2" a="1"/>
  <c r="AH3325" i="2" s="1"/>
  <c r="AH4144" i="2" a="1"/>
  <c r="AH4144" i="2" s="1"/>
  <c r="AH4337" i="2" a="1"/>
  <c r="AH4337" i="2" s="1"/>
  <c r="AH4358" i="2" a="1"/>
  <c r="AH4358" i="2"/>
  <c r="AH4778" i="2" a="1"/>
  <c r="AH4778" i="2" s="1"/>
  <c r="AH4804" i="2" a="1"/>
  <c r="AH4804" i="2" s="1"/>
  <c r="AH4958" i="2" a="1"/>
  <c r="AH4958" i="2" s="1"/>
  <c r="AH5085" i="2" a="1"/>
  <c r="AH5085" i="2"/>
  <c r="AH5253" i="2" a="1"/>
  <c r="AH5253" i="2" s="1"/>
  <c r="AH5369" i="2" a="1"/>
  <c r="AH5369" i="2" s="1"/>
  <c r="AH5629" i="2" a="1"/>
  <c r="AH5629" i="2" s="1"/>
  <c r="AH6016" i="2" a="1"/>
  <c r="AH6016" i="2" s="1"/>
  <c r="AH6134" i="2" a="1"/>
  <c r="AH6134" i="2"/>
  <c r="AH6211" i="2" a="1"/>
  <c r="AH6211" i="2" s="1"/>
  <c r="AH6330" i="2" a="1"/>
  <c r="AH6330" i="2" s="1"/>
  <c r="AH6470" i="2" a="1"/>
  <c r="AH6470" i="2" s="1"/>
  <c r="AH169" i="2" a="1"/>
  <c r="AH169" i="2" s="1"/>
  <c r="AH269" i="2" a="1"/>
  <c r="AH269" i="2" s="1"/>
  <c r="AH960" i="2" a="1"/>
  <c r="AH960" i="2" s="1"/>
  <c r="AH4599" i="2" a="1"/>
  <c r="AH4599" i="2" s="1"/>
  <c r="AH1206" i="2" a="1"/>
  <c r="AH1206" i="2" s="1"/>
  <c r="AH3491" i="2" a="1"/>
  <c r="AH3491" i="2"/>
  <c r="AH3145" i="2" a="1"/>
  <c r="AH3145" i="2" s="1"/>
  <c r="AH4145" i="2" a="1"/>
  <c r="AH4145" i="2" s="1"/>
  <c r="AH5766" i="2" a="1"/>
  <c r="AH5766" i="2" s="1"/>
  <c r="AH1314" i="2" a="1"/>
  <c r="AH1314" i="2" s="1"/>
  <c r="AH1366" i="2" a="1"/>
  <c r="AH1366" i="2" s="1"/>
  <c r="AH1412" i="2" a="1"/>
  <c r="AH1412" i="2" s="1"/>
  <c r="AH1413" i="2" a="1"/>
  <c r="AH1413" i="2" s="1"/>
  <c r="AH1462" i="2" a="1"/>
  <c r="AH1462" i="2" s="1"/>
  <c r="AH1520" i="2" a="1"/>
  <c r="AH1520" i="2" s="1"/>
  <c r="AH82" i="2" a="1"/>
  <c r="AH82" i="2" s="1"/>
  <c r="AH170" i="2" a="1"/>
  <c r="AH170" i="2" s="1"/>
  <c r="AH588" i="2" a="1"/>
  <c r="AH588" i="2" s="1"/>
  <c r="AH636" i="2" a="1"/>
  <c r="AH636" i="2" s="1"/>
  <c r="AH831" i="2" a="1"/>
  <c r="AH831" i="2"/>
  <c r="AH1578" i="2" a="1"/>
  <c r="AH1578" i="2" s="1"/>
  <c r="AH1640" i="2" a="1"/>
  <c r="AH1640" i="2" s="1"/>
  <c r="AH2593" i="2" a="1"/>
  <c r="AH2593" i="2" s="1"/>
  <c r="AH2594" i="2" a="1"/>
  <c r="AH2594" i="2" s="1"/>
  <c r="AH3612" i="2" a="1"/>
  <c r="AH3612" i="2" s="1"/>
  <c r="AH3636" i="2" a="1"/>
  <c r="AH3636" i="2" s="1"/>
  <c r="AH3830" i="2" a="1"/>
  <c r="AH3830" i="2" s="1"/>
  <c r="AH3856" i="2" a="1"/>
  <c r="AH3856" i="2"/>
  <c r="AH2310" i="2" a="1"/>
  <c r="AH2310" i="2" s="1"/>
  <c r="AH2340" i="2" a="1"/>
  <c r="AH2340" i="2" s="1"/>
  <c r="AH2377" i="2" a="1"/>
  <c r="AH2377" i="2" s="1"/>
  <c r="AH2378" i="2" a="1"/>
  <c r="AH2378" i="2" s="1"/>
  <c r="AH2416" i="2" a="1"/>
  <c r="AH2416" i="2" s="1"/>
  <c r="AH2454" i="2" a="1"/>
  <c r="AH2454" i="2" s="1"/>
  <c r="AH3146" i="2" a="1"/>
  <c r="AH3146" i="2" s="1"/>
  <c r="AH4201" i="2" a="1"/>
  <c r="AH4201" i="2" s="1"/>
  <c r="AH4359" i="2" a="1"/>
  <c r="AH4359" i="2" s="1"/>
  <c r="AH4360" i="2" a="1"/>
  <c r="AH4360" i="2"/>
  <c r="AH4805" i="2" a="1"/>
  <c r="AH4805" i="2" s="1"/>
  <c r="AH4835" i="2" a="1"/>
  <c r="AH4835" i="2"/>
  <c r="AH5115" i="2" a="1"/>
  <c r="AH5115" i="2" s="1"/>
  <c r="AH5254" i="2" a="1"/>
  <c r="AH5254" i="2" s="1"/>
  <c r="AH5370" i="2" a="1"/>
  <c r="AH5370" i="2" s="1"/>
  <c r="AH5663" i="2" a="1"/>
  <c r="AH5663" i="2"/>
  <c r="AH6017" i="2" a="1"/>
  <c r="AH6017" i="2" s="1"/>
  <c r="AH6135" i="2" a="1"/>
  <c r="AH6135" i="2" s="1"/>
  <c r="AH6259" i="2" a="1"/>
  <c r="AH6259" i="2" s="1"/>
  <c r="AH4959" i="2" a="1"/>
  <c r="AH4959" i="2" s="1"/>
  <c r="AH6312" i="2" a="1"/>
  <c r="AH6312" i="2" s="1"/>
  <c r="AH6423" i="2" a="1"/>
  <c r="AH6423" i="2" s="1"/>
  <c r="AH83" i="2" a="1"/>
  <c r="AH83" i="2" s="1"/>
  <c r="AH171" i="2" a="1"/>
  <c r="AH171" i="2" s="1"/>
  <c r="AH932" i="2" a="1"/>
  <c r="AH932" i="2" s="1"/>
  <c r="AH4600" i="2" a="1"/>
  <c r="AH4600" i="2" s="1"/>
  <c r="AH1185" i="2" a="1"/>
  <c r="AH1185" i="2" s="1"/>
  <c r="AH3492" i="2" a="1"/>
  <c r="AH3492" i="2" s="1"/>
  <c r="AH3102" i="2" a="1"/>
  <c r="AH3102" i="2" s="1"/>
  <c r="AH4100" i="2" a="1"/>
  <c r="AH4100" i="2" s="1"/>
  <c r="AH5767" i="2" a="1"/>
  <c r="AH5767" i="2" s="1"/>
  <c r="AH1271" i="2" a="1"/>
  <c r="AH1271" i="2" s="1"/>
  <c r="AH1315" i="2" a="1"/>
  <c r="AH1315" i="2" s="1"/>
  <c r="AH1367" i="2" a="1"/>
  <c r="AH1367" i="2" s="1"/>
  <c r="AH1414" i="2" a="1"/>
  <c r="AH1414" i="2" s="1"/>
  <c r="AH1415" i="2" a="1"/>
  <c r="AH1415" i="2" s="1"/>
  <c r="AH1463" i="2" a="1"/>
  <c r="AH1463" i="2" s="1"/>
  <c r="AH84" i="2" a="1"/>
  <c r="AH84" i="2" s="1"/>
  <c r="AH172" i="2" a="1"/>
  <c r="AH172" i="2" s="1"/>
  <c r="AH589" i="2" a="1"/>
  <c r="AH589" i="2" s="1"/>
  <c r="AH590" i="2" a="1"/>
  <c r="AH590" i="2" s="1"/>
  <c r="AH832" i="2" a="1"/>
  <c r="AH832" i="2" s="1"/>
  <c r="AH1521" i="2" a="1"/>
  <c r="AH1521" i="2" s="1"/>
  <c r="AH1579" i="2" a="1"/>
  <c r="AH1579" i="2" s="1"/>
  <c r="AH2527" i="2" a="1"/>
  <c r="AH2527" i="2" s="1"/>
  <c r="AH2528" i="2" a="1"/>
  <c r="AH2528" i="2"/>
  <c r="AH3596" i="2" a="1"/>
  <c r="AH3596" i="2" s="1"/>
  <c r="AH3613" i="2" a="1"/>
  <c r="AH3613" i="2" s="1"/>
  <c r="AH3812" i="2" a="1"/>
  <c r="AH3812" i="2" s="1"/>
  <c r="AH3831" i="2" a="1"/>
  <c r="AH3831" i="2" s="1"/>
  <c r="AH2298" i="2" a="1"/>
  <c r="AH2298" i="2" s="1"/>
  <c r="AH2311" i="2" a="1"/>
  <c r="AH2311" i="2" s="1"/>
  <c r="AH2341" i="2" a="1"/>
  <c r="AH2341" i="2" s="1"/>
  <c r="AH2342" i="2" a="1"/>
  <c r="AH2342" i="2" s="1"/>
  <c r="AH2379" i="2" a="1"/>
  <c r="AH2379" i="2" s="1"/>
  <c r="AH2417" i="2" a="1"/>
  <c r="AH2417" i="2" s="1"/>
  <c r="AH3103" i="2" a="1"/>
  <c r="AH3103" i="2" s="1"/>
  <c r="AH4936" i="2" a="1"/>
  <c r="AH4936" i="2" s="1"/>
  <c r="AH4202" i="2" a="1"/>
  <c r="AH4202" i="2" s="1"/>
  <c r="AH4338" i="2" a="1"/>
  <c r="AH4338" i="2"/>
  <c r="AH4339" i="2" a="1"/>
  <c r="AH4339" i="2"/>
  <c r="AH4779" i="2" a="1"/>
  <c r="AH4779" i="2"/>
  <c r="AH4806" i="2" a="1"/>
  <c r="AH4806" i="2" s="1"/>
  <c r="AH5086" i="2" a="1"/>
  <c r="AH5086" i="2" s="1"/>
  <c r="AH5255" i="2" a="1"/>
  <c r="AH5255" i="2"/>
  <c r="AH5350" i="2" a="1"/>
  <c r="AH5350" i="2" s="1"/>
  <c r="AH5630" i="2" a="1"/>
  <c r="AH5630" i="2" s="1"/>
  <c r="AH6018" i="2" a="1"/>
  <c r="AH6018" i="2" s="1"/>
  <c r="AH6136" i="2" a="1"/>
  <c r="AH6136" i="2" s="1"/>
  <c r="AH6212" i="2" a="1"/>
  <c r="AH6212" i="2" s="1"/>
  <c r="AH6298" i="2" a="1"/>
  <c r="AH6298" i="2" s="1"/>
  <c r="AH6417" i="2" a="1"/>
  <c r="AH6417" i="2" s="1"/>
  <c r="AH3326" i="2" a="1"/>
  <c r="AH3326" i="2" s="1"/>
  <c r="AH4067" i="2" a="1"/>
  <c r="AH4067" i="2" s="1"/>
  <c r="AH1717" i="2" a="1"/>
  <c r="AH1717" i="2" s="1"/>
  <c r="AH369" i="2" a="1"/>
  <c r="AH369" i="2"/>
  <c r="AH391" i="2" a="1"/>
  <c r="AH391" i="2" s="1"/>
  <c r="AH1034" i="2" a="1"/>
  <c r="AH1034" i="2" s="1"/>
  <c r="AH4601" i="2" a="1"/>
  <c r="AH4601" i="2" s="1"/>
  <c r="AH1368" i="2" a="1"/>
  <c r="AH1368" i="2" s="1"/>
  <c r="AH3493" i="2" a="1"/>
  <c r="AH3493" i="2" s="1"/>
  <c r="AH5198" i="2" a="1"/>
  <c r="AH5198" i="2" s="1"/>
  <c r="AH5256" i="2" a="1"/>
  <c r="AH5256" i="2" s="1"/>
  <c r="AH5703" i="2" a="1"/>
  <c r="AH5703" i="2" s="1"/>
  <c r="AH1913" i="2" a="1"/>
  <c r="AH1913" i="2" s="1"/>
  <c r="AH2784" i="2" a="1"/>
  <c r="AH2784" i="2" s="1"/>
  <c r="AH2875" i="2" a="1"/>
  <c r="AH2875" i="2"/>
  <c r="AH3341" i="2" a="1"/>
  <c r="AH3341" i="2" s="1"/>
  <c r="AH4406" i="2" a="1"/>
  <c r="AH4406" i="2" s="1"/>
  <c r="AH4435" i="2" a="1"/>
  <c r="AH4435" i="2" s="1"/>
  <c r="AH4870" i="2" a="1"/>
  <c r="AH4870" i="2" s="1"/>
  <c r="AH4896" i="2" a="1"/>
  <c r="AH4896" i="2" s="1"/>
  <c r="AH5459" i="2" a="1"/>
  <c r="AH5459" i="2" s="1"/>
  <c r="AH6019" i="2" a="1"/>
  <c r="AH6019" i="2"/>
  <c r="AH6078" i="2" a="1"/>
  <c r="AH6078" i="2" s="1"/>
  <c r="AH6137" i="2" a="1"/>
  <c r="AH6137" i="2" s="1"/>
  <c r="AH6260" i="2" a="1"/>
  <c r="AH6260" i="2" s="1"/>
  <c r="AH5054" i="2" a="1"/>
  <c r="AH5054" i="2" s="1"/>
  <c r="AH6383" i="2" a="1"/>
  <c r="AH6383" i="2" s="1"/>
  <c r="AH6458" i="2" a="1"/>
  <c r="AH6458" i="2" s="1"/>
  <c r="AH370" i="2" a="1"/>
  <c r="AH370" i="2" s="1"/>
  <c r="AH392" i="2" a="1"/>
  <c r="AH392" i="2" s="1"/>
  <c r="AH1041" i="2" a="1"/>
  <c r="AH1041" i="2" s="1"/>
  <c r="AH4602" i="2" a="1"/>
  <c r="AH4602" i="2" s="1"/>
  <c r="AH1369" i="2" a="1"/>
  <c r="AH1369" i="2" s="1"/>
  <c r="AH3494" i="2" a="1"/>
  <c r="AH3494" i="2" s="1"/>
  <c r="AH3286" i="2" a="1"/>
  <c r="AH3286" i="2" s="1"/>
  <c r="AH270" i="2" a="1"/>
  <c r="AH270" i="2" s="1"/>
  <c r="AH334" i="2" a="1"/>
  <c r="AH334" i="2" s="1"/>
  <c r="AH684" i="2" a="1"/>
  <c r="AH684" i="2"/>
  <c r="AH716" i="2" a="1"/>
  <c r="AH716" i="2"/>
  <c r="AH833" i="2" a="1"/>
  <c r="AH833" i="2" s="1"/>
  <c r="AH1820" i="2" a="1"/>
  <c r="AH1820" i="2" s="1"/>
  <c r="AH1914" i="2" a="1"/>
  <c r="AH1914" i="2" s="1"/>
  <c r="AH1915" i="2" a="1"/>
  <c r="AH1915" i="2" s="1"/>
  <c r="AH2001" i="2" a="1"/>
  <c r="AH2001" i="2" s="1"/>
  <c r="AH2088" i="2" a="1"/>
  <c r="AH2088" i="2" s="1"/>
  <c r="AH2138" i="2" a="1"/>
  <c r="AH2138" i="2" s="1"/>
  <c r="AH2089" i="2" a="1"/>
  <c r="AH2089" i="2" s="1"/>
  <c r="AH2139" i="2" a="1"/>
  <c r="AH2139" i="2" s="1"/>
  <c r="AH3042" i="2" a="1"/>
  <c r="AH3042" i="2" s="1"/>
  <c r="AH3077" i="2" a="1"/>
  <c r="AH3077" i="2"/>
  <c r="AH3327" i="2" a="1"/>
  <c r="AH3327" i="2" s="1"/>
  <c r="AH4251" i="2" a="1"/>
  <c r="AH4251" i="2" s="1"/>
  <c r="AH2690" i="2" a="1"/>
  <c r="AH2690" i="2" s="1"/>
  <c r="AH2785" i="2" a="1"/>
  <c r="AH2785" i="2" s="1"/>
  <c r="AH2876" i="2" a="1"/>
  <c r="AH2876" i="2" s="1"/>
  <c r="AH2877" i="2" a="1"/>
  <c r="AH2877" i="2" s="1"/>
  <c r="AH2966" i="2" a="1"/>
  <c r="AH2966" i="2" s="1"/>
  <c r="AH3043" i="2" a="1"/>
  <c r="AH3043" i="2" s="1"/>
  <c r="AH4279" i="2" a="1"/>
  <c r="AH4279" i="2" s="1"/>
  <c r="AH5768" i="2" a="1"/>
  <c r="AH5768" i="2" s="1"/>
  <c r="AH5184" i="2" a="1"/>
  <c r="AH5184" i="2" s="1"/>
  <c r="AH5257" i="2" a="1"/>
  <c r="AH5257" i="2" s="1"/>
  <c r="AH5438" i="2" a="1"/>
  <c r="AH5438" i="2" s="1"/>
  <c r="AH5498" i="2" a="1"/>
  <c r="AH5498" i="2" s="1"/>
  <c r="AH5565" i="2" a="1"/>
  <c r="AH5565" i="2" s="1"/>
  <c r="AH5704" i="2" a="1"/>
  <c r="AH5704" i="2" s="1"/>
  <c r="AH5967" i="2" a="1"/>
  <c r="AH5967" i="2" s="1"/>
  <c r="AH5977" i="2" a="1"/>
  <c r="AH5977" i="2" s="1"/>
  <c r="AH6138" i="2" a="1"/>
  <c r="AH6138" i="2" s="1"/>
  <c r="AH5028" i="2" a="1"/>
  <c r="AH5028" i="2" s="1"/>
  <c r="AH6397" i="2" a="1"/>
  <c r="AH6397" i="2"/>
  <c r="AH6513" i="2" a="1"/>
  <c r="AH6513" i="2"/>
  <c r="AH173" i="2" a="1"/>
  <c r="AH173" i="2" s="1"/>
  <c r="AH174" i="2" a="1"/>
  <c r="AH174" i="2" s="1"/>
  <c r="AH961" i="2" a="1"/>
  <c r="AH961" i="2" s="1"/>
  <c r="AH4603" i="2" a="1"/>
  <c r="AH4603" i="2" s="1"/>
  <c r="AH1207" i="2" a="1"/>
  <c r="AH1207" i="2" s="1"/>
  <c r="AH3495" i="2" a="1"/>
  <c r="AH3495" i="2"/>
  <c r="AH3147" i="2" a="1"/>
  <c r="AH3147" i="2" s="1"/>
  <c r="AH3655" i="2" a="1"/>
  <c r="AH3655" i="2" s="1"/>
  <c r="AH3686" i="2" a="1"/>
  <c r="AH3686" i="2" s="1"/>
  <c r="AH3882" i="2" a="1"/>
  <c r="AH3882" i="2" s="1"/>
  <c r="AH3907" i="2" a="1"/>
  <c r="AH3907" i="2" s="1"/>
  <c r="AH4146" i="2" a="1"/>
  <c r="AH4146" i="2" s="1"/>
  <c r="AH5769" i="2" a="1"/>
  <c r="AH5769" i="2" s="1"/>
  <c r="AH43" i="2" a="1"/>
  <c r="AH43" i="2"/>
  <c r="AH85" i="2" a="1"/>
  <c r="AH85" i="2" s="1"/>
  <c r="AH549" i="2" a="1"/>
  <c r="AH549" i="2"/>
  <c r="AH550" i="2" a="1"/>
  <c r="AH550" i="2" s="1"/>
  <c r="AH834" i="2" a="1"/>
  <c r="AH834" i="2" s="1"/>
  <c r="AH1718" i="2" a="1"/>
  <c r="AH1718" i="2" s="1"/>
  <c r="AH1522" i="2" a="1"/>
  <c r="AH1522" i="2" s="1"/>
  <c r="AH1580" i="2" a="1"/>
  <c r="AH1580" i="2" s="1"/>
  <c r="AH1641" i="2" a="1"/>
  <c r="AH1641" i="2" s="1"/>
  <c r="AH1719" i="2" a="1"/>
  <c r="AH1719" i="2" s="1"/>
  <c r="AH1720" i="2" a="1"/>
  <c r="AH1720" i="2" s="1"/>
  <c r="AH1821" i="2" a="1"/>
  <c r="AH1821" i="2" s="1"/>
  <c r="AH2486" i="2" a="1"/>
  <c r="AH2486" i="2" s="1"/>
  <c r="AH2487" i="2" a="1"/>
  <c r="AH2487" i="2" s="1"/>
  <c r="AH2529" i="2" a="1"/>
  <c r="AH2529" i="2" s="1"/>
  <c r="AH2595" i="2" a="1"/>
  <c r="AH2595" i="2" s="1"/>
  <c r="AH1822" i="2" a="1"/>
  <c r="AH1822" i="2" s="1"/>
  <c r="AH2786" i="2" a="1"/>
  <c r="AH2786" i="2" s="1"/>
  <c r="AH2878" i="2" a="1"/>
  <c r="AH2878" i="2" s="1"/>
  <c r="AH3148" i="2" a="1"/>
  <c r="AH3148" i="2" s="1"/>
  <c r="AH4101" i="2" a="1"/>
  <c r="AH4101" i="2" s="1"/>
  <c r="AH4407" i="2" a="1"/>
  <c r="AH4407" i="2" s="1"/>
  <c r="AH4408" i="2" a="1"/>
  <c r="AH4408" i="2" s="1"/>
  <c r="AH4697" i="2" a="1"/>
  <c r="AH4697" i="2" s="1"/>
  <c r="AH4698" i="2" a="1"/>
  <c r="AH4698" i="2" s="1"/>
  <c r="AH4937" i="2" a="1"/>
  <c r="AH4937" i="2"/>
  <c r="AH2691" i="2" a="1"/>
  <c r="AH2691" i="2"/>
  <c r="AH2787" i="2" a="1"/>
  <c r="AH2787" i="2" s="1"/>
  <c r="AH5087" i="2" a="1"/>
  <c r="AH5087" i="2" s="1"/>
  <c r="AH5258" i="2" a="1"/>
  <c r="AH5258" i="2" s="1"/>
  <c r="AH5371" i="2" a="1"/>
  <c r="AH5371" i="2" s="1"/>
  <c r="AH5499" i="2" a="1"/>
  <c r="AH5499" i="2" s="1"/>
  <c r="AH5566" i="2" a="1"/>
  <c r="AH5566" i="2" s="1"/>
  <c r="AH5631" i="2" a="1"/>
  <c r="AH5631" i="2" s="1"/>
  <c r="AH5850" i="2" a="1"/>
  <c r="AH5850" i="2" s="1"/>
  <c r="AH5888" i="2" a="1"/>
  <c r="AH5888" i="2" s="1"/>
  <c r="AH5904" i="2" a="1"/>
  <c r="AH5904" i="2" s="1"/>
  <c r="AH6313" i="2" a="1"/>
  <c r="AH6313" i="2" s="1"/>
  <c r="AH6477" i="2" a="1"/>
  <c r="AH6477" i="2" s="1"/>
  <c r="AH439" i="2" a="1"/>
  <c r="AH439" i="2"/>
  <c r="AH470" i="2" a="1"/>
  <c r="AH470" i="2" s="1"/>
  <c r="AH933" i="2" a="1"/>
  <c r="AH933" i="2" s="1"/>
  <c r="AH4604" i="2" a="1"/>
  <c r="AH4604" i="2"/>
  <c r="AH1208" i="2" a="1"/>
  <c r="AH1208" i="2" s="1"/>
  <c r="AH3496" i="2" a="1"/>
  <c r="AH3496" i="2"/>
  <c r="AH3104" i="2" a="1"/>
  <c r="AH3104" i="2" s="1"/>
  <c r="AH3614" i="2" a="1"/>
  <c r="AH3614" i="2" s="1"/>
  <c r="AH3637" i="2" a="1"/>
  <c r="AH3637" i="2" s="1"/>
  <c r="AH3813" i="2" a="1"/>
  <c r="AH3813" i="2" s="1"/>
  <c r="AH3814" i="2" a="1"/>
  <c r="AH3814" i="2"/>
  <c r="AH4102" i="2" a="1"/>
  <c r="AH4102" i="2" s="1"/>
  <c r="AH5770" i="2" a="1"/>
  <c r="AH5770" i="2"/>
  <c r="AH44" i="2" a="1"/>
  <c r="AH44" i="2" s="1"/>
  <c r="AH86" i="2" a="1"/>
  <c r="AH86" i="2" s="1"/>
  <c r="AH551" i="2" a="1"/>
  <c r="AH551" i="2" s="1"/>
  <c r="AH591" i="2" a="1"/>
  <c r="AH591" i="2" s="1"/>
  <c r="AH835" i="2" a="1"/>
  <c r="AH835" i="2" s="1"/>
  <c r="AH1523" i="2" a="1"/>
  <c r="AH1523" i="2"/>
  <c r="AH1524" i="2" a="1"/>
  <c r="AH1524" i="2" s="1"/>
  <c r="AH1581" i="2" a="1"/>
  <c r="AH1581" i="2" s="1"/>
  <c r="AH1642" i="2" a="1"/>
  <c r="AH1642" i="2" s="1"/>
  <c r="AH1721" i="2" a="1"/>
  <c r="AH1721" i="2" s="1"/>
  <c r="AH1722" i="2" a="1"/>
  <c r="AH1722" i="2" s="1"/>
  <c r="AH1916" i="2" a="1"/>
  <c r="AH1916" i="2" s="1"/>
  <c r="AH2090" i="2" a="1"/>
  <c r="AH2090" i="2" s="1"/>
  <c r="AH2455" i="2" a="1"/>
  <c r="AH2455" i="2" s="1"/>
  <c r="AH2488" i="2" a="1"/>
  <c r="AH2488" i="2"/>
  <c r="AH2489" i="2" a="1"/>
  <c r="AH2489" i="2" s="1"/>
  <c r="AH2530" i="2" a="1"/>
  <c r="AH2530" i="2" s="1"/>
  <c r="AH2596" i="2" a="1"/>
  <c r="AH2596" i="2" s="1"/>
  <c r="AH2692" i="2" a="1"/>
  <c r="AH2692" i="2" s="1"/>
  <c r="AH2967" i="2" a="1"/>
  <c r="AH2967" i="2" s="1"/>
  <c r="AH3044" i="2" a="1"/>
  <c r="AH3044" i="2"/>
  <c r="AH3287" i="2" a="1"/>
  <c r="AH3287" i="2" s="1"/>
  <c r="AH4103" i="2" a="1"/>
  <c r="AH4103" i="2" s="1"/>
  <c r="AH4328" i="2" a="1"/>
  <c r="AH4328" i="2" s="1"/>
  <c r="AH4340" i="2" a="1"/>
  <c r="AH4340" i="2" s="1"/>
  <c r="AH4780" i="2" a="1"/>
  <c r="AH4780" i="2" s="1"/>
  <c r="AH4781" i="2" a="1"/>
  <c r="AH4781" i="2" s="1"/>
  <c r="AH4938" i="2" a="1"/>
  <c r="AH4938" i="2" s="1"/>
  <c r="AH5088" i="2" a="1"/>
  <c r="AH5088" i="2"/>
  <c r="AH5259" i="2" a="1"/>
  <c r="AH5259" i="2" s="1"/>
  <c r="AH5372" i="2" a="1"/>
  <c r="AH5372" i="2" s="1"/>
  <c r="AH5632" i="2" a="1"/>
  <c r="AH5632" i="2"/>
  <c r="AH6020" i="2" a="1"/>
  <c r="AH6020" i="2" s="1"/>
  <c r="AH6139" i="2" a="1"/>
  <c r="AH6139" i="2" s="1"/>
  <c r="AH6261" i="2" a="1"/>
  <c r="AH6261" i="2" s="1"/>
  <c r="AH6331" i="2" a="1"/>
  <c r="AH6331" i="2" s="1"/>
  <c r="AH6471" i="2" a="1"/>
  <c r="AH6471" i="2" s="1"/>
  <c r="AH175" i="2" a="1"/>
  <c r="AH175" i="2" s="1"/>
  <c r="AH393" i="2" a="1"/>
  <c r="AH393" i="2" s="1"/>
  <c r="AH992" i="2" a="1"/>
  <c r="AH992" i="2" s="1"/>
  <c r="AH4605" i="2" a="1"/>
  <c r="AH4605" i="2" s="1"/>
  <c r="AH1236" i="2" a="1"/>
  <c r="AH1236" i="2" s="1"/>
  <c r="AH3497" i="2" a="1"/>
  <c r="AH3497" i="2" s="1"/>
  <c r="AH3177" i="2" a="1"/>
  <c r="AH3177" i="2" s="1"/>
  <c r="AH3715" i="2" a="1"/>
  <c r="AH3715" i="2" s="1"/>
  <c r="AH3747" i="2" a="1"/>
  <c r="AH3747" i="2" s="1"/>
  <c r="AH3908" i="2" a="1"/>
  <c r="AH3908" i="2" s="1"/>
  <c r="AH3942" i="2" a="1"/>
  <c r="AH3942" i="2" s="1"/>
  <c r="AH4203" i="2" a="1"/>
  <c r="AH4203" i="2" s="1"/>
  <c r="AH87" i="2" a="1"/>
  <c r="AH87" i="2" s="1"/>
  <c r="AH176" i="2" a="1"/>
  <c r="AH176" i="2" s="1"/>
  <c r="AH592" i="2" a="1"/>
  <c r="AH592" i="2"/>
  <c r="AH593" i="2" a="1"/>
  <c r="AH593" i="2" s="1"/>
  <c r="AH836" i="2" a="1"/>
  <c r="AH836" i="2" s="1"/>
  <c r="AH1582" i="2" a="1"/>
  <c r="AH1582" i="2"/>
  <c r="AH1643" i="2" a="1"/>
  <c r="AH1643" i="2" s="1"/>
  <c r="AH1723" i="2" a="1"/>
  <c r="AH1723" i="2" s="1"/>
  <c r="AH1823" i="2" a="1"/>
  <c r="AH1823" i="2" s="1"/>
  <c r="AH1824" i="2" a="1"/>
  <c r="AH1824" i="2" s="1"/>
  <c r="AH1917" i="2" a="1"/>
  <c r="AH1917" i="2"/>
  <c r="AH2531" i="2" a="1"/>
  <c r="AH2531" i="2" s="1"/>
  <c r="AH2532" i="2" a="1"/>
  <c r="AH2532" i="2" s="1"/>
  <c r="AH2597" i="2" a="1"/>
  <c r="AH2597" i="2" s="1"/>
  <c r="AH1825" i="2" a="1"/>
  <c r="AH1825" i="2" s="1"/>
  <c r="AH2002" i="2" a="1"/>
  <c r="AH2002" i="2" s="1"/>
  <c r="AH2879" i="2" a="1"/>
  <c r="AH2879" i="2" s="1"/>
  <c r="AH2968" i="2" a="1"/>
  <c r="AH2968" i="2" s="1"/>
  <c r="AH3178" i="2" a="1"/>
  <c r="AH3178" i="2" s="1"/>
  <c r="AH4147" i="2" a="1"/>
  <c r="AH4147" i="2" s="1"/>
  <c r="AH4436" i="2" a="1"/>
  <c r="AH4436" i="2" s="1"/>
  <c r="AH4477" i="2" a="1"/>
  <c r="AH4477" i="2" s="1"/>
  <c r="AH4717" i="2" a="1"/>
  <c r="AH4717" i="2" s="1"/>
  <c r="AH4718" i="2" a="1"/>
  <c r="AH4718" i="2" s="1"/>
  <c r="AH2693" i="2" a="1"/>
  <c r="AH2693" i="2" s="1"/>
  <c r="AH2788" i="2" a="1"/>
  <c r="AH2788" i="2" s="1"/>
  <c r="AH2789" i="2" a="1"/>
  <c r="AH2789" i="2" s="1"/>
  <c r="AH5771" i="2" a="1"/>
  <c r="AH5771" i="2" s="1"/>
  <c r="AH5116" i="2" a="1"/>
  <c r="AH5116" i="2"/>
  <c r="AH5260" i="2" a="1"/>
  <c r="AH5260" i="2" s="1"/>
  <c r="AH5391" i="2" a="1"/>
  <c r="AH5391" i="2" s="1"/>
  <c r="AH5500" i="2" a="1"/>
  <c r="AH5500" i="2" s="1"/>
  <c r="AH5567" i="2" a="1"/>
  <c r="AH5567" i="2" s="1"/>
  <c r="AH5664" i="2" a="1"/>
  <c r="AH5664" i="2" s="1"/>
  <c r="AH5905" i="2" a="1"/>
  <c r="AH5905" i="2" s="1"/>
  <c r="AH5927" i="2" a="1"/>
  <c r="AH5927" i="2" s="1"/>
  <c r="AH6140" i="2" a="1"/>
  <c r="AH6140" i="2" s="1"/>
  <c r="AH4960" i="2" a="1"/>
  <c r="AH4960" i="2" s="1"/>
  <c r="AH6342" i="2" a="1"/>
  <c r="AH6342" i="2"/>
  <c r="AH6489" i="2" a="1"/>
  <c r="AH6489" i="2" s="1"/>
  <c r="AH88" i="2" a="1"/>
  <c r="AH88" i="2" s="1"/>
  <c r="AH177" i="2" a="1"/>
  <c r="AH177" i="2" s="1"/>
  <c r="AH962" i="2" a="1"/>
  <c r="AH962" i="2"/>
  <c r="AH4606" i="2" a="1"/>
  <c r="AH4606" i="2" s="1"/>
  <c r="AH1209" i="2" a="1"/>
  <c r="AH1209" i="2"/>
  <c r="AH3498" i="2" a="1"/>
  <c r="AH3498" i="2" s="1"/>
  <c r="AH3105" i="2" a="1"/>
  <c r="AH3105" i="2" s="1"/>
  <c r="AH3656" i="2" a="1"/>
  <c r="AH3656" i="2" s="1"/>
  <c r="AH3687" i="2" a="1"/>
  <c r="AH3687" i="2" s="1"/>
  <c r="AH3883" i="2" a="1"/>
  <c r="AH3883" i="2" s="1"/>
  <c r="AH3909" i="2" a="1"/>
  <c r="AH3909" i="2"/>
  <c r="AH4104" i="2" a="1"/>
  <c r="AH4104" i="2" s="1"/>
  <c r="AH5772" i="2" a="1"/>
  <c r="AH5772" i="2" s="1"/>
  <c r="AH29" i="2" a="1"/>
  <c r="AH29" i="2"/>
  <c r="AH45" i="2" a="1"/>
  <c r="AH45" i="2"/>
  <c r="AH532" i="2" a="1"/>
  <c r="AH532" i="2" s="1"/>
  <c r="AH552" i="2" a="1"/>
  <c r="AH552" i="2" s="1"/>
  <c r="AH837" i="2" a="1"/>
  <c r="AH837" i="2" s="1"/>
  <c r="AH1724" i="2" a="1"/>
  <c r="AH1724" i="2"/>
  <c r="AH1525" i="2" a="1"/>
  <c r="AH1525" i="2" s="1"/>
  <c r="AH1583" i="2" a="1"/>
  <c r="AH1583" i="2" s="1"/>
  <c r="AH1644" i="2" a="1"/>
  <c r="AH1644" i="2" s="1"/>
  <c r="AH1725" i="2" a="1"/>
  <c r="AH1725" i="2" s="1"/>
  <c r="AH1726" i="2" a="1"/>
  <c r="AH1726" i="2" s="1"/>
  <c r="AH1826" i="2" a="1"/>
  <c r="AH1826" i="2" s="1"/>
  <c r="AH2456" i="2" a="1"/>
  <c r="AH2456" i="2"/>
  <c r="AH2490" i="2" a="1"/>
  <c r="AH2490" i="2" s="1"/>
  <c r="AH2533" i="2" a="1"/>
  <c r="AH2533" i="2"/>
  <c r="AH2598" i="2" a="1"/>
  <c r="AH2598" i="2" s="1"/>
  <c r="AH2599" i="2" a="1"/>
  <c r="AH2599" i="2" s="1"/>
  <c r="AH1827" i="2" a="1"/>
  <c r="AH1827" i="2" s="1"/>
  <c r="AH2790" i="2" a="1"/>
  <c r="AH2790" i="2"/>
  <c r="AH2791" i="2" a="1"/>
  <c r="AH2791" i="2" s="1"/>
  <c r="AH3149" i="2" a="1"/>
  <c r="AH3149" i="2" s="1"/>
  <c r="AH4105" i="2" a="1"/>
  <c r="AH4105" i="2"/>
  <c r="AH4409" i="2" a="1"/>
  <c r="AH4409" i="2" s="1"/>
  <c r="AH4410" i="2" a="1"/>
  <c r="AH4410" i="2" s="1"/>
  <c r="AH4691" i="2" a="1"/>
  <c r="AH4691" i="2" s="1"/>
  <c r="AH4699" i="2" a="1"/>
  <c r="AH4699" i="2" s="1"/>
  <c r="AH4939" i="2" a="1"/>
  <c r="AH4939" i="2" s="1"/>
  <c r="AH2694" i="2" a="1"/>
  <c r="AH2694" i="2" s="1"/>
  <c r="AH5089" i="2" a="1"/>
  <c r="AH5089" i="2" s="1"/>
  <c r="AH5261" i="2" a="1"/>
  <c r="AH5261" i="2" s="1"/>
  <c r="AH5351" i="2" a="1"/>
  <c r="AH5351" i="2"/>
  <c r="AH5501" i="2" a="1"/>
  <c r="AH5501" i="2" s="1"/>
  <c r="AH5568" i="2" a="1"/>
  <c r="AH5568" i="2" s="1"/>
  <c r="AH5608" i="2" a="1"/>
  <c r="AH5608" i="2"/>
  <c r="AH5851" i="2" a="1"/>
  <c r="AH5851" i="2" s="1"/>
  <c r="AH5889" i="2" a="1"/>
  <c r="AH5889" i="2" s="1"/>
  <c r="AH5906" i="2" a="1"/>
  <c r="AH5906" i="2" s="1"/>
  <c r="AH6299" i="2" a="1"/>
  <c r="AH6299" i="2" s="1"/>
  <c r="AH6472" i="2" a="1"/>
  <c r="AH6472" i="2" s="1"/>
  <c r="AH178" i="2" a="1"/>
  <c r="AH178" i="2"/>
  <c r="AH271" i="2" a="1"/>
  <c r="AH271" i="2" s="1"/>
  <c r="AH993" i="2" a="1"/>
  <c r="AH993" i="2" s="1"/>
  <c r="AH4607" i="2" a="1"/>
  <c r="AH4607" i="2"/>
  <c r="AH1237" i="2" a="1"/>
  <c r="AH1237" i="2" s="1"/>
  <c r="AH3499" i="2" a="1"/>
  <c r="AH3499" i="2" s="1"/>
  <c r="AH3395" i="2" a="1"/>
  <c r="AH3395" i="2"/>
  <c r="AH4148" i="2" a="1"/>
  <c r="AH4148" i="2" s="1"/>
  <c r="AH5773" i="2" a="1"/>
  <c r="AH5773" i="2" s="1"/>
  <c r="AH89" i="2" a="1"/>
  <c r="AH89" i="2"/>
  <c r="AH179" i="2" a="1"/>
  <c r="AH179" i="2"/>
  <c r="AH594" i="2" a="1"/>
  <c r="AH594" i="2" s="1"/>
  <c r="AH595" i="2" a="1"/>
  <c r="AH595" i="2" s="1"/>
  <c r="AH838" i="2" a="1"/>
  <c r="AH838" i="2" s="1"/>
  <c r="AH1584" i="2" a="1"/>
  <c r="AH1584" i="2" s="1"/>
  <c r="AH1645" i="2" a="1"/>
  <c r="AH1645" i="2" s="1"/>
  <c r="AH1727" i="2" a="1"/>
  <c r="AH1727" i="2" s="1"/>
  <c r="AH1728" i="2" a="1"/>
  <c r="AH1728" i="2" s="1"/>
  <c r="AH1828" i="2" a="1"/>
  <c r="AH1828" i="2"/>
  <c r="AH1918" i="2" a="1"/>
  <c r="AH1918" i="2" s="1"/>
  <c r="AH2534" i="2" a="1"/>
  <c r="AH2534" i="2" s="1"/>
  <c r="AH2600" i="2" a="1"/>
  <c r="AH2600" i="2" s="1"/>
  <c r="AH1829" i="2" a="1"/>
  <c r="AH1829" i="2" s="1"/>
  <c r="AH1919" i="2" a="1"/>
  <c r="AH1919" i="2" s="1"/>
  <c r="AH2792" i="2" a="1"/>
  <c r="AH2792" i="2" s="1"/>
  <c r="AH2880" i="2" a="1"/>
  <c r="AH2880" i="2" s="1"/>
  <c r="AH3426" i="2" a="1"/>
  <c r="AH3426" i="2" s="1"/>
  <c r="AH4204" i="2" a="1"/>
  <c r="AH4204" i="2"/>
  <c r="AH2695" i="2" a="1"/>
  <c r="AH2695" i="2" s="1"/>
  <c r="AH2696" i="2" a="1"/>
  <c r="AH2696" i="2" s="1"/>
  <c r="AH2793" i="2" a="1"/>
  <c r="AH2793" i="2" s="1"/>
  <c r="AH2881" i="2" a="1"/>
  <c r="AH2881" i="2" s="1"/>
  <c r="AH5146" i="2" a="1"/>
  <c r="AH5146" i="2" s="1"/>
  <c r="AH5262" i="2" a="1"/>
  <c r="AH5262" i="2"/>
  <c r="AH5373" i="2" a="1"/>
  <c r="AH5373" i="2" s="1"/>
  <c r="AH5502" i="2" a="1"/>
  <c r="AH5502" i="2"/>
  <c r="AH5569" i="2" a="1"/>
  <c r="AH5569" i="2" s="1"/>
  <c r="AH5633" i="2" a="1"/>
  <c r="AH5633" i="2" s="1"/>
  <c r="AH6021" i="2" a="1"/>
  <c r="AH6021" i="2"/>
  <c r="AH6141" i="2" a="1"/>
  <c r="AH6141" i="2" s="1"/>
  <c r="AH6213" i="2" a="1"/>
  <c r="AH6213" i="2" s="1"/>
  <c r="AH5014" i="2" a="1"/>
  <c r="AH5014" i="2" s="1"/>
  <c r="AH6314" i="2" a="1"/>
  <c r="AH6314" i="2" s="1"/>
  <c r="AH6424" i="2" a="1"/>
  <c r="AH6424" i="2" s="1"/>
  <c r="AH3179" i="2" a="1"/>
  <c r="AH3179" i="2" s="1"/>
  <c r="AH3615" i="2" a="1"/>
  <c r="AH3615" i="2" s="1"/>
  <c r="AH3638" i="2" a="1"/>
  <c r="AH3638" i="2"/>
  <c r="AH3832" i="2" a="1"/>
  <c r="AH3832" i="2" s="1"/>
  <c r="AH3833" i="2" a="1"/>
  <c r="AH3833" i="2" s="1"/>
  <c r="AH4068" i="2" a="1"/>
  <c r="AH4068" i="2" s="1"/>
  <c r="AH90" i="2" a="1"/>
  <c r="AH90" i="2" s="1"/>
  <c r="AH180" i="2" a="1"/>
  <c r="AH180" i="2"/>
  <c r="AH596" i="2" a="1"/>
  <c r="AH596" i="2" s="1"/>
  <c r="AH637" i="2" a="1"/>
  <c r="AH637" i="2"/>
  <c r="AH839" i="2" a="1"/>
  <c r="AH839" i="2" s="1"/>
  <c r="AH1526" i="2" a="1"/>
  <c r="AH1526" i="2" s="1"/>
  <c r="AH1585" i="2" a="1"/>
  <c r="AH1585" i="2" s="1"/>
  <c r="AH1646" i="2" a="1"/>
  <c r="AH1646" i="2"/>
  <c r="AH1647" i="2" a="1"/>
  <c r="AH1647" i="2" s="1"/>
  <c r="AH1729" i="2" a="1"/>
  <c r="AH1729" i="2" s="1"/>
  <c r="AH1830" i="2" a="1"/>
  <c r="AH1830" i="2" s="1"/>
  <c r="AH1920" i="2" a="1"/>
  <c r="AH1920" i="2" s="1"/>
  <c r="AH2003" i="2" a="1"/>
  <c r="AH2003" i="2" s="1"/>
  <c r="AH2535" i="2" a="1"/>
  <c r="AH2535" i="2" s="1"/>
  <c r="AH2601" i="2" a="1"/>
  <c r="AH2601" i="2" s="1"/>
  <c r="AH2697" i="2" a="1"/>
  <c r="AH2697" i="2" s="1"/>
  <c r="AH181" i="2" a="1"/>
  <c r="AH181" i="2" s="1"/>
  <c r="AH182" i="2" a="1"/>
  <c r="AH182" i="2" s="1"/>
  <c r="AH934" i="2" a="1"/>
  <c r="AH934" i="2"/>
  <c r="AH4608" i="2" a="1"/>
  <c r="AH4608" i="2" s="1"/>
  <c r="AH1238" i="2" a="1"/>
  <c r="AH1238" i="2" s="1"/>
  <c r="AH3500" i="2" a="1"/>
  <c r="AH3500" i="2" s="1"/>
  <c r="AH5117" i="2" a="1"/>
  <c r="AH5117" i="2" s="1"/>
  <c r="AH5263" i="2" a="1"/>
  <c r="AH5263" i="2" s="1"/>
  <c r="AH5634" i="2" a="1"/>
  <c r="AH5634" i="2" s="1"/>
  <c r="AH2536" i="2" a="1"/>
  <c r="AH2536" i="2"/>
  <c r="AH2602" i="2" a="1"/>
  <c r="AH2602" i="2" s="1"/>
  <c r="AH3241" i="2" a="1"/>
  <c r="AH3241" i="2" s="1"/>
  <c r="AH4149" i="2" a="1"/>
  <c r="AH4149" i="2" s="1"/>
  <c r="AH4361" i="2" a="1"/>
  <c r="AH4361" i="2" s="1"/>
  <c r="AH4362" i="2" a="1"/>
  <c r="AH4362" i="2" s="1"/>
  <c r="AH4807" i="2" a="1"/>
  <c r="AH4807" i="2" s="1"/>
  <c r="AH4808" i="2" a="1"/>
  <c r="AH4808" i="2" s="1"/>
  <c r="AH2698" i="2" a="1"/>
  <c r="AH2698" i="2"/>
  <c r="AH2794" i="2" a="1"/>
  <c r="AH2794" i="2" s="1"/>
  <c r="AH2882" i="2" a="1"/>
  <c r="AH2882" i="2" s="1"/>
  <c r="AH5439" i="2" a="1"/>
  <c r="AH5439" i="2" s="1"/>
  <c r="AH6022" i="2" a="1"/>
  <c r="AH6022" i="2" s="1"/>
  <c r="AH6079" i="2" a="1"/>
  <c r="AH6079" i="2" s="1"/>
  <c r="AH6142" i="2" a="1"/>
  <c r="AH6142" i="2" s="1"/>
  <c r="AH6214" i="2" a="1"/>
  <c r="AH6214" i="2"/>
  <c r="AH4983" i="2" a="1"/>
  <c r="AH4983" i="2" s="1"/>
  <c r="AH6343" i="2" a="1"/>
  <c r="AH6343" i="2" s="1"/>
  <c r="AH6435" i="2" a="1"/>
  <c r="AH6435" i="2"/>
  <c r="AH3657" i="2" a="1"/>
  <c r="AH3657" i="2" s="1"/>
  <c r="AH3688" i="2" a="1"/>
  <c r="AH3688" i="2"/>
  <c r="AH3884" i="2" a="1"/>
  <c r="AH3884" i="2" s="1"/>
  <c r="AH3910" i="2" a="1"/>
  <c r="AH3910" i="2" s="1"/>
  <c r="AH4069" i="2" a="1"/>
  <c r="AH4069" i="2" s="1"/>
  <c r="AH335" i="2" a="1"/>
  <c r="AH335" i="2" s="1"/>
  <c r="AH371" i="2" a="1"/>
  <c r="AH371" i="2" s="1"/>
  <c r="AH1010" i="2" a="1"/>
  <c r="AH1010" i="2"/>
  <c r="AH4609" i="2" a="1"/>
  <c r="AH4609" i="2" s="1"/>
  <c r="AH1316" i="2" a="1"/>
  <c r="AH1316" i="2" s="1"/>
  <c r="AH3501" i="2" a="1"/>
  <c r="AH3501" i="2" s="1"/>
  <c r="AH5169" i="2" a="1"/>
  <c r="AH5169" i="2" s="1"/>
  <c r="AH5264" i="2" a="1"/>
  <c r="AH5264" i="2" s="1"/>
  <c r="AH5690" i="2" a="1"/>
  <c r="AH5690" i="2" s="1"/>
  <c r="AH3328" i="2" a="1"/>
  <c r="AH3328" i="2" s="1"/>
  <c r="AH4411" i="2" a="1"/>
  <c r="AH4411" i="2" s="1"/>
  <c r="AH4437" i="2" a="1"/>
  <c r="AH4437" i="2" s="1"/>
  <c r="AH4871" i="2" a="1"/>
  <c r="AH4871" i="2" s="1"/>
  <c r="AH4897" i="2" a="1"/>
  <c r="AH4897" i="2" s="1"/>
  <c r="AH6023" i="2" a="1"/>
  <c r="AH6023" i="2"/>
  <c r="AH6080" i="2" a="1"/>
  <c r="AH6080" i="2" s="1"/>
  <c r="AH6143" i="2" a="1"/>
  <c r="AH6143" i="2" s="1"/>
  <c r="AH6262" i="2" a="1"/>
  <c r="AH6262" i="2" s="1"/>
  <c r="AH5051" i="2" a="1"/>
  <c r="AH5051" i="2"/>
  <c r="AH183" i="2" a="1"/>
  <c r="AH183" i="2" s="1"/>
  <c r="AH272" i="2" a="1"/>
  <c r="AH272" i="2" s="1"/>
  <c r="AH963" i="2" a="1"/>
  <c r="AH963" i="2" s="1"/>
  <c r="AH4610" i="2" a="1"/>
  <c r="AH4610" i="2" s="1"/>
  <c r="AH1239" i="2" a="1"/>
  <c r="AH1239" i="2" s="1"/>
  <c r="AH3502" i="2" a="1"/>
  <c r="AH3502" i="2" s="1"/>
  <c r="AH3150" i="2" a="1"/>
  <c r="AH3150" i="2" s="1"/>
  <c r="AH4150" i="2" a="1"/>
  <c r="AH4150" i="2" s="1"/>
  <c r="AH5774" i="2" a="1"/>
  <c r="AH5774" i="2" s="1"/>
  <c r="AH1317" i="2" a="1"/>
  <c r="AH1317" i="2" s="1"/>
  <c r="AH1370" i="2" a="1"/>
  <c r="AH1370" i="2"/>
  <c r="AH1416" i="2" a="1"/>
  <c r="AH1416" i="2" s="1"/>
  <c r="AH1464" i="2" a="1"/>
  <c r="AH1464" i="2" s="1"/>
  <c r="AH1465" i="2" a="1"/>
  <c r="AH1465" i="2"/>
  <c r="AH1527" i="2" a="1"/>
  <c r="AH1527" i="2" s="1"/>
  <c r="AH184" i="2" a="1"/>
  <c r="AH184" i="2" s="1"/>
  <c r="AH273" i="2" a="1"/>
  <c r="AH273" i="2" s="1"/>
  <c r="AH638" i="2" a="1"/>
  <c r="AH638" i="2" s="1"/>
  <c r="AH685" i="2" a="1"/>
  <c r="AH685" i="2" s="1"/>
  <c r="AH840" i="2" a="1"/>
  <c r="AH840" i="2"/>
  <c r="AH1586" i="2" a="1"/>
  <c r="AH1586" i="2"/>
  <c r="AH1648" i="2" a="1"/>
  <c r="AH1648" i="2" s="1"/>
  <c r="AH2603" i="2" a="1"/>
  <c r="AH2603" i="2" s="1"/>
  <c r="AH3639" i="2" a="1"/>
  <c r="AH3639" i="2" s="1"/>
  <c r="AH3640" i="2" a="1"/>
  <c r="AH3640" i="2" s="1"/>
  <c r="AH3857" i="2" a="1"/>
  <c r="AH3857" i="2" s="1"/>
  <c r="AH3858" i="2" a="1"/>
  <c r="AH3858" i="2" s="1"/>
  <c r="AH2343" i="2" a="1"/>
  <c r="AH2343" i="2" s="1"/>
  <c r="AH2344" i="2" a="1"/>
  <c r="AH2344" i="2"/>
  <c r="AH2345" i="2" a="1"/>
  <c r="AH2345" i="2" s="1"/>
  <c r="AH2380" i="2" a="1"/>
  <c r="AH2380" i="2" s="1"/>
  <c r="AH2418" i="2" a="1"/>
  <c r="AH2418" i="2" s="1"/>
  <c r="AH2457" i="2" a="1"/>
  <c r="AH2457" i="2" s="1"/>
  <c r="AH3180" i="2" a="1"/>
  <c r="AH3180" i="2" s="1"/>
  <c r="AH2699" i="2" a="1"/>
  <c r="AH2699" i="2" s="1"/>
  <c r="AH4252" i="2" a="1"/>
  <c r="AH4252" i="2" s="1"/>
  <c r="AH4363" i="2" a="1"/>
  <c r="AH4363" i="2" s="1"/>
  <c r="AH4385" i="2" a="1"/>
  <c r="AH4385" i="2" s="1"/>
  <c r="AH4836" i="2" a="1"/>
  <c r="AH4836" i="2" s="1"/>
  <c r="AH4837" i="2" a="1"/>
  <c r="AH4837" i="2"/>
  <c r="AH5118" i="2" a="1"/>
  <c r="AH5118" i="2" s="1"/>
  <c r="AH5265" i="2" a="1"/>
  <c r="AH5265" i="2" s="1"/>
  <c r="AH5392" i="2" a="1"/>
  <c r="AH5392" i="2" s="1"/>
  <c r="AH5665" i="2" a="1"/>
  <c r="AH5665" i="2"/>
  <c r="AH6024" i="2" a="1"/>
  <c r="AH6024" i="2" s="1"/>
  <c r="AH6144" i="2" a="1"/>
  <c r="AH6144" i="2"/>
  <c r="AH6263" i="2" a="1"/>
  <c r="AH6263" i="2" s="1"/>
  <c r="AH4984" i="2" a="1"/>
  <c r="AH4984" i="2" s="1"/>
  <c r="AH6315" i="2" a="1"/>
  <c r="AH6315" i="2" s="1"/>
  <c r="AH6429" i="2" a="1"/>
  <c r="AH6429" i="2" s="1"/>
  <c r="AH274" i="2" a="1"/>
  <c r="AH274" i="2" s="1"/>
  <c r="AH336" i="2" a="1"/>
  <c r="AH336" i="2" s="1"/>
  <c r="AH1011" i="2" a="1"/>
  <c r="AH1011" i="2" s="1"/>
  <c r="AH4611" i="2" a="1"/>
  <c r="AH4611" i="2"/>
  <c r="AH1272" i="2" a="1"/>
  <c r="AH1272" i="2" s="1"/>
  <c r="AH3503" i="2" a="1"/>
  <c r="AH3503" i="2" s="1"/>
  <c r="AH3181" i="2" a="1"/>
  <c r="AH3181" i="2" s="1"/>
  <c r="AH3716" i="2" a="1"/>
  <c r="AH3716" i="2" s="1"/>
  <c r="AH3748" i="2" a="1"/>
  <c r="AH3748" i="2"/>
  <c r="AH3943" i="2" a="1"/>
  <c r="AH3943" i="2" s="1"/>
  <c r="AH3971" i="2" a="1"/>
  <c r="AH3971" i="2"/>
  <c r="AH91" i="2" a="1"/>
  <c r="AH91" i="2" s="1"/>
  <c r="AH185" i="2" a="1"/>
  <c r="AH185" i="2" s="1"/>
  <c r="AH597" i="2" a="1"/>
  <c r="AH597" i="2"/>
  <c r="AH639" i="2" a="1"/>
  <c r="AH639" i="2" s="1"/>
  <c r="AH841" i="2" a="1"/>
  <c r="AH841" i="2"/>
  <c r="AH1649" i="2" a="1"/>
  <c r="AH1649" i="2" s="1"/>
  <c r="AH1730" i="2" a="1"/>
  <c r="AH1730" i="2" s="1"/>
  <c r="AH1731" i="2" a="1"/>
  <c r="AH1731" i="2" s="1"/>
  <c r="AH1831" i="2" a="1"/>
  <c r="AH1831" i="2" s="1"/>
  <c r="AH1921" i="2" a="1"/>
  <c r="AH1921" i="2" s="1"/>
  <c r="AH2004" i="2" a="1"/>
  <c r="AH2004" i="2" s="1"/>
  <c r="AH2537" i="2" a="1"/>
  <c r="AH2537" i="2" s="1"/>
  <c r="AH2604" i="2" a="1"/>
  <c r="AH2604" i="2" s="1"/>
  <c r="AH2700" i="2" a="1"/>
  <c r="AH2700" i="2" s="1"/>
  <c r="AH1922" i="2" a="1"/>
  <c r="AH1922" i="2" s="1"/>
  <c r="AH2005" i="2" a="1"/>
  <c r="AH2005" i="2"/>
  <c r="AH2883" i="2" a="1"/>
  <c r="AH2883" i="2" s="1"/>
  <c r="AH2969" i="2" a="1"/>
  <c r="AH2969" i="2" s="1"/>
  <c r="AH3242" i="2" a="1"/>
  <c r="AH3242" i="2" s="1"/>
  <c r="AH4205" i="2" a="1"/>
  <c r="AH4205" i="2" s="1"/>
  <c r="AH4438" i="2" a="1"/>
  <c r="AH4438" i="2"/>
  <c r="AH4478" i="2" a="1"/>
  <c r="AH4478" i="2" s="1"/>
  <c r="AH4719" i="2" a="1"/>
  <c r="AH4719" i="2" s="1"/>
  <c r="AH4746" i="2" a="1"/>
  <c r="AH4746" i="2" s="1"/>
  <c r="AH2701" i="2" a="1"/>
  <c r="AH2701" i="2"/>
  <c r="AH2795" i="2" a="1"/>
  <c r="AH2795" i="2" s="1"/>
  <c r="AH2884" i="2" a="1"/>
  <c r="AH2884" i="2" s="1"/>
  <c r="AH4206" i="2" a="1"/>
  <c r="AH4206" i="2" s="1"/>
  <c r="AH5775" i="2" a="1"/>
  <c r="AH5775" i="2" s="1"/>
  <c r="AH5147" i="2" a="1"/>
  <c r="AH5147" i="2" s="1"/>
  <c r="AH5266" i="2" a="1"/>
  <c r="AH5266" i="2"/>
  <c r="AH5393" i="2" a="1"/>
  <c r="AH5393" i="2" s="1"/>
  <c r="AH5503" i="2" a="1"/>
  <c r="AH5503" i="2" s="1"/>
  <c r="AH5570" i="2" a="1"/>
  <c r="AH5570" i="2" s="1"/>
  <c r="AH5666" i="2" a="1"/>
  <c r="AH5666" i="2" s="1"/>
  <c r="AH5852" i="2" a="1"/>
  <c r="AH5852" i="2" s="1"/>
  <c r="AH5928" i="2" a="1"/>
  <c r="AH5928" i="2" s="1"/>
  <c r="AH5929" i="2" a="1"/>
  <c r="AH5929" i="2" s="1"/>
  <c r="AH4985" i="2" a="1"/>
  <c r="AH4985" i="2" s="1"/>
  <c r="AH6359" i="2" a="1"/>
  <c r="AH6359" i="2" s="1"/>
  <c r="AH6490" i="2" a="1"/>
  <c r="AH6490" i="2" s="1"/>
  <c r="AH3243" i="2" a="1"/>
  <c r="AH3243" i="2" s="1"/>
  <c r="AH3641" i="2" a="1"/>
  <c r="AH3641" i="2" s="1"/>
  <c r="AH3642" i="2" a="1"/>
  <c r="AH3642" i="2" s="1"/>
  <c r="AH3834" i="2" a="1"/>
  <c r="AH3834" i="2" s="1"/>
  <c r="AH3859" i="2" a="1"/>
  <c r="AH3859" i="2"/>
  <c r="AH4070" i="2" a="1"/>
  <c r="AH4070" i="2"/>
  <c r="AH186" i="2" a="1"/>
  <c r="AH186" i="2" s="1"/>
  <c r="AH275" i="2" a="1"/>
  <c r="AH275" i="2"/>
  <c r="AH640" i="2" a="1"/>
  <c r="AH640" i="2" s="1"/>
  <c r="AH686" i="2" a="1"/>
  <c r="AH686" i="2" s="1"/>
  <c r="AH842" i="2" a="1"/>
  <c r="AH842" i="2" s="1"/>
  <c r="AH1587" i="2" a="1"/>
  <c r="AH1587" i="2" s="1"/>
  <c r="AH1650" i="2" a="1"/>
  <c r="AH1650" i="2" s="1"/>
  <c r="AH1732" i="2" a="1"/>
  <c r="AH1732" i="2"/>
  <c r="AH1733" i="2" a="1"/>
  <c r="AH1733" i="2" s="1"/>
  <c r="AH1832" i="2" a="1"/>
  <c r="AH1832" i="2" s="1"/>
  <c r="AH1923" i="2" a="1"/>
  <c r="AH1923" i="2" s="1"/>
  <c r="AH2006" i="2" a="1"/>
  <c r="AH2006" i="2" s="1"/>
  <c r="AH2091" i="2" a="1"/>
  <c r="AH2091" i="2" s="1"/>
  <c r="AH2605" i="2" a="1"/>
  <c r="AH2605" i="2"/>
  <c r="AH187" i="2" a="1"/>
  <c r="AH187" i="2" s="1"/>
  <c r="AH394" i="2" a="1"/>
  <c r="AH394" i="2" s="1"/>
  <c r="AH964" i="2" a="1"/>
  <c r="AH964" i="2" s="1"/>
  <c r="AH4612" i="2" a="1"/>
  <c r="AH4612" i="2" s="1"/>
  <c r="AH1273" i="2" a="1"/>
  <c r="AH1273" i="2"/>
  <c r="AH3504" i="2" a="1"/>
  <c r="AH3504" i="2" s="1"/>
  <c r="AH5148" i="2" a="1"/>
  <c r="AH5148" i="2" s="1"/>
  <c r="AH5267" i="2" a="1"/>
  <c r="AH5267" i="2" s="1"/>
  <c r="AH5635" i="2" a="1"/>
  <c r="AH5635" i="2" s="1"/>
  <c r="AH2606" i="2" a="1"/>
  <c r="AH2606" i="2"/>
  <c r="AH2702" i="2" a="1"/>
  <c r="AH2702" i="2" s="1"/>
  <c r="AH3288" i="2" a="1"/>
  <c r="AH3288" i="2" s="1"/>
  <c r="AH4207" i="2" a="1"/>
  <c r="AH4207" i="2" s="1"/>
  <c r="AH4364" i="2" a="1"/>
  <c r="AH4364" i="2" s="1"/>
  <c r="AH4386" i="2" a="1"/>
  <c r="AH4386" i="2" s="1"/>
  <c r="AH4838" i="2" a="1"/>
  <c r="AH4838" i="2" s="1"/>
  <c r="AH4839" i="2" a="1"/>
  <c r="AH4839" i="2"/>
  <c r="AH2703" i="2" a="1"/>
  <c r="AH2703" i="2" s="1"/>
  <c r="AH2704" i="2" a="1"/>
  <c r="AH2704" i="2" s="1"/>
  <c r="AH2796" i="2" a="1"/>
  <c r="AH2796" i="2" s="1"/>
  <c r="AH2885" i="2" a="1"/>
  <c r="AH2885" i="2" s="1"/>
  <c r="AH2970" i="2" a="1"/>
  <c r="AH2970" i="2" s="1"/>
  <c r="AH5451" i="2" a="1"/>
  <c r="AH5451" i="2" s="1"/>
  <c r="AH6081" i="2" a="1"/>
  <c r="AH6081" i="2"/>
  <c r="AH6082" i="2" a="1"/>
  <c r="AH6082" i="2" s="1"/>
  <c r="AH6145" i="2" a="1"/>
  <c r="AH6145" i="2" s="1"/>
  <c r="AH6264" i="2" a="1"/>
  <c r="AH6264" i="2" s="1"/>
  <c r="AH5015" i="2" a="1"/>
  <c r="AH5015" i="2" s="1"/>
  <c r="AH6360" i="2" a="1"/>
  <c r="AH6360" i="2" s="1"/>
  <c r="AH6445" i="2" a="1"/>
  <c r="AH6445" i="2" s="1"/>
  <c r="AH92" i="2" a="1"/>
  <c r="AH92" i="2" s="1"/>
  <c r="AH188" i="2" a="1"/>
  <c r="AH188" i="2" s="1"/>
  <c r="AH935" i="2" a="1"/>
  <c r="AH935" i="2"/>
  <c r="AH4613" i="2" a="1"/>
  <c r="AH4613" i="2" s="1"/>
  <c r="AH1210" i="2" a="1"/>
  <c r="AH1210" i="2" s="1"/>
  <c r="AH3505" i="2" a="1"/>
  <c r="AH3505" i="2" s="1"/>
  <c r="AH3106" i="2" a="1"/>
  <c r="AH3106" i="2" s="1"/>
  <c r="AH4106" i="2" a="1"/>
  <c r="AH4106" i="2" s="1"/>
  <c r="AH5776" i="2" a="1"/>
  <c r="AH5776" i="2" s="1"/>
  <c r="AH1274" i="2" a="1"/>
  <c r="AH1274" i="2"/>
  <c r="AH1318" i="2" a="1"/>
  <c r="AH1318" i="2" s="1"/>
  <c r="AH1371" i="2" a="1"/>
  <c r="AH1371" i="2" s="1"/>
  <c r="AH1417" i="2" a="1"/>
  <c r="AH1417" i="2"/>
  <c r="AH1418" i="2" a="1"/>
  <c r="AH1418" i="2"/>
  <c r="AH1466" i="2" a="1"/>
  <c r="AH1466" i="2" s="1"/>
  <c r="AH93" i="2" a="1"/>
  <c r="AH93" i="2" s="1"/>
  <c r="AH189" i="2" a="1"/>
  <c r="AH189" i="2" s="1"/>
  <c r="AH598" i="2" a="1"/>
  <c r="AH598" i="2" s="1"/>
  <c r="AH641" i="2" a="1"/>
  <c r="AH641" i="2" s="1"/>
  <c r="AH843" i="2" a="1"/>
  <c r="AH843" i="2" s="1"/>
  <c r="AH1528" i="2" a="1"/>
  <c r="AH1528" i="2"/>
  <c r="AH1588" i="2" a="1"/>
  <c r="AH1588" i="2" s="1"/>
  <c r="AH2538" i="2" a="1"/>
  <c r="AH2538" i="2" s="1"/>
  <c r="AH2607" i="2" a="1"/>
  <c r="AH2607" i="2" s="1"/>
  <c r="AH3616" i="2" a="1"/>
  <c r="AH3616" i="2" s="1"/>
  <c r="AH3617" i="2" a="1"/>
  <c r="AH3617" i="2" s="1"/>
  <c r="AH3815" i="2" a="1"/>
  <c r="AH3815" i="2"/>
  <c r="AH3835" i="2" a="1"/>
  <c r="AH3835" i="2"/>
  <c r="AH2312" i="2" a="1"/>
  <c r="AH2312" i="2" s="1"/>
  <c r="AH2313" i="2" a="1"/>
  <c r="AH2313" i="2" s="1"/>
  <c r="AH2346" i="2" a="1"/>
  <c r="AH2346" i="2" s="1"/>
  <c r="AH2381" i="2" a="1"/>
  <c r="AH2381" i="2" s="1"/>
  <c r="AH2382" i="2" a="1"/>
  <c r="AH2382" i="2" s="1"/>
  <c r="AH2419" i="2" a="1"/>
  <c r="AH2419" i="2" s="1"/>
  <c r="AH3151" i="2" a="1"/>
  <c r="AH3151" i="2" s="1"/>
  <c r="AH4961" i="2" a="1"/>
  <c r="AH4961" i="2" s="1"/>
  <c r="AH4208" i="2" a="1"/>
  <c r="AH4208" i="2" s="1"/>
  <c r="AH4341" i="2" a="1"/>
  <c r="AH4341" i="2" s="1"/>
  <c r="AH4365" i="2" a="1"/>
  <c r="AH4365" i="2"/>
  <c r="AH4809" i="2" a="1"/>
  <c r="AH4809" i="2" s="1"/>
  <c r="AH4810" i="2" a="1"/>
  <c r="AH4810" i="2" s="1"/>
  <c r="AH5090" i="2" a="1"/>
  <c r="AH5090" i="2" s="1"/>
  <c r="AH5268" i="2" a="1"/>
  <c r="AH5268" i="2"/>
  <c r="AH5352" i="2" a="1"/>
  <c r="AH5352" i="2" s="1"/>
  <c r="AH5636" i="2" a="1"/>
  <c r="AH5636" i="2"/>
  <c r="AH6025" i="2" a="1"/>
  <c r="AH6025" i="2" s="1"/>
  <c r="AH6146" i="2" a="1"/>
  <c r="AH6146" i="2" s="1"/>
  <c r="AH6265" i="2" a="1"/>
  <c r="AH6265" i="2" s="1"/>
  <c r="AH6300" i="2" a="1"/>
  <c r="AH6300" i="2" s="1"/>
  <c r="AH6418" i="2" a="1"/>
  <c r="AH6418" i="2" s="1"/>
  <c r="AH190" i="2" a="1"/>
  <c r="AH190" i="2" s="1"/>
  <c r="AH276" i="2" a="1"/>
  <c r="AH276" i="2"/>
  <c r="AH965" i="2" a="1"/>
  <c r="AH965" i="2" s="1"/>
  <c r="AH4614" i="2" a="1"/>
  <c r="AH4614" i="2" s="1"/>
  <c r="AH1240" i="2" a="1"/>
  <c r="AH1240" i="2" s="1"/>
  <c r="AH3506" i="2" a="1"/>
  <c r="AH3506" i="2" s="1"/>
  <c r="AH3396" i="2" a="1"/>
  <c r="AH3396" i="2" s="1"/>
  <c r="AH3689" i="2" a="1"/>
  <c r="AH3689" i="2" s="1"/>
  <c r="AH3690" i="2" a="1"/>
  <c r="AH3690" i="2" s="1"/>
  <c r="AH3911" i="2" a="1"/>
  <c r="AH3911" i="2" s="1"/>
  <c r="AH3912" i="2" a="1"/>
  <c r="AH3912" i="2"/>
  <c r="AH4151" i="2" a="1"/>
  <c r="AH4151" i="2" s="1"/>
  <c r="AH5777" i="2" a="1"/>
  <c r="AH5777" i="2" s="1"/>
  <c r="AH94" i="2" a="1"/>
  <c r="AH94" i="2" s="1"/>
  <c r="AH191" i="2" a="1"/>
  <c r="AH191" i="2"/>
  <c r="AH599" i="2" a="1"/>
  <c r="AH599" i="2" s="1"/>
  <c r="AH642" i="2" a="1"/>
  <c r="AH642" i="2" s="1"/>
  <c r="AH844" i="2" a="1"/>
  <c r="AH844" i="2" s="1"/>
  <c r="AH1589" i="2" a="1"/>
  <c r="AH1589" i="2"/>
  <c r="AH1590" i="2" a="1"/>
  <c r="AH1590" i="2" s="1"/>
  <c r="AH1651" i="2" a="1"/>
  <c r="AH1651" i="2" s="1"/>
  <c r="AH1734" i="2" a="1"/>
  <c r="AH1734" i="2" s="1"/>
  <c r="AH1833" i="2" a="1"/>
  <c r="AH1833" i="2" s="1"/>
  <c r="AH1924" i="2" a="1"/>
  <c r="AH1924" i="2" s="1"/>
  <c r="AH2539" i="2" a="1"/>
  <c r="AH2539" i="2"/>
  <c r="AH2608" i="2" a="1"/>
  <c r="AH2608" i="2" s="1"/>
  <c r="AH2609" i="2" a="1"/>
  <c r="AH2609" i="2"/>
  <c r="AH1834" i="2" a="1"/>
  <c r="AH1834" i="2"/>
  <c r="AH1925" i="2" a="1"/>
  <c r="AH1925" i="2" s="1"/>
  <c r="AH2797" i="2" a="1"/>
  <c r="AH2797" i="2" s="1"/>
  <c r="AH2886" i="2" a="1"/>
  <c r="AH2886" i="2" s="1"/>
  <c r="AH3411" i="2" a="1"/>
  <c r="AH3411" i="2" s="1"/>
  <c r="AH4209" i="2" a="1"/>
  <c r="AH4209" i="2" s="1"/>
  <c r="AH4412" i="2" a="1"/>
  <c r="AH4412" i="2" s="1"/>
  <c r="AH4439" i="2" a="1"/>
  <c r="AH4439" i="2" s="1"/>
  <c r="AH4700" i="2" a="1"/>
  <c r="AH4700" i="2" s="1"/>
  <c r="AH4720" i="2" a="1"/>
  <c r="AH4720" i="2"/>
  <c r="AH2705" i="2" a="1"/>
  <c r="AH2705" i="2"/>
  <c r="AH2798" i="2" a="1"/>
  <c r="AH2798" i="2" s="1"/>
  <c r="AH2887" i="2" a="1"/>
  <c r="AH2887" i="2"/>
  <c r="AH5119" i="2" a="1"/>
  <c r="AH5119" i="2" s="1"/>
  <c r="AH5269" i="2" a="1"/>
  <c r="AH5269" i="2" s="1"/>
  <c r="AH5374" i="2" a="1"/>
  <c r="AH5374" i="2" s="1"/>
  <c r="AH5504" i="2" a="1"/>
  <c r="AH5504" i="2" s="1"/>
  <c r="AH5531" i="2" a="1"/>
  <c r="AH5531" i="2" s="1"/>
  <c r="AH5637" i="2" a="1"/>
  <c r="AH5637" i="2" s="1"/>
  <c r="AH6026" i="2" a="1"/>
  <c r="AH6026" i="2" s="1"/>
  <c r="AH6147" i="2" a="1"/>
  <c r="AH6147" i="2"/>
  <c r="AH6266" i="2" a="1"/>
  <c r="AH6266" i="2" s="1"/>
  <c r="AH4986" i="2" a="1"/>
  <c r="AH4986" i="2" s="1"/>
  <c r="AH6316" i="2" a="1"/>
  <c r="AH6316" i="2" s="1"/>
  <c r="AH6425" i="2" a="1"/>
  <c r="AH6425" i="2"/>
  <c r="AH10" i="2" a="1"/>
  <c r="AH10" i="2" s="1"/>
  <c r="AH22" i="2" a="1"/>
  <c r="AH22" i="2" s="1"/>
  <c r="AH917" i="2" a="1"/>
  <c r="AH917" i="2"/>
  <c r="AH4615" i="2" a="1"/>
  <c r="AH4615" i="2" s="1"/>
  <c r="AH1186" i="2" a="1"/>
  <c r="AH1186" i="2" s="1"/>
  <c r="AH3507" i="2" a="1"/>
  <c r="AH3507" i="2"/>
  <c r="AH2971" i="2" a="1"/>
  <c r="AH2971" i="2"/>
  <c r="AH4107" i="2" a="1"/>
  <c r="AH4107" i="2"/>
  <c r="AH5778" i="2" a="1"/>
  <c r="AH5778" i="2" s="1"/>
  <c r="AH1124" i="2" a="1"/>
  <c r="AH1124" i="2"/>
  <c r="AH1143" i="2" a="1"/>
  <c r="AH1143" i="2" s="1"/>
  <c r="AH1180" i="2" a="1"/>
  <c r="AH1180" i="2" s="1"/>
  <c r="AH1275" i="2" a="1"/>
  <c r="AH1275" i="2" s="1"/>
  <c r="AH1319" i="2" a="1"/>
  <c r="AH1319" i="2"/>
  <c r="AH1320" i="2" a="1"/>
  <c r="AH1320" i="2" s="1"/>
  <c r="AH1372" i="2" a="1"/>
  <c r="AH1372" i="2" s="1"/>
  <c r="AH1419" i="2" a="1"/>
  <c r="AH1419" i="2" s="1"/>
  <c r="AH1467" i="2" a="1"/>
  <c r="AH1467" i="2" s="1"/>
  <c r="AH1591" i="2" a="1"/>
  <c r="AH1591" i="2"/>
  <c r="AH11" i="2" a="1"/>
  <c r="AH11" i="2" s="1"/>
  <c r="AH23" i="2" a="1"/>
  <c r="AH23" i="2"/>
  <c r="AH553" i="2" a="1"/>
  <c r="AH553" i="2" s="1"/>
  <c r="AH600" i="2" a="1"/>
  <c r="AH600" i="2" s="1"/>
  <c r="AH845" i="2" a="1"/>
  <c r="AH845" i="2" s="1"/>
  <c r="AH1211" i="2" a="1"/>
  <c r="AH1211" i="2" s="1"/>
  <c r="AH1321" i="2" a="1"/>
  <c r="AH1321" i="2" s="1"/>
  <c r="AH2491" i="2" a="1"/>
  <c r="AH2491" i="2"/>
  <c r="AH2540" i="2" a="1"/>
  <c r="AH2540" i="2" s="1"/>
  <c r="AH3585" i="2" a="1"/>
  <c r="AH3585" i="2" s="1"/>
  <c r="AH3587" i="2" a="1"/>
  <c r="AH3587" i="2" s="1"/>
  <c r="AH3816" i="2" a="1"/>
  <c r="AH3816" i="2" s="1"/>
  <c r="AH3836" i="2" a="1"/>
  <c r="AH3836" i="2" s="1"/>
  <c r="AH2258" i="2" a="1"/>
  <c r="AH2258" i="2"/>
  <c r="AH2287" i="2" a="1"/>
  <c r="AH2287" i="2" s="1"/>
  <c r="AH3045" i="2" a="1"/>
  <c r="AH3045" i="2" s="1"/>
  <c r="AH4940" i="2" a="1"/>
  <c r="AH4940" i="2" s="1"/>
  <c r="AH4152" i="2" a="1"/>
  <c r="AH4152" i="2" s="1"/>
  <c r="AH4210" i="2" a="1"/>
  <c r="AH4210" i="2" s="1"/>
  <c r="AH4300" i="2" a="1"/>
  <c r="AH4300" i="2" s="1"/>
  <c r="AH4782" i="2" a="1"/>
  <c r="AH4782" i="2" s="1"/>
  <c r="AH4811" i="2" a="1"/>
  <c r="AH4811" i="2" s="1"/>
  <c r="AH5091" i="2" a="1"/>
  <c r="AH5091" i="2" s="1"/>
  <c r="AH5270" i="2" a="1"/>
  <c r="AH5270" i="2" s="1"/>
  <c r="AH5353" i="2" a="1"/>
  <c r="AH5353" i="2" s="1"/>
  <c r="AH5638" i="2" a="1"/>
  <c r="AH5638" i="2" s="1"/>
  <c r="AH6027" i="2" a="1"/>
  <c r="AH6027" i="2" s="1"/>
  <c r="AH6148" i="2" a="1"/>
  <c r="AH6148" i="2"/>
  <c r="AH6267" i="2" a="1"/>
  <c r="AH6267" i="2"/>
  <c r="AH6289" i="2" a="1"/>
  <c r="AH6289" i="2" s="1"/>
  <c r="AH6411" i="2" a="1"/>
  <c r="AH6411" i="2" s="1"/>
  <c r="AH3182" i="2" a="1"/>
  <c r="AH3182" i="2"/>
  <c r="AH3597" i="2" a="1"/>
  <c r="AH3597" i="2" s="1"/>
  <c r="AH3618" i="2" a="1"/>
  <c r="AH3618" i="2" s="1"/>
  <c r="AH3817" i="2" a="1"/>
  <c r="AH3817" i="2" s="1"/>
  <c r="AH3818" i="2" a="1"/>
  <c r="AH3818" i="2" s="1"/>
  <c r="AH4071" i="2" a="1"/>
  <c r="AH4071" i="2" s="1"/>
  <c r="AH46" i="2" a="1"/>
  <c r="AH46" i="2" s="1"/>
  <c r="AH95" i="2" a="1"/>
  <c r="AH95" i="2" s="1"/>
  <c r="AH554" i="2" a="1"/>
  <c r="AH554" i="2" s="1"/>
  <c r="AH601" i="2" a="1"/>
  <c r="AH601" i="2" s="1"/>
  <c r="AH846" i="2" a="1"/>
  <c r="AH846" i="2" s="1"/>
  <c r="AH1529" i="2" a="1"/>
  <c r="AH1529" i="2" s="1"/>
  <c r="AH1592" i="2" a="1"/>
  <c r="AH1592" i="2" s="1"/>
  <c r="AH1593" i="2" a="1"/>
  <c r="AH1593" i="2" s="1"/>
  <c r="AH1652" i="2" a="1"/>
  <c r="AH1652" i="2" s="1"/>
  <c r="AH1653" i="2" a="1"/>
  <c r="AH1653" i="2" s="1"/>
  <c r="AH1735" i="2" a="1"/>
  <c r="AH1735" i="2" s="1"/>
  <c r="AH1835" i="2" a="1"/>
  <c r="AH1835" i="2" s="1"/>
  <c r="AH1926" i="2" a="1"/>
  <c r="AH1926" i="2" s="1"/>
  <c r="AH2492" i="2" a="1"/>
  <c r="AH2492" i="2"/>
  <c r="AH2541" i="2" a="1"/>
  <c r="AH2541" i="2" s="1"/>
  <c r="AH2610" i="2" a="1"/>
  <c r="AH2610" i="2"/>
  <c r="AH2611" i="2" a="1"/>
  <c r="AH2611" i="2" s="1"/>
  <c r="AH96" i="2" a="1"/>
  <c r="AH96" i="2"/>
  <c r="AH97" i="2" a="1"/>
  <c r="AH97" i="2"/>
  <c r="AH936" i="2" a="1"/>
  <c r="AH936" i="2"/>
  <c r="AH4616" i="2" a="1"/>
  <c r="AH4616" i="2" s="1"/>
  <c r="AH1212" i="2" a="1"/>
  <c r="AH1212" i="2"/>
  <c r="AH3508" i="2" a="1"/>
  <c r="AH3508" i="2" s="1"/>
  <c r="AH5092" i="2" a="1"/>
  <c r="AH5092" i="2"/>
  <c r="AH5271" i="2" a="1"/>
  <c r="AH5271" i="2" s="1"/>
  <c r="AH5609" i="2" a="1"/>
  <c r="AH5609" i="2" s="1"/>
  <c r="AH2493" i="2" a="1"/>
  <c r="AH2493" i="2" s="1"/>
  <c r="AH2542" i="2" a="1"/>
  <c r="AH2542" i="2" s="1"/>
  <c r="AH3183" i="2" a="1"/>
  <c r="AH3183" i="2" s="1"/>
  <c r="AH4153" i="2" a="1"/>
  <c r="AH4153" i="2" s="1"/>
  <c r="AH4342" i="2" a="1"/>
  <c r="AH4342" i="2" s="1"/>
  <c r="AH4366" i="2" a="1"/>
  <c r="AH4366" i="2" s="1"/>
  <c r="AH4783" i="2" a="1"/>
  <c r="AH4783" i="2" s="1"/>
  <c r="AH4812" i="2" a="1"/>
  <c r="AH4812" i="2" s="1"/>
  <c r="AH2706" i="2" a="1"/>
  <c r="AH2706" i="2" s="1"/>
  <c r="AH2799" i="2" a="1"/>
  <c r="AH2799" i="2" s="1"/>
  <c r="AH5417" i="2" a="1"/>
  <c r="AH5417" i="2" s="1"/>
  <c r="AH6083" i="2" a="1"/>
  <c r="AH6083" i="2" s="1"/>
  <c r="AH6084" i="2" a="1"/>
  <c r="AH6084" i="2"/>
  <c r="AH6149" i="2" a="1"/>
  <c r="AH6149" i="2" s="1"/>
  <c r="AH6268" i="2" a="1"/>
  <c r="AH6268" i="2" s="1"/>
  <c r="AH4987" i="2" a="1"/>
  <c r="AH4987" i="2" s="1"/>
  <c r="AH6332" i="2" a="1"/>
  <c r="AH6332" i="2" s="1"/>
  <c r="AH6430" i="2" a="1"/>
  <c r="AH6430" i="2" s="1"/>
  <c r="AH98" i="2" a="1"/>
  <c r="AH98" i="2" s="1"/>
  <c r="AH192" i="2" a="1"/>
  <c r="AH192" i="2" s="1"/>
  <c r="AH937" i="2" a="1"/>
  <c r="AH937" i="2" s="1"/>
  <c r="AH4617" i="2" a="1"/>
  <c r="AH4617" i="2"/>
  <c r="AH1213" i="2" a="1"/>
  <c r="AH1213" i="2" s="1"/>
  <c r="AH3509" i="2" a="1"/>
  <c r="AH3509" i="2" s="1"/>
  <c r="AH3397" i="2" a="1"/>
  <c r="AH3397" i="2" s="1"/>
  <c r="AH4108" i="2" a="1"/>
  <c r="AH4108" i="2" s="1"/>
  <c r="AH5779" i="2" a="1"/>
  <c r="AH5779" i="2" s="1"/>
  <c r="AH1276" i="2" a="1"/>
  <c r="AH1276" i="2"/>
  <c r="AH1322" i="2" a="1"/>
  <c r="AH1322" i="2" s="1"/>
  <c r="AH1373" i="2" a="1"/>
  <c r="AH1373" i="2" s="1"/>
  <c r="AH1374" i="2" a="1"/>
  <c r="AH1374" i="2" s="1"/>
  <c r="AH1420" i="2" a="1"/>
  <c r="AH1420" i="2"/>
  <c r="AH1468" i="2" a="1"/>
  <c r="AH1468" i="2" s="1"/>
  <c r="AH47" i="2" a="1"/>
  <c r="AH47" i="2" s="1"/>
  <c r="AH99" i="2" a="1"/>
  <c r="AH99" i="2"/>
  <c r="AH555" i="2" a="1"/>
  <c r="AH555" i="2"/>
  <c r="AH602" i="2" a="1"/>
  <c r="AH602" i="2" s="1"/>
  <c r="AH847" i="2" a="1"/>
  <c r="AH847" i="2"/>
  <c r="AH1836" i="2" a="1"/>
  <c r="AH1836" i="2" s="1"/>
  <c r="AH2007" i="2" a="1"/>
  <c r="AH2007" i="2" s="1"/>
  <c r="AH3691" i="2" a="1"/>
  <c r="AH3691" i="2" s="1"/>
  <c r="AH3717" i="2" a="1"/>
  <c r="AH3717" i="2" s="1"/>
  <c r="AH3913" i="2" a="1"/>
  <c r="AH3913" i="2" s="1"/>
  <c r="AH3944" i="2" a="1"/>
  <c r="AH3944" i="2" s="1"/>
  <c r="AH2299" i="2" a="1"/>
  <c r="AH2299" i="2" s="1"/>
  <c r="AH2314" i="2" a="1"/>
  <c r="AH2314" i="2" s="1"/>
  <c r="AH2347" i="2" a="1"/>
  <c r="AH2347" i="2" s="1"/>
  <c r="AH2348" i="2" a="1"/>
  <c r="AH2348" i="2" s="1"/>
  <c r="AH2383" i="2" a="1"/>
  <c r="AH2383" i="2" s="1"/>
  <c r="AH2420" i="2" a="1"/>
  <c r="AH2420" i="2"/>
  <c r="AH3398" i="2" a="1"/>
  <c r="AH3398" i="2" s="1"/>
  <c r="AH4941" i="2" a="1"/>
  <c r="AH4941" i="2" s="1"/>
  <c r="AH2888" i="2" a="1"/>
  <c r="AH2888" i="2" s="1"/>
  <c r="AH2972" i="2" a="1"/>
  <c r="AH2972" i="2" s="1"/>
  <c r="AH4109" i="2" a="1"/>
  <c r="AH4109" i="2" s="1"/>
  <c r="AH4440" i="2" a="1"/>
  <c r="AH4440" i="2" s="1"/>
  <c r="AH4479" i="2" a="1"/>
  <c r="AH4479" i="2" s="1"/>
  <c r="AH4721" i="2" a="1"/>
  <c r="AH4721" i="2" s="1"/>
  <c r="AH4747" i="2" a="1"/>
  <c r="AH4747" i="2" s="1"/>
  <c r="AH5093" i="2" a="1"/>
  <c r="AH5093" i="2"/>
  <c r="AH5272" i="2" a="1"/>
  <c r="AH5272" i="2" s="1"/>
  <c r="AH5375" i="2" a="1"/>
  <c r="AH5375" i="2" s="1"/>
  <c r="AH5505" i="2" a="1"/>
  <c r="AH5505" i="2" s="1"/>
  <c r="AH5571" i="2" a="1"/>
  <c r="AH5571" i="2"/>
  <c r="AH5639" i="2" a="1"/>
  <c r="AH5639" i="2"/>
  <c r="AH5853" i="2" a="1"/>
  <c r="AH5853" i="2" s="1"/>
  <c r="AH5890" i="2" a="1"/>
  <c r="AH5890" i="2"/>
  <c r="AH5907" i="2" a="1"/>
  <c r="AH5907" i="2"/>
  <c r="AH6333" i="2" a="1"/>
  <c r="AH6333" i="2" s="1"/>
  <c r="AH6478" i="2" a="1"/>
  <c r="AH6478" i="2" s="1"/>
  <c r="AH193" i="2" a="1"/>
  <c r="AH193" i="2" s="1"/>
  <c r="AH277" i="2" a="1"/>
  <c r="AH277" i="2" s="1"/>
  <c r="AH994" i="2" a="1"/>
  <c r="AH994" i="2" s="1"/>
  <c r="AH4618" i="2" a="1"/>
  <c r="AH4618" i="2" s="1"/>
  <c r="AH1241" i="2" a="1"/>
  <c r="AH1241" i="2" s="1"/>
  <c r="AH3510" i="2" a="1"/>
  <c r="AH3510" i="2"/>
  <c r="AH3184" i="2" a="1"/>
  <c r="AH3184" i="2" s="1"/>
  <c r="AH3692" i="2" a="1"/>
  <c r="AH3692" i="2" s="1"/>
  <c r="AH3718" i="2" a="1"/>
  <c r="AH3718" i="2" s="1"/>
  <c r="AH3914" i="2" a="1"/>
  <c r="AH3914" i="2" s="1"/>
  <c r="AH3945" i="2" a="1"/>
  <c r="AH3945" i="2" s="1"/>
  <c r="AH4154" i="2" a="1"/>
  <c r="AH4154" i="2" s="1"/>
  <c r="AH5780" i="2" a="1"/>
  <c r="AH5780" i="2"/>
  <c r="AH100" i="2" a="1"/>
  <c r="AH100" i="2" s="1"/>
  <c r="AH101" i="2" a="1"/>
  <c r="AH101" i="2" s="1"/>
  <c r="AH556" i="2" a="1"/>
  <c r="AH556" i="2"/>
  <c r="AH603" i="2" a="1"/>
  <c r="AH603" i="2" s="1"/>
  <c r="AH848" i="2" a="1"/>
  <c r="AH848" i="2"/>
  <c r="AH1594" i="2" a="1"/>
  <c r="AH1594" i="2" s="1"/>
  <c r="AH1654" i="2" a="1"/>
  <c r="AH1654" i="2"/>
  <c r="AH1736" i="2" a="1"/>
  <c r="AH1736" i="2" s="1"/>
  <c r="AH1837" i="2" a="1"/>
  <c r="AH1837" i="2" s="1"/>
  <c r="AH1838" i="2" a="1"/>
  <c r="AH1838" i="2" s="1"/>
  <c r="AH1927" i="2" a="1"/>
  <c r="AH1927" i="2" s="1"/>
  <c r="AH2494" i="2" a="1"/>
  <c r="AH2494" i="2" s="1"/>
  <c r="AH2543" i="2" a="1"/>
  <c r="AH2543" i="2" s="1"/>
  <c r="AH2612" i="2" a="1"/>
  <c r="AH2612" i="2"/>
  <c r="AH1839" i="2" a="1"/>
  <c r="AH1839" i="2" s="1"/>
  <c r="AH1928" i="2" a="1"/>
  <c r="AH1928" i="2"/>
  <c r="AH2889" i="2" a="1"/>
  <c r="AH2889" i="2"/>
  <c r="AH2890" i="2" a="1"/>
  <c r="AH2890" i="2"/>
  <c r="AH3185" i="2" a="1"/>
  <c r="AH3185" i="2" s="1"/>
  <c r="AH4155" i="2" a="1"/>
  <c r="AH4155" i="2" s="1"/>
  <c r="AH4441" i="2" a="1"/>
  <c r="AH4441" i="2"/>
  <c r="AH4442" i="2" a="1"/>
  <c r="AH4442" i="2" s="1"/>
  <c r="AH4701" i="2" a="1"/>
  <c r="AH4701" i="2" s="1"/>
  <c r="AH4722" i="2" a="1"/>
  <c r="AH4722" i="2" s="1"/>
  <c r="AH2707" i="2" a="1"/>
  <c r="AH2707" i="2"/>
  <c r="AH2708" i="2" a="1"/>
  <c r="AH2708" i="2" s="1"/>
  <c r="AH2800" i="2" a="1"/>
  <c r="AH2800" i="2" s="1"/>
  <c r="AH5120" i="2" a="1"/>
  <c r="AH5120" i="2" s="1"/>
  <c r="AH5273" i="2" a="1"/>
  <c r="AH5273" i="2" s="1"/>
  <c r="AH5394" i="2" a="1"/>
  <c r="AH5394" i="2" s="1"/>
  <c r="AH5506" i="2" a="1"/>
  <c r="AH5506" i="2" s="1"/>
  <c r="AH5572" i="2" a="1"/>
  <c r="AH5572" i="2" s="1"/>
  <c r="AH5640" i="2" a="1"/>
  <c r="AH5640" i="2" s="1"/>
  <c r="AH5908" i="2" a="1"/>
  <c r="AH5908" i="2"/>
  <c r="AH5930" i="2" a="1"/>
  <c r="AH5930" i="2" s="1"/>
  <c r="AH6150" i="2" a="1"/>
  <c r="AH6150" i="2" s="1"/>
  <c r="AH4962" i="2" a="1"/>
  <c r="AH4962" i="2" s="1"/>
  <c r="AH6334" i="2" a="1"/>
  <c r="AH6334" i="2" s="1"/>
  <c r="AH6479" i="2" a="1"/>
  <c r="AH6479" i="2" s="1"/>
  <c r="AH102" i="2" a="1"/>
  <c r="AH102" i="2" s="1"/>
  <c r="AH103" i="2" a="1"/>
  <c r="AH103" i="2" s="1"/>
  <c r="AH938" i="2" a="1"/>
  <c r="AH938" i="2"/>
  <c r="AH4619" i="2" a="1"/>
  <c r="AH4619" i="2"/>
  <c r="AH1214" i="2" a="1"/>
  <c r="AH1214" i="2" s="1"/>
  <c r="AH3511" i="2" a="1"/>
  <c r="AH3511" i="2" s="1"/>
  <c r="AH3385" i="2" a="1"/>
  <c r="AH3385" i="2" s="1"/>
  <c r="AH4110" i="2" a="1"/>
  <c r="AH4110" i="2"/>
  <c r="AH5781" i="2" a="1"/>
  <c r="AH5781" i="2" s="1"/>
  <c r="AH1277" i="2" a="1"/>
  <c r="AH1277" i="2" s="1"/>
  <c r="AH1278" i="2" a="1"/>
  <c r="AH1278" i="2"/>
  <c r="AH1323" i="2" a="1"/>
  <c r="AH1323" i="2" s="1"/>
  <c r="AH1375" i="2" a="1"/>
  <c r="AH1375" i="2" s="1"/>
  <c r="AH1421" i="2" a="1"/>
  <c r="AH1421" i="2"/>
  <c r="AH1422" i="2" a="1"/>
  <c r="AH1422" i="2" s="1"/>
  <c r="AH48" i="2" a="1"/>
  <c r="AH48" i="2"/>
  <c r="AH104" i="2" a="1"/>
  <c r="AH104" i="2" s="1"/>
  <c r="AH557" i="2" a="1"/>
  <c r="AH557" i="2" s="1"/>
  <c r="AH604" i="2" a="1"/>
  <c r="AH604" i="2"/>
  <c r="AH849" i="2" a="1"/>
  <c r="AH849" i="2" s="1"/>
  <c r="AH1840" i="2" a="1"/>
  <c r="AH1840" i="2"/>
  <c r="AH1929" i="2" a="1"/>
  <c r="AH1929" i="2" s="1"/>
  <c r="AH3693" i="2" a="1"/>
  <c r="AH3693" i="2" s="1"/>
  <c r="AH3719" i="2" a="1"/>
  <c r="AH3719" i="2" s="1"/>
  <c r="AH3915" i="2" a="1"/>
  <c r="AH3915" i="2" s="1"/>
  <c r="AH3946" i="2" a="1"/>
  <c r="AH3946" i="2" s="1"/>
  <c r="AH2300" i="2" a="1"/>
  <c r="AH2300" i="2"/>
  <c r="AH2301" i="2" a="1"/>
  <c r="AH2301" i="2" s="1"/>
  <c r="AH2315" i="2" a="1"/>
  <c r="AH2315" i="2" s="1"/>
  <c r="AH2349" i="2" a="1"/>
  <c r="AH2349" i="2"/>
  <c r="AH2350" i="2" a="1"/>
  <c r="AH2350" i="2" s="1"/>
  <c r="AH2384" i="2" a="1"/>
  <c r="AH2384" i="2" s="1"/>
  <c r="AH3399" i="2" a="1"/>
  <c r="AH3399" i="2" s="1"/>
  <c r="AH4942" i="2" a="1"/>
  <c r="AH4942" i="2"/>
  <c r="AH2891" i="2" a="1"/>
  <c r="AH2891" i="2" s="1"/>
  <c r="AH2892" i="2" a="1"/>
  <c r="AH2892" i="2" s="1"/>
  <c r="AH4111" i="2" a="1"/>
  <c r="AH4111" i="2" s="1"/>
  <c r="AH4413" i="2" a="1"/>
  <c r="AH4413" i="2" s="1"/>
  <c r="AH4443" i="2" a="1"/>
  <c r="AH4443" i="2" s="1"/>
  <c r="AH4702" i="2" a="1"/>
  <c r="AH4702" i="2"/>
  <c r="AH4723" i="2" a="1"/>
  <c r="AH4723" i="2" s="1"/>
  <c r="AH5071" i="2" a="1"/>
  <c r="AH5071" i="2" s="1"/>
  <c r="AH5274" i="2" a="1"/>
  <c r="AH5274" i="2" s="1"/>
  <c r="AH5354" i="2" a="1"/>
  <c r="AH5354" i="2" s="1"/>
  <c r="AH5507" i="2" a="1"/>
  <c r="AH5507" i="2" s="1"/>
  <c r="AH5573" i="2" a="1"/>
  <c r="AH5573" i="2"/>
  <c r="AH5610" i="2" a="1"/>
  <c r="AH5610" i="2" s="1"/>
  <c r="AH5846" i="2" a="1"/>
  <c r="AH5846" i="2"/>
  <c r="AH5891" i="2" a="1"/>
  <c r="AH5891" i="2" s="1"/>
  <c r="AH5909" i="2" a="1"/>
  <c r="AH5909" i="2" s="1"/>
  <c r="AH6317" i="2" a="1"/>
  <c r="AH6317" i="2" s="1"/>
  <c r="AH6480" i="2" a="1"/>
  <c r="AH6480" i="2" s="1"/>
  <c r="AH278" i="2" a="1"/>
  <c r="AH278" i="2" s="1"/>
  <c r="AH279" i="2" a="1"/>
  <c r="AH279" i="2" s="1"/>
  <c r="AH995" i="2" a="1"/>
  <c r="AH995" i="2" s="1"/>
  <c r="AH4620" i="2" a="1"/>
  <c r="AH4620" i="2" s="1"/>
  <c r="AH1279" i="2" a="1"/>
  <c r="AH1279" i="2" s="1"/>
  <c r="AH3512" i="2" a="1"/>
  <c r="AH3512" i="2" s="1"/>
  <c r="AH3400" i="2" a="1"/>
  <c r="AH3400" i="2" s="1"/>
  <c r="AH3589" i="2" a="1"/>
  <c r="AH3589" i="2" s="1"/>
  <c r="AH3592" i="2" a="1"/>
  <c r="AH3592" i="2" s="1"/>
  <c r="AH3885" i="2" a="1"/>
  <c r="AH3885" i="2"/>
  <c r="AH3916" i="2" a="1"/>
  <c r="AH3916" i="2" s="1"/>
  <c r="AH194" i="2" a="1"/>
  <c r="AH194" i="2" s="1"/>
  <c r="AH195" i="2" a="1"/>
  <c r="AH195" i="2" s="1"/>
  <c r="AH605" i="2" a="1"/>
  <c r="AH605" i="2"/>
  <c r="AH643" i="2" a="1"/>
  <c r="AH643" i="2"/>
  <c r="AH850" i="2" a="1"/>
  <c r="AH850" i="2" s="1"/>
  <c r="AH1376" i="2" a="1"/>
  <c r="AH1376" i="2"/>
  <c r="AH1469" i="2" a="1"/>
  <c r="AH1469" i="2" s="1"/>
  <c r="AH1129" i="2" a="1"/>
  <c r="AH1129" i="2" s="1"/>
  <c r="AH1164" i="2" a="1"/>
  <c r="AH1164" i="2" s="1"/>
  <c r="AH1242" i="2" a="1"/>
  <c r="AH1242" i="2" s="1"/>
  <c r="AH1530" i="2" a="1"/>
  <c r="AH1530" i="2" s="1"/>
  <c r="AH1531" i="2" a="1"/>
  <c r="AH1531" i="2"/>
  <c r="AH1595" i="2" a="1"/>
  <c r="AH1595" i="2" s="1"/>
  <c r="AH1655" i="2" a="1"/>
  <c r="AH1655" i="2" s="1"/>
  <c r="AH1737" i="2" a="1"/>
  <c r="AH1737" i="2"/>
  <c r="AH1841" i="2" a="1"/>
  <c r="AH1841" i="2" s="1"/>
  <c r="AH2092" i="2" a="1"/>
  <c r="AH2092" i="2" s="1"/>
  <c r="AH2281" i="2" a="1"/>
  <c r="AH2281" i="2"/>
  <c r="AH2294" i="2" a="1"/>
  <c r="AH2294" i="2" s="1"/>
  <c r="AH2709" i="2" a="1"/>
  <c r="AH2709" i="2" s="1"/>
  <c r="AH2801" i="2" a="1"/>
  <c r="AH2801" i="2" s="1"/>
  <c r="AH3427" i="2" a="1"/>
  <c r="AH3427" i="2" s="1"/>
  <c r="AH4211" i="2" a="1"/>
  <c r="AH4211" i="2" s="1"/>
  <c r="AH4444" i="2" a="1"/>
  <c r="AH4444" i="2" s="1"/>
  <c r="AH4445" i="2" a="1"/>
  <c r="AH4445" i="2" s="1"/>
  <c r="AH4724" i="2" a="1"/>
  <c r="AH4724" i="2" s="1"/>
  <c r="AH4725" i="2" a="1"/>
  <c r="AH4725" i="2" s="1"/>
  <c r="AH4212" i="2" a="1"/>
  <c r="AH4212" i="2" s="1"/>
  <c r="AH5782" i="2" a="1"/>
  <c r="AH5782" i="2" s="1"/>
  <c r="AH5149" i="2" a="1"/>
  <c r="AH5149" i="2" s="1"/>
  <c r="AH5275" i="2" a="1"/>
  <c r="AH5275" i="2"/>
  <c r="AH5395" i="2" a="1"/>
  <c r="AH5395" i="2" s="1"/>
  <c r="AH5508" i="2" a="1"/>
  <c r="AH5508" i="2"/>
  <c r="AH5574" i="2" a="1"/>
  <c r="AH5574" i="2" s="1"/>
  <c r="AH5667" i="2" a="1"/>
  <c r="AH5667" i="2" s="1"/>
  <c r="AH6028" i="2" a="1"/>
  <c r="AH6028" i="2" s="1"/>
  <c r="AH6151" i="2" a="1"/>
  <c r="AH6151" i="2"/>
  <c r="AH6269" i="2" a="1"/>
  <c r="AH6269" i="2" s="1"/>
  <c r="AH5016" i="2" a="1"/>
  <c r="AH5016" i="2" s="1"/>
  <c r="AH6318" i="2" a="1"/>
  <c r="AH6318" i="2" s="1"/>
  <c r="AH6431" i="2" a="1"/>
  <c r="AH6431" i="2" s="1"/>
  <c r="AH337" i="2" a="1"/>
  <c r="AH337" i="2" s="1"/>
  <c r="AH338" i="2" a="1"/>
  <c r="AH338" i="2" s="1"/>
  <c r="AH1012" i="2" a="1"/>
  <c r="AH1012" i="2" s="1"/>
  <c r="AH4621" i="2" a="1"/>
  <c r="AH4621" i="2" s="1"/>
  <c r="AH1280" i="2" a="1"/>
  <c r="AH1280" i="2" s="1"/>
  <c r="AH3513" i="2" a="1"/>
  <c r="AH3513" i="2" s="1"/>
  <c r="AH3244" i="2" a="1"/>
  <c r="AH3244" i="2" s="1"/>
  <c r="AH3749" i="2" a="1"/>
  <c r="AH3749" i="2" s="1"/>
  <c r="AH3750" i="2" a="1"/>
  <c r="AH3750" i="2"/>
  <c r="AH3972" i="2" a="1"/>
  <c r="AH3972" i="2" s="1"/>
  <c r="AH3973" i="2" a="1"/>
  <c r="AH3973" i="2" s="1"/>
  <c r="AH196" i="2" a="1"/>
  <c r="AH196" i="2" s="1"/>
  <c r="AH280" i="2" a="1"/>
  <c r="AH280" i="2" s="1"/>
  <c r="AH644" i="2" a="1"/>
  <c r="AH644" i="2" s="1"/>
  <c r="AH687" i="2" a="1"/>
  <c r="AH687" i="2" s="1"/>
  <c r="AH851" i="2" a="1"/>
  <c r="AH851" i="2" s="1"/>
  <c r="AH1738" i="2" a="1"/>
  <c r="AH1738" i="2" s="1"/>
  <c r="AH1739" i="2" a="1"/>
  <c r="AH1739" i="2" s="1"/>
  <c r="AH1842" i="2" a="1"/>
  <c r="AH1842" i="2"/>
  <c r="AH1930" i="2" a="1"/>
  <c r="AH1930" i="2" s="1"/>
  <c r="AH2008" i="2" a="1"/>
  <c r="AH2008" i="2" s="1"/>
  <c r="AH2093" i="2" a="1"/>
  <c r="AH2093" i="2" s="1"/>
  <c r="AH2613" i="2" a="1"/>
  <c r="AH2613" i="2" s="1"/>
  <c r="AH2009" i="2" a="1"/>
  <c r="AH2009" i="2" s="1"/>
  <c r="AH2094" i="2" a="1"/>
  <c r="AH2094" i="2" s="1"/>
  <c r="AH2973" i="2" a="1"/>
  <c r="AH2973" i="2" s="1"/>
  <c r="AH3046" i="2" a="1"/>
  <c r="AH3046" i="2"/>
  <c r="AH3289" i="2" a="1"/>
  <c r="AH3289" i="2" s="1"/>
  <c r="AH4213" i="2" a="1"/>
  <c r="AH4213" i="2"/>
  <c r="AH4480" i="2" a="1"/>
  <c r="AH4480" i="2" s="1"/>
  <c r="AH4503" i="2" a="1"/>
  <c r="AH4503" i="2" s="1"/>
  <c r="AH4748" i="2" a="1"/>
  <c r="AH4748" i="2" s="1"/>
  <c r="AH4784" i="2" a="1"/>
  <c r="AH4784" i="2" s="1"/>
  <c r="AH2710" i="2" a="1"/>
  <c r="AH2710" i="2" s="1"/>
  <c r="AH2711" i="2" a="1"/>
  <c r="AH2711" i="2" s="1"/>
  <c r="AH2802" i="2" a="1"/>
  <c r="AH2802" i="2" s="1"/>
  <c r="AH2893" i="2" a="1"/>
  <c r="AH2893" i="2" s="1"/>
  <c r="AH2974" i="2" a="1"/>
  <c r="AH2974" i="2" s="1"/>
  <c r="AH4253" i="2" a="1"/>
  <c r="AH4253" i="2" s="1"/>
  <c r="AH5783" i="2" a="1"/>
  <c r="AH5783" i="2" s="1"/>
  <c r="AH5170" i="2" a="1"/>
  <c r="AH5170" i="2" s="1"/>
  <c r="AH5276" i="2" a="1"/>
  <c r="AH5276" i="2" s="1"/>
  <c r="AH5418" i="2" a="1"/>
  <c r="AH5418" i="2"/>
  <c r="AH5509" i="2" a="1"/>
  <c r="AH5509" i="2" s="1"/>
  <c r="AH5575" i="2" a="1"/>
  <c r="AH5575" i="2" s="1"/>
  <c r="AH5691" i="2" a="1"/>
  <c r="AH5691" i="2" s="1"/>
  <c r="AH5931" i="2" a="1"/>
  <c r="AH5931" i="2" s="1"/>
  <c r="AH5954" i="2" a="1"/>
  <c r="AH5954" i="2" s="1"/>
  <c r="AH6215" i="2" a="1"/>
  <c r="AH6215" i="2" s="1"/>
  <c r="AH5017" i="2" a="1"/>
  <c r="AH5017" i="2" s="1"/>
  <c r="AH6370" i="2" a="1"/>
  <c r="AH6370" i="2"/>
  <c r="AH6508" i="2" a="1"/>
  <c r="AH6508" i="2" s="1"/>
  <c r="AH372" i="2" a="1"/>
  <c r="AH372" i="2" s="1"/>
  <c r="AH395" i="2" a="1"/>
  <c r="AH395" i="2" s="1"/>
  <c r="AH1042" i="2" a="1"/>
  <c r="AH1042" i="2" s="1"/>
  <c r="AH4622" i="2" a="1"/>
  <c r="AH4622" i="2"/>
  <c r="AH1377" i="2" a="1"/>
  <c r="AH1377" i="2" s="1"/>
  <c r="AH3514" i="2" a="1"/>
  <c r="AH3514" i="2" s="1"/>
  <c r="AH3329" i="2" a="1"/>
  <c r="AH3329" i="2" s="1"/>
  <c r="AH3777" i="2" a="1"/>
  <c r="AH3777" i="2" s="1"/>
  <c r="AH3784" i="2" a="1"/>
  <c r="AH3784" i="2" s="1"/>
  <c r="AH3996" i="2" a="1"/>
  <c r="AH3996" i="2" s="1"/>
  <c r="AH4003" i="2" a="1"/>
  <c r="AH4003" i="2" s="1"/>
  <c r="AH281" i="2" a="1"/>
  <c r="AH281" i="2" s="1"/>
  <c r="AH339" i="2" a="1"/>
  <c r="AH339" i="2" s="1"/>
  <c r="AH688" i="2" a="1"/>
  <c r="AH688" i="2" s="1"/>
  <c r="AH717" i="2" a="1"/>
  <c r="AH717" i="2" s="1"/>
  <c r="AH852" i="2" a="1"/>
  <c r="AH852" i="2" s="1"/>
  <c r="AH1843" i="2" a="1"/>
  <c r="AH1843" i="2" s="1"/>
  <c r="AH1931" i="2" a="1"/>
  <c r="AH1931" i="2"/>
  <c r="AH2010" i="2" a="1"/>
  <c r="AH2010" i="2" s="1"/>
  <c r="AH2095" i="2" a="1"/>
  <c r="AH2095" i="2" s="1"/>
  <c r="AH2096" i="2" a="1"/>
  <c r="AH2096" i="2"/>
  <c r="AH2140" i="2" a="1"/>
  <c r="AH2140" i="2" s="1"/>
  <c r="AH2097" i="2" a="1"/>
  <c r="AH2097" i="2"/>
  <c r="AH2141" i="2" a="1"/>
  <c r="AH2141" i="2"/>
  <c r="AH3078" i="2" a="1"/>
  <c r="AH3078" i="2" s="1"/>
  <c r="AH3079" i="2" a="1"/>
  <c r="AH3079" i="2" s="1"/>
  <c r="AH3330" i="2" a="1"/>
  <c r="AH3330" i="2" s="1"/>
  <c r="AH4280" i="2" a="1"/>
  <c r="AH4280" i="2" s="1"/>
  <c r="AH2803" i="2" a="1"/>
  <c r="AH2803" i="2" s="1"/>
  <c r="AH2804" i="2" a="1"/>
  <c r="AH2804" i="2" s="1"/>
  <c r="AH2894" i="2" a="1"/>
  <c r="AH2894" i="2"/>
  <c r="AH2975" i="2" a="1"/>
  <c r="AH2975" i="2" s="1"/>
  <c r="AH3047" i="2" a="1"/>
  <c r="AH3047" i="2" s="1"/>
  <c r="AH3048" i="2" a="1"/>
  <c r="AH3048" i="2"/>
  <c r="AH4281" i="2" a="1"/>
  <c r="AH4281" i="2" s="1"/>
  <c r="AH5784" i="2" a="1"/>
  <c r="AH5784" i="2" s="1"/>
  <c r="AH5185" i="2" a="1"/>
  <c r="AH5185" i="2" s="1"/>
  <c r="AH5277" i="2" a="1"/>
  <c r="AH5277" i="2" s="1"/>
  <c r="AH5452" i="2" a="1"/>
  <c r="AH5452" i="2" s="1"/>
  <c r="AH5510" i="2" a="1"/>
  <c r="AH5510" i="2" s="1"/>
  <c r="AH5576" i="2" a="1"/>
  <c r="AH5576" i="2" s="1"/>
  <c r="AH5705" i="2" a="1"/>
  <c r="AH5705" i="2" s="1"/>
  <c r="AH5968" i="2" a="1"/>
  <c r="AH5968" i="2" s="1"/>
  <c r="AH5978" i="2" a="1"/>
  <c r="AH5978" i="2" s="1"/>
  <c r="AH6152" i="2" a="1"/>
  <c r="AH6152" i="2" s="1"/>
  <c r="AH5029" i="2" a="1"/>
  <c r="AH5029" i="2" s="1"/>
  <c r="AH6403" i="2" a="1"/>
  <c r="AH6403" i="2"/>
  <c r="AH6514" i="2" a="1"/>
  <c r="AH6514" i="2" s="1"/>
  <c r="AH4072" i="2" a="1"/>
  <c r="AH4072" i="2" s="1"/>
  <c r="AH1740" i="2" a="1"/>
  <c r="AH1740" i="2"/>
  <c r="AH340" i="2" a="1"/>
  <c r="AH340" i="2" s="1"/>
  <c r="AH373" i="2" a="1"/>
  <c r="AH373" i="2" s="1"/>
  <c r="AH1013" i="2" a="1"/>
  <c r="AH1013" i="2" s="1"/>
  <c r="AH4623" i="2" a="1"/>
  <c r="AH4623" i="2"/>
  <c r="AH1378" i="2" a="1"/>
  <c r="AH1378" i="2" s="1"/>
  <c r="AH3515" i="2" a="1"/>
  <c r="AH3515" i="2" s="1"/>
  <c r="AH5186" i="2" a="1"/>
  <c r="AH5186" i="2" s="1"/>
  <c r="AH5278" i="2" a="1"/>
  <c r="AH5278" i="2" s="1"/>
  <c r="AH5692" i="2" a="1"/>
  <c r="AH5692" i="2" s="1"/>
  <c r="AH1844" i="2" a="1"/>
  <c r="AH1844" i="2" s="1"/>
  <c r="AH2805" i="2" a="1"/>
  <c r="AH2805" i="2" s="1"/>
  <c r="AH2895" i="2" a="1"/>
  <c r="AH2895" i="2" s="1"/>
  <c r="AH3342" i="2" a="1"/>
  <c r="AH3342" i="2"/>
  <c r="AH4414" i="2" a="1"/>
  <c r="AH4414" i="2" s="1"/>
  <c r="AH4446" i="2" a="1"/>
  <c r="AH4446" i="2" s="1"/>
  <c r="AH4872" i="2" a="1"/>
  <c r="AH4872" i="2" s="1"/>
  <c r="AH4898" i="2" a="1"/>
  <c r="AH4898" i="2" s="1"/>
  <c r="AH6029" i="2" a="1"/>
  <c r="AH6029" i="2"/>
  <c r="AH6085" i="2" a="1"/>
  <c r="AH6085" i="2" s="1"/>
  <c r="AH6153" i="2" a="1"/>
  <c r="AH6153" i="2" s="1"/>
  <c r="AH6216" i="2" a="1"/>
  <c r="AH6216" i="2" s="1"/>
  <c r="AH5052" i="2" a="1"/>
  <c r="AH5052" i="2"/>
  <c r="AH12" i="2" a="1"/>
  <c r="AH12" i="2"/>
  <c r="AH24" i="2" a="1"/>
  <c r="AH24" i="2" s="1"/>
  <c r="AH939" i="2" a="1"/>
  <c r="AH939" i="2" s="1"/>
  <c r="AH4624" i="2" a="1"/>
  <c r="AH4624" i="2" s="1"/>
  <c r="AH1187" i="2" a="1"/>
  <c r="AH1187" i="2" s="1"/>
  <c r="AH3516" i="2" a="1"/>
  <c r="AH3516" i="2" s="1"/>
  <c r="AH4112" i="2" a="1"/>
  <c r="AH4112" i="2"/>
  <c r="AH5785" i="2" a="1"/>
  <c r="AH5785" i="2" s="1"/>
  <c r="AH3" i="2" a="1"/>
  <c r="AH3" i="2" s="1"/>
  <c r="AH17" i="2" a="1"/>
  <c r="AH17" i="2"/>
  <c r="AH533" i="2" a="1"/>
  <c r="AH533" i="2" s="1"/>
  <c r="AH558" i="2" a="1"/>
  <c r="AH558" i="2" s="1"/>
  <c r="AH853" i="2" a="1"/>
  <c r="AH853" i="2" s="1"/>
  <c r="AH3383" i="2" a="1"/>
  <c r="AH3383" i="2" s="1"/>
  <c r="AH4113" i="2" a="1"/>
  <c r="AH4113" i="2" s="1"/>
  <c r="AH4943" i="2" a="1"/>
  <c r="AH4943" i="2" s="1"/>
  <c r="AH5094" i="2" a="1"/>
  <c r="AH5094" i="2" s="1"/>
  <c r="AH5279" i="2" a="1"/>
  <c r="AH5279" i="2" s="1"/>
  <c r="AH5511" i="2" a="1"/>
  <c r="AH5511" i="2" s="1"/>
  <c r="AH5532" i="2" a="1"/>
  <c r="AH5532" i="2" s="1"/>
  <c r="AH5597" i="2" a="1"/>
  <c r="AH5597" i="2" s="1"/>
  <c r="AH6030" i="2" a="1"/>
  <c r="AH6030" i="2" s="1"/>
  <c r="AH6154" i="2" a="1"/>
  <c r="AH6154" i="2" s="1"/>
  <c r="AH6217" i="2" a="1"/>
  <c r="AH6217" i="2" s="1"/>
  <c r="AH197" i="2" a="1"/>
  <c r="AH197" i="2" s="1"/>
  <c r="AH198" i="2" a="1"/>
  <c r="AH198" i="2" s="1"/>
  <c r="AH940" i="2" a="1"/>
  <c r="AH940" i="2" s="1"/>
  <c r="AH4625" i="2" a="1"/>
  <c r="AH4625" i="2" s="1"/>
  <c r="AH1243" i="2" a="1"/>
  <c r="AH1243" i="2" s="1"/>
  <c r="AH3517" i="2" a="1"/>
  <c r="AH3517" i="2" s="1"/>
  <c r="AH3401" i="2" a="1"/>
  <c r="AH3401" i="2" s="1"/>
  <c r="AH4156" i="2" a="1"/>
  <c r="AH4156" i="2" s="1"/>
  <c r="AH5786" i="2" a="1"/>
  <c r="AH5786" i="2"/>
  <c r="AH1281" i="2" a="1"/>
  <c r="AH1281" i="2" s="1"/>
  <c r="AH1324" i="2" a="1"/>
  <c r="AH1324" i="2" s="1"/>
  <c r="AH1379" i="2" a="1"/>
  <c r="AH1379" i="2" s="1"/>
  <c r="AH1423" i="2" a="1"/>
  <c r="AH1423" i="2" s="1"/>
  <c r="AH1470" i="2" a="1"/>
  <c r="AH1470" i="2" s="1"/>
  <c r="AH1471" i="2" a="1"/>
  <c r="AH1471" i="2"/>
  <c r="AH105" i="2" a="1"/>
  <c r="AH105" i="2" s="1"/>
  <c r="AH199" i="2" a="1"/>
  <c r="AH199" i="2" s="1"/>
  <c r="AH606" i="2" a="1"/>
  <c r="AH606" i="2" s="1"/>
  <c r="AH645" i="2" a="1"/>
  <c r="AH645" i="2" s="1"/>
  <c r="AH854" i="2" a="1"/>
  <c r="AH854" i="2" s="1"/>
  <c r="AH1932" i="2" a="1"/>
  <c r="AH1932" i="2"/>
  <c r="AH2011" i="2" a="1"/>
  <c r="AH2011" i="2" s="1"/>
  <c r="AH3720" i="2" a="1"/>
  <c r="AH3720" i="2" s="1"/>
  <c r="AH3751" i="2" a="1"/>
  <c r="AH3751" i="2" s="1"/>
  <c r="AH3947" i="2" a="1"/>
  <c r="AH3947" i="2" s="1"/>
  <c r="AH3974" i="2" a="1"/>
  <c r="AH3974" i="2" s="1"/>
  <c r="AH2316" i="2" a="1"/>
  <c r="AH2316" i="2" s="1"/>
  <c r="AH2317" i="2" a="1"/>
  <c r="AH2317" i="2" s="1"/>
  <c r="AH2351" i="2" a="1"/>
  <c r="AH2351" i="2" s="1"/>
  <c r="AH2385" i="2" a="1"/>
  <c r="AH2385" i="2" s="1"/>
  <c r="AH2421" i="2" a="1"/>
  <c r="AH2421" i="2"/>
  <c r="AH2422" i="2" a="1"/>
  <c r="AH2422" i="2" s="1"/>
  <c r="AH3412" i="2" a="1"/>
  <c r="AH3412" i="2" s="1"/>
  <c r="AH4963" i="2" a="1"/>
  <c r="AH4963" i="2"/>
  <c r="AH2976" i="2" a="1"/>
  <c r="AH2976" i="2" s="1"/>
  <c r="AH2977" i="2" a="1"/>
  <c r="AH2977" i="2"/>
  <c r="AH4157" i="2" a="1"/>
  <c r="AH4157" i="2" s="1"/>
  <c r="AH4447" i="2" a="1"/>
  <c r="AH4447" i="2" s="1"/>
  <c r="AH4481" i="2" a="1"/>
  <c r="AH4481" i="2" s="1"/>
  <c r="AH4726" i="2" a="1"/>
  <c r="AH4726" i="2" s="1"/>
  <c r="AH4749" i="2" a="1"/>
  <c r="AH4749" i="2" s="1"/>
  <c r="AH5095" i="2" a="1"/>
  <c r="AH5095" i="2" s="1"/>
  <c r="AH5280" i="2" a="1"/>
  <c r="AH5280" i="2" s="1"/>
  <c r="AH5376" i="2" a="1"/>
  <c r="AH5376" i="2" s="1"/>
  <c r="AH5512" i="2" a="1"/>
  <c r="AH5512" i="2" s="1"/>
  <c r="AH5577" i="2" a="1"/>
  <c r="AH5577" i="2" s="1"/>
  <c r="AH5641" i="2" a="1"/>
  <c r="AH5641" i="2"/>
  <c r="AH5859" i="2" a="1"/>
  <c r="AH5859" i="2" s="1"/>
  <c r="AH5910" i="2" a="1"/>
  <c r="AH5910" i="2" s="1"/>
  <c r="AH5911" i="2" a="1"/>
  <c r="AH5911" i="2"/>
  <c r="AH6344" i="2" a="1"/>
  <c r="AH6344" i="2" s="1"/>
  <c r="AH6491" i="2" a="1"/>
  <c r="AH6491" i="2" s="1"/>
  <c r="AH3331" i="2" a="1"/>
  <c r="AH3331" i="2"/>
  <c r="AH3694" i="2" a="1"/>
  <c r="AH3694" i="2" s="1"/>
  <c r="AH3721" i="2" a="1"/>
  <c r="AH3721" i="2"/>
  <c r="AH3917" i="2" a="1"/>
  <c r="AH3917" i="2" s="1"/>
  <c r="AH3918" i="2" a="1"/>
  <c r="AH3918" i="2" s="1"/>
  <c r="AH4073" i="2" a="1"/>
  <c r="AH4073" i="2" s="1"/>
  <c r="AH341" i="2" a="1"/>
  <c r="AH341" i="2" s="1"/>
  <c r="AH374" i="2" a="1"/>
  <c r="AH374" i="2" s="1"/>
  <c r="AH718" i="2" a="1"/>
  <c r="AH718" i="2" s="1"/>
  <c r="AH735" i="2" a="1"/>
  <c r="AH735" i="2" s="1"/>
  <c r="AH855" i="2" a="1"/>
  <c r="AH855" i="2"/>
  <c r="AH1933" i="2" a="1"/>
  <c r="AH1933" i="2" s="1"/>
  <c r="AH2012" i="2" a="1"/>
  <c r="AH2012" i="2" s="1"/>
  <c r="AH2013" i="2" a="1"/>
  <c r="AH2013" i="2"/>
  <c r="AH2098" i="2" a="1"/>
  <c r="AH2098" i="2" s="1"/>
  <c r="AH2142" i="2" a="1"/>
  <c r="AH2142" i="2" s="1"/>
  <c r="AH2165" i="2" a="1"/>
  <c r="AH2165" i="2" s="1"/>
  <c r="AH375" i="2" a="1"/>
  <c r="AH375" i="2" s="1"/>
  <c r="AH396" i="2" a="1"/>
  <c r="AH396" i="2"/>
  <c r="AH1035" i="2" a="1"/>
  <c r="AH1035" i="2" s="1"/>
  <c r="AH4626" i="2" a="1"/>
  <c r="AH4626" i="2"/>
  <c r="AH1424" i="2" a="1"/>
  <c r="AH1424" i="2" s="1"/>
  <c r="AH3518" i="2" a="1"/>
  <c r="AH3518" i="2" s="1"/>
  <c r="AH5199" i="2" a="1"/>
  <c r="AH5199" i="2" s="1"/>
  <c r="AH5281" i="2" a="1"/>
  <c r="AH5281" i="2" s="1"/>
  <c r="AH5706" i="2" a="1"/>
  <c r="AH5706" i="2" s="1"/>
  <c r="AH1741" i="2" a="1"/>
  <c r="AH1741" i="2"/>
  <c r="AH1845" i="2" a="1"/>
  <c r="AH1845" i="2" s="1"/>
  <c r="AH2806" i="2" a="1"/>
  <c r="AH2806" i="2" s="1"/>
  <c r="AH2896" i="2" a="1"/>
  <c r="AH2896" i="2" s="1"/>
  <c r="AH3356" i="2" a="1"/>
  <c r="AH3356" i="2" s="1"/>
  <c r="AH4282" i="2" a="1"/>
  <c r="AH4282" i="2" s="1"/>
  <c r="AH2807" i="2" a="1"/>
  <c r="AH2807" i="2"/>
  <c r="AH2897" i="2" a="1"/>
  <c r="AH2897" i="2" s="1"/>
  <c r="AH2978" i="2" a="1"/>
  <c r="AH2978" i="2" s="1"/>
  <c r="AH2979" i="2" a="1"/>
  <c r="AH2979" i="2" s="1"/>
  <c r="AH3049" i="2" a="1"/>
  <c r="AH3049" i="2" s="1"/>
  <c r="AH3080" i="2" a="1"/>
  <c r="AH3080" i="2" s="1"/>
  <c r="AH5465" i="2" a="1"/>
  <c r="AH5465" i="2" s="1"/>
  <c r="AH6031" i="2" a="1"/>
  <c r="AH6031" i="2" s="1"/>
  <c r="AH6086" i="2" a="1"/>
  <c r="AH6086" i="2" s="1"/>
  <c r="AH6155" i="2" a="1"/>
  <c r="AH6155" i="2" s="1"/>
  <c r="AH6270" i="2" a="1"/>
  <c r="AH6270" i="2"/>
  <c r="AH5055" i="2" a="1"/>
  <c r="AH5055" i="2" s="1"/>
  <c r="AH6384" i="2" a="1"/>
  <c r="AH6384" i="2" s="1"/>
  <c r="AH6459" i="2" a="1"/>
  <c r="AH6459" i="2" s="1"/>
  <c r="AH440" i="2" a="1"/>
  <c r="AH440" i="2" s="1"/>
  <c r="AH471" i="2" a="1"/>
  <c r="AH471" i="2"/>
  <c r="AH918" i="2" a="1"/>
  <c r="AH918" i="2" s="1"/>
  <c r="AH4627" i="2" a="1"/>
  <c r="AH4627" i="2" s="1"/>
  <c r="AH1215" i="2" a="1"/>
  <c r="AH1215" i="2" s="1"/>
  <c r="AH3519" i="2" a="1"/>
  <c r="AH3519" i="2" s="1"/>
  <c r="AH3107" i="2" a="1"/>
  <c r="AH3107" i="2" s="1"/>
  <c r="AH3598" i="2" a="1"/>
  <c r="AH3598" i="2" s="1"/>
  <c r="AH3619" i="2" a="1"/>
  <c r="AH3619" i="2" s="1"/>
  <c r="AH3803" i="2" a="1"/>
  <c r="AH3803" i="2" s="1"/>
  <c r="AH3819" i="2" a="1"/>
  <c r="AH3819" i="2" s="1"/>
  <c r="AH4114" i="2" a="1"/>
  <c r="AH4114" i="2" s="1"/>
  <c r="AH5787" i="2" a="1"/>
  <c r="AH5787" i="2" s="1"/>
  <c r="AH49" i="2" a="1"/>
  <c r="AH49" i="2" s="1"/>
  <c r="AH50" i="2" a="1"/>
  <c r="AH50" i="2" s="1"/>
  <c r="AH559" i="2" a="1"/>
  <c r="AH559" i="2"/>
  <c r="AH560" i="2" a="1"/>
  <c r="AH560" i="2" s="1"/>
  <c r="AH856" i="2" a="1"/>
  <c r="AH856" i="2" s="1"/>
  <c r="AH1472" i="2" a="1"/>
  <c r="AH1472" i="2"/>
  <c r="AH1532" i="2" a="1"/>
  <c r="AH1532" i="2" s="1"/>
  <c r="AH1596" i="2" a="1"/>
  <c r="AH1596" i="2" s="1"/>
  <c r="AH1656" i="2" a="1"/>
  <c r="AH1656" i="2" s="1"/>
  <c r="AH1657" i="2" a="1"/>
  <c r="AH1657" i="2" s="1"/>
  <c r="AH1742" i="2" a="1"/>
  <c r="AH1742" i="2" s="1"/>
  <c r="AH1934" i="2" a="1"/>
  <c r="AH1934" i="2" s="1"/>
  <c r="AH2014" i="2" a="1"/>
  <c r="AH2014" i="2" s="1"/>
  <c r="AH2458" i="2" a="1"/>
  <c r="AH2458" i="2" s="1"/>
  <c r="AH2459" i="2" a="1"/>
  <c r="AH2459" i="2" s="1"/>
  <c r="AH2495" i="2" a="1"/>
  <c r="AH2495" i="2" s="1"/>
  <c r="AH2544" i="2" a="1"/>
  <c r="AH2544" i="2" s="1"/>
  <c r="AH2614" i="2" a="1"/>
  <c r="AH2614" i="2" s="1"/>
  <c r="AH2615" i="2" a="1"/>
  <c r="AH2615" i="2"/>
  <c r="AH2980" i="2" a="1"/>
  <c r="AH2980" i="2" s="1"/>
  <c r="AH2981" i="2" a="1"/>
  <c r="AH2981" i="2" s="1"/>
  <c r="AH3290" i="2" a="1"/>
  <c r="AH3290" i="2" s="1"/>
  <c r="AH4115" i="2" a="1"/>
  <c r="AH4115" i="2" s="1"/>
  <c r="AH4329" i="2" a="1"/>
  <c r="AH4329" i="2"/>
  <c r="AH4343" i="2" a="1"/>
  <c r="AH4343" i="2" s="1"/>
  <c r="AH4750" i="2" a="1"/>
  <c r="AH4750" i="2"/>
  <c r="AH4785" i="2" a="1"/>
  <c r="AH4785" i="2" s="1"/>
  <c r="AH4944" i="2" a="1"/>
  <c r="AH4944" i="2" s="1"/>
  <c r="AH5072" i="2" a="1"/>
  <c r="AH5072" i="2" s="1"/>
  <c r="AH5282" i="2" a="1"/>
  <c r="AH5282" i="2" s="1"/>
  <c r="AH5355" i="2" a="1"/>
  <c r="AH5355" i="2" s="1"/>
  <c r="AH5611" i="2" a="1"/>
  <c r="AH5611" i="2" s="1"/>
  <c r="AH6087" i="2" a="1"/>
  <c r="AH6087" i="2" s="1"/>
  <c r="AH6156" i="2" a="1"/>
  <c r="AH6156" i="2" s="1"/>
  <c r="AH6218" i="2" a="1"/>
  <c r="AH6218" i="2" s="1"/>
  <c r="AH6319" i="2" a="1"/>
  <c r="AH6319" i="2" s="1"/>
  <c r="AH6473" i="2" a="1"/>
  <c r="AH6473" i="2" s="1"/>
  <c r="AH3186" i="2" a="1"/>
  <c r="AH3186" i="2"/>
  <c r="AH3599" i="2" a="1"/>
  <c r="AH3599" i="2" s="1"/>
  <c r="AH3620" i="2" a="1"/>
  <c r="AH3620" i="2" s="1"/>
  <c r="AH3820" i="2" a="1"/>
  <c r="AH3820" i="2" s="1"/>
  <c r="AH3837" i="2" a="1"/>
  <c r="AH3837" i="2" s="1"/>
  <c r="AH4074" i="2" a="1"/>
  <c r="AH4074" i="2" s="1"/>
  <c r="AH106" i="2" a="1"/>
  <c r="AH106" i="2" s="1"/>
  <c r="AH107" i="2" a="1"/>
  <c r="AH107" i="2" s="1"/>
  <c r="AH607" i="2" a="1"/>
  <c r="AH607" i="2" s="1"/>
  <c r="AH646" i="2" a="1"/>
  <c r="AH646" i="2" s="1"/>
  <c r="AH857" i="2" a="1"/>
  <c r="AH857" i="2" s="1"/>
  <c r="AH1533" i="2" a="1"/>
  <c r="AH1533" i="2" s="1"/>
  <c r="AH1597" i="2" a="1"/>
  <c r="AH1597" i="2" s="1"/>
  <c r="AH1598" i="2" a="1"/>
  <c r="AH1598" i="2"/>
  <c r="AH1658" i="2" a="1"/>
  <c r="AH1658" i="2" s="1"/>
  <c r="AH1743" i="2" a="1"/>
  <c r="AH1743" i="2" s="1"/>
  <c r="AH1846" i="2" a="1"/>
  <c r="AH1846" i="2" s="1"/>
  <c r="AH1847" i="2" a="1"/>
  <c r="AH1847" i="2" s="1"/>
  <c r="AH1935" i="2" a="1"/>
  <c r="AH1935" i="2" s="1"/>
  <c r="AH2545" i="2" a="1"/>
  <c r="AH2545" i="2" s="1"/>
  <c r="AH2546" i="2" a="1"/>
  <c r="AH2546" i="2" s="1"/>
  <c r="AH2616" i="2" a="1"/>
  <c r="AH2616" i="2" s="1"/>
  <c r="AH108" i="2" a="1"/>
  <c r="AH108" i="2" s="1"/>
  <c r="AH200" i="2" a="1"/>
  <c r="AH200" i="2" s="1"/>
  <c r="AH941" i="2" a="1"/>
  <c r="AH941" i="2" s="1"/>
  <c r="AH4628" i="2" a="1"/>
  <c r="AH4628" i="2" s="1"/>
  <c r="AH1216" i="2" a="1"/>
  <c r="AH1216" i="2" s="1"/>
  <c r="AH3520" i="2" a="1"/>
  <c r="AH3520" i="2" s="1"/>
  <c r="AH5121" i="2" a="1"/>
  <c r="AH5121" i="2" s="1"/>
  <c r="AH5283" i="2" a="1"/>
  <c r="AH5283" i="2"/>
  <c r="AH5612" i="2" a="1"/>
  <c r="AH5612" i="2" s="1"/>
  <c r="AH2547" i="2" a="1"/>
  <c r="AH2547" i="2" s="1"/>
  <c r="AH2617" i="2" a="1"/>
  <c r="AH2617" i="2"/>
  <c r="AH3245" i="2" a="1"/>
  <c r="AH3245" i="2" s="1"/>
  <c r="AH4158" i="2" a="1"/>
  <c r="AH4158" i="2"/>
  <c r="AH4344" i="2" a="1"/>
  <c r="AH4344" i="2"/>
  <c r="AH4367" i="2" a="1"/>
  <c r="AH4367" i="2" s="1"/>
  <c r="AH4786" i="2" a="1"/>
  <c r="AH4786" i="2" s="1"/>
  <c r="AH4813" i="2" a="1"/>
  <c r="AH4813" i="2" s="1"/>
  <c r="AH2712" i="2" a="1"/>
  <c r="AH2712" i="2" s="1"/>
  <c r="AH2808" i="2" a="1"/>
  <c r="AH2808" i="2" s="1"/>
  <c r="AH2809" i="2" a="1"/>
  <c r="AH2809" i="2" s="1"/>
  <c r="AH5419" i="2" a="1"/>
  <c r="AH5419" i="2" s="1"/>
  <c r="AH6032" i="2" a="1"/>
  <c r="AH6032" i="2" s="1"/>
  <c r="AH6088" i="2" a="1"/>
  <c r="AH6088" i="2" s="1"/>
  <c r="AH6157" i="2" a="1"/>
  <c r="AH6157" i="2" s="1"/>
  <c r="AH6271" i="2" a="1"/>
  <c r="AH6271" i="2" s="1"/>
  <c r="AH4988" i="2" a="1"/>
  <c r="AH4988" i="2" s="1"/>
  <c r="AH6345" i="2" a="1"/>
  <c r="AH6345" i="2" s="1"/>
  <c r="AH6432" i="2" a="1"/>
  <c r="AH6432" i="2" s="1"/>
  <c r="AH109" i="2" a="1"/>
  <c r="AH109" i="2" s="1"/>
  <c r="AH201" i="2" a="1"/>
  <c r="AH201" i="2" s="1"/>
  <c r="AH942" i="2" a="1"/>
  <c r="AH942" i="2" s="1"/>
  <c r="AH4629" i="2" a="1"/>
  <c r="AH4629" i="2" s="1"/>
  <c r="AH1217" i="2" a="1"/>
  <c r="AH1217" i="2" s="1"/>
  <c r="AH3521" i="2" a="1"/>
  <c r="AH3521" i="2" s="1"/>
  <c r="AH4116" i="2" a="1"/>
  <c r="AH4116" i="2" s="1"/>
  <c r="AH5788" i="2" a="1"/>
  <c r="AH5788" i="2" s="1"/>
  <c r="AH51" i="2" a="1"/>
  <c r="AH51" i="2"/>
  <c r="AH110" i="2" a="1"/>
  <c r="AH110" i="2" s="1"/>
  <c r="AH561" i="2" a="1"/>
  <c r="AH561" i="2" s="1"/>
  <c r="AH562" i="2" a="1"/>
  <c r="AH562" i="2"/>
  <c r="AH858" i="2" a="1"/>
  <c r="AH858" i="2" s="1"/>
  <c r="AH3402" i="2" a="1"/>
  <c r="AH3402" i="2" s="1"/>
  <c r="AH4117" i="2" a="1"/>
  <c r="AH4117" i="2" s="1"/>
  <c r="AH5096" i="2" a="1"/>
  <c r="AH5096" i="2" s="1"/>
  <c r="AH5284" i="2" a="1"/>
  <c r="AH5284" i="2" s="1"/>
  <c r="AH5513" i="2" a="1"/>
  <c r="AH5513" i="2" s="1"/>
  <c r="AH5578" i="2" a="1"/>
  <c r="AH5578" i="2" s="1"/>
  <c r="AH5613" i="2" a="1"/>
  <c r="AH5613" i="2" s="1"/>
  <c r="AH6033" i="2" a="1"/>
  <c r="AH6033" i="2" s="1"/>
  <c r="AH6158" i="2" a="1"/>
  <c r="AH6158" i="2" s="1"/>
  <c r="AH6272" i="2" a="1"/>
  <c r="AH6272" i="2" s="1"/>
  <c r="AH4964" i="2" a="1"/>
  <c r="AH4964" i="2" s="1"/>
  <c r="AH202" i="2" a="1"/>
  <c r="AH202" i="2" s="1"/>
  <c r="AH203" i="2" a="1"/>
  <c r="AH203" i="2" s="1"/>
  <c r="AH966" i="2" a="1"/>
  <c r="AH966" i="2" s="1"/>
  <c r="AH4630" i="2" a="1"/>
  <c r="AH4630" i="2"/>
  <c r="AH1244" i="2" a="1"/>
  <c r="AH1244" i="2" s="1"/>
  <c r="AH3522" i="2" a="1"/>
  <c r="AH3522" i="2"/>
  <c r="AH3413" i="2" a="1"/>
  <c r="AH3413" i="2" s="1"/>
  <c r="AH4159" i="2" a="1"/>
  <c r="AH4159" i="2"/>
  <c r="AH5789" i="2" a="1"/>
  <c r="AH5789" i="2" s="1"/>
  <c r="AH1325" i="2" a="1"/>
  <c r="AH1325" i="2"/>
  <c r="AH1326" i="2" a="1"/>
  <c r="AH1326" i="2"/>
  <c r="AH1380" i="2" a="1"/>
  <c r="AH1380" i="2" s="1"/>
  <c r="AH1425" i="2" a="1"/>
  <c r="AH1425" i="2" s="1"/>
  <c r="AH1473" i="2" a="1"/>
  <c r="AH1473" i="2" s="1"/>
  <c r="AH1474" i="2" a="1"/>
  <c r="AH1474" i="2" s="1"/>
  <c r="AH111" i="2" a="1"/>
  <c r="AH111" i="2" s="1"/>
  <c r="AH204" i="2" a="1"/>
  <c r="AH204" i="2" s="1"/>
  <c r="AH608" i="2" a="1"/>
  <c r="AH608" i="2" s="1"/>
  <c r="AH647" i="2" a="1"/>
  <c r="AH647" i="2" s="1"/>
  <c r="AH859" i="2" a="1"/>
  <c r="AH859" i="2"/>
  <c r="AH1936" i="2" a="1"/>
  <c r="AH1936" i="2" s="1"/>
  <c r="AH2015" i="2" a="1"/>
  <c r="AH2015" i="2" s="1"/>
  <c r="AH3722" i="2" a="1"/>
  <c r="AH3722" i="2" s="1"/>
  <c r="AH3752" i="2" a="1"/>
  <c r="AH3752" i="2" s="1"/>
  <c r="AH3948" i="2" a="1"/>
  <c r="AH3948" i="2" s="1"/>
  <c r="AH3975" i="2" a="1"/>
  <c r="AH3975" i="2" s="1"/>
  <c r="AH2318" i="2" a="1"/>
  <c r="AH2318" i="2" s="1"/>
  <c r="AH2352" i="2" a="1"/>
  <c r="AH2352" i="2" s="1"/>
  <c r="AH2353" i="2" a="1"/>
  <c r="AH2353" i="2" s="1"/>
  <c r="AH2386" i="2" a="1"/>
  <c r="AH2386" i="2" s="1"/>
  <c r="AH2423" i="2" a="1"/>
  <c r="AH2423" i="2" s="1"/>
  <c r="AH2460" i="2" a="1"/>
  <c r="AH2460" i="2" s="1"/>
  <c r="AH3414" i="2" a="1"/>
  <c r="AH3414" i="2" s="1"/>
  <c r="AH2982" i="2" a="1"/>
  <c r="AH2982" i="2" s="1"/>
  <c r="AH2983" i="2" a="1"/>
  <c r="AH2983" i="2" s="1"/>
  <c r="AH4160" i="2" a="1"/>
  <c r="AH4160" i="2"/>
  <c r="AH4448" i="2" a="1"/>
  <c r="AH4448" i="2" s="1"/>
  <c r="AH4482" i="2" a="1"/>
  <c r="AH4482" i="2" s="1"/>
  <c r="AH4727" i="2" a="1"/>
  <c r="AH4727" i="2" s="1"/>
  <c r="AH4751" i="2" a="1"/>
  <c r="AH4751" i="2" s="1"/>
  <c r="AH5097" i="2" a="1"/>
  <c r="AH5097" i="2"/>
  <c r="AH5285" i="2" a="1"/>
  <c r="AH5285" i="2" s="1"/>
  <c r="AH5377" i="2" a="1"/>
  <c r="AH5377" i="2" s="1"/>
  <c r="AH5514" i="2" a="1"/>
  <c r="AH5514" i="2" s="1"/>
  <c r="AH5579" i="2" a="1"/>
  <c r="AH5579" i="2" s="1"/>
  <c r="AH5642" i="2" a="1"/>
  <c r="AH5642" i="2" s="1"/>
  <c r="AH5864" i="2" a="1"/>
  <c r="AH5864" i="2" s="1"/>
  <c r="AH5912" i="2" a="1"/>
  <c r="AH5912" i="2" s="1"/>
  <c r="AH5932" i="2" a="1"/>
  <c r="AH5932" i="2" s="1"/>
  <c r="AH4965" i="2" a="1"/>
  <c r="AH4965" i="2" s="1"/>
  <c r="AH6361" i="2" a="1"/>
  <c r="AH6361" i="2" s="1"/>
  <c r="AH6492" i="2" a="1"/>
  <c r="AH6492" i="2" s="1"/>
  <c r="AH13" i="2" a="1"/>
  <c r="AH13" i="2" s="1"/>
  <c r="AH25" i="2" a="1"/>
  <c r="AH25" i="2"/>
  <c r="AH967" i="2" a="1"/>
  <c r="AH967" i="2" s="1"/>
  <c r="AH4631" i="2" a="1"/>
  <c r="AH4631" i="2" s="1"/>
  <c r="AH1218" i="2" a="1"/>
  <c r="AH1218" i="2" s="1"/>
  <c r="AH3523" i="2" a="1"/>
  <c r="AH3523" i="2" s="1"/>
  <c r="AH3050" i="2" a="1"/>
  <c r="AH3050" i="2" s="1"/>
  <c r="AH3590" i="2" a="1"/>
  <c r="AH3590" i="2" s="1"/>
  <c r="AH3600" i="2" a="1"/>
  <c r="AH3600" i="2" s="1"/>
  <c r="AH3886" i="2" a="1"/>
  <c r="AH3886" i="2" s="1"/>
  <c r="AH3919" i="2" a="1"/>
  <c r="AH3919" i="2" s="1"/>
  <c r="AH4118" i="2" a="1"/>
  <c r="AH4118" i="2" s="1"/>
  <c r="AH5790" i="2" a="1"/>
  <c r="AH5790" i="2"/>
  <c r="AH4" i="2" a="1"/>
  <c r="AH4" i="2" s="1"/>
  <c r="AH18" i="2" a="1"/>
  <c r="AH18" i="2" s="1"/>
  <c r="AH534" i="2" a="1"/>
  <c r="AH534" i="2"/>
  <c r="AH563" i="2" a="1"/>
  <c r="AH563" i="2" s="1"/>
  <c r="AH860" i="2" a="1"/>
  <c r="AH860" i="2" s="1"/>
  <c r="AH1381" i="2" a="1"/>
  <c r="AH1381" i="2" s="1"/>
  <c r="AH1475" i="2" a="1"/>
  <c r="AH1475" i="2" s="1"/>
  <c r="AH1126" i="2" a="1"/>
  <c r="AH1126" i="2" s="1"/>
  <c r="AH1165" i="2" a="1"/>
  <c r="AH1165" i="2" s="1"/>
  <c r="AH1219" i="2" a="1"/>
  <c r="AH1219" i="2"/>
  <c r="AH1534" i="2" a="1"/>
  <c r="AH1534" i="2" s="1"/>
  <c r="AH1599" i="2" a="1"/>
  <c r="AH1599" i="2" s="1"/>
  <c r="AH1659" i="2" a="1"/>
  <c r="AH1659" i="2" s="1"/>
  <c r="AH1660" i="2" a="1"/>
  <c r="AH1660" i="2" s="1"/>
  <c r="AH1744" i="2" a="1"/>
  <c r="AH1744" i="2" s="1"/>
  <c r="AH1848" i="2" a="1"/>
  <c r="AH1848" i="2"/>
  <c r="AH2016" i="2" a="1"/>
  <c r="AH2016" i="2" s="1"/>
  <c r="AH2282" i="2" a="1"/>
  <c r="AH2282" i="2" s="1"/>
  <c r="AH2292" i="2" a="1"/>
  <c r="AH2292" i="2" s="1"/>
  <c r="AH2713" i="2" a="1"/>
  <c r="AH2713" i="2" s="1"/>
  <c r="AH2810" i="2" a="1"/>
  <c r="AH2810" i="2" s="1"/>
  <c r="AH3051" i="2" a="1"/>
  <c r="AH3051" i="2"/>
  <c r="AH4119" i="2" a="1"/>
  <c r="AH4119" i="2" s="1"/>
  <c r="AH4301" i="2" a="1"/>
  <c r="AH4301" i="2" s="1"/>
  <c r="AH4330" i="2" a="1"/>
  <c r="AH4330" i="2"/>
  <c r="AH4692" i="2" a="1"/>
  <c r="AH4692" i="2" s="1"/>
  <c r="AH4703" i="2" a="1"/>
  <c r="AH4703" i="2" s="1"/>
  <c r="AH4945" i="2" a="1"/>
  <c r="AH4945" i="2" s="1"/>
  <c r="AH5098" i="2" a="1"/>
  <c r="AH5098" i="2" s="1"/>
  <c r="AH5286" i="2" a="1"/>
  <c r="AH5286" i="2" s="1"/>
  <c r="AH5356" i="2" a="1"/>
  <c r="AH5356" i="2" s="1"/>
  <c r="AH5515" i="2" a="1"/>
  <c r="AH5515" i="2" s="1"/>
  <c r="AH5580" i="2" a="1"/>
  <c r="AH5580" i="2" s="1"/>
  <c r="AH5614" i="2" a="1"/>
  <c r="AH5614" i="2" s="1"/>
  <c r="AH5854" i="2" a="1"/>
  <c r="AH5854" i="2" s="1"/>
  <c r="AH5892" i="2" a="1"/>
  <c r="AH5892" i="2" s="1"/>
  <c r="AH5913" i="2" a="1"/>
  <c r="AH5913" i="2" s="1"/>
  <c r="AH6301" i="2" a="1"/>
  <c r="AH6301" i="2" s="1"/>
  <c r="AH6467" i="2" a="1"/>
  <c r="AH6467" i="2" s="1"/>
  <c r="AH3187" i="2" a="1"/>
  <c r="AH3187" i="2" s="1"/>
  <c r="AH3621" i="2" a="1"/>
  <c r="AH3621" i="2" s="1"/>
  <c r="AH3622" i="2" a="1"/>
  <c r="AH3622" i="2" s="1"/>
  <c r="AH3821" i="2" a="1"/>
  <c r="AH3821" i="2" s="1"/>
  <c r="AH3838" i="2" a="1"/>
  <c r="AH3838" i="2" s="1"/>
  <c r="AH4075" i="2" a="1"/>
  <c r="AH4075" i="2" s="1"/>
  <c r="AH112" i="2" a="1"/>
  <c r="AH112" i="2" s="1"/>
  <c r="AH205" i="2" a="1"/>
  <c r="AH205" i="2" s="1"/>
  <c r="AH609" i="2" a="1"/>
  <c r="AH609" i="2" s="1"/>
  <c r="AH648" i="2" a="1"/>
  <c r="AH648" i="2" s="1"/>
  <c r="AH861" i="2" a="1"/>
  <c r="AH861" i="2" s="1"/>
  <c r="AH1535" i="2" a="1"/>
  <c r="AH1535" i="2" s="1"/>
  <c r="AH1600" i="2" a="1"/>
  <c r="AH1600" i="2" s="1"/>
  <c r="AH1601" i="2" a="1"/>
  <c r="AH1601" i="2" s="1"/>
  <c r="AH1661" i="2" a="1"/>
  <c r="AH1661" i="2" s="1"/>
  <c r="AH1745" i="2" a="1"/>
  <c r="AH1745" i="2" s="1"/>
  <c r="AH1849" i="2" a="1"/>
  <c r="AH1849" i="2" s="1"/>
  <c r="AH1937" i="2" a="1"/>
  <c r="AH1937" i="2" s="1"/>
  <c r="AH1938" i="2" a="1"/>
  <c r="AH1938" i="2" s="1"/>
  <c r="AH2548" i="2" a="1"/>
  <c r="AH2548" i="2" s="1"/>
  <c r="AH2618" i="2" a="1"/>
  <c r="AH2618" i="2" s="1"/>
  <c r="AH2619" i="2" a="1"/>
  <c r="AH2619" i="2" s="1"/>
  <c r="AH113" i="2" a="1"/>
  <c r="AH113" i="2" s="1"/>
  <c r="AH206" i="2" a="1"/>
  <c r="AH206" i="2" s="1"/>
  <c r="AH943" i="2" a="1"/>
  <c r="AH943" i="2"/>
  <c r="AH4632" i="2" a="1"/>
  <c r="AH4632" i="2" s="1"/>
  <c r="AH1245" i="2" a="1"/>
  <c r="AH1245" i="2" s="1"/>
  <c r="AH3524" i="2" a="1"/>
  <c r="AH3524" i="2" s="1"/>
  <c r="AH5122" i="2" a="1"/>
  <c r="AH5122" i="2" s="1"/>
  <c r="AH5287" i="2" a="1"/>
  <c r="AH5287" i="2" s="1"/>
  <c r="AH5615" i="2" a="1"/>
  <c r="AH5615" i="2" s="1"/>
  <c r="AH2549" i="2" a="1"/>
  <c r="AH2549" i="2" s="1"/>
  <c r="AH2620" i="2" a="1"/>
  <c r="AH2620" i="2" s="1"/>
  <c r="AH3246" i="2" a="1"/>
  <c r="AH3246" i="2"/>
  <c r="AH4161" i="2" a="1"/>
  <c r="AH4161" i="2"/>
  <c r="AH4345" i="2" a="1"/>
  <c r="AH4345" i="2" s="1"/>
  <c r="AH4368" i="2" a="1"/>
  <c r="AH4368" i="2" s="1"/>
  <c r="AH4814" i="2" a="1"/>
  <c r="AH4814" i="2" s="1"/>
  <c r="AH4815" i="2" a="1"/>
  <c r="AH4815" i="2" s="1"/>
  <c r="AH2714" i="2" a="1"/>
  <c r="AH2714" i="2" s="1"/>
  <c r="AH2715" i="2" a="1"/>
  <c r="AH2715" i="2"/>
  <c r="AH2811" i="2" a="1"/>
  <c r="AH2811" i="2" s="1"/>
  <c r="AH5420" i="2" a="1"/>
  <c r="AH5420" i="2" s="1"/>
  <c r="AH6034" i="2" a="1"/>
  <c r="AH6034" i="2" s="1"/>
  <c r="AH6089" i="2" a="1"/>
  <c r="AH6089" i="2" s="1"/>
  <c r="AH6159" i="2" a="1"/>
  <c r="AH6159" i="2" s="1"/>
  <c r="AH6273" i="2" a="1"/>
  <c r="AH6273" i="2"/>
  <c r="AH4989" i="2" a="1"/>
  <c r="AH4989" i="2" s="1"/>
  <c r="AH6346" i="2" a="1"/>
  <c r="AH6346" i="2" s="1"/>
  <c r="AH6436" i="2" a="1"/>
  <c r="AH6436" i="2"/>
  <c r="AH282" i="2" a="1"/>
  <c r="AH282" i="2" s="1"/>
  <c r="AH342" i="2" a="1"/>
  <c r="AH342" i="2" s="1"/>
  <c r="AH996" i="2" a="1"/>
  <c r="AH996" i="2" s="1"/>
  <c r="AH4633" i="2" a="1"/>
  <c r="AH4633" i="2" s="1"/>
  <c r="AH1282" i="2" a="1"/>
  <c r="AH1282" i="2" s="1"/>
  <c r="AH3525" i="2" a="1"/>
  <c r="AH3525" i="2" s="1"/>
  <c r="AH3188" i="2" a="1"/>
  <c r="AH3188" i="2" s="1"/>
  <c r="AH1426" i="2" a="1"/>
  <c r="AH1426" i="2" s="1"/>
  <c r="AH1427" i="2" a="1"/>
  <c r="AH1427" i="2" s="1"/>
  <c r="AH1476" i="2" a="1"/>
  <c r="AH1476" i="2"/>
  <c r="AH1536" i="2" a="1"/>
  <c r="AH1536" i="2" s="1"/>
  <c r="AH1602" i="2" a="1"/>
  <c r="AH1602" i="2" s="1"/>
  <c r="AH1603" i="2" a="1"/>
  <c r="AH1603" i="2" s="1"/>
  <c r="AH283" i="2" a="1"/>
  <c r="AH283" i="2" s="1"/>
  <c r="AH284" i="2" a="1"/>
  <c r="AH284" i="2" s="1"/>
  <c r="AH689" i="2" a="1"/>
  <c r="AH689" i="2" s="1"/>
  <c r="AH719" i="2" a="1"/>
  <c r="AH719" i="2"/>
  <c r="AH862" i="2" a="1"/>
  <c r="AH862" i="2" s="1"/>
  <c r="AH1662" i="2" a="1"/>
  <c r="AH1662" i="2" s="1"/>
  <c r="AH1746" i="2" a="1"/>
  <c r="AH1746" i="2" s="1"/>
  <c r="AH3658" i="2" a="1"/>
  <c r="AH3658" i="2" s="1"/>
  <c r="AH3659" i="2" a="1"/>
  <c r="AH3659" i="2" s="1"/>
  <c r="AH3860" i="2" a="1"/>
  <c r="AH3860" i="2" s="1"/>
  <c r="AH3887" i="2" a="1"/>
  <c r="AH3887" i="2" s="1"/>
  <c r="AH2387" i="2" a="1"/>
  <c r="AH2387" i="2" s="1"/>
  <c r="AH2388" i="2" a="1"/>
  <c r="AH2388" i="2"/>
  <c r="AH2424" i="2" a="1"/>
  <c r="AH2424" i="2" s="1"/>
  <c r="AH2461" i="2" a="1"/>
  <c r="AH2461" i="2"/>
  <c r="AH2496" i="2" a="1"/>
  <c r="AH2496" i="2"/>
  <c r="AH2497" i="2" a="1"/>
  <c r="AH2497" i="2" s="1"/>
  <c r="AH3247" i="2" a="1"/>
  <c r="AH3247" i="2" s="1"/>
  <c r="AH2716" i="2" a="1"/>
  <c r="AH2716" i="2" s="1"/>
  <c r="AH2812" i="2" a="1"/>
  <c r="AH2812" i="2" s="1"/>
  <c r="AH4283" i="2" a="1"/>
  <c r="AH4283" i="2" s="1"/>
  <c r="AH4387" i="2" a="1"/>
  <c r="AH4387" i="2" s="1"/>
  <c r="AH4415" i="2" a="1"/>
  <c r="AH4415" i="2" s="1"/>
  <c r="AH4873" i="2" a="1"/>
  <c r="AH4873" i="2" s="1"/>
  <c r="AH4874" i="2" a="1"/>
  <c r="AH4874" i="2" s="1"/>
  <c r="AH4254" i="2" a="1"/>
  <c r="AH4254" i="2" s="1"/>
  <c r="AH5791" i="2" a="1"/>
  <c r="AH5791" i="2" s="1"/>
  <c r="AH5171" i="2" a="1"/>
  <c r="AH5171" i="2" s="1"/>
  <c r="AH5288" i="2" a="1"/>
  <c r="AH5288" i="2"/>
  <c r="AH5421" i="2" a="1"/>
  <c r="AH5421" i="2" s="1"/>
  <c r="AH5707" i="2" a="1"/>
  <c r="AH5707" i="2"/>
  <c r="AH6035" i="2" a="1"/>
  <c r="AH6035" i="2" s="1"/>
  <c r="AH6160" i="2" a="1"/>
  <c r="AH6160" i="2" s="1"/>
  <c r="AH6274" i="2" a="1"/>
  <c r="AH6274" i="2" s="1"/>
  <c r="AH5018" i="2" a="1"/>
  <c r="AH5018" i="2"/>
  <c r="AH6335" i="2" a="1"/>
  <c r="AH6335" i="2"/>
  <c r="AH6442" i="2" a="1"/>
  <c r="AH6442" i="2" s="1"/>
  <c r="AH285" i="2" a="1"/>
  <c r="AH285" i="2" s="1"/>
  <c r="AH286" i="2" a="1"/>
  <c r="AH286" i="2" s="1"/>
  <c r="AH997" i="2" a="1"/>
  <c r="AH997" i="2" s="1"/>
  <c r="AH4634" i="2" a="1"/>
  <c r="AH4634" i="2" s="1"/>
  <c r="AH1246" i="2" a="1"/>
  <c r="AH1246" i="2"/>
  <c r="AH3526" i="2" a="1"/>
  <c r="AH3526" i="2" s="1"/>
  <c r="AH3189" i="2" a="1"/>
  <c r="AH3189" i="2" s="1"/>
  <c r="AH3723" i="2" a="1"/>
  <c r="AH3723" i="2"/>
  <c r="AH3753" i="2" a="1"/>
  <c r="AH3753" i="2" s="1"/>
  <c r="AH3949" i="2" a="1"/>
  <c r="AH3949" i="2" s="1"/>
  <c r="AH3950" i="2" a="1"/>
  <c r="AH3950" i="2" s="1"/>
  <c r="AH114" i="2" a="1"/>
  <c r="AH114" i="2" s="1"/>
  <c r="AH207" i="2" a="1"/>
  <c r="AH207" i="2" s="1"/>
  <c r="AH610" i="2" a="1"/>
  <c r="AH610" i="2"/>
  <c r="AH649" i="2" a="1"/>
  <c r="AH649" i="2" s="1"/>
  <c r="AH863" i="2" a="1"/>
  <c r="AH863" i="2" s="1"/>
  <c r="AH1663" i="2" a="1"/>
  <c r="AH1663" i="2" s="1"/>
  <c r="AH1747" i="2" a="1"/>
  <c r="AH1747" i="2" s="1"/>
  <c r="AH1748" i="2" a="1"/>
  <c r="AH1748" i="2" s="1"/>
  <c r="AH1850" i="2" a="1"/>
  <c r="AH1850" i="2" s="1"/>
  <c r="AH1939" i="2" a="1"/>
  <c r="AH1939" i="2" s="1"/>
  <c r="AH2017" i="2" a="1"/>
  <c r="AH2017" i="2" s="1"/>
  <c r="AH2550" i="2" a="1"/>
  <c r="AH2550" i="2" s="1"/>
  <c r="AH2621" i="2" a="1"/>
  <c r="AH2621" i="2"/>
  <c r="AH2622" i="2" a="1"/>
  <c r="AH2622" i="2" s="1"/>
  <c r="AH1851" i="2" a="1"/>
  <c r="AH1851" i="2" s="1"/>
  <c r="AH2018" i="2" a="1"/>
  <c r="AH2018" i="2" s="1"/>
  <c r="AH2898" i="2" a="1"/>
  <c r="AH2898" i="2" s="1"/>
  <c r="AH2984" i="2" a="1"/>
  <c r="AH2984" i="2"/>
  <c r="AH3190" i="2" a="1"/>
  <c r="AH3190" i="2" s="1"/>
  <c r="AH4162" i="2" a="1"/>
  <c r="AH4162" i="2" s="1"/>
  <c r="AH4449" i="2" a="1"/>
  <c r="AH4449" i="2" s="1"/>
  <c r="AH4483" i="2" a="1"/>
  <c r="AH4483" i="2" s="1"/>
  <c r="AH4728" i="2" a="1"/>
  <c r="AH4728" i="2" s="1"/>
  <c r="AH4752" i="2" a="1"/>
  <c r="AH4752" i="2" s="1"/>
  <c r="AH2717" i="2" a="1"/>
  <c r="AH2717" i="2" s="1"/>
  <c r="AH2813" i="2" a="1"/>
  <c r="AH2813" i="2"/>
  <c r="AH2899" i="2" a="1"/>
  <c r="AH2899" i="2" s="1"/>
  <c r="AH4214" i="2" a="1"/>
  <c r="AH4214" i="2" s="1"/>
  <c r="AH5792" i="2" a="1"/>
  <c r="AH5792" i="2"/>
  <c r="AH5150" i="2" a="1"/>
  <c r="AH5150" i="2" s="1"/>
  <c r="AH5289" i="2" a="1"/>
  <c r="AH5289" i="2" s="1"/>
  <c r="AH5396" i="2" a="1"/>
  <c r="AH5396" i="2" s="1"/>
  <c r="AH5516" i="2" a="1"/>
  <c r="AH5516" i="2"/>
  <c r="AH5581" i="2" a="1"/>
  <c r="AH5581" i="2" s="1"/>
  <c r="AH5668" i="2" a="1"/>
  <c r="AH5668" i="2" s="1"/>
  <c r="AH5914" i="2" a="1"/>
  <c r="AH5914" i="2" s="1"/>
  <c r="AH5933" i="2" a="1"/>
  <c r="AH5933" i="2" s="1"/>
  <c r="AH6161" i="2" a="1"/>
  <c r="AH6161" i="2" s="1"/>
  <c r="AH4990" i="2" a="1"/>
  <c r="AH4990" i="2" s="1"/>
  <c r="AH6347" i="2" a="1"/>
  <c r="AH6347" i="2" s="1"/>
  <c r="AH6493" i="2" a="1"/>
  <c r="AH6493" i="2" s="1"/>
  <c r="AH287" i="2" a="1"/>
  <c r="AH287" i="2"/>
  <c r="AH343" i="2" a="1"/>
  <c r="AH343" i="2" s="1"/>
  <c r="AH1014" i="2" a="1"/>
  <c r="AH1014" i="2" s="1"/>
  <c r="AH4635" i="2" a="1"/>
  <c r="AH4635" i="2" s="1"/>
  <c r="AH1283" i="2" a="1"/>
  <c r="AH1283" i="2" s="1"/>
  <c r="AH3527" i="2" a="1"/>
  <c r="AH3527" i="2" s="1"/>
  <c r="AH3248" i="2" a="1"/>
  <c r="AH3248" i="2" s="1"/>
  <c r="AH3754" i="2" a="1"/>
  <c r="AH3754" i="2" s="1"/>
  <c r="AH3755" i="2" a="1"/>
  <c r="AH3755" i="2" s="1"/>
  <c r="AH3951" i="2" a="1"/>
  <c r="AH3951" i="2" s="1"/>
  <c r="AH3976" i="2" a="1"/>
  <c r="AH3976" i="2" s="1"/>
  <c r="AH208" i="2" a="1"/>
  <c r="AH208" i="2" s="1"/>
  <c r="AH209" i="2" a="1"/>
  <c r="AH209" i="2" s="1"/>
  <c r="AH650" i="2" a="1"/>
  <c r="AH650" i="2" s="1"/>
  <c r="AH651" i="2" a="1"/>
  <c r="AH651" i="2" s="1"/>
  <c r="AH864" i="2" a="1"/>
  <c r="AH864" i="2" s="1"/>
  <c r="AH1664" i="2" a="1"/>
  <c r="AH1664" i="2"/>
  <c r="AH1749" i="2" a="1"/>
  <c r="AH1749" i="2" s="1"/>
  <c r="AH1852" i="2" a="1"/>
  <c r="AH1852" i="2" s="1"/>
  <c r="AH1940" i="2" a="1"/>
  <c r="AH1940" i="2" s="1"/>
  <c r="AH2019" i="2" a="1"/>
  <c r="AH2019" i="2" s="1"/>
  <c r="AH2020" i="2" a="1"/>
  <c r="AH2020" i="2" s="1"/>
  <c r="AH2623" i="2" a="1"/>
  <c r="AH2623" i="2" s="1"/>
  <c r="AH2624" i="2" a="1"/>
  <c r="AH2624" i="2" s="1"/>
  <c r="AH1941" i="2" a="1"/>
  <c r="AH1941" i="2" s="1"/>
  <c r="AH2099" i="2" a="1"/>
  <c r="AH2099" i="2" s="1"/>
  <c r="AH2985" i="2" a="1"/>
  <c r="AH2985" i="2" s="1"/>
  <c r="AH3052" i="2" a="1"/>
  <c r="AH3052" i="2" s="1"/>
  <c r="AH3249" i="2" a="1"/>
  <c r="AH3249" i="2" s="1"/>
  <c r="AH4215" i="2" a="1"/>
  <c r="AH4215" i="2" s="1"/>
  <c r="AH4484" i="2" a="1"/>
  <c r="AH4484" i="2" s="1"/>
  <c r="AH4485" i="2" a="1"/>
  <c r="AH4485" i="2" s="1"/>
  <c r="AH4753" i="2" a="1"/>
  <c r="AH4753" i="2" s="1"/>
  <c r="AH4754" i="2" a="1"/>
  <c r="AH4754" i="2" s="1"/>
  <c r="AH2718" i="2" a="1"/>
  <c r="AH2718" i="2" s="1"/>
  <c r="AH2814" i="2" a="1"/>
  <c r="AH2814" i="2" s="1"/>
  <c r="AH2900" i="2" a="1"/>
  <c r="AH2900" i="2" s="1"/>
  <c r="AH2986" i="2" a="1"/>
  <c r="AH2986" i="2" s="1"/>
  <c r="AH4255" i="2" a="1"/>
  <c r="AH4255" i="2" s="1"/>
  <c r="AH5793" i="2" a="1"/>
  <c r="AH5793" i="2" s="1"/>
  <c r="AH5151" i="2" a="1"/>
  <c r="AH5151" i="2"/>
  <c r="AH5290" i="2" a="1"/>
  <c r="AH5290" i="2" s="1"/>
  <c r="AH5422" i="2" a="1"/>
  <c r="AH5422" i="2"/>
  <c r="AH5517" i="2" a="1"/>
  <c r="AH5517" i="2" s="1"/>
  <c r="AH5533" i="2" a="1"/>
  <c r="AH5533" i="2" s="1"/>
  <c r="AH5693" i="2" a="1"/>
  <c r="AH5693" i="2" s="1"/>
  <c r="AH5934" i="2" a="1"/>
  <c r="AH5934" i="2" s="1"/>
  <c r="AH5955" i="2" a="1"/>
  <c r="AH5955" i="2" s="1"/>
  <c r="AH6162" i="2" a="1"/>
  <c r="AH6162" i="2" s="1"/>
  <c r="AH4991" i="2" a="1"/>
  <c r="AH4991" i="2" s="1"/>
  <c r="AH6371" i="2" a="1"/>
  <c r="AH6371" i="2" s="1"/>
  <c r="AH6509" i="2" a="1"/>
  <c r="AH6509" i="2" s="1"/>
  <c r="AH288" i="2" a="1"/>
  <c r="AH288" i="2" s="1"/>
  <c r="AH289" i="2" a="1"/>
  <c r="AH289" i="2"/>
  <c r="AH968" i="2" a="1"/>
  <c r="AH968" i="2" s="1"/>
  <c r="AH4636" i="2" a="1"/>
  <c r="AH4636" i="2" s="1"/>
  <c r="AH1247" i="2" a="1"/>
  <c r="AH1247" i="2" s="1"/>
  <c r="AH3528" i="2" a="1"/>
  <c r="AH3528" i="2" s="1"/>
  <c r="AH1382" i="2" a="1"/>
  <c r="AH1382" i="2" s="1"/>
  <c r="AH1428" i="2" a="1"/>
  <c r="AH1428" i="2" s="1"/>
  <c r="AH1429" i="2" a="1"/>
  <c r="AH1429" i="2" s="1"/>
  <c r="AH1477" i="2" a="1"/>
  <c r="AH1477" i="2" s="1"/>
  <c r="AH1537" i="2" a="1"/>
  <c r="AH1537" i="2" s="1"/>
  <c r="AH1604" i="2" a="1"/>
  <c r="AH1604" i="2" s="1"/>
  <c r="AH1665" i="2" a="1"/>
  <c r="AH1665" i="2"/>
  <c r="AH1750" i="2" a="1"/>
  <c r="AH1750" i="2" s="1"/>
  <c r="AH2625" i="2" a="1"/>
  <c r="AH2625" i="2" s="1"/>
  <c r="AH2354" i="2" a="1"/>
  <c r="AH2354" i="2"/>
  <c r="AH2389" i="2" a="1"/>
  <c r="AH2389" i="2" s="1"/>
  <c r="AH2390" i="2" a="1"/>
  <c r="AH2390" i="2" s="1"/>
  <c r="AH2425" i="2" a="1"/>
  <c r="AH2425" i="2" s="1"/>
  <c r="AH2462" i="2" a="1"/>
  <c r="AH2462" i="2"/>
  <c r="AH2498" i="2" a="1"/>
  <c r="AH2498" i="2"/>
  <c r="AH3191" i="2" a="1"/>
  <c r="AH3191" i="2" s="1"/>
  <c r="AH2719" i="2" a="1"/>
  <c r="AH2719" i="2" s="1"/>
  <c r="AH4216" i="2" a="1"/>
  <c r="AH4216" i="2" s="1"/>
  <c r="AH5794" i="2" a="1"/>
  <c r="AH5794" i="2" s="1"/>
  <c r="AH5152" i="2" a="1"/>
  <c r="AH5152" i="2" s="1"/>
  <c r="AH5291" i="2" a="1"/>
  <c r="AH5291" i="2" s="1"/>
  <c r="AH5694" i="2" a="1"/>
  <c r="AH5694" i="2" s="1"/>
  <c r="AH6036" i="2" a="1"/>
  <c r="AH6036" i="2"/>
  <c r="AH6163" i="2" a="1"/>
  <c r="AH6163" i="2" s="1"/>
  <c r="AH6275" i="2" a="1"/>
  <c r="AH6275" i="2" s="1"/>
  <c r="AH4992" i="2" a="1"/>
  <c r="AH4992" i="2"/>
  <c r="AH3291" i="2" a="1"/>
  <c r="AH3291" i="2" s="1"/>
  <c r="AH3643" i="2" a="1"/>
  <c r="AH3643" i="2" s="1"/>
  <c r="AH3660" i="2" a="1"/>
  <c r="AH3660" i="2"/>
  <c r="AH3861" i="2" a="1"/>
  <c r="AH3861" i="2" s="1"/>
  <c r="AH3888" i="2" a="1"/>
  <c r="AH3888" i="2" s="1"/>
  <c r="AH4076" i="2" a="1"/>
  <c r="AH4076" i="2" s="1"/>
  <c r="AH290" i="2" a="1"/>
  <c r="AH290" i="2" s="1"/>
  <c r="AH291" i="2" a="1"/>
  <c r="AH291" i="2" s="1"/>
  <c r="AH690" i="2" a="1"/>
  <c r="AH690" i="2" s="1"/>
  <c r="AH720" i="2" a="1"/>
  <c r="AH720" i="2" s="1"/>
  <c r="AH865" i="2" a="1"/>
  <c r="AH865" i="2" s="1"/>
  <c r="AH1666" i="2" a="1"/>
  <c r="AH1666" i="2" s="1"/>
  <c r="AH1751" i="2" a="1"/>
  <c r="AH1751" i="2" s="1"/>
  <c r="AH1752" i="2" a="1"/>
  <c r="AH1752" i="2" s="1"/>
  <c r="AH1853" i="2" a="1"/>
  <c r="AH1853" i="2" s="1"/>
  <c r="AH1942" i="2" a="1"/>
  <c r="AH1942" i="2" s="1"/>
  <c r="AH2021" i="2" a="1"/>
  <c r="AH2021" i="2" s="1"/>
  <c r="AH2022" i="2" a="1"/>
  <c r="AH2022" i="2" s="1"/>
  <c r="AH2100" i="2" a="1"/>
  <c r="AH2100" i="2" s="1"/>
  <c r="AH2720" i="2" a="1"/>
  <c r="AH2720" i="2" s="1"/>
  <c r="AH292" i="2" a="1"/>
  <c r="AH292" i="2"/>
  <c r="AH344" i="2" a="1"/>
  <c r="AH344" i="2" s="1"/>
  <c r="AH998" i="2" a="1"/>
  <c r="AH998" i="2"/>
  <c r="AH4637" i="2" a="1"/>
  <c r="AH4637" i="2" s="1"/>
  <c r="AH1284" i="2" a="1"/>
  <c r="AH1284" i="2" s="1"/>
  <c r="AH3529" i="2" a="1"/>
  <c r="AH3529" i="2" s="1"/>
  <c r="AH5172" i="2" a="1"/>
  <c r="AH5172" i="2" s="1"/>
  <c r="AH5292" i="2" a="1"/>
  <c r="AH5292" i="2" s="1"/>
  <c r="AH5669" i="2" a="1"/>
  <c r="AH5669" i="2" s="1"/>
  <c r="AH2721" i="2" a="1"/>
  <c r="AH2721" i="2" s="1"/>
  <c r="AH2722" i="2" a="1"/>
  <c r="AH2722" i="2" s="1"/>
  <c r="AH3292" i="2" a="1"/>
  <c r="AH3292" i="2"/>
  <c r="AH4256" i="2" a="1"/>
  <c r="AH4256" i="2" s="1"/>
  <c r="AH4388" i="2" a="1"/>
  <c r="AH4388" i="2" s="1"/>
  <c r="AH4416" i="2" a="1"/>
  <c r="AH4416" i="2" s="1"/>
  <c r="AH4840" i="2" a="1"/>
  <c r="AH4840" i="2" s="1"/>
  <c r="AH4875" i="2" a="1"/>
  <c r="AH4875" i="2" s="1"/>
  <c r="AH2723" i="2" a="1"/>
  <c r="AH2723" i="2" s="1"/>
  <c r="AH2815" i="2" a="1"/>
  <c r="AH2815" i="2" s="1"/>
  <c r="AH2901" i="2" a="1"/>
  <c r="AH2901" i="2" s="1"/>
  <c r="AH2987" i="2" a="1"/>
  <c r="AH2987" i="2" s="1"/>
  <c r="AH3053" i="2" a="1"/>
  <c r="AH3053" i="2" s="1"/>
  <c r="AH5453" i="2" a="1"/>
  <c r="AH5453" i="2" s="1"/>
  <c r="AH6090" i="2" a="1"/>
  <c r="AH6090" i="2" s="1"/>
  <c r="AH6091" i="2" a="1"/>
  <c r="AH6091" i="2" s="1"/>
  <c r="AH6164" i="2" a="1"/>
  <c r="AH6164" i="2" s="1"/>
  <c r="AH6276" i="2" a="1"/>
  <c r="AH6276" i="2" s="1"/>
  <c r="AH5030" i="2" a="1"/>
  <c r="AH5030" i="2" s="1"/>
  <c r="AH6372" i="2" a="1"/>
  <c r="AH6372" i="2" s="1"/>
  <c r="AH6452" i="2" a="1"/>
  <c r="AH6452" i="2" s="1"/>
  <c r="AH115" i="2" a="1"/>
  <c r="AH115" i="2" s="1"/>
  <c r="AH210" i="2" a="1"/>
  <c r="AH210" i="2" s="1"/>
  <c r="AH944" i="2" a="1"/>
  <c r="AH944" i="2" s="1"/>
  <c r="AH4638" i="2" a="1"/>
  <c r="AH4638" i="2"/>
  <c r="AH1220" i="2" a="1"/>
  <c r="AH1220" i="2" s="1"/>
  <c r="AH3530" i="2" a="1"/>
  <c r="AH3530" i="2" s="1"/>
  <c r="AH3108" i="2" a="1"/>
  <c r="AH3108" i="2" s="1"/>
  <c r="AH4120" i="2" a="1"/>
  <c r="AH4120" i="2" s="1"/>
  <c r="AH5795" i="2" a="1"/>
  <c r="AH5795" i="2" s="1"/>
  <c r="AH1327" i="2" a="1"/>
  <c r="AH1327" i="2" s="1"/>
  <c r="AH1328" i="2" a="1"/>
  <c r="AH1328" i="2" s="1"/>
  <c r="AH1383" i="2" a="1"/>
  <c r="AH1383" i="2" s="1"/>
  <c r="AH1430" i="2" a="1"/>
  <c r="AH1430" i="2" s="1"/>
  <c r="AH1478" i="2" a="1"/>
  <c r="AH1478" i="2" s="1"/>
  <c r="AH1479" i="2" a="1"/>
  <c r="AH1479" i="2" s="1"/>
  <c r="AH116" i="2" a="1"/>
  <c r="AH116" i="2" s="1"/>
  <c r="AH211" i="2" a="1"/>
  <c r="AH211" i="2"/>
  <c r="AH611" i="2" a="1"/>
  <c r="AH611" i="2" s="1"/>
  <c r="AH652" i="2" a="1"/>
  <c r="AH652" i="2" s="1"/>
  <c r="AH866" i="2" a="1"/>
  <c r="AH866" i="2"/>
  <c r="AH1538" i="2" a="1"/>
  <c r="AH1538" i="2" s="1"/>
  <c r="AH1605" i="2" a="1"/>
  <c r="AH1605" i="2" s="1"/>
  <c r="AH2551" i="2" a="1"/>
  <c r="AH2551" i="2" s="1"/>
  <c r="AH2626" i="2" a="1"/>
  <c r="AH2626" i="2" s="1"/>
  <c r="AH3623" i="2" a="1"/>
  <c r="AH3623" i="2" s="1"/>
  <c r="AH3644" i="2" a="1"/>
  <c r="AH3644" i="2" s="1"/>
  <c r="AH3839" i="2" a="1"/>
  <c r="AH3839" i="2"/>
  <c r="AH3840" i="2" a="1"/>
  <c r="AH3840" i="2" s="1"/>
  <c r="AH2319" i="2" a="1"/>
  <c r="AH2319" i="2" s="1"/>
  <c r="AH2320" i="2" a="1"/>
  <c r="AH2320" i="2" s="1"/>
  <c r="AH2355" i="2" a="1"/>
  <c r="AH2355" i="2" s="1"/>
  <c r="AH2391" i="2" a="1"/>
  <c r="AH2391" i="2" s="1"/>
  <c r="AH2426" i="2" a="1"/>
  <c r="AH2426" i="2" s="1"/>
  <c r="AH2427" i="2" a="1"/>
  <c r="AH2427" i="2" s="1"/>
  <c r="AH3152" i="2" a="1"/>
  <c r="AH3152" i="2" s="1"/>
  <c r="AH4966" i="2" a="1"/>
  <c r="AH4966" i="2" s="1"/>
  <c r="AH4217" i="2" a="1"/>
  <c r="AH4217" i="2"/>
  <c r="AH4346" i="2" a="1"/>
  <c r="AH4346" i="2" s="1"/>
  <c r="AH4369" i="2" a="1"/>
  <c r="AH4369" i="2" s="1"/>
  <c r="AH4816" i="2" a="1"/>
  <c r="AH4816" i="2" s="1"/>
  <c r="AH4841" i="2" a="1"/>
  <c r="AH4841" i="2" s="1"/>
  <c r="AH5099" i="2" a="1"/>
  <c r="AH5099" i="2" s="1"/>
  <c r="AH5293" i="2" a="1"/>
  <c r="AH5293" i="2" s="1"/>
  <c r="AH5378" i="2" a="1"/>
  <c r="AH5378" i="2" s="1"/>
  <c r="AH5643" i="2" a="1"/>
  <c r="AH5643" i="2" s="1"/>
  <c r="AH6092" i="2" a="1"/>
  <c r="AH6092" i="2"/>
  <c r="AH6165" i="2" a="1"/>
  <c r="AH6165" i="2" s="1"/>
  <c r="AH6277" i="2" a="1"/>
  <c r="AH6277" i="2" s="1"/>
  <c r="AH6320" i="2" a="1"/>
  <c r="AH6320" i="2"/>
  <c r="AH6419" i="2" a="1"/>
  <c r="AH6419" i="2" s="1"/>
  <c r="AH117" i="2" a="1"/>
  <c r="AH117" i="2" s="1"/>
  <c r="AH212" i="2" a="1"/>
  <c r="AH212" i="2" s="1"/>
  <c r="AH945" i="2" a="1"/>
  <c r="AH945" i="2" s="1"/>
  <c r="AH4639" i="2" a="1"/>
  <c r="AH4639" i="2" s="1"/>
  <c r="AH1221" i="2" a="1"/>
  <c r="AH1221" i="2" s="1"/>
  <c r="AH3531" i="2" a="1"/>
  <c r="AH3531" i="2" s="1"/>
  <c r="AH4121" i="2" a="1"/>
  <c r="AH4121" i="2" s="1"/>
  <c r="AH5796" i="2" a="1"/>
  <c r="AH5796" i="2" s="1"/>
  <c r="AH52" i="2" a="1"/>
  <c r="AH52" i="2"/>
  <c r="AH53" i="2" a="1"/>
  <c r="AH53" i="2" s="1"/>
  <c r="AH564" i="2" a="1"/>
  <c r="AH564" i="2" s="1"/>
  <c r="AH565" i="2" a="1"/>
  <c r="AH565" i="2" s="1"/>
  <c r="AH867" i="2" a="1"/>
  <c r="AH867" i="2" s="1"/>
  <c r="AH3403" i="2" a="1"/>
  <c r="AH3403" i="2"/>
  <c r="AH4122" i="2" a="1"/>
  <c r="AH4122" i="2" s="1"/>
  <c r="AH5100" i="2" a="1"/>
  <c r="AH5100" i="2" s="1"/>
  <c r="AH5294" i="2" a="1"/>
  <c r="AH5294" i="2" s="1"/>
  <c r="AH5518" i="2" a="1"/>
  <c r="AH5518" i="2" s="1"/>
  <c r="AH5582" i="2" a="1"/>
  <c r="AH5582" i="2" s="1"/>
  <c r="AH5616" i="2" a="1"/>
  <c r="AH5616" i="2" s="1"/>
  <c r="AH6037" i="2" a="1"/>
  <c r="AH6037" i="2" s="1"/>
  <c r="AH6166" i="2" a="1"/>
  <c r="AH6166" i="2" s="1"/>
  <c r="AH6278" i="2" a="1"/>
  <c r="AH6278" i="2" s="1"/>
  <c r="AH4967" i="2" a="1"/>
  <c r="AH4967" i="2" s="1"/>
  <c r="AH213" i="2" a="1"/>
  <c r="AH213" i="2" s="1"/>
  <c r="AH293" i="2" a="1"/>
  <c r="AH293" i="2" s="1"/>
  <c r="AH969" i="2" a="1"/>
  <c r="AH969" i="2" s="1"/>
  <c r="AH4640" i="2" a="1"/>
  <c r="AH4640" i="2" s="1"/>
  <c r="AH1248" i="2" a="1"/>
  <c r="AH1248" i="2" s="1"/>
  <c r="AH3532" i="2" a="1"/>
  <c r="AH3532" i="2" s="1"/>
  <c r="AH3153" i="2" a="1"/>
  <c r="AH3153" i="2" s="1"/>
  <c r="AH3695" i="2" a="1"/>
  <c r="AH3695" i="2" s="1"/>
  <c r="AH3724" i="2" a="1"/>
  <c r="AH3724" i="2" s="1"/>
  <c r="AH3920" i="2" a="1"/>
  <c r="AH3920" i="2" s="1"/>
  <c r="AH3952" i="2" a="1"/>
  <c r="AH3952" i="2" s="1"/>
  <c r="AH4163" i="2" a="1"/>
  <c r="AH4163" i="2" s="1"/>
  <c r="AH5797" i="2" a="1"/>
  <c r="AH5797" i="2" s="1"/>
  <c r="AH54" i="2" a="1"/>
  <c r="AH54" i="2" s="1"/>
  <c r="AH118" i="2" a="1"/>
  <c r="AH118" i="2" s="1"/>
  <c r="AH566" i="2" a="1"/>
  <c r="AH566" i="2" s="1"/>
  <c r="AH612" i="2" a="1"/>
  <c r="AH612" i="2" s="1"/>
  <c r="AH868" i="2" a="1"/>
  <c r="AH868" i="2" s="1"/>
  <c r="AH1606" i="2" a="1"/>
  <c r="AH1606" i="2" s="1"/>
  <c r="AH1667" i="2" a="1"/>
  <c r="AH1667" i="2" s="1"/>
  <c r="AH1668" i="2" a="1"/>
  <c r="AH1668" i="2" s="1"/>
  <c r="AH1753" i="2" a="1"/>
  <c r="AH1753" i="2" s="1"/>
  <c r="AH1854" i="2" a="1"/>
  <c r="AH1854" i="2" s="1"/>
  <c r="AH1943" i="2" a="1"/>
  <c r="AH1943" i="2" s="1"/>
  <c r="AH2499" i="2" a="1"/>
  <c r="AH2499" i="2" s="1"/>
  <c r="AH2552" i="2" a="1"/>
  <c r="AH2552" i="2" s="1"/>
  <c r="AH2553" i="2" a="1"/>
  <c r="AH2553" i="2" s="1"/>
  <c r="AH2627" i="2" a="1"/>
  <c r="AH2627" i="2" s="1"/>
  <c r="AH1855" i="2" a="1"/>
  <c r="AH1855" i="2" s="1"/>
  <c r="AH1944" i="2" a="1"/>
  <c r="AH1944" i="2" s="1"/>
  <c r="AH2816" i="2" a="1"/>
  <c r="AH2816" i="2" s="1"/>
  <c r="AH2902" i="2" a="1"/>
  <c r="AH2902" i="2" s="1"/>
  <c r="AH3192" i="2" a="1"/>
  <c r="AH3192" i="2" s="1"/>
  <c r="AH4164" i="2" a="1"/>
  <c r="AH4164" i="2" s="1"/>
  <c r="AH4417" i="2" a="1"/>
  <c r="AH4417" i="2" s="1"/>
  <c r="AH4450" i="2" a="1"/>
  <c r="AH4450" i="2" s="1"/>
  <c r="AH4704" i="2" a="1"/>
  <c r="AH4704" i="2" s="1"/>
  <c r="AH4729" i="2" a="1"/>
  <c r="AH4729" i="2" s="1"/>
  <c r="AH4968" i="2" a="1"/>
  <c r="AH4968" i="2" s="1"/>
  <c r="AH2724" i="2" a="1"/>
  <c r="AH2724" i="2" s="1"/>
  <c r="AH2817" i="2" a="1"/>
  <c r="AH2817" i="2" s="1"/>
  <c r="AH5123" i="2" a="1"/>
  <c r="AH5123" i="2" s="1"/>
  <c r="AH5295" i="2" a="1"/>
  <c r="AH5295" i="2" s="1"/>
  <c r="AH5379" i="2" a="1"/>
  <c r="AH5379" i="2" s="1"/>
  <c r="AH5519" i="2" a="1"/>
  <c r="AH5519" i="2" s="1"/>
  <c r="AH5583" i="2" a="1"/>
  <c r="AH5583" i="2" s="1"/>
  <c r="AH5644" i="2" a="1"/>
  <c r="AH5644" i="2" s="1"/>
  <c r="AH5915" i="2" a="1"/>
  <c r="AH5915" i="2" s="1"/>
  <c r="AH5916" i="2" a="1"/>
  <c r="AH5916" i="2"/>
  <c r="AH6167" i="2" a="1"/>
  <c r="AH6167" i="2" s="1"/>
  <c r="AH6321" i="2" a="1"/>
  <c r="AH6321" i="2" s="1"/>
  <c r="AH6481" i="2" a="1"/>
  <c r="AH6481" i="2"/>
  <c r="AH3293" i="2" a="1"/>
  <c r="AH3293" i="2" s="1"/>
  <c r="AH3661" i="2" a="1"/>
  <c r="AH3661" i="2"/>
  <c r="AH3662" i="2" a="1"/>
  <c r="AH3662" i="2" s="1"/>
  <c r="AH3862" i="2" a="1"/>
  <c r="AH3862" i="2" s="1"/>
  <c r="AH3889" i="2" a="1"/>
  <c r="AH3889" i="2" s="1"/>
  <c r="AH4077" i="2" a="1"/>
  <c r="AH4077" i="2" s="1"/>
  <c r="AH294" i="2" a="1"/>
  <c r="AH294" i="2" s="1"/>
  <c r="AH345" i="2" a="1"/>
  <c r="AH345" i="2" s="1"/>
  <c r="AH691" i="2" a="1"/>
  <c r="AH691" i="2" s="1"/>
  <c r="AH721" i="2" a="1"/>
  <c r="AH721" i="2" s="1"/>
  <c r="AH869" i="2" a="1"/>
  <c r="AH869" i="2" s="1"/>
  <c r="AH1669" i="2" a="1"/>
  <c r="AH1669" i="2" s="1"/>
  <c r="AH1754" i="2" a="1"/>
  <c r="AH1754" i="2" s="1"/>
  <c r="AH1856" i="2" a="1"/>
  <c r="AH1856" i="2" s="1"/>
  <c r="AH1945" i="2" a="1"/>
  <c r="AH1945" i="2" s="1"/>
  <c r="AH2023" i="2" a="1"/>
  <c r="AH2023" i="2"/>
  <c r="AH2101" i="2" a="1"/>
  <c r="AH2101" i="2" s="1"/>
  <c r="AH2102" i="2" a="1"/>
  <c r="AH2102" i="2" s="1"/>
  <c r="AH295" i="2" a="1"/>
  <c r="AH295" i="2"/>
  <c r="AH346" i="2" a="1"/>
  <c r="AH346" i="2" s="1"/>
  <c r="AH999" i="2" a="1"/>
  <c r="AH999" i="2" s="1"/>
  <c r="AH4641" i="2" a="1"/>
  <c r="AH4641" i="2" s="1"/>
  <c r="AH1285" i="2" a="1"/>
  <c r="AH1285" i="2" s="1"/>
  <c r="AH3533" i="2" a="1"/>
  <c r="AH3533" i="2" s="1"/>
  <c r="AH5173" i="2" a="1"/>
  <c r="AH5173" i="2" s="1"/>
  <c r="AH5296" i="2" a="1"/>
  <c r="AH5296" i="2" s="1"/>
  <c r="AH5670" i="2" a="1"/>
  <c r="AH5670" i="2" s="1"/>
  <c r="AH1755" i="2" a="1"/>
  <c r="AH1755" i="2" s="1"/>
  <c r="AH2725" i="2" a="1"/>
  <c r="AH2725" i="2" s="1"/>
  <c r="AH2818" i="2" a="1"/>
  <c r="AH2818" i="2" s="1"/>
  <c r="AH3332" i="2" a="1"/>
  <c r="AH3332" i="2" s="1"/>
  <c r="AH4257" i="2" a="1"/>
  <c r="AH4257" i="2"/>
  <c r="AH4389" i="2" a="1"/>
  <c r="AH4389" i="2" s="1"/>
  <c r="AH4418" i="2" a="1"/>
  <c r="AH4418" i="2" s="1"/>
  <c r="AH4842" i="2" a="1"/>
  <c r="AH4842" i="2" s="1"/>
  <c r="AH4876" i="2" a="1"/>
  <c r="AH4876" i="2" s="1"/>
  <c r="AH2726" i="2" a="1"/>
  <c r="AH2726" i="2"/>
  <c r="AH2819" i="2" a="1"/>
  <c r="AH2819" i="2" s="1"/>
  <c r="AH2820" i="2" a="1"/>
  <c r="AH2820" i="2"/>
  <c r="AH2903" i="2" a="1"/>
  <c r="AH2903" i="2" s="1"/>
  <c r="AH2988" i="2" a="1"/>
  <c r="AH2988" i="2" s="1"/>
  <c r="AH3054" i="2" a="1"/>
  <c r="AH3054" i="2" s="1"/>
  <c r="AH5460" i="2" a="1"/>
  <c r="AH5460" i="2" s="1"/>
  <c r="AH6038" i="2" a="1"/>
  <c r="AH6038" i="2" s="1"/>
  <c r="AH6093" i="2" a="1"/>
  <c r="AH6093" i="2" s="1"/>
  <c r="AH6168" i="2" a="1"/>
  <c r="AH6168" i="2" s="1"/>
  <c r="AH6219" i="2" a="1"/>
  <c r="AH6219" i="2" s="1"/>
  <c r="AH5031" i="2" a="1"/>
  <c r="AH5031" i="2" s="1"/>
  <c r="AH6373" i="2" a="1"/>
  <c r="AH6373" i="2" s="1"/>
  <c r="AH6453" i="2" a="1"/>
  <c r="AH6453" i="2"/>
  <c r="AH296" i="2" a="1"/>
  <c r="AH296" i="2"/>
  <c r="AH347" i="2" a="1"/>
  <c r="AH347" i="2"/>
  <c r="AH1015" i="2" a="1"/>
  <c r="AH1015" i="2" s="1"/>
  <c r="AH4642" i="2" a="1"/>
  <c r="AH4642" i="2" s="1"/>
  <c r="AH1286" i="2" a="1"/>
  <c r="AH1286" i="2" s="1"/>
  <c r="AH3534" i="2" a="1"/>
  <c r="AH3534" i="2" s="1"/>
  <c r="AH3193" i="2" a="1"/>
  <c r="AH3193" i="2" s="1"/>
  <c r="AH3725" i="2" a="1"/>
  <c r="AH3725" i="2" s="1"/>
  <c r="AH3756" i="2" a="1"/>
  <c r="AH3756" i="2" s="1"/>
  <c r="AH3953" i="2" a="1"/>
  <c r="AH3953" i="2" s="1"/>
  <c r="AH3977" i="2" a="1"/>
  <c r="AH3977" i="2" s="1"/>
  <c r="AH119" i="2" a="1"/>
  <c r="AH119" i="2" s="1"/>
  <c r="AH214" i="2" a="1"/>
  <c r="AH214" i="2" s="1"/>
  <c r="AH613" i="2" a="1"/>
  <c r="AH613" i="2"/>
  <c r="AH653" i="2" a="1"/>
  <c r="AH653" i="2" s="1"/>
  <c r="AH870" i="2" a="1"/>
  <c r="AH870" i="2" s="1"/>
  <c r="AH1670" i="2" a="1"/>
  <c r="AH1670" i="2" s="1"/>
  <c r="AH1756" i="2" a="1"/>
  <c r="AH1756" i="2" s="1"/>
  <c r="AH1857" i="2" a="1"/>
  <c r="AH1857" i="2" s="1"/>
  <c r="AH1946" i="2" a="1"/>
  <c r="AH1946" i="2" s="1"/>
  <c r="AH2024" i="2" a="1"/>
  <c r="AH2024" i="2"/>
  <c r="AH2025" i="2" a="1"/>
  <c r="AH2025" i="2" s="1"/>
  <c r="AH2554" i="2" a="1"/>
  <c r="AH2554" i="2" s="1"/>
  <c r="AH2628" i="2" a="1"/>
  <c r="AH2628" i="2" s="1"/>
  <c r="AH1947" i="2" a="1"/>
  <c r="AH1947" i="2" s="1"/>
  <c r="AH2103" i="2" a="1"/>
  <c r="AH2103" i="2" s="1"/>
  <c r="AH2989" i="2" a="1"/>
  <c r="AH2989" i="2"/>
  <c r="AH2990" i="2" a="1"/>
  <c r="AH2990" i="2" s="1"/>
  <c r="AH3250" i="2" a="1"/>
  <c r="AH3250" i="2" s="1"/>
  <c r="AH4218" i="2" a="1"/>
  <c r="AH4218" i="2"/>
  <c r="AH4451" i="2" a="1"/>
  <c r="AH4451" i="2" s="1"/>
  <c r="AH4486" i="2" a="1"/>
  <c r="AH4486" i="2" s="1"/>
  <c r="AH4730" i="2" a="1"/>
  <c r="AH4730" i="2"/>
  <c r="AH4755" i="2" a="1"/>
  <c r="AH4755" i="2" s="1"/>
  <c r="AH2727" i="2" a="1"/>
  <c r="AH2727" i="2" s="1"/>
  <c r="AH2821" i="2" a="1"/>
  <c r="AH2821" i="2" s="1"/>
  <c r="AH2822" i="2" a="1"/>
  <c r="AH2822" i="2" s="1"/>
  <c r="AH2904" i="2" a="1"/>
  <c r="AH2904" i="2" s="1"/>
  <c r="AH4219" i="2" a="1"/>
  <c r="AH4219" i="2" s="1"/>
  <c r="AH5798" i="2" a="1"/>
  <c r="AH5798" i="2" s="1"/>
  <c r="AH5153" i="2" a="1"/>
  <c r="AH5153" i="2" s="1"/>
  <c r="AH5297" i="2" a="1"/>
  <c r="AH5297" i="2" s="1"/>
  <c r="AH5397" i="2" a="1"/>
  <c r="AH5397" i="2" s="1"/>
  <c r="AH5520" i="2" a="1"/>
  <c r="AH5520" i="2" s="1"/>
  <c r="AH5584" i="2" a="1"/>
  <c r="AH5584" i="2" s="1"/>
  <c r="AH5671" i="2" a="1"/>
  <c r="AH5671" i="2"/>
  <c r="AH5860" i="2" a="1"/>
  <c r="AH5860" i="2" s="1"/>
  <c r="AH5935" i="2" a="1"/>
  <c r="AH5935" i="2" s="1"/>
  <c r="AH5956" i="2" a="1"/>
  <c r="AH5956" i="2" s="1"/>
  <c r="AH4993" i="2" a="1"/>
  <c r="AH4993" i="2" s="1"/>
  <c r="AH6362" i="2" a="1"/>
  <c r="AH6362" i="2"/>
  <c r="AH6494" i="2" a="1"/>
  <c r="AH6494" i="2" s="1"/>
  <c r="AH215" i="2" a="1"/>
  <c r="AH215" i="2"/>
  <c r="AH297" i="2" a="1"/>
  <c r="AH297" i="2" s="1"/>
  <c r="AH1000" i="2" a="1"/>
  <c r="AH1000" i="2" s="1"/>
  <c r="AH4643" i="2" a="1"/>
  <c r="AH4643" i="2" s="1"/>
  <c r="AH1249" i="2" a="1"/>
  <c r="AH1249" i="2" s="1"/>
  <c r="AH3535" i="2" a="1"/>
  <c r="AH3535" i="2" s="1"/>
  <c r="AH3154" i="2" a="1"/>
  <c r="AH3154" i="2" s="1"/>
  <c r="AH3696" i="2" a="1"/>
  <c r="AH3696" i="2" s="1"/>
  <c r="AH3726" i="2" a="1"/>
  <c r="AH3726" i="2" s="1"/>
  <c r="AH3921" i="2" a="1"/>
  <c r="AH3921" i="2" s="1"/>
  <c r="AH3954" i="2" a="1"/>
  <c r="AH3954" i="2" s="1"/>
  <c r="AH4165" i="2" a="1"/>
  <c r="AH4165" i="2" s="1"/>
  <c r="AH5799" i="2" a="1"/>
  <c r="AH5799" i="2"/>
  <c r="AH55" i="2" a="1"/>
  <c r="AH55" i="2" s="1"/>
  <c r="AH120" i="2" a="1"/>
  <c r="AH120" i="2" s="1"/>
  <c r="AH567" i="2" a="1"/>
  <c r="AH567" i="2" s="1"/>
  <c r="AH614" i="2" a="1"/>
  <c r="AH614" i="2" s="1"/>
  <c r="AH871" i="2" a="1"/>
  <c r="AH871" i="2" s="1"/>
  <c r="AH1607" i="2" a="1"/>
  <c r="AH1607" i="2" s="1"/>
  <c r="AH1671" i="2" a="1"/>
  <c r="AH1671" i="2" s="1"/>
  <c r="AH1757" i="2" a="1"/>
  <c r="AH1757" i="2" s="1"/>
  <c r="AH1758" i="2" a="1"/>
  <c r="AH1758" i="2" s="1"/>
  <c r="AH1858" i="2" a="1"/>
  <c r="AH1858" i="2"/>
  <c r="AH1948" i="2" a="1"/>
  <c r="AH1948" i="2" s="1"/>
  <c r="AH2500" i="2" a="1"/>
  <c r="AH2500" i="2" s="1"/>
  <c r="AH2555" i="2" a="1"/>
  <c r="AH2555" i="2" s="1"/>
  <c r="AH2629" i="2" a="1"/>
  <c r="AH2629" i="2" s="1"/>
  <c r="AH2630" i="2" a="1"/>
  <c r="AH2630" i="2"/>
  <c r="AH1859" i="2" a="1"/>
  <c r="AH1859" i="2" s="1"/>
  <c r="AH1949" i="2" a="1"/>
  <c r="AH1949" i="2"/>
  <c r="AH2823" i="2" a="1"/>
  <c r="AH2823" i="2" s="1"/>
  <c r="AH2905" i="2" a="1"/>
  <c r="AH2905" i="2" s="1"/>
  <c r="AH3194" i="2" a="1"/>
  <c r="AH3194" i="2" s="1"/>
  <c r="AH4166" i="2" a="1"/>
  <c r="AH4166" i="2" s="1"/>
  <c r="AH4419" i="2" a="1"/>
  <c r="AH4419" i="2" s="1"/>
  <c r="AH4452" i="2" a="1"/>
  <c r="AH4452" i="2" s="1"/>
  <c r="AH4705" i="2" a="1"/>
  <c r="AH4705" i="2" s="1"/>
  <c r="AH4731" i="2" a="1"/>
  <c r="AH4731" i="2" s="1"/>
  <c r="AH4969" i="2" a="1"/>
  <c r="AH4969" i="2"/>
  <c r="AH2728" i="2" a="1"/>
  <c r="AH2728" i="2" s="1"/>
  <c r="AH2824" i="2" a="1"/>
  <c r="AH2824" i="2" s="1"/>
  <c r="AH5124" i="2" a="1"/>
  <c r="AH5124" i="2" s="1"/>
  <c r="AH5298" i="2" a="1"/>
  <c r="AH5298" i="2" s="1"/>
  <c r="AH5380" i="2" a="1"/>
  <c r="AH5380" i="2" s="1"/>
  <c r="AH5521" i="2" a="1"/>
  <c r="AH5521" i="2" s="1"/>
  <c r="AH5585" i="2" a="1"/>
  <c r="AH5585" i="2" s="1"/>
  <c r="AH5645" i="2" a="1"/>
  <c r="AH5645" i="2" s="1"/>
  <c r="AH5917" i="2" a="1"/>
  <c r="AH5917" i="2"/>
  <c r="AH5936" i="2" a="1"/>
  <c r="AH5936" i="2" s="1"/>
  <c r="AH6169" i="2" a="1"/>
  <c r="AH6169" i="2" s="1"/>
  <c r="AH6336" i="2" a="1"/>
  <c r="AH6336" i="2" s="1"/>
  <c r="AH6482" i="2" a="1"/>
  <c r="AH6482" i="2" s="1"/>
  <c r="AH348" i="2" a="1"/>
  <c r="AH348" i="2" s="1"/>
  <c r="AH376" i="2" a="1"/>
  <c r="AH376" i="2" s="1"/>
  <c r="AH1016" i="2" a="1"/>
  <c r="AH1016" i="2"/>
  <c r="AH4644" i="2" a="1"/>
  <c r="AH4644" i="2" s="1"/>
  <c r="AH1329" i="2" a="1"/>
  <c r="AH1329" i="2" s="1"/>
  <c r="AH3536" i="2" a="1"/>
  <c r="AH3536" i="2"/>
  <c r="AH3428" i="2" a="1"/>
  <c r="AH3428" i="2" s="1"/>
  <c r="AH1431" i="2" a="1"/>
  <c r="AH1431" i="2" s="1"/>
  <c r="AH1432" i="2" a="1"/>
  <c r="AH1432" i="2" s="1"/>
  <c r="AH1480" i="2" a="1"/>
  <c r="AH1480" i="2" s="1"/>
  <c r="AH1539" i="2" a="1"/>
  <c r="AH1539" i="2"/>
  <c r="AH1608" i="2" a="1"/>
  <c r="AH1608" i="2" s="1"/>
  <c r="AH1609" i="2" a="1"/>
  <c r="AH1609" i="2"/>
  <c r="AH298" i="2" a="1"/>
  <c r="AH298" i="2" s="1"/>
  <c r="AH299" i="2" a="1"/>
  <c r="AH299" i="2" s="1"/>
  <c r="AH692" i="2" a="1"/>
  <c r="AH692" i="2" s="1"/>
  <c r="AH722" i="2" a="1"/>
  <c r="AH722" i="2" s="1"/>
  <c r="AH872" i="2" a="1"/>
  <c r="AH872" i="2" s="1"/>
  <c r="AH2104" i="2" a="1"/>
  <c r="AH2104" i="2" s="1"/>
  <c r="AH2143" i="2" a="1"/>
  <c r="AH2143" i="2" s="1"/>
  <c r="AH3778" i="2" a="1"/>
  <c r="AH3778" i="2" s="1"/>
  <c r="AH3785" i="2" a="1"/>
  <c r="AH3785" i="2"/>
  <c r="AH3997" i="2" a="1"/>
  <c r="AH3997" i="2" s="1"/>
  <c r="AH3998" i="2" a="1"/>
  <c r="AH3998" i="2"/>
  <c r="AH2392" i="2" a="1"/>
  <c r="AH2392" i="2" s="1"/>
  <c r="AH2393" i="2" a="1"/>
  <c r="AH2393" i="2" s="1"/>
  <c r="AH2428" i="2" a="1"/>
  <c r="AH2428" i="2" s="1"/>
  <c r="AH2463" i="2" a="1"/>
  <c r="AH2463" i="2" s="1"/>
  <c r="AH2501" i="2" a="1"/>
  <c r="AH2501" i="2" s="1"/>
  <c r="AH2502" i="2" a="1"/>
  <c r="AH2502" i="2" s="1"/>
  <c r="AH3433" i="2" a="1"/>
  <c r="AH3433" i="2" s="1"/>
  <c r="AH3055" i="2" a="1"/>
  <c r="AH3055" i="2" s="1"/>
  <c r="AH3081" i="2" a="1"/>
  <c r="AH3081" i="2" s="1"/>
  <c r="AH4258" i="2" a="1"/>
  <c r="AH4258" i="2" s="1"/>
  <c r="AH4504" i="2" a="1"/>
  <c r="AH4504" i="2"/>
  <c r="AH4519" i="2" a="1"/>
  <c r="AH4519" i="2" s="1"/>
  <c r="AH4787" i="2" a="1"/>
  <c r="AH4787" i="2" s="1"/>
  <c r="AH4817" i="2" a="1"/>
  <c r="AH4817" i="2" s="1"/>
  <c r="AH4259" i="2" a="1"/>
  <c r="AH4259" i="2" s="1"/>
  <c r="AH5800" i="2" a="1"/>
  <c r="AH5800" i="2" s="1"/>
  <c r="AH5154" i="2" a="1"/>
  <c r="AH5154" i="2" s="1"/>
  <c r="AH5299" i="2" a="1"/>
  <c r="AH5299" i="2"/>
  <c r="AH5423" i="2" a="1"/>
  <c r="AH5423" i="2" s="1"/>
  <c r="AH5522" i="2" a="1"/>
  <c r="AH5522" i="2" s="1"/>
  <c r="AH5586" i="2" a="1"/>
  <c r="AH5586" i="2"/>
  <c r="AH5695" i="2" a="1"/>
  <c r="AH5695" i="2" s="1"/>
  <c r="AH5957" i="2" a="1"/>
  <c r="AH5957" i="2" s="1"/>
  <c r="AH5969" i="2" a="1"/>
  <c r="AH5969" i="2" s="1"/>
  <c r="AH6170" i="2" a="1"/>
  <c r="AH6170" i="2" s="1"/>
  <c r="AH5019" i="2" a="1"/>
  <c r="AH5019" i="2" s="1"/>
  <c r="AH6390" i="2" a="1"/>
  <c r="AH6390" i="2" s="1"/>
  <c r="AH6515" i="2" a="1"/>
  <c r="AH6515" i="2" s="1"/>
  <c r="AH300" i="2" a="1"/>
  <c r="AH300" i="2" s="1"/>
  <c r="AH349" i="2" a="1"/>
  <c r="AH349" i="2"/>
  <c r="AH1001" i="2" a="1"/>
  <c r="AH1001" i="2" s="1"/>
  <c r="AH4645" i="2" a="1"/>
  <c r="AH4645" i="2" s="1"/>
  <c r="AH1287" i="2" a="1"/>
  <c r="AH1287" i="2"/>
  <c r="AH3537" i="2" a="1"/>
  <c r="AH3537" i="2" s="1"/>
  <c r="AH3429" i="2" a="1"/>
  <c r="AH3429" i="2" s="1"/>
  <c r="AH1384" i="2" a="1"/>
  <c r="AH1384" i="2" s="1"/>
  <c r="AH1433" i="2" a="1"/>
  <c r="AH1433" i="2" s="1"/>
  <c r="AH1481" i="2" a="1"/>
  <c r="AH1481" i="2" s="1"/>
  <c r="AH1482" i="2" a="1"/>
  <c r="AH1482" i="2" s="1"/>
  <c r="AH1540" i="2" a="1"/>
  <c r="AH1540" i="2" s="1"/>
  <c r="AH1610" i="2" a="1"/>
  <c r="AH1610" i="2" s="1"/>
  <c r="AH216" i="2" a="1"/>
  <c r="AH216" i="2" s="1"/>
  <c r="AH301" i="2" a="1"/>
  <c r="AH301" i="2" s="1"/>
  <c r="AH693" i="2" a="1"/>
  <c r="AH693" i="2" s="1"/>
  <c r="AH694" i="2" a="1"/>
  <c r="AH694" i="2" s="1"/>
  <c r="AH873" i="2" a="1"/>
  <c r="AH873" i="2" s="1"/>
  <c r="AH2026" i="2" a="1"/>
  <c r="AH2026" i="2" s="1"/>
  <c r="AH2105" i="2" a="1"/>
  <c r="AH2105" i="2" s="1"/>
  <c r="AH3779" i="2" a="1"/>
  <c r="AH3779" i="2" s="1"/>
  <c r="AH3780" i="2" a="1"/>
  <c r="AH3780" i="2" s="1"/>
  <c r="AH3978" i="2" a="1"/>
  <c r="AH3978" i="2" s="1"/>
  <c r="AH3999" i="2" a="1"/>
  <c r="AH3999" i="2" s="1"/>
  <c r="AH2356" i="2" a="1"/>
  <c r="AH2356" i="2" s="1"/>
  <c r="AH2394" i="2" a="1"/>
  <c r="AH2394" i="2" s="1"/>
  <c r="AH2429" i="2" a="1"/>
  <c r="AH2429" i="2" s="1"/>
  <c r="AH2464" i="2" a="1"/>
  <c r="AH2464" i="2" s="1"/>
  <c r="AH2465" i="2" a="1"/>
  <c r="AH2465" i="2" s="1"/>
  <c r="AH2503" i="2" a="1"/>
  <c r="AH2503" i="2" s="1"/>
  <c r="AH3434" i="2" a="1"/>
  <c r="AH3434" i="2" s="1"/>
  <c r="AH3056" i="2" a="1"/>
  <c r="AH3056" i="2" s="1"/>
  <c r="AH3082" i="2" a="1"/>
  <c r="AH3082" i="2" s="1"/>
  <c r="AH4220" i="2" a="1"/>
  <c r="AH4220" i="2" s="1"/>
  <c r="AH4505" i="2" a="1"/>
  <c r="AH4505" i="2" s="1"/>
  <c r="AH4520" i="2" a="1"/>
  <c r="AH4520" i="2" s="1"/>
  <c r="AH4788" i="2" a="1"/>
  <c r="AH4788" i="2" s="1"/>
  <c r="AH4818" i="2" a="1"/>
  <c r="AH4818" i="2"/>
  <c r="AH4260" i="2" a="1"/>
  <c r="AH4260" i="2" s="1"/>
  <c r="AH5801" i="2" a="1"/>
  <c r="AH5801" i="2" s="1"/>
  <c r="AH5155" i="2" a="1"/>
  <c r="AH5155" i="2" s="1"/>
  <c r="AH5300" i="2" a="1"/>
  <c r="AH5300" i="2" s="1"/>
  <c r="AH5424" i="2" a="1"/>
  <c r="AH5424" i="2" s="1"/>
  <c r="AH5523" i="2" a="1"/>
  <c r="AH5523" i="2" s="1"/>
  <c r="AH5587" i="2" a="1"/>
  <c r="AH5587" i="2" s="1"/>
  <c r="AH5696" i="2" a="1"/>
  <c r="AH5696" i="2" s="1"/>
  <c r="AH5878" i="2" a="1"/>
  <c r="AH5878" i="2"/>
  <c r="AH5958" i="2" a="1"/>
  <c r="AH5958" i="2" s="1"/>
  <c r="AH5959" i="2" a="1"/>
  <c r="AH5959" i="2" s="1"/>
  <c r="AH5020" i="2" a="1"/>
  <c r="AH5020" i="2"/>
  <c r="AH6391" i="2" a="1"/>
  <c r="AH6391" i="2" s="1"/>
  <c r="AH6510" i="2" a="1"/>
  <c r="AH6510" i="2" s="1"/>
  <c r="AH217" i="2" a="1"/>
  <c r="AH217" i="2" s="1"/>
  <c r="AH397" i="2" a="1"/>
  <c r="AH397" i="2" s="1"/>
  <c r="AH970" i="2" a="1"/>
  <c r="AH970" i="2" s="1"/>
  <c r="AH4646" i="2" a="1"/>
  <c r="AH4646" i="2" s="1"/>
  <c r="AH1288" i="2" a="1"/>
  <c r="AH1288" i="2" s="1"/>
  <c r="AH3538" i="2" a="1"/>
  <c r="AH3538" i="2" s="1"/>
  <c r="AH3415" i="2" a="1"/>
  <c r="AH3415" i="2" s="1"/>
  <c r="AH1330" i="2" a="1"/>
  <c r="AH1330" i="2" s="1"/>
  <c r="AH1385" i="2" a="1"/>
  <c r="AH1385" i="2" s="1"/>
  <c r="AH1434" i="2" a="1"/>
  <c r="AH1434" i="2" s="1"/>
  <c r="AH1483" i="2" a="1"/>
  <c r="AH1483" i="2"/>
  <c r="AH1484" i="2" a="1"/>
  <c r="AH1484" i="2" s="1"/>
  <c r="AH1541" i="2" a="1"/>
  <c r="AH1541" i="2" s="1"/>
  <c r="AH218" i="2" a="1"/>
  <c r="AH218" i="2" s="1"/>
  <c r="AH219" i="2" a="1"/>
  <c r="AH219" i="2" s="1"/>
  <c r="AH654" i="2" a="1"/>
  <c r="AH654" i="2" s="1"/>
  <c r="AH655" i="2" a="1"/>
  <c r="AH655" i="2" s="1"/>
  <c r="AH874" i="2" a="1"/>
  <c r="AH874" i="2" s="1"/>
  <c r="AH2027" i="2" a="1"/>
  <c r="AH2027" i="2" s="1"/>
  <c r="AH2106" i="2" a="1"/>
  <c r="AH2106" i="2"/>
  <c r="AH3757" i="2" a="1"/>
  <c r="AH3757" i="2" s="1"/>
  <c r="AH3758" i="2" a="1"/>
  <c r="AH3758" i="2" s="1"/>
  <c r="AH3979" i="2" a="1"/>
  <c r="AH3979" i="2" s="1"/>
  <c r="AH3980" i="2" a="1"/>
  <c r="AH3980" i="2" s="1"/>
  <c r="AH2321" i="2" a="1"/>
  <c r="AH2321" i="2" s="1"/>
  <c r="AH2357" i="2" a="1"/>
  <c r="AH2357" i="2" s="1"/>
  <c r="AH2395" i="2" a="1"/>
  <c r="AH2395" i="2" s="1"/>
  <c r="AH2430" i="2" a="1"/>
  <c r="AH2430" i="2" s="1"/>
  <c r="AH2431" i="2" a="1"/>
  <c r="AH2431" i="2" s="1"/>
  <c r="AH2466" i="2" a="1"/>
  <c r="AH2466" i="2" s="1"/>
  <c r="AH3430" i="2" a="1"/>
  <c r="AH3430" i="2" s="1"/>
  <c r="AH2991" i="2" a="1"/>
  <c r="AH2991" i="2" s="1"/>
  <c r="AH3057" i="2" a="1"/>
  <c r="AH3057" i="2" s="1"/>
  <c r="AH4221" i="2" a="1"/>
  <c r="AH4221" i="2" s="1"/>
  <c r="AH4487" i="2" a="1"/>
  <c r="AH4487" i="2" s="1"/>
  <c r="AH4506" i="2" a="1"/>
  <c r="AH4506" i="2" s="1"/>
  <c r="AH4756" i="2" a="1"/>
  <c r="AH4756" i="2"/>
  <c r="AH4789" i="2" a="1"/>
  <c r="AH4789" i="2" s="1"/>
  <c r="AH4222" i="2" a="1"/>
  <c r="AH4222" i="2" s="1"/>
  <c r="AH5802" i="2" a="1"/>
  <c r="AH5802" i="2" s="1"/>
  <c r="AH5125" i="2" a="1"/>
  <c r="AH5125" i="2" s="1"/>
  <c r="AH5301" i="2" a="1"/>
  <c r="AH5301" i="2" s="1"/>
  <c r="AH5398" i="2" a="1"/>
  <c r="AH5398" i="2" s="1"/>
  <c r="AH5524" i="2" a="1"/>
  <c r="AH5524" i="2" s="1"/>
  <c r="AH5588" i="2" a="1"/>
  <c r="AH5588" i="2" s="1"/>
  <c r="AH5672" i="2" a="1"/>
  <c r="AH5672" i="2"/>
  <c r="AH5870" i="2" a="1"/>
  <c r="AH5870" i="2" s="1"/>
  <c r="AH5937" i="2" a="1"/>
  <c r="AH5937" i="2" s="1"/>
  <c r="AH5938" i="2" a="1"/>
  <c r="AH5938" i="2" s="1"/>
  <c r="AH4994" i="2" a="1"/>
  <c r="AH4994" i="2" s="1"/>
  <c r="AH6374" i="2" a="1"/>
  <c r="AH6374" i="2"/>
  <c r="AH6495" i="2" a="1"/>
  <c r="AH6495" i="2" s="1"/>
  <c r="AH377" i="2" a="1"/>
  <c r="AH377" i="2" s="1"/>
  <c r="AH398" i="2" a="1"/>
  <c r="AH398" i="2" s="1"/>
  <c r="AH1036" i="2" a="1"/>
  <c r="AH1036" i="2" s="1"/>
  <c r="AH4647" i="2" a="1"/>
  <c r="AH4647" i="2" s="1"/>
  <c r="AH1331" i="2" a="1"/>
  <c r="AH1331" i="2" s="1"/>
  <c r="AH3539" i="2" a="1"/>
  <c r="AH3539" i="2" s="1"/>
  <c r="AH3294" i="2" a="1"/>
  <c r="AH3294" i="2" s="1"/>
  <c r="AH3781" i="2" a="1"/>
  <c r="AH3781" i="2" s="1"/>
  <c r="AH3786" i="2" a="1"/>
  <c r="AH3786" i="2" s="1"/>
  <c r="AH4000" i="2" a="1"/>
  <c r="AH4000" i="2"/>
  <c r="AH4001" i="2" a="1"/>
  <c r="AH4001" i="2" s="1"/>
  <c r="AH1860" i="2" a="1"/>
  <c r="AH1860" i="2"/>
  <c r="AH1861" i="2" a="1"/>
  <c r="AH1861" i="2" s="1"/>
  <c r="AH1950" i="2" a="1"/>
  <c r="AH1950" i="2" s="1"/>
  <c r="AH2028" i="2" a="1"/>
  <c r="AH2028" i="2" s="1"/>
  <c r="AH2107" i="2" a="1"/>
  <c r="AH2107" i="2"/>
  <c r="AH2108" i="2" a="1"/>
  <c r="AH2108" i="2" s="1"/>
  <c r="AH2109" i="2" a="1"/>
  <c r="AH2109" i="2" s="1"/>
  <c r="AH2144" i="2" a="1"/>
  <c r="AH2144" i="2" s="1"/>
  <c r="AH3058" i="2" a="1"/>
  <c r="AH3058" i="2" s="1"/>
  <c r="AH3083" i="2" a="1"/>
  <c r="AH3083" i="2" s="1"/>
  <c r="AH3295" i="2" a="1"/>
  <c r="AH3295" i="2" s="1"/>
  <c r="AH4507" i="2" a="1"/>
  <c r="AH4507" i="2"/>
  <c r="AH4521" i="2" a="1"/>
  <c r="AH4521" i="2" s="1"/>
  <c r="AH4790" i="2" a="1"/>
  <c r="AH4790" i="2" s="1"/>
  <c r="AH4819" i="2" a="1"/>
  <c r="AH4819" i="2" s="1"/>
  <c r="AH2729" i="2" a="1"/>
  <c r="AH2729" i="2" s="1"/>
  <c r="AH2825" i="2" a="1"/>
  <c r="AH2825" i="2" s="1"/>
  <c r="AH2826" i="2" a="1"/>
  <c r="AH2826" i="2" s="1"/>
  <c r="AH2906" i="2" a="1"/>
  <c r="AH2906" i="2" s="1"/>
  <c r="AH2992" i="2" a="1"/>
  <c r="AH2992" i="2" s="1"/>
  <c r="AH3059" i="2" a="1"/>
  <c r="AH3059" i="2" s="1"/>
  <c r="AH4284" i="2" a="1"/>
  <c r="AH4284" i="2" s="1"/>
  <c r="AH5803" i="2" a="1"/>
  <c r="AH5803" i="2" s="1"/>
  <c r="AH5187" i="2" a="1"/>
  <c r="AH5187" i="2" s="1"/>
  <c r="AH5302" i="2" a="1"/>
  <c r="AH5302" i="2" s="1"/>
  <c r="AH5440" i="2" a="1"/>
  <c r="AH5440" i="2" s="1"/>
  <c r="AH5525" i="2" a="1"/>
  <c r="AH5525" i="2" s="1"/>
  <c r="AH5589" i="2" a="1"/>
  <c r="AH5589" i="2" s="1"/>
  <c r="AH5708" i="2" a="1"/>
  <c r="AH5708" i="2" s="1"/>
  <c r="AH5865" i="2" a="1"/>
  <c r="AH5865" i="2" s="1"/>
  <c r="AH5970" i="2" a="1"/>
  <c r="AH5970" i="2" s="1"/>
  <c r="AH5971" i="2" a="1"/>
  <c r="AH5971" i="2" s="1"/>
  <c r="AH5032" i="2" a="1"/>
  <c r="AH5032" i="2" s="1"/>
  <c r="AH6392" i="2" a="1"/>
  <c r="AH6392" i="2" s="1"/>
  <c r="AH6516" i="2" a="1"/>
  <c r="AH6516" i="2" s="1"/>
  <c r="AH378" i="2" a="1"/>
  <c r="AH378" i="2"/>
  <c r="AH399" i="2" a="1"/>
  <c r="AH399" i="2" s="1"/>
  <c r="AH1043" i="2" a="1"/>
  <c r="AH1043" i="2" s="1"/>
  <c r="AH4648" i="2" a="1"/>
  <c r="AH4648" i="2" s="1"/>
  <c r="AH1386" i="2" a="1"/>
  <c r="AH1386" i="2" s="1"/>
  <c r="AH3540" i="2" a="1"/>
  <c r="AH3540" i="2" s="1"/>
  <c r="AH3296" i="2" a="1"/>
  <c r="AH3296" i="2" s="1"/>
  <c r="AH1862" i="2" a="1"/>
  <c r="AH1862" i="2" s="1"/>
  <c r="AH1951" i="2" a="1"/>
  <c r="AH1951" i="2" s="1"/>
  <c r="AH2029" i="2" a="1"/>
  <c r="AH2029" i="2" s="1"/>
  <c r="AH2030" i="2" a="1"/>
  <c r="AH2030" i="2" s="1"/>
  <c r="AH2110" i="2" a="1"/>
  <c r="AH2110" i="2" s="1"/>
  <c r="AH2145" i="2" a="1"/>
  <c r="AH2145" i="2" s="1"/>
  <c r="AH2111" i="2" a="1"/>
  <c r="AH2111" i="2" s="1"/>
  <c r="AH2146" i="2" a="1"/>
  <c r="AH2146" i="2" s="1"/>
  <c r="AH3084" i="2" a="1"/>
  <c r="AH3084" i="2" s="1"/>
  <c r="AH3085" i="2" a="1"/>
  <c r="AH3085" i="2" s="1"/>
  <c r="AH3333" i="2" a="1"/>
  <c r="AH3333" i="2" s="1"/>
  <c r="AH4508" i="2" a="1"/>
  <c r="AH4508" i="2" s="1"/>
  <c r="AH4522" i="2" a="1"/>
  <c r="AH4522" i="2" s="1"/>
  <c r="AH4791" i="2" a="1"/>
  <c r="AH4791" i="2" s="1"/>
  <c r="AH4820" i="2" a="1"/>
  <c r="AH4820" i="2" s="1"/>
  <c r="AH2730" i="2" a="1"/>
  <c r="AH2730" i="2" s="1"/>
  <c r="AH2827" i="2" a="1"/>
  <c r="AH2827" i="2" s="1"/>
  <c r="AH2907" i="2" a="1"/>
  <c r="AH2907" i="2" s="1"/>
  <c r="AH2993" i="2" a="1"/>
  <c r="AH2993" i="2" s="1"/>
  <c r="AH2994" i="2" a="1"/>
  <c r="AH2994" i="2" s="1"/>
  <c r="AH3060" i="2" a="1"/>
  <c r="AH3060" i="2"/>
  <c r="AH4302" i="2" a="1"/>
  <c r="AH4302" i="2" s="1"/>
  <c r="AH5804" i="2" a="1"/>
  <c r="AH5804" i="2" s="1"/>
  <c r="AH5188" i="2" a="1"/>
  <c r="AH5188" i="2" s="1"/>
  <c r="AH5303" i="2" a="1"/>
  <c r="AH5303" i="2" s="1"/>
  <c r="AH5441" i="2" a="1"/>
  <c r="AH5441" i="2" s="1"/>
  <c r="AH5526" i="2" a="1"/>
  <c r="AH5526" i="2" s="1"/>
  <c r="AH5590" i="2" a="1"/>
  <c r="AH5590" i="2"/>
  <c r="AH5709" i="2" a="1"/>
  <c r="AH5709" i="2" s="1"/>
  <c r="AH5972" i="2" a="1"/>
  <c r="AH5972" i="2" s="1"/>
  <c r="AH5979" i="2" a="1"/>
  <c r="AH5979" i="2" s="1"/>
  <c r="AH6171" i="2" a="1"/>
  <c r="AH6171" i="2" s="1"/>
  <c r="AH5033" i="2" a="1"/>
  <c r="AH5033" i="2" s="1"/>
  <c r="AH6398" i="2" a="1"/>
  <c r="AH6398" i="2" s="1"/>
  <c r="AH6517" i="2" a="1"/>
  <c r="AH6517" i="2" s="1"/>
  <c r="AH350" i="2" a="1"/>
  <c r="AH350" i="2" s="1"/>
  <c r="AH379" i="2" a="1"/>
  <c r="AH379" i="2"/>
  <c r="AH1017" i="2" a="1"/>
  <c r="AH1017" i="2" s="1"/>
  <c r="AH4649" i="2" a="1"/>
  <c r="AH4649" i="2" s="1"/>
  <c r="AH1332" i="2" a="1"/>
  <c r="AH1332" i="2" s="1"/>
  <c r="AH3541" i="2" a="1"/>
  <c r="AH3541" i="2" s="1"/>
  <c r="AH3435" i="2" a="1"/>
  <c r="AH3435" i="2" s="1"/>
  <c r="AH1435" i="2" a="1"/>
  <c r="AH1435" i="2" s="1"/>
  <c r="AH1485" i="2" a="1"/>
  <c r="AH1485" i="2" s="1"/>
  <c r="AH1486" i="2" a="1"/>
  <c r="AH1486" i="2" s="1"/>
  <c r="AH1542" i="2" a="1"/>
  <c r="AH1542" i="2" s="1"/>
  <c r="AH1611" i="2" a="1"/>
  <c r="AH1611" i="2" s="1"/>
  <c r="AH1672" i="2" a="1"/>
  <c r="AH1672" i="2" s="1"/>
  <c r="AH302" i="2" a="1"/>
  <c r="AH302" i="2" s="1"/>
  <c r="AH400" i="2" a="1"/>
  <c r="AH400" i="2"/>
  <c r="AH695" i="2" a="1"/>
  <c r="AH695" i="2" s="1"/>
  <c r="AH723" i="2" a="1"/>
  <c r="AH723" i="2" s="1"/>
  <c r="AH875" i="2" a="1"/>
  <c r="AH875" i="2" s="1"/>
  <c r="AH2112" i="2" a="1"/>
  <c r="AH2112" i="2" s="1"/>
  <c r="AH2147" i="2" a="1"/>
  <c r="AH2147" i="2" s="1"/>
  <c r="AH3782" i="2" a="1"/>
  <c r="AH3782" i="2" s="1"/>
  <c r="AH3787" i="2" a="1"/>
  <c r="AH3787" i="2" s="1"/>
  <c r="AH4002" i="2" a="1"/>
  <c r="AH4002" i="2" s="1"/>
  <c r="AH4004" i="2" a="1"/>
  <c r="AH4004" i="2" s="1"/>
  <c r="AH2396" i="2" a="1"/>
  <c r="AH2396" i="2" s="1"/>
  <c r="AH2432" i="2" a="1"/>
  <c r="AH2432" i="2" s="1"/>
  <c r="AH2433" i="2" a="1"/>
  <c r="AH2433" i="2" s="1"/>
  <c r="AH2467" i="2" a="1"/>
  <c r="AH2467" i="2" s="1"/>
  <c r="AH2504" i="2" a="1"/>
  <c r="AH2504" i="2" s="1"/>
  <c r="AH2556" i="2" a="1"/>
  <c r="AH2556" i="2" s="1"/>
  <c r="AH3436" i="2" a="1"/>
  <c r="AH3436" i="2"/>
  <c r="AH3086" i="2" a="1"/>
  <c r="AH3086" i="2" s="1"/>
  <c r="AH3087" i="2" a="1"/>
  <c r="AH3087" i="2" s="1"/>
  <c r="AH4261" i="2" a="1"/>
  <c r="AH4261" i="2" s="1"/>
  <c r="AH4509" i="2" a="1"/>
  <c r="AH4509" i="2" s="1"/>
  <c r="AH4523" i="2" a="1"/>
  <c r="AH4523" i="2"/>
  <c r="AH4792" i="2" a="1"/>
  <c r="AH4792" i="2"/>
  <c r="AH4821" i="2" a="1"/>
  <c r="AH4821" i="2" s="1"/>
  <c r="AH4262" i="2" a="1"/>
  <c r="AH4262" i="2" s="1"/>
  <c r="AH5805" i="2" a="1"/>
  <c r="AH5805" i="2" s="1"/>
  <c r="AH5156" i="2" a="1"/>
  <c r="AH5156" i="2" s="1"/>
  <c r="AH5304" i="2" a="1"/>
  <c r="AH5304" i="2" s="1"/>
  <c r="AH5425" i="2" a="1"/>
  <c r="AH5425" i="2" s="1"/>
  <c r="AH5527" i="2" a="1"/>
  <c r="AH5527" i="2" s="1"/>
  <c r="AH5591" i="2" a="1"/>
  <c r="AH5591" i="2" s="1"/>
  <c r="AH5697" i="2" a="1"/>
  <c r="AH5697" i="2" s="1"/>
  <c r="AH5879" i="2" a="1"/>
  <c r="AH5879" i="2" s="1"/>
  <c r="AH5960" i="2" a="1"/>
  <c r="AH5960" i="2" s="1"/>
  <c r="AH5973" i="2" a="1"/>
  <c r="AH5973" i="2" s="1"/>
  <c r="AH5021" i="2" a="1"/>
  <c r="AH5021" i="2" s="1"/>
  <c r="AH6399" i="2" a="1"/>
  <c r="AH6399" i="2" s="1"/>
  <c r="AH6518" i="2" a="1"/>
  <c r="AH6518" i="2"/>
  <c r="AH121" i="2" a="1"/>
  <c r="AH121" i="2" s="1"/>
  <c r="AH122" i="2" a="1"/>
  <c r="AH122" i="2"/>
  <c r="AH919" i="2" a="1"/>
  <c r="AH919" i="2"/>
  <c r="AH4650" i="2" a="1"/>
  <c r="AH4650" i="2" s="1"/>
  <c r="AH1188" i="2" a="1"/>
  <c r="AH1188" i="2"/>
  <c r="AH3542" i="2" a="1"/>
  <c r="AH3542" i="2" s="1"/>
  <c r="AH3109" i="2" a="1"/>
  <c r="AH3109" i="2" s="1"/>
  <c r="AH4123" i="2" a="1"/>
  <c r="AH4123" i="2" s="1"/>
  <c r="AH5806" i="2" a="1"/>
  <c r="AH5806" i="2" s="1"/>
  <c r="AH1289" i="2" a="1"/>
  <c r="AH1289" i="2" s="1"/>
  <c r="AH1333" i="2" a="1"/>
  <c r="AH1333" i="2" s="1"/>
  <c r="AH1387" i="2" a="1"/>
  <c r="AH1387" i="2" s="1"/>
  <c r="AH1388" i="2" a="1"/>
  <c r="AH1388" i="2" s="1"/>
  <c r="AH1436" i="2" a="1"/>
  <c r="AH1436" i="2" s="1"/>
  <c r="AH1487" i="2" a="1"/>
  <c r="AH1487" i="2" s="1"/>
  <c r="AH56" i="2" a="1"/>
  <c r="AH56" i="2" s="1"/>
  <c r="AH123" i="2" a="1"/>
  <c r="AH123" i="2"/>
  <c r="AH615" i="2" a="1"/>
  <c r="AH615" i="2" s="1"/>
  <c r="AH616" i="2" a="1"/>
  <c r="AH616" i="2"/>
  <c r="AH876" i="2" a="1"/>
  <c r="AH876" i="2"/>
  <c r="AH1543" i="2" a="1"/>
  <c r="AH1543" i="2" s="1"/>
  <c r="AH1544" i="2" a="1"/>
  <c r="AH1544" i="2" s="1"/>
  <c r="AH2505" i="2" a="1"/>
  <c r="AH2505" i="2" s="1"/>
  <c r="AH2557" i="2" a="1"/>
  <c r="AH2557" i="2" s="1"/>
  <c r="AH3601" i="2" a="1"/>
  <c r="AH3601" i="2" s="1"/>
  <c r="AH3624" i="2" a="1"/>
  <c r="AH3624" i="2" s="1"/>
  <c r="AH3822" i="2" a="1"/>
  <c r="AH3822" i="2" s="1"/>
  <c r="AH3841" i="2" a="1"/>
  <c r="AH3841" i="2" s="1"/>
  <c r="AH2302" i="2" a="1"/>
  <c r="AH2302" i="2" s="1"/>
  <c r="AH2322" i="2" a="1"/>
  <c r="AH2322" i="2"/>
  <c r="AH2358" i="2" a="1"/>
  <c r="AH2358" i="2" s="1"/>
  <c r="AH2359" i="2" a="1"/>
  <c r="AH2359" i="2" s="1"/>
  <c r="AH2397" i="2" a="1"/>
  <c r="AH2397" i="2" s="1"/>
  <c r="AH2434" i="2" a="1"/>
  <c r="AH2434" i="2" s="1"/>
  <c r="AH3110" i="2" a="1"/>
  <c r="AH3110" i="2" s="1"/>
  <c r="AH4946" i="2" a="1"/>
  <c r="AH4946" i="2" s="1"/>
  <c r="AH4167" i="2" a="1"/>
  <c r="AH4167" i="2" s="1"/>
  <c r="AH4331" i="2" a="1"/>
  <c r="AH4331" i="2" s="1"/>
  <c r="AH4347" i="2" a="1"/>
  <c r="AH4347" i="2" s="1"/>
  <c r="AH4793" i="2" a="1"/>
  <c r="AH4793" i="2" s="1"/>
  <c r="AH4822" i="2" a="1"/>
  <c r="AH4822" i="2" s="1"/>
  <c r="AH5101" i="2" a="1"/>
  <c r="AH5101" i="2" s="1"/>
  <c r="AH5305" i="2" a="1"/>
  <c r="AH5305" i="2" s="1"/>
  <c r="AH5357" i="2" a="1"/>
  <c r="AH5357" i="2" s="1"/>
  <c r="AH5646" i="2" a="1"/>
  <c r="AH5646" i="2" s="1"/>
  <c r="AH6039" i="2" a="1"/>
  <c r="AH6039" i="2" s="1"/>
  <c r="AH6172" i="2" a="1"/>
  <c r="AH6172" i="2" s="1"/>
  <c r="AH6220" i="2" a="1"/>
  <c r="AH6220" i="2"/>
  <c r="AH6302" i="2" a="1"/>
  <c r="AH6302" i="2" s="1"/>
  <c r="AH6412" i="2" a="1"/>
  <c r="AH6412" i="2" s="1"/>
  <c r="AH220" i="2" a="1"/>
  <c r="AH220" i="2" s="1"/>
  <c r="AH221" i="2" a="1"/>
  <c r="AH221" i="2" s="1"/>
  <c r="AH971" i="2" a="1"/>
  <c r="AH971" i="2" s="1"/>
  <c r="AH4651" i="2" a="1"/>
  <c r="AH4651" i="2" s="1"/>
  <c r="AH1250" i="2" a="1"/>
  <c r="AH1250" i="2" s="1"/>
  <c r="AH3543" i="2" a="1"/>
  <c r="AH3543" i="2" s="1"/>
  <c r="AH3386" i="2" a="1"/>
  <c r="AH3386" i="2" s="1"/>
  <c r="AH3663" i="2" a="1"/>
  <c r="AH3663" i="2" s="1"/>
  <c r="AH3697" i="2" a="1"/>
  <c r="AH3697" i="2" s="1"/>
  <c r="AH3890" i="2" a="1"/>
  <c r="AH3890" i="2" s="1"/>
  <c r="AH3922" i="2" a="1"/>
  <c r="AH3922" i="2" s="1"/>
  <c r="AH4168" i="2" a="1"/>
  <c r="AH4168" i="2"/>
  <c r="AH5807" i="2" a="1"/>
  <c r="AH5807" i="2" s="1"/>
  <c r="AH57" i="2" a="1"/>
  <c r="AH57" i="2" s="1"/>
  <c r="AH124" i="2" a="1"/>
  <c r="AH124" i="2" s="1"/>
  <c r="AH568" i="2" a="1"/>
  <c r="AH568" i="2" s="1"/>
  <c r="AH617" i="2" a="1"/>
  <c r="AH617" i="2" s="1"/>
  <c r="AH877" i="2" a="1"/>
  <c r="AH877" i="2" s="1"/>
  <c r="AH1759" i="2" a="1"/>
  <c r="AH1759" i="2" s="1"/>
  <c r="AH1545" i="2" a="1"/>
  <c r="AH1545" i="2" s="1"/>
  <c r="AH1612" i="2" a="1"/>
  <c r="AH1612" i="2" s="1"/>
  <c r="AH1673" i="2" a="1"/>
  <c r="AH1673" i="2" s="1"/>
  <c r="AH1674" i="2" a="1"/>
  <c r="AH1674" i="2" s="1"/>
  <c r="AH1760" i="2" a="1"/>
  <c r="AH1760" i="2" s="1"/>
  <c r="AH1863" i="2" a="1"/>
  <c r="AH1863" i="2"/>
  <c r="AH2506" i="2" a="1"/>
  <c r="AH2506" i="2" s="1"/>
  <c r="AH2558" i="2" a="1"/>
  <c r="AH2558" i="2" s="1"/>
  <c r="AH2631" i="2" a="1"/>
  <c r="AH2631" i="2" s="1"/>
  <c r="AH2632" i="2" a="1"/>
  <c r="AH2632" i="2" s="1"/>
  <c r="AH1864" i="2" a="1"/>
  <c r="AH1864" i="2" s="1"/>
  <c r="AH2828" i="2" a="1"/>
  <c r="AH2828" i="2"/>
  <c r="AH2829" i="2" a="1"/>
  <c r="AH2829" i="2" s="1"/>
  <c r="AH3416" i="2" a="1"/>
  <c r="AH3416" i="2" s="1"/>
  <c r="AH4169" i="2" a="1"/>
  <c r="AH4169" i="2" s="1"/>
  <c r="AH4420" i="2" a="1"/>
  <c r="AH4420" i="2" s="1"/>
  <c r="AH4453" i="2" a="1"/>
  <c r="AH4453" i="2" s="1"/>
  <c r="AH4706" i="2" a="1"/>
  <c r="AH4706" i="2" s="1"/>
  <c r="AH4732" i="2" a="1"/>
  <c r="AH4732" i="2" s="1"/>
  <c r="AH2731" i="2" a="1"/>
  <c r="AH2731" i="2" s="1"/>
  <c r="AH2830" i="2" a="1"/>
  <c r="AH2830" i="2" s="1"/>
  <c r="AH5126" i="2" a="1"/>
  <c r="AH5126" i="2"/>
  <c r="AH5306" i="2" a="1"/>
  <c r="AH5306" i="2" s="1"/>
  <c r="AH5358" i="2" a="1"/>
  <c r="AH5358" i="2" s="1"/>
  <c r="AH5528" i="2" a="1"/>
  <c r="AH5528" i="2" s="1"/>
  <c r="AH5592" i="2" a="1"/>
  <c r="AH5592" i="2"/>
  <c r="AH5647" i="2" a="1"/>
  <c r="AH5647" i="2" s="1"/>
  <c r="AH6094" i="2" a="1"/>
  <c r="AH6094" i="2" s="1"/>
  <c r="AH6173" i="2" a="1"/>
  <c r="AH6173" i="2" s="1"/>
  <c r="AH6279" i="2" a="1"/>
  <c r="AH6279" i="2" s="1"/>
  <c r="AH4995" i="2" a="1"/>
  <c r="AH4995" i="2" s="1"/>
  <c r="AH6303" i="2" a="1"/>
  <c r="AH6303" i="2" s="1"/>
  <c r="AH6413" i="2" a="1"/>
  <c r="AH6413" i="2" s="1"/>
  <c r="AH351" i="2" a="1"/>
  <c r="AH351" i="2" s="1"/>
  <c r="AH519" i="2" a="1"/>
  <c r="AH519" i="2" s="1"/>
  <c r="AH920" i="2" a="1"/>
  <c r="AH920" i="2" s="1"/>
  <c r="AH4652" i="2" a="1"/>
  <c r="AH4652" i="2" s="1"/>
  <c r="AH1189" i="2" a="1"/>
  <c r="AH1189" i="2" s="1"/>
  <c r="AH3544" i="2" a="1"/>
  <c r="AH3544" i="2" s="1"/>
  <c r="AH2995" i="2" a="1"/>
  <c r="AH2995" i="2" s="1"/>
  <c r="AH4019" i="2" a="1"/>
  <c r="AH4019" i="2" s="1"/>
  <c r="AH4026" i="2" a="1"/>
  <c r="AH4026" i="2"/>
  <c r="AH4035" i="2" a="1"/>
  <c r="AH4035" i="2" s="1"/>
  <c r="AH4036" i="2" a="1"/>
  <c r="AH4036" i="2" s="1"/>
  <c r="AH4124" i="2" a="1"/>
  <c r="AH4124" i="2" s="1"/>
  <c r="AH5808" i="2" a="1"/>
  <c r="AH5808" i="2" s="1"/>
  <c r="AH5073" i="2" a="1"/>
  <c r="AH5073" i="2" s="1"/>
  <c r="AH5307" i="2" a="1"/>
  <c r="AH5307" i="2" s="1"/>
  <c r="AH5359" i="2" a="1"/>
  <c r="AH5359" i="2" s="1"/>
  <c r="AH5598" i="2" a="1"/>
  <c r="AH5598" i="2" s="1"/>
  <c r="AH5844" i="2" a="1"/>
  <c r="AH5844" i="2" s="1"/>
  <c r="AH5880" i="2" a="1"/>
  <c r="AH5880" i="2" s="1"/>
  <c r="AH5881" i="2" a="1"/>
  <c r="AH5881" i="2" s="1"/>
  <c r="AH6293" i="2" a="1"/>
  <c r="AH6293" i="2" s="1"/>
  <c r="AH6465" i="2" a="1"/>
  <c r="AH6465" i="2" s="1"/>
  <c r="AH401" i="2" a="1"/>
  <c r="AH401" i="2" s="1"/>
  <c r="AH441" i="2" a="1"/>
  <c r="AH441" i="2" s="1"/>
  <c r="AH753" i="2" a="1"/>
  <c r="AH753" i="2"/>
  <c r="AH754" i="2" a="1"/>
  <c r="AH754" i="2"/>
  <c r="AH878" i="2" a="1"/>
  <c r="AH878" i="2" s="1"/>
  <c r="AH1058" i="2" a="1"/>
  <c r="AH1058" i="2" s="1"/>
  <c r="AH1059" i="2" a="1"/>
  <c r="AH1059" i="2"/>
  <c r="AH1060" i="2" a="1"/>
  <c r="AH1060" i="2" s="1"/>
  <c r="AH1061" i="2" a="1"/>
  <c r="AH1061" i="2"/>
  <c r="AH1062" i="2" a="1"/>
  <c r="AH1062" i="2" s="1"/>
  <c r="AH1065" i="2" a="1"/>
  <c r="AH1065" i="2" s="1"/>
  <c r="AH1080" i="2" a="1"/>
  <c r="AH1080" i="2" s="1"/>
  <c r="AH1090" i="2" a="1"/>
  <c r="AH1090" i="2" s="1"/>
  <c r="AH1170" i="2" a="1"/>
  <c r="AH1170" i="2" s="1"/>
  <c r="AH1174" i="2" a="1"/>
  <c r="AH1174" i="2" s="1"/>
  <c r="AH1175" i="2" a="1"/>
  <c r="AH1175" i="2" s="1"/>
  <c r="AH1176" i="2" a="1"/>
  <c r="AH1176" i="2" s="1"/>
  <c r="AH1177" i="2" a="1"/>
  <c r="AH1177" i="2" s="1"/>
  <c r="AH1178" i="2" a="1"/>
  <c r="AH1178" i="2"/>
  <c r="AH1952" i="2" a="1"/>
  <c r="AH1952" i="2" s="1"/>
  <c r="AH1953" i="2" a="1"/>
  <c r="AH1953" i="2" s="1"/>
  <c r="AH4125" i="2" a="1"/>
  <c r="AH4125" i="2"/>
  <c r="AH4524" i="2" a="1"/>
  <c r="AH4524" i="2" s="1"/>
  <c r="AH4538" i="2" a="1"/>
  <c r="AH4538" i="2" s="1"/>
  <c r="AH4843" i="2" a="1"/>
  <c r="AH4843" i="2" s="1"/>
  <c r="AH4877" i="2" a="1"/>
  <c r="AH4877" i="2" s="1"/>
  <c r="AH442" i="2" a="1"/>
  <c r="AH442" i="2" s="1"/>
  <c r="AH443" i="2" a="1"/>
  <c r="AH443" i="2" s="1"/>
  <c r="AH1018" i="2" a="1"/>
  <c r="AH1018" i="2" s="1"/>
  <c r="AH4653" i="2" a="1"/>
  <c r="AH4653" i="2" s="1"/>
  <c r="AH1290" i="2" a="1"/>
  <c r="AH1290" i="2" s="1"/>
  <c r="AH3545" i="2" a="1"/>
  <c r="AH3545" i="2" s="1"/>
  <c r="AH4263" i="2" a="1"/>
  <c r="AH4263" i="2" s="1"/>
  <c r="AH5809" i="2" a="1"/>
  <c r="AH5809" i="2"/>
  <c r="AH5174" i="2" a="1"/>
  <c r="AH5174" i="2" s="1"/>
  <c r="AH5308" i="2" a="1"/>
  <c r="AH5308" i="2"/>
  <c r="AH5469" i="2" a="1"/>
  <c r="AH5469" i="2"/>
  <c r="AH5534" i="2" a="1"/>
  <c r="AH5534" i="2" s="1"/>
  <c r="AH5698" i="2" a="1"/>
  <c r="AH5698" i="2" s="1"/>
  <c r="AH6040" i="2" a="1"/>
  <c r="AH6040" i="2"/>
  <c r="AH6174" i="2" a="1"/>
  <c r="AH6174" i="2" s="1"/>
  <c r="AH6221" i="2" a="1"/>
  <c r="AH6221" i="2" s="1"/>
  <c r="AH303" i="2" a="1"/>
  <c r="AH303" i="2" s="1"/>
  <c r="AH304" i="2" a="1"/>
  <c r="AH304" i="2" s="1"/>
  <c r="AH696" i="2" a="1"/>
  <c r="AH696" i="2" s="1"/>
  <c r="AH697" i="2" a="1"/>
  <c r="AH697" i="2" s="1"/>
  <c r="AH879" i="2" a="1"/>
  <c r="AH879" i="2"/>
  <c r="AH3437" i="2" a="1"/>
  <c r="AH3437" i="2" s="1"/>
  <c r="AH4264" i="2" a="1"/>
  <c r="AH4264" i="2" s="1"/>
  <c r="AH5034" i="2" a="1"/>
  <c r="AH5034" i="2" s="1"/>
  <c r="AH405" i="2" a="1"/>
  <c r="AH405" i="2" s="1"/>
  <c r="AH406" i="2" a="1"/>
  <c r="AH406" i="2"/>
  <c r="AH1047" i="2" a="1"/>
  <c r="AH1047" i="2" s="1"/>
  <c r="AH4654" i="2" a="1"/>
  <c r="AH4654" i="2" s="1"/>
  <c r="AH1437" i="2" a="1"/>
  <c r="AH1437" i="2" s="1"/>
  <c r="AH3546" i="2" a="1"/>
  <c r="AH3546" i="2"/>
  <c r="AH3788" i="2" a="1"/>
  <c r="AH3788" i="2" s="1"/>
  <c r="AH3789" i="2" a="1"/>
  <c r="AH3789" i="2" s="1"/>
  <c r="AH4005" i="2" a="1"/>
  <c r="AH4005" i="2" s="1"/>
  <c r="AH4006" i="2" a="1"/>
  <c r="AH4006" i="2" s="1"/>
  <c r="AH4303" i="2" a="1"/>
  <c r="AH4303" i="2" s="1"/>
  <c r="AH5810" i="2" a="1"/>
  <c r="AH5810" i="2" s="1"/>
  <c r="AH5200" i="2" a="1"/>
  <c r="AH5200" i="2" s="1"/>
  <c r="AH5309" i="2" a="1"/>
  <c r="AH5309" i="2" s="1"/>
  <c r="AH5470" i="2" a="1"/>
  <c r="AH5470" i="2" s="1"/>
  <c r="AH5535" i="2" a="1"/>
  <c r="AH5535" i="2" s="1"/>
  <c r="AH5721" i="2" a="1"/>
  <c r="AH5721" i="2" s="1"/>
  <c r="AH5871" i="2" a="1"/>
  <c r="AH5871" i="2" s="1"/>
  <c r="AH5983" i="2" a="1"/>
  <c r="AH5983" i="2"/>
  <c r="AH5984" i="2" a="1"/>
  <c r="AH5984" i="2" s="1"/>
  <c r="AH407" i="2" a="1"/>
  <c r="AH407" i="2" s="1"/>
  <c r="AH408" i="2" a="1"/>
  <c r="AH408" i="2"/>
  <c r="AH736" i="2" a="1"/>
  <c r="AH736" i="2" s="1"/>
  <c r="AH737" i="2" a="1"/>
  <c r="AH737" i="2" s="1"/>
  <c r="AH880" i="2" a="1"/>
  <c r="AH880" i="2" s="1"/>
  <c r="AH2166" i="2" a="1"/>
  <c r="AH2166" i="2" s="1"/>
  <c r="AH2167" i="2" a="1"/>
  <c r="AH2167" i="2" s="1"/>
  <c r="AH2186" i="2" a="1"/>
  <c r="AH2186" i="2" s="1"/>
  <c r="AH2187" i="2" a="1"/>
  <c r="AH2187" i="2" s="1"/>
  <c r="AH2188" i="2" a="1"/>
  <c r="AH2188" i="2" s="1"/>
  <c r="AH2209" i="2" a="1"/>
  <c r="AH2209" i="2" s="1"/>
  <c r="AH2210" i="2" a="1"/>
  <c r="AH2210" i="2" s="1"/>
  <c r="AH2211" i="2" a="1"/>
  <c r="AH2211" i="2" s="1"/>
  <c r="AH3111" i="2" a="1"/>
  <c r="AH3111" i="2" s="1"/>
  <c r="AH3112" i="2" a="1"/>
  <c r="AH3112" i="2" s="1"/>
  <c r="AH3113" i="2" a="1"/>
  <c r="AH3113" i="2" s="1"/>
  <c r="AH3155" i="2" a="1"/>
  <c r="AH3155" i="2"/>
  <c r="AH3156" i="2" a="1"/>
  <c r="AH3156" i="2" s="1"/>
  <c r="AH3195" i="2" a="1"/>
  <c r="AH3195" i="2"/>
  <c r="AH3196" i="2" a="1"/>
  <c r="AH3196" i="2" s="1"/>
  <c r="AH3197" i="2" a="1"/>
  <c r="AH3197" i="2" s="1"/>
  <c r="AH4304" i="2" a="1"/>
  <c r="AH4304" i="2" s="1"/>
  <c r="AH4525" i="2" a="1"/>
  <c r="AH4525" i="2" s="1"/>
  <c r="AH4526" i="2" a="1"/>
  <c r="AH4526" i="2" s="1"/>
  <c r="AH4844" i="2" a="1"/>
  <c r="AH4844" i="2"/>
  <c r="AH4845" i="2" a="1"/>
  <c r="AH4845" i="2" s="1"/>
  <c r="AH3343" i="2" a="1"/>
  <c r="AH3343" i="2" s="1"/>
  <c r="AH5461" i="2" a="1"/>
  <c r="AH5461" i="2"/>
  <c r="AH6406" i="2" a="1"/>
  <c r="AH6406" i="2" s="1"/>
  <c r="AH6520" i="2" a="1"/>
  <c r="AH6520" i="2"/>
  <c r="AH3344" i="2" a="1"/>
  <c r="AH3344" i="2" s="1"/>
  <c r="AH5053" i="2" a="1"/>
  <c r="AH5053" i="2"/>
  <c r="AH522" i="2" a="1"/>
  <c r="AH522" i="2"/>
  <c r="AH523" i="2" a="1"/>
  <c r="AH523" i="2" s="1"/>
  <c r="AH972" i="2" a="1"/>
  <c r="AH972" i="2"/>
  <c r="AH4655" i="2" a="1"/>
  <c r="AH4655" i="2" s="1"/>
  <c r="AH1222" i="2" a="1"/>
  <c r="AH1222" i="2" s="1"/>
  <c r="AH3547" i="2" a="1"/>
  <c r="AH3547" i="2" s="1"/>
  <c r="AH3373" i="2" a="1"/>
  <c r="AH3373" i="2" s="1"/>
  <c r="AH4029" i="2" a="1"/>
  <c r="AH4029" i="2" s="1"/>
  <c r="AH4030" i="2" a="1"/>
  <c r="AH4030" i="2" s="1"/>
  <c r="AH4041" i="2" a="1"/>
  <c r="AH4041" i="2" s="1"/>
  <c r="AH4044" i="2" a="1"/>
  <c r="AH4044" i="2" s="1"/>
  <c r="AH4170" i="2" a="1"/>
  <c r="AH4170" i="2" s="1"/>
  <c r="AH5811" i="2" a="1"/>
  <c r="AH5811" i="2" s="1"/>
  <c r="AH5127" i="2" a="1"/>
  <c r="AH5127" i="2" s="1"/>
  <c r="AH5310" i="2" a="1"/>
  <c r="AH5310" i="2" s="1"/>
  <c r="AH5399" i="2" a="1"/>
  <c r="AH5399" i="2" s="1"/>
  <c r="AH5648" i="2" a="1"/>
  <c r="AH5648" i="2" s="1"/>
  <c r="AH5861" i="2" a="1"/>
  <c r="AH5861" i="2"/>
  <c r="AH5918" i="2" a="1"/>
  <c r="AH5918" i="2" s="1"/>
  <c r="AH5919" i="2" a="1"/>
  <c r="AH5919" i="2" s="1"/>
  <c r="AH6322" i="2" a="1"/>
  <c r="AH6322" i="2" s="1"/>
  <c r="AH6530" i="2" a="1"/>
  <c r="AH6530" i="2" s="1"/>
  <c r="AH509" i="2" a="1"/>
  <c r="AH509" i="2" s="1"/>
  <c r="AH510" i="2" a="1"/>
  <c r="AH510" i="2" s="1"/>
  <c r="AH774" i="2" a="1"/>
  <c r="AH774" i="2" s="1"/>
  <c r="AH775" i="2" a="1"/>
  <c r="AH775" i="2" s="1"/>
  <c r="AH881" i="2" a="1"/>
  <c r="AH881" i="2" s="1"/>
  <c r="AH784" i="2" a="1"/>
  <c r="AH784" i="2" s="1"/>
  <c r="AH1091" i="2" a="1"/>
  <c r="AH1091" i="2" s="1"/>
  <c r="AH1094" i="2" a="1"/>
  <c r="AH1094" i="2" s="1"/>
  <c r="AH1095" i="2" a="1"/>
  <c r="AH1095" i="2" s="1"/>
  <c r="AH1099" i="2" a="1"/>
  <c r="AH1099" i="2" s="1"/>
  <c r="AH1100" i="2" a="1"/>
  <c r="AH1100" i="2"/>
  <c r="AH1101" i="2" a="1"/>
  <c r="AH1101" i="2"/>
  <c r="AH1115" i="2" a="1"/>
  <c r="AH1115" i="2" s="1"/>
  <c r="AH1118" i="2" a="1"/>
  <c r="AH1118" i="2" s="1"/>
  <c r="AH1149" i="2" a="1"/>
  <c r="AH1149" i="2" s="1"/>
  <c r="AH1152" i="2" a="1"/>
  <c r="AH1152" i="2" s="1"/>
  <c r="AH1153" i="2" a="1"/>
  <c r="AH1153" i="2" s="1"/>
  <c r="AH1154" i="2" a="1"/>
  <c r="AH1154" i="2" s="1"/>
  <c r="AH1158" i="2" a="1"/>
  <c r="AH1158" i="2" s="1"/>
  <c r="AH1159" i="2" a="1"/>
  <c r="AH1159" i="2" s="1"/>
  <c r="AH2113" i="2" a="1"/>
  <c r="AH2113" i="2" s="1"/>
  <c r="AH2148" i="2" a="1"/>
  <c r="AH2148" i="2" s="1"/>
  <c r="AH4171" i="2" a="1"/>
  <c r="AH4171" i="2" s="1"/>
  <c r="AH4544" i="2" a="1"/>
  <c r="AH4544" i="2" s="1"/>
  <c r="AH4545" i="2" a="1"/>
  <c r="AH4545" i="2" s="1"/>
  <c r="AH4918" i="2" a="1"/>
  <c r="AH4918" i="2" s="1"/>
  <c r="AH4919" i="2" a="1"/>
  <c r="AH4919" i="2" s="1"/>
  <c r="AH524" i="2" a="1"/>
  <c r="AH524" i="2" s="1"/>
  <c r="AH525" i="2" a="1"/>
  <c r="AH525" i="2"/>
  <c r="AH526" i="2" a="1"/>
  <c r="AH526" i="2" s="1"/>
  <c r="AH527" i="2" a="1"/>
  <c r="AH527" i="2" s="1"/>
  <c r="AH973" i="2" a="1"/>
  <c r="AH973" i="2" s="1"/>
  <c r="AH974" i="2" a="1"/>
  <c r="AH974" i="2" s="1"/>
  <c r="AH4656" i="2" a="1"/>
  <c r="AH4656" i="2" s="1"/>
  <c r="AH4657" i="2" a="1"/>
  <c r="AH4657" i="2" s="1"/>
  <c r="AH1251" i="2" a="1"/>
  <c r="AH1251" i="2" s="1"/>
  <c r="AH1252" i="2" a="1"/>
  <c r="AH1252" i="2" s="1"/>
  <c r="AH3548" i="2" a="1"/>
  <c r="AH3548" i="2"/>
  <c r="AH3549" i="2" a="1"/>
  <c r="AH3549" i="2" s="1"/>
  <c r="AH3374" i="2" a="1"/>
  <c r="AH3374" i="2" s="1"/>
  <c r="AH4031" i="2" a="1"/>
  <c r="AH4031" i="2"/>
  <c r="AH4032" i="2" a="1"/>
  <c r="AH4032" i="2" s="1"/>
  <c r="AH4045" i="2" a="1"/>
  <c r="AH4045" i="2" s="1"/>
  <c r="AH4046" i="2" a="1"/>
  <c r="AH4046" i="2" s="1"/>
  <c r="AH4223" i="2" a="1"/>
  <c r="AH4223" i="2" s="1"/>
  <c r="AH5812" i="2" a="1"/>
  <c r="AH5812" i="2" s="1"/>
  <c r="AH4224" i="2" a="1"/>
  <c r="AH4224" i="2" s="1"/>
  <c r="AH5813" i="2" a="1"/>
  <c r="AH5813" i="2" s="1"/>
  <c r="AH5128" i="2" a="1"/>
  <c r="AH5128" i="2" s="1"/>
  <c r="AH5129" i="2" a="1"/>
  <c r="AH5129" i="2" s="1"/>
  <c r="AH5311" i="2" a="1"/>
  <c r="AH5311" i="2" s="1"/>
  <c r="AH5312" i="2" a="1"/>
  <c r="AH5312" i="2" s="1"/>
  <c r="AH5400" i="2" a="1"/>
  <c r="AH5400" i="2" s="1"/>
  <c r="AH5649" i="2" a="1"/>
  <c r="AH5649" i="2" s="1"/>
  <c r="AH5650" i="2" a="1"/>
  <c r="AH5650" i="2" s="1"/>
  <c r="AH5866" i="2" a="1"/>
  <c r="AH5866" i="2"/>
  <c r="AH5872" i="2" a="1"/>
  <c r="AH5872" i="2" s="1"/>
  <c r="AH5920" i="2" a="1"/>
  <c r="AH5920" i="2" s="1"/>
  <c r="AH5939" i="2" a="1"/>
  <c r="AH5939" i="2" s="1"/>
  <c r="AH5940" i="2" a="1"/>
  <c r="AH5940" i="2" s="1"/>
  <c r="AH5941" i="2" a="1"/>
  <c r="AH5941" i="2"/>
  <c r="AH6531" i="2" a="1"/>
  <c r="AH6531" i="2" s="1"/>
  <c r="AH511" i="2" a="1"/>
  <c r="AH511" i="2" s="1"/>
  <c r="AH512" i="2" a="1"/>
  <c r="AH512" i="2" s="1"/>
  <c r="AH776" i="2" a="1"/>
  <c r="AH776" i="2" s="1"/>
  <c r="AH777" i="2" a="1"/>
  <c r="AH777" i="2" s="1"/>
  <c r="AH882" i="2" a="1"/>
  <c r="AH882" i="2" s="1"/>
  <c r="AH1096" i="2" a="1"/>
  <c r="AH1096" i="2" s="1"/>
  <c r="AH1097" i="2" a="1"/>
  <c r="AH1097" i="2" s="1"/>
  <c r="AH1098" i="2" a="1"/>
  <c r="AH1098" i="2" s="1"/>
  <c r="AH1102" i="2" a="1"/>
  <c r="AH1102" i="2" s="1"/>
  <c r="AH1103" i="2" a="1"/>
  <c r="AH1103" i="2" s="1"/>
  <c r="AH1104" i="2" a="1"/>
  <c r="AH1104" i="2" s="1"/>
  <c r="AH1116" i="2" a="1"/>
  <c r="AH1116" i="2" s="1"/>
  <c r="AH1119" i="2" a="1"/>
  <c r="AH1119" i="2"/>
  <c r="AH1150" i="2" a="1"/>
  <c r="AH1150" i="2" s="1"/>
  <c r="AH1155" i="2" a="1"/>
  <c r="AH1155" i="2" s="1"/>
  <c r="AH1156" i="2" a="1"/>
  <c r="AH1156" i="2" s="1"/>
  <c r="AH1160" i="2" a="1"/>
  <c r="AH1160" i="2" s="1"/>
  <c r="AH1161" i="2" a="1"/>
  <c r="AH1161" i="2" s="1"/>
  <c r="AH1162" i="2" a="1"/>
  <c r="AH1162" i="2" s="1"/>
  <c r="AH2114" i="2" a="1"/>
  <c r="AH2114" i="2" s="1"/>
  <c r="AH2149" i="2" a="1"/>
  <c r="AH2149" i="2"/>
  <c r="AH4225" i="2" a="1"/>
  <c r="AH4225" i="2" s="1"/>
  <c r="AH4546" i="2" a="1"/>
  <c r="AH4546" i="2" s="1"/>
  <c r="AH4547" i="2" a="1"/>
  <c r="AH4547" i="2"/>
  <c r="AH4920" i="2" a="1"/>
  <c r="AH4920" i="2" s="1"/>
  <c r="AH4921" i="2" a="1"/>
  <c r="AH4921" i="2" s="1"/>
  <c r="AH494" i="2" a="1"/>
  <c r="AH494" i="2" s="1"/>
  <c r="AH502" i="2" a="1"/>
  <c r="AH502" i="2" s="1"/>
  <c r="AH755" i="2" a="1"/>
  <c r="AH755" i="2" s="1"/>
  <c r="AH883" i="2" a="1"/>
  <c r="AH883" i="2" s="1"/>
  <c r="AH771" i="2" a="1"/>
  <c r="AH771" i="2" s="1"/>
  <c r="AH1108" i="2" a="1"/>
  <c r="AH1108" i="2" s="1"/>
  <c r="AH1109" i="2" a="1"/>
  <c r="AH1109" i="2" s="1"/>
  <c r="AH2031" i="2" a="1"/>
  <c r="AH2031" i="2" s="1"/>
  <c r="AH2115" i="2" a="1"/>
  <c r="AH2115" i="2" s="1"/>
  <c r="AH4172" i="2" a="1"/>
  <c r="AH4172" i="2" s="1"/>
  <c r="AH4540" i="2" a="1"/>
  <c r="AH4540" i="2" s="1"/>
  <c r="AH4543" i="2" a="1"/>
  <c r="AH4543" i="2" s="1"/>
  <c r="AH4899" i="2" a="1"/>
  <c r="AH4899" i="2" s="1"/>
  <c r="AH4910" i="2" a="1"/>
  <c r="AH4910" i="2" s="1"/>
  <c r="AH520" i="2" a="1"/>
  <c r="AH520" i="2" s="1"/>
  <c r="AH521" i="2" a="1"/>
  <c r="AH521" i="2" s="1"/>
  <c r="AH946" i="2" a="1"/>
  <c r="AH946" i="2" s="1"/>
  <c r="AH4658" i="2" a="1"/>
  <c r="AH4658" i="2" s="1"/>
  <c r="AH1223" i="2" a="1"/>
  <c r="AH1223" i="2"/>
  <c r="AH3550" i="2" a="1"/>
  <c r="AH3550" i="2" s="1"/>
  <c r="AH3372" i="2" a="1"/>
  <c r="AH3372" i="2" s="1"/>
  <c r="AH4027" i="2" a="1"/>
  <c r="AH4027" i="2" s="1"/>
  <c r="AH4028" i="2" a="1"/>
  <c r="AH4028" i="2" s="1"/>
  <c r="AH4037" i="2" a="1"/>
  <c r="AH4037" i="2" s="1"/>
  <c r="AH4042" i="2" a="1"/>
  <c r="AH4042" i="2" s="1"/>
  <c r="AH4173" i="2" a="1"/>
  <c r="AH4173" i="2" s="1"/>
  <c r="AH5814" i="2" a="1"/>
  <c r="AH5814" i="2" s="1"/>
  <c r="AH5102" i="2" a="1"/>
  <c r="AH5102" i="2" s="1"/>
  <c r="AH5313" i="2" a="1"/>
  <c r="AH5313" i="2" s="1"/>
  <c r="AH5381" i="2" a="1"/>
  <c r="AH5381" i="2"/>
  <c r="AH5617" i="2" a="1"/>
  <c r="AH5617" i="2" s="1"/>
  <c r="AH5855" i="2" a="1"/>
  <c r="AH5855" i="2"/>
  <c r="AH5893" i="2" a="1"/>
  <c r="AH5893" i="2" s="1"/>
  <c r="AH5894" i="2" a="1"/>
  <c r="AH5894" i="2"/>
  <c r="AH6304" i="2" a="1"/>
  <c r="AH6304" i="2"/>
  <c r="AH6529" i="2" a="1"/>
  <c r="AH6529" i="2" s="1"/>
  <c r="AH1076" i="2" a="1"/>
  <c r="AH1076" i="2" s="1"/>
  <c r="AH1078" i="2" a="1"/>
  <c r="AH1078" i="2" s="1"/>
  <c r="AH1081" i="2" a="1"/>
  <c r="AH1081" i="2" s="1"/>
  <c r="AH1083" i="2" a="1"/>
  <c r="AH1083" i="2" s="1"/>
  <c r="AH1087" i="2" a="1"/>
  <c r="AH1087" i="2" s="1"/>
  <c r="AH1092" i="2" a="1"/>
  <c r="AH1092" i="2" s="1"/>
  <c r="AH1136" i="2" a="1"/>
  <c r="AH1136" i="2" s="1"/>
  <c r="AH1140" i="2" a="1"/>
  <c r="AH1140" i="2" s="1"/>
  <c r="AH1144" i="2" a="1"/>
  <c r="AH1144" i="2" s="1"/>
  <c r="AH1145" i="2" a="1"/>
  <c r="AH1145" i="2" s="1"/>
  <c r="AH1147" i="2" a="1"/>
  <c r="AH1147" i="2"/>
  <c r="AH1151" i="2" a="1"/>
  <c r="AH1151" i="2"/>
  <c r="AH513" i="2" a="1"/>
  <c r="AH513" i="2"/>
  <c r="AH515" i="2" a="1"/>
  <c r="AH515" i="2" s="1"/>
  <c r="AH975" i="2" a="1"/>
  <c r="AH975" i="2"/>
  <c r="AH4659" i="2" a="1"/>
  <c r="AH4659" i="2" s="1"/>
  <c r="AH1224" i="2" a="1"/>
  <c r="AH1224" i="2"/>
  <c r="AH3551" i="2" a="1"/>
  <c r="AH3551" i="2" s="1"/>
  <c r="AH3157" i="2" a="1"/>
  <c r="AH3157" i="2" s="1"/>
  <c r="AH4024" i="2" a="1"/>
  <c r="AH4024" i="2" s="1"/>
  <c r="AH4025" i="2" a="1"/>
  <c r="AH4025" i="2" s="1"/>
  <c r="AH4047" i="2" a="1"/>
  <c r="AH4047" i="2" s="1"/>
  <c r="AH4049" i="2" a="1"/>
  <c r="AH4049" i="2"/>
  <c r="AH4126" i="2" a="1"/>
  <c r="AH4126" i="2" s="1"/>
  <c r="AH5815" i="2" a="1"/>
  <c r="AH5815" i="2" s="1"/>
  <c r="AH5130" i="2" a="1"/>
  <c r="AH5130" i="2" s="1"/>
  <c r="AH5314" i="2" a="1"/>
  <c r="AH5314" i="2" s="1"/>
  <c r="AH5382" i="2" a="1"/>
  <c r="AH5382" i="2" s="1"/>
  <c r="AH5618" i="2" a="1"/>
  <c r="AH5618" i="2"/>
  <c r="AH5867" i="2" a="1"/>
  <c r="AH5867" i="2" s="1"/>
  <c r="AH5942" i="2" a="1"/>
  <c r="AH5942" i="2" s="1"/>
  <c r="AH5961" i="2" a="1"/>
  <c r="AH5961" i="2" s="1"/>
  <c r="AH6323" i="2" a="1"/>
  <c r="AH6323" i="2"/>
  <c r="AH6483" i="2" a="1"/>
  <c r="AH6483" i="2" s="1"/>
  <c r="AH514" i="2" a="1"/>
  <c r="AH514" i="2" s="1"/>
  <c r="AH516" i="2" a="1"/>
  <c r="AH516" i="2" s="1"/>
  <c r="AH778" i="2" a="1"/>
  <c r="AH778" i="2" s="1"/>
  <c r="AH779" i="2" a="1"/>
  <c r="AH779" i="2" s="1"/>
  <c r="AH884" i="2" a="1"/>
  <c r="AH884" i="2"/>
  <c r="AH785" i="2" a="1"/>
  <c r="AH785" i="2" s="1"/>
  <c r="AH1077" i="2" a="1"/>
  <c r="AH1077" i="2" s="1"/>
  <c r="AH1079" i="2" a="1"/>
  <c r="AH1079" i="2"/>
  <c r="AH1082" i="2" a="1"/>
  <c r="AH1082" i="2"/>
  <c r="AH1084" i="2" a="1"/>
  <c r="AH1084" i="2"/>
  <c r="AH1085" i="2" a="1"/>
  <c r="AH1085" i="2"/>
  <c r="AH1088" i="2" a="1"/>
  <c r="AH1088" i="2" s="1"/>
  <c r="AH1117" i="2" a="1"/>
  <c r="AH1117" i="2"/>
  <c r="AH1120" i="2" a="1"/>
  <c r="AH1120" i="2" s="1"/>
  <c r="AH1137" i="2" a="1"/>
  <c r="AH1137" i="2" s="1"/>
  <c r="AH1138" i="2" a="1"/>
  <c r="AH1138" i="2" s="1"/>
  <c r="AH1141" i="2" a="1"/>
  <c r="AH1141" i="2" s="1"/>
  <c r="AH1142" i="2" a="1"/>
  <c r="AH1142" i="2" s="1"/>
  <c r="AH1146" i="2" a="1"/>
  <c r="AH1146" i="2" s="1"/>
  <c r="AH1148" i="2" a="1"/>
  <c r="AH1148" i="2" s="1"/>
  <c r="AH2150" i="2" a="1"/>
  <c r="AH2150" i="2" s="1"/>
  <c r="AH2168" i="2" a="1"/>
  <c r="AH2168" i="2" s="1"/>
  <c r="AH3198" i="2" a="1"/>
  <c r="AH3198" i="2" s="1"/>
  <c r="AH4174" i="2" a="1"/>
  <c r="AH4174" i="2" s="1"/>
  <c r="AH4548" i="2" a="1"/>
  <c r="AH4548" i="2" s="1"/>
  <c r="AH4549" i="2" a="1"/>
  <c r="AH4549" i="2"/>
  <c r="AH4911" i="2" a="1"/>
  <c r="AH4911" i="2"/>
  <c r="AH4922" i="2" a="1"/>
  <c r="AH4922" i="2" s="1"/>
  <c r="AH4970" i="2" a="1"/>
  <c r="AH4970" i="2"/>
  <c r="AH3297" i="2" a="1"/>
  <c r="AH3297" i="2" s="1"/>
  <c r="AH3727" i="2" a="1"/>
  <c r="AH3727" i="2"/>
  <c r="AH3759" i="2" a="1"/>
  <c r="AH3759" i="2" s="1"/>
  <c r="AH3923" i="2" a="1"/>
  <c r="AH3923" i="2" s="1"/>
  <c r="AH3924" i="2" a="1"/>
  <c r="AH3924" i="2" s="1"/>
  <c r="AH5442" i="2" a="1"/>
  <c r="AH5442" i="2" s="1"/>
  <c r="AH6400" i="2" a="1"/>
  <c r="AH6400" i="2" s="1"/>
  <c r="AH6521" i="2" a="1"/>
  <c r="AH6521" i="2" s="1"/>
  <c r="AH380" i="2" a="1"/>
  <c r="AH380" i="2" s="1"/>
  <c r="AH381" i="2" a="1"/>
  <c r="AH381" i="2" s="1"/>
  <c r="AH738" i="2" a="1"/>
  <c r="AH738" i="2" s="1"/>
  <c r="AH739" i="2" a="1"/>
  <c r="AH739" i="2"/>
  <c r="AH885" i="2" a="1"/>
  <c r="AH885" i="2"/>
  <c r="AH2212" i="2" a="1"/>
  <c r="AH2212" i="2" s="1"/>
  <c r="AH2213" i="2" a="1"/>
  <c r="AH2213" i="2" s="1"/>
  <c r="AH2232" i="2" a="1"/>
  <c r="AH2232" i="2"/>
  <c r="AH2233" i="2" a="1"/>
  <c r="AH2233" i="2" s="1"/>
  <c r="AH2259" i="2" a="1"/>
  <c r="AH2259" i="2"/>
  <c r="AH2260" i="2" a="1"/>
  <c r="AH2260" i="2" s="1"/>
  <c r="AH2261" i="2" a="1"/>
  <c r="AH2261" i="2" s="1"/>
  <c r="AH2262" i="2" a="1"/>
  <c r="AH2262" i="2" s="1"/>
  <c r="AH3199" i="2" a="1"/>
  <c r="AH3199" i="2" s="1"/>
  <c r="AH3200" i="2" a="1"/>
  <c r="AH3200" i="2" s="1"/>
  <c r="AH3201" i="2" a="1"/>
  <c r="AH3201" i="2"/>
  <c r="AH3251" i="2" a="1"/>
  <c r="AH3251" i="2" s="1"/>
  <c r="AH3252" i="2" a="1"/>
  <c r="AH3252" i="2" s="1"/>
  <c r="AH3253" i="2" a="1"/>
  <c r="AH3253" i="2"/>
  <c r="AH3298" i="2" a="1"/>
  <c r="AH3298" i="2"/>
  <c r="AH3299" i="2" a="1"/>
  <c r="AH3299" i="2" s="1"/>
  <c r="AH3365" i="2" a="1"/>
  <c r="AH3365" i="2" s="1"/>
  <c r="AH4305" i="2" a="1"/>
  <c r="AH4305" i="2" s="1"/>
  <c r="AH4454" i="2" a="1"/>
  <c r="AH4454" i="2" s="1"/>
  <c r="AH4455" i="2" a="1"/>
  <c r="AH4455" i="2" s="1"/>
  <c r="AH4900" i="2" a="1"/>
  <c r="AH4900" i="2" s="1"/>
  <c r="AH4901" i="2" a="1"/>
  <c r="AH4901" i="2" s="1"/>
  <c r="AH5035" i="2" a="1"/>
  <c r="AH5035" i="2"/>
  <c r="AH503" i="2" a="1"/>
  <c r="AH503" i="2" s="1"/>
  <c r="AH504" i="2" a="1"/>
  <c r="AH504" i="2" s="1"/>
  <c r="AH1019" i="2" a="1"/>
  <c r="AH1019" i="2" s="1"/>
  <c r="AH4660" i="2" a="1"/>
  <c r="AH4660" i="2" s="1"/>
  <c r="AH1334" i="2" a="1"/>
  <c r="AH1334" i="2" s="1"/>
  <c r="AH3552" i="2" a="1"/>
  <c r="AH3552" i="2" s="1"/>
  <c r="AH5816" i="2" a="1"/>
  <c r="AH5816" i="2"/>
  <c r="AH4306" i="2" a="1"/>
  <c r="AH4306" i="2" s="1"/>
  <c r="AH5189" i="2" a="1"/>
  <c r="AH5189" i="2" s="1"/>
  <c r="AH5315" i="2" a="1"/>
  <c r="AH5315" i="2" s="1"/>
  <c r="AH5710" i="2" a="1"/>
  <c r="AH5710" i="2" s="1"/>
  <c r="AH6095" i="2" a="1"/>
  <c r="AH6095" i="2" s="1"/>
  <c r="AH6175" i="2" a="1"/>
  <c r="AH6175" i="2" s="1"/>
  <c r="AH6222" i="2" a="1"/>
  <c r="AH6222" i="2"/>
  <c r="AH444" i="2" a="1"/>
  <c r="AH444" i="2" s="1"/>
  <c r="AH445" i="2" a="1"/>
  <c r="AH445" i="2"/>
  <c r="AH1048" i="2" a="1"/>
  <c r="AH1048" i="2"/>
  <c r="AH4661" i="2" a="1"/>
  <c r="AH4661" i="2" s="1"/>
  <c r="AH1438" i="2" a="1"/>
  <c r="AH1438" i="2" s="1"/>
  <c r="AH3553" i="2" a="1"/>
  <c r="AH3553" i="2"/>
  <c r="AH3790" i="2" a="1"/>
  <c r="AH3790" i="2" s="1"/>
  <c r="AH3797" i="2" a="1"/>
  <c r="AH3797" i="2" s="1"/>
  <c r="AH4008" i="2" a="1"/>
  <c r="AH4008" i="2" s="1"/>
  <c r="AH4009" i="2" a="1"/>
  <c r="AH4009" i="2" s="1"/>
  <c r="AH4319" i="2" a="1"/>
  <c r="AH4319" i="2" s="1"/>
  <c r="AH5817" i="2" a="1"/>
  <c r="AH5817" i="2" s="1"/>
  <c r="AH5201" i="2" a="1"/>
  <c r="AH5201" i="2" s="1"/>
  <c r="AH5316" i="2" a="1"/>
  <c r="AH5316" i="2" s="1"/>
  <c r="AH5471" i="2" a="1"/>
  <c r="AH5471" i="2" s="1"/>
  <c r="AH5536" i="2" a="1"/>
  <c r="AH5536" i="2" s="1"/>
  <c r="AH5729" i="2" a="1"/>
  <c r="AH5729" i="2" s="1"/>
  <c r="AH5876" i="2" a="1"/>
  <c r="AH5876" i="2"/>
  <c r="AH5986" i="2" a="1"/>
  <c r="AH5986" i="2"/>
  <c r="AH5987" i="2" a="1"/>
  <c r="AH5987" i="2" s="1"/>
  <c r="AH446" i="2" a="1"/>
  <c r="AH446" i="2"/>
  <c r="AH447" i="2" a="1"/>
  <c r="AH447" i="2" s="1"/>
  <c r="AH756" i="2" a="1"/>
  <c r="AH756" i="2" s="1"/>
  <c r="AH757" i="2" a="1"/>
  <c r="AH757" i="2"/>
  <c r="AH886" i="2" a="1"/>
  <c r="AH886" i="2"/>
  <c r="AH2189" i="2" a="1"/>
  <c r="AH2189" i="2" s="1"/>
  <c r="AH2190" i="2" a="1"/>
  <c r="AH2190" i="2" s="1"/>
  <c r="AH2214" i="2" a="1"/>
  <c r="AH2214" i="2" s="1"/>
  <c r="AH2234" i="2" a="1"/>
  <c r="AH2234" i="2" s="1"/>
  <c r="AH2235" i="2" a="1"/>
  <c r="AH2235" i="2" s="1"/>
  <c r="AH2236" i="2" a="1"/>
  <c r="AH2236" i="2" s="1"/>
  <c r="AH2263" i="2" a="1"/>
  <c r="AH2263" i="2" s="1"/>
  <c r="AH2264" i="2" a="1"/>
  <c r="AH2264" i="2" s="1"/>
  <c r="AH3202" i="2" a="1"/>
  <c r="AH3202" i="2" s="1"/>
  <c r="AH3203" i="2" a="1"/>
  <c r="AH3203" i="2"/>
  <c r="AH3254" i="2" a="1"/>
  <c r="AH3254" i="2" s="1"/>
  <c r="AH3255" i="2" a="1"/>
  <c r="AH3255" i="2" s="1"/>
  <c r="AH3300" i="2" a="1"/>
  <c r="AH3300" i="2"/>
  <c r="AH3301" i="2" a="1"/>
  <c r="AH3301" i="2" s="1"/>
  <c r="AH3302" i="2" a="1"/>
  <c r="AH3302" i="2" s="1"/>
  <c r="AH3334" i="2" a="1"/>
  <c r="AH3334" i="2" s="1"/>
  <c r="AH4320" i="2" a="1"/>
  <c r="AH4320" i="2"/>
  <c r="AH4530" i="2" a="1"/>
  <c r="AH4530" i="2" s="1"/>
  <c r="AH4531" i="2" a="1"/>
  <c r="AH4531" i="2" s="1"/>
  <c r="AH4878" i="2" a="1"/>
  <c r="AH4878" i="2" s="1"/>
  <c r="AH4879" i="2" a="1"/>
  <c r="AH4879" i="2" s="1"/>
  <c r="AH3345" i="2" a="1"/>
  <c r="AH3345" i="2" s="1"/>
  <c r="AH5462" i="2" a="1"/>
  <c r="AH5462" i="2"/>
  <c r="AH6407" i="2" a="1"/>
  <c r="AH6407" i="2" s="1"/>
  <c r="AH6526" i="2" a="1"/>
  <c r="AH6526" i="2" s="1"/>
  <c r="AH3357" i="2" a="1"/>
  <c r="AH3357" i="2"/>
  <c r="AH5056" i="2" a="1"/>
  <c r="AH5056" i="2" s="1"/>
  <c r="AH3256" i="2" a="1"/>
  <c r="AH3256" i="2" s="1"/>
  <c r="AH3728" i="2" a="1"/>
  <c r="AH3728" i="2"/>
  <c r="AH3729" i="2" a="1"/>
  <c r="AH3729" i="2" s="1"/>
  <c r="AH3925" i="2" a="1"/>
  <c r="AH3925" i="2" s="1"/>
  <c r="AH3926" i="2" a="1"/>
  <c r="AH3926" i="2" s="1"/>
  <c r="AH5443" i="2" a="1"/>
  <c r="AH5443" i="2"/>
  <c r="AH6393" i="2" a="1"/>
  <c r="AH6393" i="2" s="1"/>
  <c r="AH6522" i="2" a="1"/>
  <c r="AH6522" i="2" s="1"/>
  <c r="AH352" i="2" a="1"/>
  <c r="AH352" i="2" s="1"/>
  <c r="AH382" i="2" a="1"/>
  <c r="AH382" i="2" s="1"/>
  <c r="AH724" i="2" a="1"/>
  <c r="AH724" i="2" s="1"/>
  <c r="AH740" i="2" a="1"/>
  <c r="AH740" i="2" s="1"/>
  <c r="AH887" i="2" a="1"/>
  <c r="AH887" i="2" s="1"/>
  <c r="AH2215" i="2" a="1"/>
  <c r="AH2215" i="2" s="1"/>
  <c r="AH2216" i="2" a="1"/>
  <c r="AH2216" i="2"/>
  <c r="AH2237" i="2" a="1"/>
  <c r="AH2237" i="2" s="1"/>
  <c r="AH2238" i="2" a="1"/>
  <c r="AH2238" i="2" s="1"/>
  <c r="AH2239" i="2" a="1"/>
  <c r="AH2239" i="2" s="1"/>
  <c r="AH2240" i="2" a="1"/>
  <c r="AH2240" i="2" s="1"/>
  <c r="AH2265" i="2" a="1"/>
  <c r="AH2265" i="2"/>
  <c r="AH2266" i="2" a="1"/>
  <c r="AH2266" i="2" s="1"/>
  <c r="AH3204" i="2" a="1"/>
  <c r="AH3204" i="2"/>
  <c r="AH3205" i="2" a="1"/>
  <c r="AH3205" i="2" s="1"/>
  <c r="AH3206" i="2" a="1"/>
  <c r="AH3206" i="2" s="1"/>
  <c r="AH3207" i="2" a="1"/>
  <c r="AH3207" i="2" s="1"/>
  <c r="AH3208" i="2" a="1"/>
  <c r="AH3208" i="2" s="1"/>
  <c r="AH3257" i="2" a="1"/>
  <c r="AH3257" i="2" s="1"/>
  <c r="AH3258" i="2" a="1"/>
  <c r="AH3258" i="2" s="1"/>
  <c r="AH3259" i="2" a="1"/>
  <c r="AH3259" i="2" s="1"/>
  <c r="AH3366" i="2" a="1"/>
  <c r="AH3366" i="2" s="1"/>
  <c r="AH4285" i="2" a="1"/>
  <c r="AH4285" i="2"/>
  <c r="AH4456" i="2" a="1"/>
  <c r="AH4456" i="2" s="1"/>
  <c r="AH4457" i="2" a="1"/>
  <c r="AH4457" i="2" s="1"/>
  <c r="AH4902" i="2" a="1"/>
  <c r="AH4902" i="2" s="1"/>
  <c r="AH4903" i="2" a="1"/>
  <c r="AH4903" i="2" s="1"/>
  <c r="AH5036" i="2" a="1"/>
  <c r="AH5036" i="2"/>
  <c r="AH495" i="2" a="1"/>
  <c r="AH495" i="2" s="1"/>
  <c r="AH505" i="2" a="1"/>
  <c r="AH505" i="2"/>
  <c r="AH1020" i="2" a="1"/>
  <c r="AH1020" i="2" s="1"/>
  <c r="AH4662" i="2" a="1"/>
  <c r="AH4662" i="2" s="1"/>
  <c r="AH1335" i="2" a="1"/>
  <c r="AH1335" i="2" s="1"/>
  <c r="AH3554" i="2" a="1"/>
  <c r="AH3554" i="2" s="1"/>
  <c r="AH4307" i="2" a="1"/>
  <c r="AH4307" i="2" s="1"/>
  <c r="AH5818" i="2" a="1"/>
  <c r="AH5818" i="2"/>
  <c r="AH5190" i="2" a="1"/>
  <c r="AH5190" i="2" s="1"/>
  <c r="AH5317" i="2" a="1"/>
  <c r="AH5317" i="2" s="1"/>
  <c r="AH5711" i="2" a="1"/>
  <c r="AH5711" i="2" s="1"/>
  <c r="AH6041" i="2" a="1"/>
  <c r="AH6041" i="2" s="1"/>
  <c r="AH6176" i="2" a="1"/>
  <c r="AH6176" i="2" s="1"/>
  <c r="AH6223" i="2" a="1"/>
  <c r="AH6223" i="2" s="1"/>
  <c r="AH448" i="2" a="1"/>
  <c r="AH448" i="2"/>
  <c r="AH449" i="2" a="1"/>
  <c r="AH449" i="2" s="1"/>
  <c r="AH1049" i="2" a="1"/>
  <c r="AH1049" i="2" s="1"/>
  <c r="AH4663" i="2" a="1"/>
  <c r="AH4663" i="2" s="1"/>
  <c r="AH1488" i="2" a="1"/>
  <c r="AH1488" i="2" s="1"/>
  <c r="AH3555" i="2" a="1"/>
  <c r="AH3555" i="2" s="1"/>
  <c r="AH3791" i="2" a="1"/>
  <c r="AH3791" i="2" s="1"/>
  <c r="AH3792" i="2" a="1"/>
  <c r="AH3792" i="2" s="1"/>
  <c r="AH4010" i="2" a="1"/>
  <c r="AH4010" i="2" s="1"/>
  <c r="AH4011" i="2" a="1"/>
  <c r="AH4011" i="2" s="1"/>
  <c r="AH4323" i="2" a="1"/>
  <c r="AH4323" i="2" s="1"/>
  <c r="AH5819" i="2" a="1"/>
  <c r="AH5819" i="2" s="1"/>
  <c r="AH5202" i="2" a="1"/>
  <c r="AH5202" i="2"/>
  <c r="AH5318" i="2" a="1"/>
  <c r="AH5318" i="2" s="1"/>
  <c r="AH5472" i="2" a="1"/>
  <c r="AH5472" i="2" s="1"/>
  <c r="AH5537" i="2" a="1"/>
  <c r="AH5537" i="2"/>
  <c r="AH5730" i="2" a="1"/>
  <c r="AH5730" i="2" s="1"/>
  <c r="AH5877" i="2" a="1"/>
  <c r="AH5877" i="2"/>
  <c r="AH5988" i="2" a="1"/>
  <c r="AH5988" i="2" s="1"/>
  <c r="AH5989" i="2" a="1"/>
  <c r="AH5989" i="2" s="1"/>
  <c r="AH450" i="2" a="1"/>
  <c r="AH450" i="2" s="1"/>
  <c r="AH451" i="2" a="1"/>
  <c r="AH451" i="2" s="1"/>
  <c r="AH758" i="2" a="1"/>
  <c r="AH758" i="2" s="1"/>
  <c r="AH759" i="2" a="1"/>
  <c r="AH759" i="2" s="1"/>
  <c r="AH888" i="2" a="1"/>
  <c r="AH888" i="2" s="1"/>
  <c r="AH2191" i="2" a="1"/>
  <c r="AH2191" i="2" s="1"/>
  <c r="AH2192" i="2" a="1"/>
  <c r="AH2192" i="2" s="1"/>
  <c r="AH2241" i="2" a="1"/>
  <c r="AH2241" i="2" s="1"/>
  <c r="AH2242" i="2" a="1"/>
  <c r="AH2242" i="2" s="1"/>
  <c r="AH2243" i="2" a="1"/>
  <c r="AH2243" i="2" s="1"/>
  <c r="AH2244" i="2" a="1"/>
  <c r="AH2244" i="2" s="1"/>
  <c r="AH2267" i="2" a="1"/>
  <c r="AH2267" i="2" s="1"/>
  <c r="AH2268" i="2" a="1"/>
  <c r="AH2268" i="2" s="1"/>
  <c r="AH3209" i="2" a="1"/>
  <c r="AH3209" i="2" s="1"/>
  <c r="AH3210" i="2" a="1"/>
  <c r="AH3210" i="2" s="1"/>
  <c r="AH3260" i="2" a="1"/>
  <c r="AH3260" i="2"/>
  <c r="AH3261" i="2" a="1"/>
  <c r="AH3261" i="2" s="1"/>
  <c r="AH3303" i="2" a="1"/>
  <c r="AH3303" i="2" s="1"/>
  <c r="AH3304" i="2" a="1"/>
  <c r="AH3304" i="2" s="1"/>
  <c r="AH3305" i="2" a="1"/>
  <c r="AH3305" i="2" s="1"/>
  <c r="AH3306" i="2" a="1"/>
  <c r="AH3306" i="2" s="1"/>
  <c r="AH4321" i="2" a="1"/>
  <c r="AH4321" i="2"/>
  <c r="AH4532" i="2" a="1"/>
  <c r="AH4532" i="2" s="1"/>
  <c r="AH4533" i="2" a="1"/>
  <c r="AH4533" i="2" s="1"/>
  <c r="AH4880" i="2" a="1"/>
  <c r="AH4880" i="2" s="1"/>
  <c r="AH4881" i="2" a="1"/>
  <c r="AH4881" i="2" s="1"/>
  <c r="AH3346" i="2" a="1"/>
  <c r="AH3346" i="2"/>
  <c r="AH5463" i="2" a="1"/>
  <c r="AH5463" i="2" s="1"/>
  <c r="AH6408" i="2" a="1"/>
  <c r="AH6408" i="2"/>
  <c r="AH6527" i="2" a="1"/>
  <c r="AH6527" i="2" s="1"/>
  <c r="AH3358" i="2" a="1"/>
  <c r="AH3358" i="2" s="1"/>
  <c r="AH5057" i="2" a="1"/>
  <c r="AH5057" i="2" s="1"/>
  <c r="AH472" i="2" a="1"/>
  <c r="AH472" i="2" s="1"/>
  <c r="AH473" i="2" a="1"/>
  <c r="AH473" i="2" s="1"/>
  <c r="AH4664" i="2" a="1"/>
  <c r="AH4664" i="2" s="1"/>
  <c r="AH1021" i="2" a="1"/>
  <c r="AH1021" i="2" s="1"/>
  <c r="AH1336" i="2" a="1"/>
  <c r="AH1336" i="2" s="1"/>
  <c r="AH3556" i="2" a="1"/>
  <c r="AH3556" i="2"/>
  <c r="AH4286" i="2" a="1"/>
  <c r="AH4286" i="2" s="1"/>
  <c r="AH5820" i="2" a="1"/>
  <c r="AH5820" i="2" s="1"/>
  <c r="AH5319" i="2" a="1"/>
  <c r="AH5319" i="2" s="1"/>
  <c r="AH5191" i="2" a="1"/>
  <c r="AH5191" i="2" s="1"/>
  <c r="AH5473" i="2" a="1"/>
  <c r="AH5473" i="2" s="1"/>
  <c r="AH5538" i="2" a="1"/>
  <c r="AH5538" i="2" s="1"/>
  <c r="AH5712" i="2" a="1"/>
  <c r="AH5712" i="2"/>
  <c r="AH2193" i="2" a="1"/>
  <c r="AH2193" i="2" s="1"/>
  <c r="AH2194" i="2" a="1"/>
  <c r="AH2194" i="2" s="1"/>
  <c r="AH2217" i="2" a="1"/>
  <c r="AH2217" i="2" s="1"/>
  <c r="AH2218" i="2" a="1"/>
  <c r="AH2218" i="2" s="1"/>
  <c r="AH2219" i="2" a="1"/>
  <c r="AH2219" i="2" s="1"/>
  <c r="AH2220" i="2" a="1"/>
  <c r="AH2220" i="2" s="1"/>
  <c r="AH3088" i="2" a="1"/>
  <c r="AH3088" i="2" s="1"/>
  <c r="AH3089" i="2" a="1"/>
  <c r="AH3089" i="2" s="1"/>
  <c r="AH3114" i="2" a="1"/>
  <c r="AH3114" i="2" s="1"/>
  <c r="AH3115" i="2" a="1"/>
  <c r="AH3115" i="2" s="1"/>
  <c r="AH3116" i="2" a="1"/>
  <c r="AH3116" i="2" s="1"/>
  <c r="AH3117" i="2" a="1"/>
  <c r="AH3117" i="2"/>
  <c r="AH3431" i="2" a="1"/>
  <c r="AH3431" i="2" s="1"/>
  <c r="AH3760" i="2" a="1"/>
  <c r="AH3760" i="2" s="1"/>
  <c r="AH3761" i="2" a="1"/>
  <c r="AH3761" i="2" s="1"/>
  <c r="AH3981" i="2" a="1"/>
  <c r="AH3981" i="2" s="1"/>
  <c r="AH3982" i="2" a="1"/>
  <c r="AH3982" i="2" s="1"/>
  <c r="AH5426" i="2" a="1"/>
  <c r="AH5426" i="2" s="1"/>
  <c r="AH6042" i="2" a="1"/>
  <c r="AH6042" i="2" s="1"/>
  <c r="AH6177" i="2" a="1"/>
  <c r="AH6177" i="2" s="1"/>
  <c r="AH6224" i="2" a="1"/>
  <c r="AH6224" i="2" s="1"/>
  <c r="AH6348" i="2" a="1"/>
  <c r="AH6348" i="2" s="1"/>
  <c r="AH6437" i="2" a="1"/>
  <c r="AH6437" i="2" s="1"/>
  <c r="AH353" i="2" a="1"/>
  <c r="AH353" i="2" s="1"/>
  <c r="AH383" i="2" a="1"/>
  <c r="AH383" i="2"/>
  <c r="AH725" i="2" a="1"/>
  <c r="AH725" i="2" s="1"/>
  <c r="AH726" i="2" a="1"/>
  <c r="AH726" i="2" s="1"/>
  <c r="AH889" i="2" a="1"/>
  <c r="AH889" i="2"/>
  <c r="AH2151" i="2" a="1"/>
  <c r="AH2151" i="2" s="1"/>
  <c r="AH2152" i="2" a="1"/>
  <c r="AH2152" i="2"/>
  <c r="AH3061" i="2" a="1"/>
  <c r="AH3061" i="2" s="1"/>
  <c r="AH3062" i="2" a="1"/>
  <c r="AH3062" i="2" s="1"/>
  <c r="AH3438" i="2" a="1"/>
  <c r="AH3438" i="2"/>
  <c r="AH4287" i="2" a="1"/>
  <c r="AH4287" i="2" s="1"/>
  <c r="AH4510" i="2" a="1"/>
  <c r="AH4510" i="2" s="1"/>
  <c r="AH4511" i="2" a="1"/>
  <c r="AH4511" i="2" s="1"/>
  <c r="AH4794" i="2" a="1"/>
  <c r="AH4794" i="2" s="1"/>
  <c r="AH4795" i="2" a="1"/>
  <c r="AH4795" i="2" s="1"/>
  <c r="AH5037" i="2" a="1"/>
  <c r="AH5037" i="2" s="1"/>
  <c r="AH452" i="2" a="1"/>
  <c r="AH452" i="2" s="1"/>
  <c r="AH453" i="2" a="1"/>
  <c r="AH453" i="2" s="1"/>
  <c r="AH1050" i="2" a="1"/>
  <c r="AH1050" i="2" s="1"/>
  <c r="AH4665" i="2" a="1"/>
  <c r="AH4665" i="2" s="1"/>
  <c r="AH1489" i="2" a="1"/>
  <c r="AH1489" i="2"/>
  <c r="AH3557" i="2" a="1"/>
  <c r="AH3557" i="2" s="1"/>
  <c r="AH3793" i="2" a="1"/>
  <c r="AH3793" i="2" s="1"/>
  <c r="AH3798" i="2" a="1"/>
  <c r="AH3798" i="2" s="1"/>
  <c r="AH4012" i="2" a="1"/>
  <c r="AH4012" i="2"/>
  <c r="AH4013" i="2" a="1"/>
  <c r="AH4013" i="2" s="1"/>
  <c r="AH4324" i="2" a="1"/>
  <c r="AH4324" i="2" s="1"/>
  <c r="AH5821" i="2" a="1"/>
  <c r="AH5821" i="2" s="1"/>
  <c r="AH5203" i="2" a="1"/>
  <c r="AH5203" i="2" s="1"/>
  <c r="AH5320" i="2" a="1"/>
  <c r="AH5320" i="2" s="1"/>
  <c r="AH5529" i="2" a="1"/>
  <c r="AH5529" i="2" s="1"/>
  <c r="AH5539" i="2" a="1"/>
  <c r="AH5539" i="2" s="1"/>
  <c r="AH5731" i="2" a="1"/>
  <c r="AH5731" i="2" s="1"/>
  <c r="AH5990" i="2" a="1"/>
  <c r="AH5990" i="2" s="1"/>
  <c r="AH5991" i="2" a="1"/>
  <c r="AH5991" i="2" s="1"/>
  <c r="AH454" i="2" a="1"/>
  <c r="AH454" i="2" s="1"/>
  <c r="AH455" i="2" a="1"/>
  <c r="AH455" i="2"/>
  <c r="AH760" i="2" a="1"/>
  <c r="AH760" i="2" s="1"/>
  <c r="AH761" i="2" a="1"/>
  <c r="AH761" i="2" s="1"/>
  <c r="AH890" i="2" a="1"/>
  <c r="AH890" i="2" s="1"/>
  <c r="AH2195" i="2" a="1"/>
  <c r="AH2195" i="2" s="1"/>
  <c r="AH2196" i="2" a="1"/>
  <c r="AH2196" i="2" s="1"/>
  <c r="AH2245" i="2" a="1"/>
  <c r="AH2245" i="2" s="1"/>
  <c r="AH2246" i="2" a="1"/>
  <c r="AH2246" i="2" s="1"/>
  <c r="AH2269" i="2" a="1"/>
  <c r="AH2269" i="2" s="1"/>
  <c r="AH2270" i="2" a="1"/>
  <c r="AH2270" i="2" s="1"/>
  <c r="AH2271" i="2" a="1"/>
  <c r="AH2271" i="2" s="1"/>
  <c r="AH2277" i="2" a="1"/>
  <c r="AH2277" i="2" s="1"/>
  <c r="AH3211" i="2" a="1"/>
  <c r="AH3211" i="2" s="1"/>
  <c r="AH3262" i="2" a="1"/>
  <c r="AH3262" i="2"/>
  <c r="AH3263" i="2" a="1"/>
  <c r="AH3263" i="2" s="1"/>
  <c r="AH3307" i="2" a="1"/>
  <c r="AH3307" i="2" s="1"/>
  <c r="AH3308" i="2" a="1"/>
  <c r="AH3308" i="2"/>
  <c r="AH3309" i="2" a="1"/>
  <c r="AH3309" i="2" s="1"/>
  <c r="AH3310" i="2" a="1"/>
  <c r="AH3310" i="2" s="1"/>
  <c r="AH3335" i="2" a="1"/>
  <c r="AH3335" i="2" s="1"/>
  <c r="AH4322" i="2" a="1"/>
  <c r="AH4322" i="2" s="1"/>
  <c r="AH4534" i="2" a="1"/>
  <c r="AH4534" i="2"/>
  <c r="AH4535" i="2" a="1"/>
  <c r="AH4535" i="2" s="1"/>
  <c r="AH4882" i="2" a="1"/>
  <c r="AH4882" i="2" s="1"/>
  <c r="AH4883" i="2" a="1"/>
  <c r="AH4883" i="2" s="1"/>
  <c r="AH3347" i="2" a="1"/>
  <c r="AH3347" i="2" s="1"/>
  <c r="AH5464" i="2" a="1"/>
  <c r="AH5464" i="2" s="1"/>
  <c r="AH6178" i="2" a="1"/>
  <c r="AH6178" i="2" s="1"/>
  <c r="AH6409" i="2" a="1"/>
  <c r="AH6409" i="2" s="1"/>
  <c r="AH6528" i="2" a="1"/>
  <c r="AH6528" i="2" s="1"/>
  <c r="AH3359" i="2" a="1"/>
  <c r="AH3359" i="2" s="1"/>
  <c r="AH5058" i="2" a="1"/>
  <c r="AH5058" i="2" s="1"/>
  <c r="AH409" i="2" a="1"/>
  <c r="AH409" i="2"/>
  <c r="AH456" i="2" a="1"/>
  <c r="AH456" i="2" s="1"/>
  <c r="AH1044" i="2" a="1"/>
  <c r="AH1044" i="2"/>
  <c r="AH4666" i="2" a="1"/>
  <c r="AH4666" i="2" s="1"/>
  <c r="AH1490" i="2" a="1"/>
  <c r="AH1490" i="2" s="1"/>
  <c r="AH3558" i="2" a="1"/>
  <c r="AH3558" i="2" s="1"/>
  <c r="AH3762" i="2" a="1"/>
  <c r="AH3762" i="2" s="1"/>
  <c r="AH3763" i="2" a="1"/>
  <c r="AH3763" i="2" s="1"/>
  <c r="AH3983" i="2" a="1"/>
  <c r="AH3983" i="2" s="1"/>
  <c r="AH3984" i="2" a="1"/>
  <c r="AH3984" i="2" s="1"/>
  <c r="AH4051" i="2" a="1"/>
  <c r="AH4051" i="2" s="1"/>
  <c r="AH5204" i="2" a="1"/>
  <c r="AH5204" i="2" s="1"/>
  <c r="AH5321" i="2" a="1"/>
  <c r="AH5321" i="2" s="1"/>
  <c r="AH5722" i="2" a="1"/>
  <c r="AH5722" i="2"/>
  <c r="AH457" i="2" a="1"/>
  <c r="AH457" i="2" s="1"/>
  <c r="AH458" i="2" a="1"/>
  <c r="AH458" i="2" s="1"/>
  <c r="AH762" i="2" a="1"/>
  <c r="AH762" i="2"/>
  <c r="AH772" i="2" a="1"/>
  <c r="AH772" i="2" s="1"/>
  <c r="AH891" i="2" a="1"/>
  <c r="AH891" i="2"/>
  <c r="AH2116" i="2" a="1"/>
  <c r="AH2116" i="2" s="1"/>
  <c r="AH2117" i="2" a="1"/>
  <c r="AH2117" i="2" s="1"/>
  <c r="AH2221" i="2" a="1"/>
  <c r="AH2221" i="2" s="1"/>
  <c r="AH2222" i="2" a="1"/>
  <c r="AH2222" i="2" s="1"/>
  <c r="AH2247" i="2" a="1"/>
  <c r="AH2247" i="2" s="1"/>
  <c r="AH2248" i="2" a="1"/>
  <c r="AH2248" i="2" s="1"/>
  <c r="AH2249" i="2" a="1"/>
  <c r="AH2249" i="2" s="1"/>
  <c r="AH2272" i="2" a="1"/>
  <c r="AH2272" i="2" s="1"/>
  <c r="AH2996" i="2" a="1"/>
  <c r="AH2996" i="2" s="1"/>
  <c r="AH3063" i="2" a="1"/>
  <c r="AH3063" i="2" s="1"/>
  <c r="AH3158" i="2" a="1"/>
  <c r="AH3158" i="2"/>
  <c r="AH3212" i="2" a="1"/>
  <c r="AH3212" i="2" s="1"/>
  <c r="AH3213" i="2" a="1"/>
  <c r="AH3213" i="2" s="1"/>
  <c r="AH3214" i="2" a="1"/>
  <c r="AH3214" i="2" s="1"/>
  <c r="AH3215" i="2" a="1"/>
  <c r="AH3215" i="2" s="1"/>
  <c r="AH3264" i="2" a="1"/>
  <c r="AH3264" i="2" s="1"/>
  <c r="AH4308" i="2" a="1"/>
  <c r="AH4308" i="2" s="1"/>
  <c r="AH4512" i="2" a="1"/>
  <c r="AH4512" i="2" s="1"/>
  <c r="AH4513" i="2" a="1"/>
  <c r="AH4513" i="2" s="1"/>
  <c r="AH4923" i="2" a="1"/>
  <c r="AH4923" i="2" s="1"/>
  <c r="AH4924" i="2" a="1"/>
  <c r="AH4924" i="2" s="1"/>
  <c r="AH3360" i="2" a="1"/>
  <c r="AH3360" i="2" s="1"/>
  <c r="AH5467" i="2" a="1"/>
  <c r="AH5467" i="2" s="1"/>
  <c r="AH6043" i="2" a="1"/>
  <c r="AH6043" i="2" s="1"/>
  <c r="AH6096" i="2" a="1"/>
  <c r="AH6096" i="2" s="1"/>
  <c r="AH6179" i="2" a="1"/>
  <c r="AH6179" i="2" s="1"/>
  <c r="AH6225" i="2" a="1"/>
  <c r="AH6225" i="2" s="1"/>
  <c r="AH6394" i="2" a="1"/>
  <c r="AH6394" i="2" s="1"/>
  <c r="AH6461" i="2" a="1"/>
  <c r="AH6461" i="2" s="1"/>
  <c r="AH3367" i="2" a="1"/>
  <c r="AH3367" i="2" s="1"/>
  <c r="AH5059" i="2" a="1"/>
  <c r="AH5059" i="2" s="1"/>
  <c r="AH410" i="2" a="1"/>
  <c r="AH410" i="2" s="1"/>
  <c r="AH459" i="2" a="1"/>
  <c r="AH459" i="2" s="1"/>
  <c r="AH1045" i="2" a="1"/>
  <c r="AH1045" i="2" s="1"/>
  <c r="AH4667" i="2" a="1"/>
  <c r="AH4667" i="2"/>
  <c r="AH1491" i="2" a="1"/>
  <c r="AH1491" i="2" s="1"/>
  <c r="AH3559" i="2" a="1"/>
  <c r="AH3559" i="2" s="1"/>
  <c r="AH3764" i="2" a="1"/>
  <c r="AH3764" i="2" s="1"/>
  <c r="AH3765" i="2" a="1"/>
  <c r="AH3765" i="2" s="1"/>
  <c r="AH3985" i="2" a="1"/>
  <c r="AH3985" i="2" s="1"/>
  <c r="AH3986" i="2" a="1"/>
  <c r="AH3986" i="2" s="1"/>
  <c r="AH4052" i="2" a="1"/>
  <c r="AH4052" i="2" s="1"/>
  <c r="AH5205" i="2" a="1"/>
  <c r="AH5205" i="2" s="1"/>
  <c r="AH5322" i="2" a="1"/>
  <c r="AH5322" i="2" s="1"/>
  <c r="AH5723" i="2" a="1"/>
  <c r="AH5723" i="2" s="1"/>
  <c r="AH460" i="2" a="1"/>
  <c r="AH460" i="2"/>
  <c r="AH461" i="2" a="1"/>
  <c r="AH461" i="2" s="1"/>
  <c r="AH763" i="2" a="1"/>
  <c r="AH763" i="2"/>
  <c r="AH773" i="2" a="1"/>
  <c r="AH773" i="2"/>
  <c r="AH892" i="2" a="1"/>
  <c r="AH892" i="2" s="1"/>
  <c r="AH2118" i="2" a="1"/>
  <c r="AH2118" i="2"/>
  <c r="AH2153" i="2" a="1"/>
  <c r="AH2153" i="2" s="1"/>
  <c r="AH2223" i="2" a="1"/>
  <c r="AH2223" i="2" s="1"/>
  <c r="AH2250" i="2" a="1"/>
  <c r="AH2250" i="2" s="1"/>
  <c r="AH2251" i="2" a="1"/>
  <c r="AH2251" i="2" s="1"/>
  <c r="AH2252" i="2" a="1"/>
  <c r="AH2252" i="2" s="1"/>
  <c r="AH2253" i="2" a="1"/>
  <c r="AH2253" i="2" s="1"/>
  <c r="AH2273" i="2" a="1"/>
  <c r="AH2273" i="2" s="1"/>
  <c r="AH2997" i="2" a="1"/>
  <c r="AH2997" i="2"/>
  <c r="AH3064" i="2" a="1"/>
  <c r="AH3064" i="2" s="1"/>
  <c r="AH3159" i="2" a="1"/>
  <c r="AH3159" i="2" s="1"/>
  <c r="AH3216" i="2" a="1"/>
  <c r="AH3216" i="2" s="1"/>
  <c r="AH3217" i="2" a="1"/>
  <c r="AH3217" i="2" s="1"/>
  <c r="AH3218" i="2" a="1"/>
  <c r="AH3218" i="2" s="1"/>
  <c r="AH3219" i="2" a="1"/>
  <c r="AH3219" i="2"/>
  <c r="AH3265" i="2" a="1"/>
  <c r="AH3265" i="2" s="1"/>
  <c r="AH4309" i="2" a="1"/>
  <c r="AH4309" i="2" s="1"/>
  <c r="AH4514" i="2" a="1"/>
  <c r="AH4514" i="2" s="1"/>
  <c r="AH4515" i="2" a="1"/>
  <c r="AH4515" i="2" s="1"/>
  <c r="AH4925" i="2" a="1"/>
  <c r="AH4925" i="2" s="1"/>
  <c r="AH4926" i="2" a="1"/>
  <c r="AH4926" i="2" s="1"/>
  <c r="AH3361" i="2" a="1"/>
  <c r="AH3361" i="2" s="1"/>
  <c r="AH5468" i="2" a="1"/>
  <c r="AH5468" i="2" s="1"/>
  <c r="AH6044" i="2" a="1"/>
  <c r="AH6044" i="2" s="1"/>
  <c r="AH6097" i="2" a="1"/>
  <c r="AH6097" i="2"/>
  <c r="AH6180" i="2" a="1"/>
  <c r="AH6180" i="2" s="1"/>
  <c r="AH6226" i="2" a="1"/>
  <c r="AH6226" i="2" s="1"/>
  <c r="AH6395" i="2" a="1"/>
  <c r="AH6395" i="2" s="1"/>
  <c r="AH6462" i="2" a="1"/>
  <c r="AH6462" i="2" s="1"/>
  <c r="AH3368" i="2" a="1"/>
  <c r="AH3368" i="2" s="1"/>
  <c r="AH5060" i="2" a="1"/>
  <c r="AH5060" i="2" s="1"/>
  <c r="AH411" i="2" a="1"/>
  <c r="AH411" i="2" s="1"/>
  <c r="AH412" i="2" a="1"/>
  <c r="AH412" i="2" s="1"/>
  <c r="AH1037" i="2" a="1"/>
  <c r="AH1037" i="2" s="1"/>
  <c r="AH4668" i="2" a="1"/>
  <c r="AH4668" i="2" s="1"/>
  <c r="AH1389" i="2" a="1"/>
  <c r="AH1389" i="2" s="1"/>
  <c r="AH3560" i="2" a="1"/>
  <c r="AH3560" i="2" s="1"/>
  <c r="AH3794" i="2" a="1"/>
  <c r="AH3794" i="2" s="1"/>
  <c r="AH3799" i="2" a="1"/>
  <c r="AH3799" i="2" s="1"/>
  <c r="AH4014" i="2" a="1"/>
  <c r="AH4014" i="2" s="1"/>
  <c r="AH4015" i="2" a="1"/>
  <c r="AH4015" i="2"/>
  <c r="AH4288" i="2" a="1"/>
  <c r="AH4288" i="2" s="1"/>
  <c r="AH5822" i="2" a="1"/>
  <c r="AH5822" i="2" s="1"/>
  <c r="AH5192" i="2" a="1"/>
  <c r="AH5192" i="2"/>
  <c r="AH5323" i="2" a="1"/>
  <c r="AH5323" i="2" s="1"/>
  <c r="AH5530" i="2" a="1"/>
  <c r="AH5530" i="2" s="1"/>
  <c r="AH5540" i="2" a="1"/>
  <c r="AH5540" i="2" s="1"/>
  <c r="AH5724" i="2" a="1"/>
  <c r="AH5724" i="2" s="1"/>
  <c r="AH5980" i="2" a="1"/>
  <c r="AH5980" i="2"/>
  <c r="AH5985" i="2" a="1"/>
  <c r="AH5985" i="2" s="1"/>
  <c r="AH462" i="2" a="1"/>
  <c r="AH462" i="2" s="1"/>
  <c r="AH463" i="2" a="1"/>
  <c r="AH463" i="2" s="1"/>
  <c r="AH741" i="2" a="1"/>
  <c r="AH741" i="2" s="1"/>
  <c r="AH764" i="2" a="1"/>
  <c r="AH764" i="2" s="1"/>
  <c r="AH893" i="2" a="1"/>
  <c r="AH893" i="2" s="1"/>
  <c r="AH1865" i="2" a="1"/>
  <c r="AH1865" i="2" s="1"/>
  <c r="AH1866" i="2" a="1"/>
  <c r="AH1866" i="2" s="1"/>
  <c r="AH1954" i="2" a="1"/>
  <c r="AH1954" i="2" s="1"/>
  <c r="AH2032" i="2" a="1"/>
  <c r="AH2032" i="2" s="1"/>
  <c r="AH2033" i="2" a="1"/>
  <c r="AH2033" i="2" s="1"/>
  <c r="AH2119" i="2" a="1"/>
  <c r="AH2119" i="2" s="1"/>
  <c r="AH2197" i="2" a="1"/>
  <c r="AH2197" i="2" s="1"/>
  <c r="AH2224" i="2" a="1"/>
  <c r="AH2224" i="2" s="1"/>
  <c r="AH2732" i="2" a="1"/>
  <c r="AH2732" i="2" s="1"/>
  <c r="AH2733" i="2" a="1"/>
  <c r="AH2733" i="2"/>
  <c r="AH2734" i="2" a="1"/>
  <c r="AH2734" i="2" s="1"/>
  <c r="AH2831" i="2" a="1"/>
  <c r="AH2831" i="2" s="1"/>
  <c r="AH2832" i="2" a="1"/>
  <c r="AH2832" i="2" s="1"/>
  <c r="AH2908" i="2" a="1"/>
  <c r="AH2908" i="2" s="1"/>
  <c r="AH3160" i="2" a="1"/>
  <c r="AH3160" i="2" s="1"/>
  <c r="AH3161" i="2" a="1"/>
  <c r="AH3161" i="2" s="1"/>
  <c r="AH4289" i="2" a="1"/>
  <c r="AH4289" i="2" s="1"/>
  <c r="AH4536" i="2" a="1"/>
  <c r="AH4536" i="2" s="1"/>
  <c r="AH4537" i="2" a="1"/>
  <c r="AH4537" i="2" s="1"/>
  <c r="AH4884" i="2" a="1"/>
  <c r="AH4884" i="2" s="1"/>
  <c r="AH4885" i="2" a="1"/>
  <c r="AH4885" i="2"/>
  <c r="AH3441" i="2" a="1"/>
  <c r="AH3441" i="2" s="1"/>
  <c r="AH5454" i="2" a="1"/>
  <c r="AH5454" i="2" s="1"/>
  <c r="AH6181" i="2" a="1"/>
  <c r="AH6181" i="2" s="1"/>
  <c r="AH6404" i="2" a="1"/>
  <c r="AH6404" i="2"/>
  <c r="AH6525" i="2" a="1"/>
  <c r="AH6525" i="2" s="1"/>
  <c r="AH3442" i="2" a="1"/>
  <c r="AH3442" i="2" s="1"/>
  <c r="AH5038" i="2" a="1"/>
  <c r="AH5038" i="2" s="1"/>
  <c r="AH3266" i="2" a="1"/>
  <c r="AH3266" i="2" s="1"/>
  <c r="AH3730" i="2" a="1"/>
  <c r="AH3730" i="2" s="1"/>
  <c r="AH3731" i="2" a="1"/>
  <c r="AH3731" i="2" s="1"/>
  <c r="AH3927" i="2" a="1"/>
  <c r="AH3927" i="2" s="1"/>
  <c r="AH3928" i="2" a="1"/>
  <c r="AH3928" i="2" s="1"/>
  <c r="AH5444" i="2" a="1"/>
  <c r="AH5444" i="2"/>
  <c r="AH6401" i="2" a="1"/>
  <c r="AH6401" i="2" s="1"/>
  <c r="AH6523" i="2" a="1"/>
  <c r="AH6523" i="2" s="1"/>
  <c r="AH354" i="2" a="1"/>
  <c r="AH354" i="2"/>
  <c r="AH384" i="2" a="1"/>
  <c r="AH384" i="2" s="1"/>
  <c r="AH727" i="2" a="1"/>
  <c r="AH727" i="2" s="1"/>
  <c r="AH742" i="2" a="1"/>
  <c r="AH742" i="2" s="1"/>
  <c r="AH894" i="2" a="1"/>
  <c r="AH894" i="2"/>
  <c r="AH2225" i="2" a="1"/>
  <c r="AH2225" i="2" s="1"/>
  <c r="AH2226" i="2" a="1"/>
  <c r="AH2226" i="2"/>
  <c r="AH2254" i="2" a="1"/>
  <c r="AH2254" i="2"/>
  <c r="AH2255" i="2" a="1"/>
  <c r="AH2255" i="2" s="1"/>
  <c r="AH2256" i="2" a="1"/>
  <c r="AH2256" i="2" s="1"/>
  <c r="AH2274" i="2" a="1"/>
  <c r="AH2274" i="2" s="1"/>
  <c r="AH2275" i="2" a="1"/>
  <c r="AH2275" i="2" s="1"/>
  <c r="AH2276" i="2" a="1"/>
  <c r="AH2276" i="2" s="1"/>
  <c r="AH3220" i="2" a="1"/>
  <c r="AH3220" i="2"/>
  <c r="AH3221" i="2" a="1"/>
  <c r="AH3221" i="2" s="1"/>
  <c r="AH3222" i="2" a="1"/>
  <c r="AH3222" i="2" s="1"/>
  <c r="AH3223" i="2" a="1"/>
  <c r="AH3223" i="2"/>
  <c r="AH3267" i="2" a="1"/>
  <c r="AH3267" i="2" s="1"/>
  <c r="AH3268" i="2" a="1"/>
  <c r="AH3268" i="2" s="1"/>
  <c r="AH3336" i="2" a="1"/>
  <c r="AH3336" i="2" s="1"/>
  <c r="AH3337" i="2" a="1"/>
  <c r="AH3337" i="2" s="1"/>
  <c r="AH3369" i="2" a="1"/>
  <c r="AH3369" i="2" s="1"/>
  <c r="AH3370" i="2" a="1"/>
  <c r="AH3370" i="2" s="1"/>
  <c r="AH4310" i="2" a="1"/>
  <c r="AH4310" i="2" s="1"/>
  <c r="AH4458" i="2" a="1"/>
  <c r="AH4458" i="2" s="1"/>
  <c r="AH4459" i="2" a="1"/>
  <c r="AH4459" i="2" s="1"/>
  <c r="AH4904" i="2" a="1"/>
  <c r="AH4904" i="2" s="1"/>
  <c r="AH4905" i="2" a="1"/>
  <c r="AH4905" i="2" s="1"/>
  <c r="AH5039" i="2" a="1"/>
  <c r="AH5039" i="2" s="1"/>
  <c r="AH5040" i="2" a="1"/>
  <c r="AH5040" i="2" s="1"/>
  <c r="AH496" i="2" a="1"/>
  <c r="AH496" i="2" s="1"/>
  <c r="AH506" i="2" a="1"/>
  <c r="AH506" i="2" s="1"/>
  <c r="AH507" i="2" a="1"/>
  <c r="AH507" i="2"/>
  <c r="AH508" i="2" a="1"/>
  <c r="AH508" i="2" s="1"/>
  <c r="AH1022" i="2" a="1"/>
  <c r="AH1022" i="2" s="1"/>
  <c r="AH1023" i="2" a="1"/>
  <c r="AH1023" i="2" s="1"/>
  <c r="AH4669" i="2" a="1"/>
  <c r="AH4669" i="2" s="1"/>
  <c r="AH4670" i="2" a="1"/>
  <c r="AH4670" i="2"/>
  <c r="AH1337" i="2" a="1"/>
  <c r="AH1337" i="2" s="1"/>
  <c r="AH1338" i="2" a="1"/>
  <c r="AH1338" i="2" s="1"/>
  <c r="AH3561" i="2" a="1"/>
  <c r="AH3561" i="2" s="1"/>
  <c r="AH3562" i="2" a="1"/>
  <c r="AH3562" i="2" s="1"/>
  <c r="AH5823" i="2" a="1"/>
  <c r="AH5823" i="2" s="1"/>
  <c r="AH4311" i="2" a="1"/>
  <c r="AH4311" i="2" s="1"/>
  <c r="AH5824" i="2" a="1"/>
  <c r="AH5824" i="2" s="1"/>
  <c r="AH4312" i="2" a="1"/>
  <c r="AH4312" i="2" s="1"/>
  <c r="AH5193" i="2" a="1"/>
  <c r="AH5193" i="2" s="1"/>
  <c r="AH5194" i="2" a="1"/>
  <c r="AH5194" i="2" s="1"/>
  <c r="AH5324" i="2" a="1"/>
  <c r="AH5324" i="2"/>
  <c r="AH5325" i="2" a="1"/>
  <c r="AH5325" i="2" s="1"/>
  <c r="AH5713" i="2" a="1"/>
  <c r="AH5713" i="2" s="1"/>
  <c r="AH5714" i="2" a="1"/>
  <c r="AH5714" i="2" s="1"/>
  <c r="AH6045" i="2" a="1"/>
  <c r="AH6045" i="2" s="1"/>
  <c r="AH6098" i="2" a="1"/>
  <c r="AH6098" i="2" s="1"/>
  <c r="AH6182" i="2" a="1"/>
  <c r="AH6182" i="2" s="1"/>
  <c r="AH6227" i="2" a="1"/>
  <c r="AH6227" i="2" s="1"/>
  <c r="AH6280" i="2" a="1"/>
  <c r="AH6280" i="2" s="1"/>
  <c r="AH6285" i="2" a="1"/>
  <c r="AH6285" i="2" s="1"/>
  <c r="AH517" i="2" a="1"/>
  <c r="AH517" i="2" s="1"/>
  <c r="AH518" i="2" a="1"/>
  <c r="AH518" i="2" s="1"/>
  <c r="AH780" i="2" a="1"/>
  <c r="AH780" i="2" s="1"/>
  <c r="AH781" i="2" a="1"/>
  <c r="AH781" i="2"/>
  <c r="AH895" i="2" a="1"/>
  <c r="AH895" i="2" s="1"/>
  <c r="AH1105" i="2" a="1"/>
  <c r="AH1105" i="2" s="1"/>
  <c r="AH1106" i="2" a="1"/>
  <c r="AH1106" i="2"/>
  <c r="AH1107" i="2" a="1"/>
  <c r="AH1107" i="2" s="1"/>
  <c r="AH1110" i="2" a="1"/>
  <c r="AH1110" i="2" s="1"/>
  <c r="AH1111" i="2" a="1"/>
  <c r="AH1111" i="2" s="1"/>
  <c r="AH1112" i="2" a="1"/>
  <c r="AH1112" i="2"/>
  <c r="AH1121" i="2" a="1"/>
  <c r="AH1121" i="2" s="1"/>
  <c r="AH1122" i="2" a="1"/>
  <c r="AH1122" i="2" s="1"/>
  <c r="AH1166" i="2" a="1"/>
  <c r="AH1166" i="2" s="1"/>
  <c r="AH1167" i="2" a="1"/>
  <c r="AH1167" i="2" s="1"/>
  <c r="AH1168" i="2" a="1"/>
  <c r="AH1168" i="2" s="1"/>
  <c r="AH1169" i="2" a="1"/>
  <c r="AH1169" i="2" s="1"/>
  <c r="AH1171" i="2" a="1"/>
  <c r="AH1171" i="2" s="1"/>
  <c r="AH1172" i="2" a="1"/>
  <c r="AH1172" i="2" s="1"/>
  <c r="AH2169" i="2" a="1"/>
  <c r="AH2169" i="2"/>
  <c r="AH2170" i="2" a="1"/>
  <c r="AH2170" i="2" s="1"/>
  <c r="AH4226" i="2" a="1"/>
  <c r="AH4226" i="2" s="1"/>
  <c r="AH4550" i="2" a="1"/>
  <c r="AH4550" i="2" s="1"/>
  <c r="AH4551" i="2" a="1"/>
  <c r="AH4551" i="2" s="1"/>
  <c r="AH4927" i="2" a="1"/>
  <c r="AH4927" i="2" s="1"/>
  <c r="AH4928" i="2" a="1"/>
  <c r="AH4928" i="2" s="1"/>
  <c r="AH528" i="2" a="1"/>
  <c r="AH528" i="2" s="1"/>
  <c r="AH529" i="2" a="1"/>
  <c r="AH529" i="2"/>
  <c r="AH1002" i="2" a="1"/>
  <c r="AH1002" i="2" s="1"/>
  <c r="AH4671" i="2" a="1"/>
  <c r="AH4671" i="2" s="1"/>
  <c r="AH1253" i="2" a="1"/>
  <c r="AH1253" i="2" s="1"/>
  <c r="AH3563" i="2" a="1"/>
  <c r="AH3563" i="2" s="1"/>
  <c r="AH3375" i="2" a="1"/>
  <c r="AH3375" i="2" s="1"/>
  <c r="AH4033" i="2" a="1"/>
  <c r="AH4033" i="2" s="1"/>
  <c r="AH4034" i="2" a="1"/>
  <c r="AH4034" i="2" s="1"/>
  <c r="AH4048" i="2" a="1"/>
  <c r="AH4048" i="2" s="1"/>
  <c r="AH4050" i="2" a="1"/>
  <c r="AH4050" i="2" s="1"/>
  <c r="AH4265" i="2" a="1"/>
  <c r="AH4265" i="2" s="1"/>
  <c r="AH5825" i="2" a="1"/>
  <c r="AH5825" i="2"/>
  <c r="AH5157" i="2" a="1"/>
  <c r="AH5157" i="2" s="1"/>
  <c r="AH5326" i="2" a="1"/>
  <c r="AH5326" i="2" s="1"/>
  <c r="AH5401" i="2" a="1"/>
  <c r="AH5401" i="2" s="1"/>
  <c r="AH5673" i="2" a="1"/>
  <c r="AH5673" i="2" s="1"/>
  <c r="AH5873" i="2" a="1"/>
  <c r="AH5873" i="2" s="1"/>
  <c r="AH5962" i="2" a="1"/>
  <c r="AH5962" i="2" s="1"/>
  <c r="AH5963" i="2" a="1"/>
  <c r="AH5963" i="2" s="1"/>
  <c r="AH6324" i="2" a="1"/>
  <c r="AH6324" i="2" s="1"/>
  <c r="AH6532" i="2" a="1"/>
  <c r="AH6532" i="2" s="1"/>
  <c r="AH3224" i="2" a="1"/>
  <c r="AH3224" i="2" s="1"/>
  <c r="AH3664" i="2" a="1"/>
  <c r="AH3664" i="2" s="1"/>
  <c r="AH3665" i="2" a="1"/>
  <c r="AH3665" i="2" s="1"/>
  <c r="AH3863" i="2" a="1"/>
  <c r="AH3863" i="2" s="1"/>
  <c r="AH3864" i="2" a="1"/>
  <c r="AH3864" i="2" s="1"/>
  <c r="AH5402" i="2" a="1"/>
  <c r="AH5402" i="2" s="1"/>
  <c r="AH6363" i="2" a="1"/>
  <c r="AH6363" i="2"/>
  <c r="AH6484" i="2" a="1"/>
  <c r="AH6484" i="2" s="1"/>
  <c r="AH222" i="2" a="1"/>
  <c r="AH222" i="2"/>
  <c r="AH223" i="2" a="1"/>
  <c r="AH223" i="2" s="1"/>
  <c r="AH656" i="2" a="1"/>
  <c r="AH656" i="2" s="1"/>
  <c r="AH698" i="2" a="1"/>
  <c r="AH698" i="2" s="1"/>
  <c r="AH896" i="2" a="1"/>
  <c r="AH896" i="2"/>
  <c r="AH1955" i="2" a="1"/>
  <c r="AH1955" i="2"/>
  <c r="AH2034" i="2" a="1"/>
  <c r="AH2034" i="2" s="1"/>
  <c r="AH2035" i="2" a="1"/>
  <c r="AH2035" i="2" s="1"/>
  <c r="AH2120" i="2" a="1"/>
  <c r="AH2120" i="2" s="1"/>
  <c r="AH2154" i="2" a="1"/>
  <c r="AH2154" i="2" s="1"/>
  <c r="AH2155" i="2" a="1"/>
  <c r="AH2155" i="2" s="1"/>
  <c r="AH2171" i="2" a="1"/>
  <c r="AH2171" i="2" s="1"/>
  <c r="AH2172" i="2" a="1"/>
  <c r="AH2172" i="2" s="1"/>
  <c r="AH2833" i="2" a="1"/>
  <c r="AH2833" i="2" s="1"/>
  <c r="AH2909" i="2" a="1"/>
  <c r="AH2909" i="2" s="1"/>
  <c r="AH2910" i="2" a="1"/>
  <c r="AH2910" i="2" s="1"/>
  <c r="AH2998" i="2" a="1"/>
  <c r="AH2998" i="2" s="1"/>
  <c r="AH3065" i="2" a="1"/>
  <c r="AH3065" i="2" s="1"/>
  <c r="AH3090" i="2" a="1"/>
  <c r="AH3090" i="2" s="1"/>
  <c r="AH3091" i="2" a="1"/>
  <c r="AH3091" i="2" s="1"/>
  <c r="AH3118" i="2" a="1"/>
  <c r="AH3118" i="2" s="1"/>
  <c r="AH3348" i="2" a="1"/>
  <c r="AH3348" i="2"/>
  <c r="AH3349" i="2" a="1"/>
  <c r="AH3349" i="2" s="1"/>
  <c r="AH4227" i="2" a="1"/>
  <c r="AH4227" i="2" s="1"/>
  <c r="AH4370" i="2" a="1"/>
  <c r="AH4370" i="2" s="1"/>
  <c r="AH4390" i="2" a="1"/>
  <c r="AH4390" i="2" s="1"/>
  <c r="AH4846" i="2" a="1"/>
  <c r="AH4846" i="2" s="1"/>
  <c r="AH4847" i="2" a="1"/>
  <c r="AH4847" i="2"/>
  <c r="AH4996" i="2" a="1"/>
  <c r="AH4996" i="2" s="1"/>
  <c r="AH4997" i="2" a="1"/>
  <c r="AH4997" i="2" s="1"/>
  <c r="AH475" i="2" a="1"/>
  <c r="AH475" i="2"/>
  <c r="AH476" i="2" a="1"/>
  <c r="AH476" i="2" s="1"/>
  <c r="AH482" i="2" a="1"/>
  <c r="AH482" i="2" s="1"/>
  <c r="AH483" i="2" a="1"/>
  <c r="AH483" i="2" s="1"/>
  <c r="AH4672" i="2" a="1"/>
  <c r="AH4672" i="2" s="1"/>
  <c r="AH976" i="2" a="1"/>
  <c r="AH976" i="2"/>
  <c r="AH977" i="2" a="1"/>
  <c r="AH977" i="2" s="1"/>
  <c r="AH4673" i="2" a="1"/>
  <c r="AH4673" i="2" s="1"/>
  <c r="AH1254" i="2" a="1"/>
  <c r="AH1254" i="2" s="1"/>
  <c r="AH3564" i="2" a="1"/>
  <c r="AH3564" i="2" s="1"/>
  <c r="AH1291" i="2" a="1"/>
  <c r="AH1291" i="2" s="1"/>
  <c r="AH3565" i="2" a="1"/>
  <c r="AH3565" i="2" s="1"/>
  <c r="AH4175" i="2" a="1"/>
  <c r="AH4175" i="2" s="1"/>
  <c r="AH5826" i="2" a="1"/>
  <c r="AH5826" i="2"/>
  <c r="AH4266" i="2" a="1"/>
  <c r="AH4266" i="2" s="1"/>
  <c r="AH5827" i="2" a="1"/>
  <c r="AH5827" i="2" s="1"/>
  <c r="AH5131" i="2" a="1"/>
  <c r="AH5131" i="2" s="1"/>
  <c r="AH5327" i="2" a="1"/>
  <c r="AH5327" i="2" s="1"/>
  <c r="AH5158" i="2" a="1"/>
  <c r="AH5158" i="2" s="1"/>
  <c r="AH5328" i="2" a="1"/>
  <c r="AH5328" i="2" s="1"/>
  <c r="AH5674" i="2" a="1"/>
  <c r="AH5674" i="2" s="1"/>
  <c r="AH5699" i="2" a="1"/>
  <c r="AH5699" i="2"/>
  <c r="AH6046" i="2" a="1"/>
  <c r="AH6046" i="2" s="1"/>
  <c r="AH6099" i="2" a="1"/>
  <c r="AH6099" i="2" s="1"/>
  <c r="AH6183" i="2" a="1"/>
  <c r="AH6183" i="2" s="1"/>
  <c r="AH6228" i="2" a="1"/>
  <c r="AH6228" i="2" s="1"/>
  <c r="AH6281" i="2" a="1"/>
  <c r="AH6281" i="2" s="1"/>
  <c r="AH6286" i="2" a="1"/>
  <c r="AH6286" i="2" s="1"/>
  <c r="AH413" i="2" a="1"/>
  <c r="AH413" i="2" s="1"/>
  <c r="AH414" i="2" a="1"/>
  <c r="AH414" i="2"/>
  <c r="AH1024" i="2" a="1"/>
  <c r="AH1024" i="2" s="1"/>
  <c r="AH4674" i="2" a="1"/>
  <c r="AH4674" i="2" s="1"/>
  <c r="AH1339" i="2" a="1"/>
  <c r="AH1339" i="2" s="1"/>
  <c r="AH3566" i="2" a="1"/>
  <c r="AH3566" i="2" s="1"/>
  <c r="AH3698" i="2" a="1"/>
  <c r="AH3698" i="2" s="1"/>
  <c r="AH3699" i="2" a="1"/>
  <c r="AH3699" i="2" s="1"/>
  <c r="AH3929" i="2" a="1"/>
  <c r="AH3929" i="2" s="1"/>
  <c r="AH3930" i="2" a="1"/>
  <c r="AH3930" i="2" s="1"/>
  <c r="AH4267" i="2" a="1"/>
  <c r="AH4267" i="2" s="1"/>
  <c r="AH5828" i="2" a="1"/>
  <c r="AH5828" i="2"/>
  <c r="AH5175" i="2" a="1"/>
  <c r="AH5175" i="2" s="1"/>
  <c r="AH5329" i="2" a="1"/>
  <c r="AH5329" i="2" s="1"/>
  <c r="AH5715" i="2" a="1"/>
  <c r="AH5715" i="2" s="1"/>
  <c r="AH415" i="2" a="1"/>
  <c r="AH415" i="2" s="1"/>
  <c r="AH416" i="2" a="1"/>
  <c r="AH416" i="2" s="1"/>
  <c r="AH728" i="2" a="1"/>
  <c r="AH728" i="2"/>
  <c r="AH743" i="2" a="1"/>
  <c r="AH743" i="2" s="1"/>
  <c r="AH897" i="2" a="1"/>
  <c r="AH897" i="2" s="1"/>
  <c r="AH1675" i="2" a="1"/>
  <c r="AH1675" i="2"/>
  <c r="AH1761" i="2" a="1"/>
  <c r="AH1761" i="2" s="1"/>
  <c r="AH1762" i="2" a="1"/>
  <c r="AH1762" i="2" s="1"/>
  <c r="AH1763" i="2" a="1"/>
  <c r="AH1763" i="2" s="1"/>
  <c r="AH1764" i="2" a="1"/>
  <c r="AH1764" i="2"/>
  <c r="AH1867" i="2" a="1"/>
  <c r="AH1867" i="2" s="1"/>
  <c r="AH1868" i="2" a="1"/>
  <c r="AH1868" i="2"/>
  <c r="AH1956" i="2" a="1"/>
  <c r="AH1956" i="2" s="1"/>
  <c r="AH2559" i="2" a="1"/>
  <c r="AH2559" i="2" s="1"/>
  <c r="AH2633" i="2" a="1"/>
  <c r="AH2633" i="2" s="1"/>
  <c r="AH2634" i="2" a="1"/>
  <c r="AH2634" i="2" s="1"/>
  <c r="AH2635" i="2" a="1"/>
  <c r="AH2635" i="2" s="1"/>
  <c r="AH2636" i="2" a="1"/>
  <c r="AH2636" i="2" s="1"/>
  <c r="AH2735" i="2" a="1"/>
  <c r="AH2735" i="2" s="1"/>
  <c r="AH2911" i="2" a="1"/>
  <c r="AH2911" i="2" s="1"/>
  <c r="AH2912" i="2" a="1"/>
  <c r="AH2912" i="2" s="1"/>
  <c r="AH4313" i="2" a="1"/>
  <c r="AH4313" i="2"/>
  <c r="AH4421" i="2" a="1"/>
  <c r="AH4421" i="2" s="1"/>
  <c r="AH4460" i="2" a="1"/>
  <c r="AH4460" i="2" s="1"/>
  <c r="AH4906" i="2" a="1"/>
  <c r="AH4906" i="2" s="1"/>
  <c r="AH4912" i="2" a="1"/>
  <c r="AH4912" i="2" s="1"/>
  <c r="AH3269" i="2" a="1"/>
  <c r="AH3269" i="2"/>
  <c r="AH5427" i="2" a="1"/>
  <c r="AH5427" i="2" s="1"/>
  <c r="AH6047" i="2" a="1"/>
  <c r="AH6047" i="2" s="1"/>
  <c r="AH6184" i="2" a="1"/>
  <c r="AH6184" i="2" s="1"/>
  <c r="AH6229" i="2" a="1"/>
  <c r="AH6229" i="2" s="1"/>
  <c r="AH6349" i="2" a="1"/>
  <c r="AH6349" i="2" s="1"/>
  <c r="AH6449" i="2" a="1"/>
  <c r="AH6449" i="2" s="1"/>
  <c r="AH3311" i="2" a="1"/>
  <c r="AH3311" i="2" s="1"/>
  <c r="AH5041" i="2" a="1"/>
  <c r="AH5041" i="2"/>
  <c r="AH3225" i="2" a="1"/>
  <c r="AH3225" i="2" s="1"/>
  <c r="AH3666" i="2" a="1"/>
  <c r="AH3666" i="2" s="1"/>
  <c r="AH3667" i="2" a="1"/>
  <c r="AH3667" i="2"/>
  <c r="AH3842" i="2" a="1"/>
  <c r="AH3842" i="2" s="1"/>
  <c r="AH3865" i="2" a="1"/>
  <c r="AH3865" i="2"/>
  <c r="AH5403" i="2" a="1"/>
  <c r="AH5403" i="2" s="1"/>
  <c r="AH6350" i="2" a="1"/>
  <c r="AH6350" i="2" s="1"/>
  <c r="AH6485" i="2" a="1"/>
  <c r="AH6485" i="2" s="1"/>
  <c r="AH224" i="2" a="1"/>
  <c r="AH224" i="2" s="1"/>
  <c r="AH225" i="2" a="1"/>
  <c r="AH225" i="2" s="1"/>
  <c r="AH657" i="2" a="1"/>
  <c r="AH657" i="2" s="1"/>
  <c r="AH658" i="2" a="1"/>
  <c r="AH658" i="2" s="1"/>
  <c r="AH898" i="2" a="1"/>
  <c r="AH898" i="2" s="1"/>
  <c r="AH1869" i="2" a="1"/>
  <c r="AH1869" i="2" s="1"/>
  <c r="AH1957" i="2" a="1"/>
  <c r="AH1957" i="2" s="1"/>
  <c r="AH1958" i="2" a="1"/>
  <c r="AH1958" i="2"/>
  <c r="AH2036" i="2" a="1"/>
  <c r="AH2036" i="2" s="1"/>
  <c r="AH2121" i="2" a="1"/>
  <c r="AH2121" i="2" s="1"/>
  <c r="AH2156" i="2" a="1"/>
  <c r="AH2156" i="2" s="1"/>
  <c r="AH2157" i="2" a="1"/>
  <c r="AH2157" i="2" s="1"/>
  <c r="AH2173" i="2" a="1"/>
  <c r="AH2173" i="2"/>
  <c r="AH2834" i="2" a="1"/>
  <c r="AH2834" i="2"/>
  <c r="AH2835" i="2" a="1"/>
  <c r="AH2835" i="2" s="1"/>
  <c r="AH2836" i="2" a="1"/>
  <c r="AH2836" i="2" s="1"/>
  <c r="AH2913" i="2" a="1"/>
  <c r="AH2913" i="2"/>
  <c r="AH2914" i="2" a="1"/>
  <c r="AH2914" i="2" s="1"/>
  <c r="AH2999" i="2" a="1"/>
  <c r="AH2999" i="2" s="1"/>
  <c r="AH3092" i="2" a="1"/>
  <c r="AH3092" i="2" s="1"/>
  <c r="AH3093" i="2" a="1"/>
  <c r="AH3093" i="2" s="1"/>
  <c r="AH3350" i="2" a="1"/>
  <c r="AH3350" i="2" s="1"/>
  <c r="AH3351" i="2" a="1"/>
  <c r="AH3351" i="2" s="1"/>
  <c r="AH4176" i="2" a="1"/>
  <c r="AH4176" i="2"/>
  <c r="AH4371" i="2" a="1"/>
  <c r="AH4371" i="2" s="1"/>
  <c r="AH4372" i="2" a="1"/>
  <c r="AH4372" i="2" s="1"/>
  <c r="AH4823" i="2" a="1"/>
  <c r="AH4823" i="2"/>
  <c r="AH4848" i="2" a="1"/>
  <c r="AH4848" i="2" s="1"/>
  <c r="AH4971" i="2" a="1"/>
  <c r="AH4971" i="2" s="1"/>
  <c r="AH4998" i="2" a="1"/>
  <c r="AH4998" i="2" s="1"/>
  <c r="AH477" i="2" a="1"/>
  <c r="AH477" i="2"/>
  <c r="AH478" i="2" a="1"/>
  <c r="AH478" i="2" s="1"/>
  <c r="AH484" i="2" a="1"/>
  <c r="AH484" i="2"/>
  <c r="AH485" i="2" a="1"/>
  <c r="AH485" i="2" s="1"/>
  <c r="AH978" i="2" a="1"/>
  <c r="AH978" i="2" s="1"/>
  <c r="AH4675" i="2" a="1"/>
  <c r="AH4675" i="2" s="1"/>
  <c r="AH979" i="2" a="1"/>
  <c r="AH979" i="2" s="1"/>
  <c r="AH4676" i="2" a="1"/>
  <c r="AH4676" i="2" s="1"/>
  <c r="AH1255" i="2" a="1"/>
  <c r="AH1255" i="2" s="1"/>
  <c r="AH3567" i="2" a="1"/>
  <c r="AH3567" i="2" s="1"/>
  <c r="AH1256" i="2" a="1"/>
  <c r="AH1256" i="2" s="1"/>
  <c r="AH3568" i="2" a="1"/>
  <c r="AH3568" i="2" s="1"/>
  <c r="AH4177" i="2" a="1"/>
  <c r="AH4177" i="2"/>
  <c r="AH5829" i="2" a="1"/>
  <c r="AH5829" i="2" s="1"/>
  <c r="AH4228" i="2" a="1"/>
  <c r="AH4228" i="2" s="1"/>
  <c r="AH5830" i="2" a="1"/>
  <c r="AH5830" i="2" s="1"/>
  <c r="AH5330" i="2" a="1"/>
  <c r="AH5330" i="2" s="1"/>
  <c r="AH5132" i="2" a="1"/>
  <c r="AH5132" i="2"/>
  <c r="AH5159" i="2" a="1"/>
  <c r="AH5159" i="2" s="1"/>
  <c r="AH5331" i="2" a="1"/>
  <c r="AH5331" i="2" s="1"/>
  <c r="AH5675" i="2" a="1"/>
  <c r="AH5675" i="2" s="1"/>
  <c r="AH5676" i="2" a="1"/>
  <c r="AH5676" i="2" s="1"/>
  <c r="AH6048" i="2" a="1"/>
  <c r="AH6048" i="2" s="1"/>
  <c r="AH6100" i="2" a="1"/>
  <c r="AH6100" i="2" s="1"/>
  <c r="AH6185" i="2" a="1"/>
  <c r="AH6185" i="2" s="1"/>
  <c r="AH6230" i="2" a="1"/>
  <c r="AH6230" i="2"/>
  <c r="AH6282" i="2" a="1"/>
  <c r="AH6282" i="2" s="1"/>
  <c r="AH6287" i="2" a="1"/>
  <c r="AH6287" i="2" s="1"/>
  <c r="AH3226" i="2" a="1"/>
  <c r="AH3226" i="2"/>
  <c r="AH3668" i="2" a="1"/>
  <c r="AH3668" i="2" s="1"/>
  <c r="AH3669" i="2" a="1"/>
  <c r="AH3669" i="2"/>
  <c r="AH3843" i="2" a="1"/>
  <c r="AH3843" i="2"/>
  <c r="AH3866" i="2" a="1"/>
  <c r="AH3866" i="2" s="1"/>
  <c r="AH5404" i="2" a="1"/>
  <c r="AH5404" i="2" s="1"/>
  <c r="AH6364" i="2" a="1"/>
  <c r="AH6364" i="2" s="1"/>
  <c r="AH6486" i="2" a="1"/>
  <c r="AH6486" i="2" s="1"/>
  <c r="AH226" i="2" a="1"/>
  <c r="AH226" i="2" s="1"/>
  <c r="AH227" i="2" a="1"/>
  <c r="AH227" i="2" s="1"/>
  <c r="AH659" i="2" a="1"/>
  <c r="AH659" i="2" s="1"/>
  <c r="AH660" i="2" a="1"/>
  <c r="AH660" i="2" s="1"/>
  <c r="AH899" i="2" a="1"/>
  <c r="AH899" i="2" s="1"/>
  <c r="AH1870" i="2" a="1"/>
  <c r="AH1870" i="2"/>
  <c r="AH1959" i="2" a="1"/>
  <c r="AH1959" i="2" s="1"/>
  <c r="AH1960" i="2" a="1"/>
  <c r="AH1960" i="2" s="1"/>
  <c r="AH2037" i="2" a="1"/>
  <c r="AH2037" i="2"/>
  <c r="AH2122" i="2" a="1"/>
  <c r="AH2122" i="2" s="1"/>
  <c r="AH2158" i="2" a="1"/>
  <c r="AH2158" i="2" s="1"/>
  <c r="AH2159" i="2" a="1"/>
  <c r="AH2159" i="2" s="1"/>
  <c r="AH2174" i="2" a="1"/>
  <c r="AH2174" i="2" s="1"/>
  <c r="AH2837" i="2" a="1"/>
  <c r="AH2837" i="2" s="1"/>
  <c r="AH2838" i="2" a="1"/>
  <c r="AH2838" i="2" s="1"/>
  <c r="AH2839" i="2" a="1"/>
  <c r="AH2839" i="2"/>
  <c r="AH2840" i="2" a="1"/>
  <c r="AH2840" i="2" s="1"/>
  <c r="AH2915" i="2" a="1"/>
  <c r="AH2915" i="2" s="1"/>
  <c r="AH2916" i="2" a="1"/>
  <c r="AH2916" i="2" s="1"/>
  <c r="AH3094" i="2" a="1"/>
  <c r="AH3094" i="2" s="1"/>
  <c r="AH3095" i="2" a="1"/>
  <c r="AH3095" i="2" s="1"/>
  <c r="AH3352" i="2" a="1"/>
  <c r="AH3352" i="2" s="1"/>
  <c r="AH4178" i="2" a="1"/>
  <c r="AH4178" i="2" s="1"/>
  <c r="AH4373" i="2" a="1"/>
  <c r="AH4373" i="2" s="1"/>
  <c r="AH4391" i="2" a="1"/>
  <c r="AH4391" i="2"/>
  <c r="AH4824" i="2" a="1"/>
  <c r="AH4824" i="2" s="1"/>
  <c r="AH4849" i="2" a="1"/>
  <c r="AH4849" i="2" s="1"/>
  <c r="AH4972" i="2" a="1"/>
  <c r="AH4972" i="2" s="1"/>
  <c r="AH479" i="2" a="1"/>
  <c r="AH479" i="2"/>
  <c r="AH480" i="2" a="1"/>
  <c r="AH480" i="2" s="1"/>
  <c r="AH980" i="2" a="1"/>
  <c r="AH980" i="2"/>
  <c r="AH4677" i="2" a="1"/>
  <c r="AH4677" i="2" s="1"/>
  <c r="AH3569" i="2" a="1"/>
  <c r="AH3569" i="2" s="1"/>
  <c r="AH1257" i="2" a="1"/>
  <c r="AH1257" i="2" s="1"/>
  <c r="AH5831" i="2" a="1"/>
  <c r="AH5831" i="2" s="1"/>
  <c r="AH4179" i="2" a="1"/>
  <c r="AH4179" i="2" s="1"/>
  <c r="AH5332" i="2" a="1"/>
  <c r="AH5332" i="2" s="1"/>
  <c r="AH5133" i="2" a="1"/>
  <c r="AH5133" i="2" s="1"/>
  <c r="AH5677" i="2" a="1"/>
  <c r="AH5677" i="2" s="1"/>
  <c r="AH6049" i="2" a="1"/>
  <c r="AH6049" i="2" s="1"/>
  <c r="AH6186" i="2" a="1"/>
  <c r="AH6186" i="2"/>
  <c r="AH6231" i="2" a="1"/>
  <c r="AH6231" i="2" s="1"/>
  <c r="AH417" i="2" a="1"/>
  <c r="AH417" i="2" s="1"/>
  <c r="AH418" i="2" a="1"/>
  <c r="AH418" i="2" s="1"/>
  <c r="AH1025" i="2" a="1"/>
  <c r="AH1025" i="2" s="1"/>
  <c r="AH4678" i="2" a="1"/>
  <c r="AH4678" i="2"/>
  <c r="AH1340" i="2" a="1"/>
  <c r="AH1340" i="2" s="1"/>
  <c r="AH3570" i="2" a="1"/>
  <c r="AH3570" i="2" s="1"/>
  <c r="AH3700" i="2" a="1"/>
  <c r="AH3700" i="2" s="1"/>
  <c r="AH3701" i="2" a="1"/>
  <c r="AH3701" i="2" s="1"/>
  <c r="AH3931" i="2" a="1"/>
  <c r="AH3931" i="2" s="1"/>
  <c r="AH3932" i="2" a="1"/>
  <c r="AH3932" i="2" s="1"/>
  <c r="AH4268" i="2" a="1"/>
  <c r="AH4268" i="2" s="1"/>
  <c r="AH5832" i="2" a="1"/>
  <c r="AH5832" i="2"/>
  <c r="AH5176" i="2" a="1"/>
  <c r="AH5176" i="2" s="1"/>
  <c r="AH5333" i="2" a="1"/>
  <c r="AH5333" i="2" s="1"/>
  <c r="AH5716" i="2" a="1"/>
  <c r="AH5716" i="2" s="1"/>
  <c r="AH402" i="2" a="1"/>
  <c r="AH402" i="2" s="1"/>
  <c r="AH419" i="2" a="1"/>
  <c r="AH419" i="2" s="1"/>
  <c r="AH729" i="2" a="1"/>
  <c r="AH729" i="2" s="1"/>
  <c r="AH744" i="2" a="1"/>
  <c r="AH744" i="2" s="1"/>
  <c r="AH900" i="2" a="1"/>
  <c r="AH900" i="2" s="1"/>
  <c r="AH1676" i="2" a="1"/>
  <c r="AH1676" i="2" s="1"/>
  <c r="AH1677" i="2" a="1"/>
  <c r="AH1677" i="2" s="1"/>
  <c r="AH1765" i="2" a="1"/>
  <c r="AH1765" i="2" s="1"/>
  <c r="AH1766" i="2" a="1"/>
  <c r="AH1766" i="2" s="1"/>
  <c r="AH1767" i="2" a="1"/>
  <c r="AH1767" i="2" s="1"/>
  <c r="AH1768" i="2" a="1"/>
  <c r="AH1768" i="2" s="1"/>
  <c r="AH1871" i="2" a="1"/>
  <c r="AH1871" i="2" s="1"/>
  <c r="AH1961" i="2" a="1"/>
  <c r="AH1961" i="2"/>
  <c r="AH2560" i="2" a="1"/>
  <c r="AH2560" i="2" s="1"/>
  <c r="AH2637" i="2" a="1"/>
  <c r="AH2637" i="2" s="1"/>
  <c r="AH2638" i="2" a="1"/>
  <c r="AH2638" i="2" s="1"/>
  <c r="AH2639" i="2" a="1"/>
  <c r="AH2639" i="2" s="1"/>
  <c r="AH2640" i="2" a="1"/>
  <c r="AH2640" i="2"/>
  <c r="AH2736" i="2" a="1"/>
  <c r="AH2736" i="2" s="1"/>
  <c r="AH2917" i="2" a="1"/>
  <c r="AH2917" i="2" s="1"/>
  <c r="AH2918" i="2" a="1"/>
  <c r="AH2918" i="2"/>
  <c r="AH4290" i="2" a="1"/>
  <c r="AH4290" i="2" s="1"/>
  <c r="AH4422" i="2" a="1"/>
  <c r="AH4422" i="2" s="1"/>
  <c r="AH4461" i="2" a="1"/>
  <c r="AH4461" i="2" s="1"/>
  <c r="AH4907" i="2" a="1"/>
  <c r="AH4907" i="2" s="1"/>
  <c r="AH4908" i="2" a="1"/>
  <c r="AH4908" i="2" s="1"/>
  <c r="AH3270" i="2" a="1"/>
  <c r="AH3270" i="2" s="1"/>
  <c r="AH5428" i="2" a="1"/>
  <c r="AH5428" i="2" s="1"/>
  <c r="AH6050" i="2" a="1"/>
  <c r="AH6050" i="2"/>
  <c r="AH6187" i="2" a="1"/>
  <c r="AH6187" i="2" s="1"/>
  <c r="AH6232" i="2" a="1"/>
  <c r="AH6232" i="2" s="1"/>
  <c r="AH6351" i="2" a="1"/>
  <c r="AH6351" i="2"/>
  <c r="AH6446" i="2" a="1"/>
  <c r="AH6446" i="2" s="1"/>
  <c r="AH3312" i="2" a="1"/>
  <c r="AH3312" i="2" s="1"/>
  <c r="AH5042" i="2" a="1"/>
  <c r="AH5042" i="2" s="1"/>
  <c r="AH420" i="2" a="1"/>
  <c r="AH420" i="2"/>
  <c r="AH421" i="2" a="1"/>
  <c r="AH421" i="2" s="1"/>
  <c r="AH1046" i="2" a="1"/>
  <c r="AH1046" i="2" s="1"/>
  <c r="AH4679" i="2" a="1"/>
  <c r="AH4679" i="2" s="1"/>
  <c r="AH1439" i="2" a="1"/>
  <c r="AH1439" i="2" s="1"/>
  <c r="AH3571" i="2" a="1"/>
  <c r="AH3571" i="2" s="1"/>
  <c r="AH3732" i="2" a="1"/>
  <c r="AH3732" i="2" s="1"/>
  <c r="AH3766" i="2" a="1"/>
  <c r="AH3766" i="2" s="1"/>
  <c r="AH3955" i="2" a="1"/>
  <c r="AH3955" i="2" s="1"/>
  <c r="AH3956" i="2" a="1"/>
  <c r="AH3956" i="2"/>
  <c r="AH4053" i="2" a="1"/>
  <c r="AH4053" i="2" s="1"/>
  <c r="AH5206" i="2" a="1"/>
  <c r="AH5206" i="2" s="1"/>
  <c r="AH5334" i="2" a="1"/>
  <c r="AH5334" i="2"/>
  <c r="AH5725" i="2" a="1"/>
  <c r="AH5725" i="2" s="1"/>
  <c r="AH422" i="2" a="1"/>
  <c r="AH422" i="2" s="1"/>
  <c r="AH423" i="2" a="1"/>
  <c r="AH423" i="2" s="1"/>
  <c r="AH765" i="2" a="1"/>
  <c r="AH765" i="2" s="1"/>
  <c r="AH766" i="2" a="1"/>
  <c r="AH766" i="2"/>
  <c r="AH901" i="2" a="1"/>
  <c r="AH901" i="2" s="1"/>
  <c r="AH2038" i="2" a="1"/>
  <c r="AH2038" i="2" s="1"/>
  <c r="AH2039" i="2" a="1"/>
  <c r="AH2039" i="2" s="1"/>
  <c r="AH2198" i="2" a="1"/>
  <c r="AH2198" i="2" s="1"/>
  <c r="AH2199" i="2" a="1"/>
  <c r="AH2199" i="2" s="1"/>
  <c r="AH2200" i="2" a="1"/>
  <c r="AH2200" i="2" s="1"/>
  <c r="AH2201" i="2" a="1"/>
  <c r="AH2201" i="2" s="1"/>
  <c r="AH2227" i="2" a="1"/>
  <c r="AH2227" i="2" s="1"/>
  <c r="AH2228" i="2" a="1"/>
  <c r="AH2228" i="2" s="1"/>
  <c r="AH3000" i="2" a="1"/>
  <c r="AH3000" i="2" s="1"/>
  <c r="AH3001" i="2" a="1"/>
  <c r="AH3001" i="2" s="1"/>
  <c r="AH3119" i="2" a="1"/>
  <c r="AH3119" i="2" s="1"/>
  <c r="AH3120" i="2" a="1"/>
  <c r="AH3120" i="2" s="1"/>
  <c r="AH3121" i="2" a="1"/>
  <c r="AH3121" i="2" s="1"/>
  <c r="AH3122" i="2" a="1"/>
  <c r="AH3122" i="2" s="1"/>
  <c r="AH3162" i="2" a="1"/>
  <c r="AH3162" i="2" s="1"/>
  <c r="AH3163" i="2" a="1"/>
  <c r="AH3163" i="2" s="1"/>
  <c r="AH4314" i="2" a="1"/>
  <c r="AH4314" i="2" s="1"/>
  <c r="AH4488" i="2" a="1"/>
  <c r="AH4488" i="2" s="1"/>
  <c r="AH4489" i="2" a="1"/>
  <c r="AH4489" i="2" s="1"/>
  <c r="AH4913" i="2" a="1"/>
  <c r="AH4913" i="2" s="1"/>
  <c r="AH4914" i="2" a="1"/>
  <c r="AH4914" i="2" s="1"/>
  <c r="AH3353" i="2" a="1"/>
  <c r="AH3353" i="2" s="1"/>
  <c r="AH5466" i="2" a="1"/>
  <c r="AH5466" i="2" s="1"/>
  <c r="AH6051" i="2" a="1"/>
  <c r="AH6051" i="2" s="1"/>
  <c r="AH6101" i="2" a="1"/>
  <c r="AH6101" i="2" s="1"/>
  <c r="AH6188" i="2" a="1"/>
  <c r="AH6188" i="2"/>
  <c r="AH6233" i="2" a="1"/>
  <c r="AH6233" i="2" s="1"/>
  <c r="AH6396" i="2" a="1"/>
  <c r="AH6396" i="2" s="1"/>
  <c r="AH6460" i="2" a="1"/>
  <c r="AH6460" i="2"/>
  <c r="AH3371" i="2" a="1"/>
  <c r="AH3371" i="2" s="1"/>
  <c r="AH5061" i="2" a="1"/>
  <c r="AH5061" i="2"/>
  <c r="AH424" i="2" a="1"/>
  <c r="AH424" i="2" s="1"/>
  <c r="AH464" i="2" a="1"/>
  <c r="AH464" i="2"/>
  <c r="AH1038" i="2" a="1"/>
  <c r="AH1038" i="2" s="1"/>
  <c r="AH4680" i="2" a="1"/>
  <c r="AH4680" i="2" s="1"/>
  <c r="AH1341" i="2" a="1"/>
  <c r="AH1341" i="2" s="1"/>
  <c r="AH3572" i="2" a="1"/>
  <c r="AH3572" i="2" s="1"/>
  <c r="AH3733" i="2" a="1"/>
  <c r="AH3733" i="2" s="1"/>
  <c r="AH3734" i="2" a="1"/>
  <c r="AH3734" i="2"/>
  <c r="AH3933" i="2" a="1"/>
  <c r="AH3933" i="2" s="1"/>
  <c r="AH3957" i="2" a="1"/>
  <c r="AH3957" i="2" s="1"/>
  <c r="AH4291" i="2" a="1"/>
  <c r="AH4291" i="2"/>
  <c r="AH5833" i="2" a="1"/>
  <c r="AH5833" i="2" s="1"/>
  <c r="AH5195" i="2" a="1"/>
  <c r="AH5195" i="2" s="1"/>
  <c r="AH5335" i="2" a="1"/>
  <c r="AH5335" i="2" s="1"/>
  <c r="AH5726" i="2" a="1"/>
  <c r="AH5726" i="2" s="1"/>
  <c r="AH425" i="2" a="1"/>
  <c r="AH425" i="2" s="1"/>
  <c r="AH426" i="2" a="1"/>
  <c r="AH426" i="2" s="1"/>
  <c r="AH745" i="2" a="1"/>
  <c r="AH745" i="2"/>
  <c r="AH746" i="2" a="1"/>
  <c r="AH746" i="2" s="1"/>
  <c r="AH902" i="2" a="1"/>
  <c r="AH902" i="2" s="1"/>
  <c r="AH1769" i="2" a="1"/>
  <c r="AH1769" i="2" s="1"/>
  <c r="AH1770" i="2" a="1"/>
  <c r="AH1770" i="2" s="1"/>
  <c r="AH1771" i="2" a="1"/>
  <c r="AH1771" i="2" s="1"/>
  <c r="AH1872" i="2" a="1"/>
  <c r="AH1872" i="2"/>
  <c r="AH1873" i="2" a="1"/>
  <c r="AH1873" i="2" s="1"/>
  <c r="AH1962" i="2" a="1"/>
  <c r="AH1962" i="2" s="1"/>
  <c r="AH1963" i="2" a="1"/>
  <c r="AH1963" i="2" s="1"/>
  <c r="AH2040" i="2" a="1"/>
  <c r="AH2040" i="2" s="1"/>
  <c r="AH2641" i="2" a="1"/>
  <c r="AH2641" i="2" s="1"/>
  <c r="AH2642" i="2" a="1"/>
  <c r="AH2642" i="2" s="1"/>
  <c r="AH2643" i="2" a="1"/>
  <c r="AH2643" i="2" s="1"/>
  <c r="AH2737" i="2" a="1"/>
  <c r="AH2737" i="2"/>
  <c r="AH2738" i="2" a="1"/>
  <c r="AH2738" i="2" s="1"/>
  <c r="AH2739" i="2" a="1"/>
  <c r="AH2739" i="2" s="1"/>
  <c r="AH2919" i="2" a="1"/>
  <c r="AH2919" i="2" s="1"/>
  <c r="AH2920" i="2" a="1"/>
  <c r="AH2920" i="2" s="1"/>
  <c r="AH4315" i="2" a="1"/>
  <c r="AH4315" i="2" s="1"/>
  <c r="AH4462" i="2" a="1"/>
  <c r="AH4462" i="2" s="1"/>
  <c r="AH4463" i="2" a="1"/>
  <c r="AH4463" i="2" s="1"/>
  <c r="AH4915" i="2" a="1"/>
  <c r="AH4915" i="2" s="1"/>
  <c r="AH4916" i="2" a="1"/>
  <c r="AH4916" i="2" s="1"/>
  <c r="AH3313" i="2" a="1"/>
  <c r="AH3313" i="2" s="1"/>
  <c r="AH5445" i="2" a="1"/>
  <c r="AH5445" i="2" s="1"/>
  <c r="AH6052" i="2" a="1"/>
  <c r="AH6052" i="2" s="1"/>
  <c r="AH6189" i="2" a="1"/>
  <c r="AH6189" i="2" s="1"/>
  <c r="AH6234" i="2" a="1"/>
  <c r="AH6234" i="2"/>
  <c r="AH6365" i="2" a="1"/>
  <c r="AH6365" i="2" s="1"/>
  <c r="AH6454" i="2" a="1"/>
  <c r="AH6454" i="2" s="1"/>
  <c r="AH3314" i="2" a="1"/>
  <c r="AH3314" i="2" s="1"/>
  <c r="AH5043" i="2" a="1"/>
  <c r="AH5043" i="2" s="1"/>
  <c r="AH3227" i="2" a="1"/>
  <c r="AH3227" i="2" s="1"/>
  <c r="AH3702" i="2" a="1"/>
  <c r="AH3702" i="2" s="1"/>
  <c r="AH3703" i="2" a="1"/>
  <c r="AH3703" i="2" s="1"/>
  <c r="AH3867" i="2" a="1"/>
  <c r="AH3867" i="2" s="1"/>
  <c r="AH3868" i="2" a="1"/>
  <c r="AH3868" i="2" s="1"/>
  <c r="AH5429" i="2" a="1"/>
  <c r="AH5429" i="2"/>
  <c r="AH6375" i="2" a="1"/>
  <c r="AH6375" i="2" s="1"/>
  <c r="AH6496" i="2" a="1"/>
  <c r="AH6496" i="2" s="1"/>
  <c r="AH305" i="2" a="1"/>
  <c r="AH305" i="2" s="1"/>
  <c r="AH306" i="2" a="1"/>
  <c r="AH306" i="2" s="1"/>
  <c r="AH699" i="2" a="1"/>
  <c r="AH699" i="2" s="1"/>
  <c r="AH700" i="2" a="1"/>
  <c r="AH700" i="2"/>
  <c r="AH903" i="2" a="1"/>
  <c r="AH903" i="2" s="1"/>
  <c r="AH1964" i="2" a="1"/>
  <c r="AH1964" i="2"/>
  <c r="AH1965" i="2" a="1"/>
  <c r="AH1965" i="2" s="1"/>
  <c r="AH2041" i="2" a="1"/>
  <c r="AH2041" i="2" s="1"/>
  <c r="AH2042" i="2" a="1"/>
  <c r="AH2042" i="2" s="1"/>
  <c r="AH2043" i="2" a="1"/>
  <c r="AH2043" i="2" s="1"/>
  <c r="AH2123" i="2" a="1"/>
  <c r="AH2123" i="2" s="1"/>
  <c r="AH2175" i="2" a="1"/>
  <c r="AH2175" i="2" s="1"/>
  <c r="AH2176" i="2" a="1"/>
  <c r="AH2176" i="2" s="1"/>
  <c r="AH2841" i="2" a="1"/>
  <c r="AH2841" i="2"/>
  <c r="AH2921" i="2" a="1"/>
  <c r="AH2921" i="2" s="1"/>
  <c r="AH2922" i="2" a="1"/>
  <c r="AH2922" i="2" s="1"/>
  <c r="AH2923" i="2" a="1"/>
  <c r="AH2923" i="2" s="1"/>
  <c r="AH2924" i="2" a="1"/>
  <c r="AH2924" i="2" s="1"/>
  <c r="AH3002" i="2" a="1"/>
  <c r="AH3002" i="2" s="1"/>
  <c r="AH3123" i="2" a="1"/>
  <c r="AH3123" i="2" s="1"/>
  <c r="AH3124" i="2" a="1"/>
  <c r="AH3124" i="2"/>
  <c r="AH3362" i="2" a="1"/>
  <c r="AH3362" i="2" s="1"/>
  <c r="AH4229" i="2" a="1"/>
  <c r="AH4229" i="2"/>
  <c r="AH4392" i="2" a="1"/>
  <c r="AH4392" i="2" s="1"/>
  <c r="AH4393" i="2" a="1"/>
  <c r="AH4393" i="2" s="1"/>
  <c r="AH4850" i="2" a="1"/>
  <c r="AH4850" i="2" s="1"/>
  <c r="AH4851" i="2" a="1"/>
  <c r="AH4851" i="2" s="1"/>
  <c r="AH4999" i="2" a="1"/>
  <c r="AH4999" i="2" s="1"/>
  <c r="AH486" i="2" a="1"/>
  <c r="AH486" i="2" s="1"/>
  <c r="AH487" i="2" a="1"/>
  <c r="AH487" i="2"/>
  <c r="AH1003" i="2" a="1"/>
  <c r="AH1003" i="2" s="1"/>
  <c r="AH4681" i="2" a="1"/>
  <c r="AH4681" i="2" s="1"/>
  <c r="AH1292" i="2" a="1"/>
  <c r="AH1292" i="2"/>
  <c r="AH3573" i="2" a="1"/>
  <c r="AH3573" i="2" s="1"/>
  <c r="AH4230" i="2" a="1"/>
  <c r="AH4230" i="2" s="1"/>
  <c r="AH5834" i="2" a="1"/>
  <c r="AH5834" i="2" s="1"/>
  <c r="AH5160" i="2" a="1"/>
  <c r="AH5160" i="2" s="1"/>
  <c r="AH5336" i="2" a="1"/>
  <c r="AH5336" i="2"/>
  <c r="AH5678" i="2" a="1"/>
  <c r="AH5678" i="2" s="1"/>
  <c r="AH6053" i="2" a="1"/>
  <c r="AH6053" i="2" s="1"/>
  <c r="AH6190" i="2" a="1"/>
  <c r="AH6190" i="2" s="1"/>
  <c r="AH6235" i="2" a="1"/>
  <c r="AH6235" i="2" s="1"/>
  <c r="AH3228" i="2" a="1"/>
  <c r="AH3228" i="2" s="1"/>
  <c r="AH3670" i="2" a="1"/>
  <c r="AH3670" i="2" s="1"/>
  <c r="AH3704" i="2" a="1"/>
  <c r="AH3704" i="2" s="1"/>
  <c r="AH3869" i="2" a="1"/>
  <c r="AH3869" i="2" s="1"/>
  <c r="AH3870" i="2" a="1"/>
  <c r="AH3870" i="2" s="1"/>
  <c r="AH5405" i="2" a="1"/>
  <c r="AH5405" i="2" s="1"/>
  <c r="AH6376" i="2" a="1"/>
  <c r="AH6376" i="2" s="1"/>
  <c r="AH6497" i="2" a="1"/>
  <c r="AH6497" i="2" s="1"/>
  <c r="AH307" i="2" a="1"/>
  <c r="AH307" i="2" s="1"/>
  <c r="AH308" i="2" a="1"/>
  <c r="AH308" i="2" s="1"/>
  <c r="AH701" i="2" a="1"/>
  <c r="AH701" i="2" s="1"/>
  <c r="AH702" i="2" a="1"/>
  <c r="AH702" i="2" s="1"/>
  <c r="AH904" i="2" a="1"/>
  <c r="AH904" i="2" s="1"/>
  <c r="AH1966" i="2" a="1"/>
  <c r="AH1966" i="2" s="1"/>
  <c r="AH1967" i="2" a="1"/>
  <c r="AH1967" i="2" s="1"/>
  <c r="AH2044" i="2" a="1"/>
  <c r="AH2044" i="2" s="1"/>
  <c r="AH2045" i="2" a="1"/>
  <c r="AH2045" i="2" s="1"/>
  <c r="AH2046" i="2" a="1"/>
  <c r="AH2046" i="2" s="1"/>
  <c r="AH2047" i="2" a="1"/>
  <c r="AH2047" i="2" s="1"/>
  <c r="AH2177" i="2" a="1"/>
  <c r="AH2177" i="2"/>
  <c r="AH2178" i="2" a="1"/>
  <c r="AH2178" i="2" s="1"/>
  <c r="AH2842" i="2" a="1"/>
  <c r="AH2842" i="2" s="1"/>
  <c r="AH2925" i="2" a="1"/>
  <c r="AH2925" i="2" s="1"/>
  <c r="AH2926" i="2" a="1"/>
  <c r="AH2926" i="2" s="1"/>
  <c r="AH2927" i="2" a="1"/>
  <c r="AH2927" i="2" s="1"/>
  <c r="AH3003" i="2" a="1"/>
  <c r="AH3003" i="2" s="1"/>
  <c r="AH3004" i="2" a="1"/>
  <c r="AH3004" i="2" s="1"/>
  <c r="AH3125" i="2" a="1"/>
  <c r="AH3125" i="2" s="1"/>
  <c r="AH3126" i="2" a="1"/>
  <c r="AH3126" i="2" s="1"/>
  <c r="AH3354" i="2" a="1"/>
  <c r="AH3354" i="2" s="1"/>
  <c r="AH4231" i="2" a="1"/>
  <c r="AH4231" i="2" s="1"/>
  <c r="AH4394" i="2" a="1"/>
  <c r="AH4394" i="2" s="1"/>
  <c r="AH4395" i="2" a="1"/>
  <c r="AH4395" i="2" s="1"/>
  <c r="AH4852" i="2" a="1"/>
  <c r="AH4852" i="2" s="1"/>
  <c r="AH4853" i="2" a="1"/>
  <c r="AH4853" i="2" s="1"/>
  <c r="AH5000" i="2" a="1"/>
  <c r="AH5000" i="2"/>
  <c r="AH488" i="2" a="1"/>
  <c r="AH488" i="2" s="1"/>
  <c r="AH489" i="2" a="1"/>
  <c r="AH489" i="2" s="1"/>
  <c r="AH981" i="2" a="1"/>
  <c r="AH981" i="2"/>
  <c r="AH4682" i="2" a="1"/>
  <c r="AH4682" i="2" s="1"/>
  <c r="AH1293" i="2" a="1"/>
  <c r="AH1293" i="2" s="1"/>
  <c r="AH3574" i="2" a="1"/>
  <c r="AH3574" i="2" s="1"/>
  <c r="AH4232" i="2" a="1"/>
  <c r="AH4232" i="2" s="1"/>
  <c r="AH5835" i="2" a="1"/>
  <c r="AH5835" i="2" s="1"/>
  <c r="AH5161" i="2" a="1"/>
  <c r="AH5161" i="2" s="1"/>
  <c r="AH5337" i="2" a="1"/>
  <c r="AH5337" i="2" s="1"/>
  <c r="AH5679" i="2" a="1"/>
  <c r="AH5679" i="2" s="1"/>
  <c r="AH6054" i="2" a="1"/>
  <c r="AH6054" i="2" s="1"/>
  <c r="AH6191" i="2" a="1"/>
  <c r="AH6191" i="2" s="1"/>
  <c r="AH6236" i="2" a="1"/>
  <c r="AH6236" i="2" s="1"/>
  <c r="AH3229" i="2" a="1"/>
  <c r="AH3229" i="2" s="1"/>
  <c r="AH3671" i="2" a="1"/>
  <c r="AH3671" i="2" s="1"/>
  <c r="AH3672" i="2" a="1"/>
  <c r="AH3672" i="2" s="1"/>
  <c r="AH3871" i="2" a="1"/>
  <c r="AH3871" i="2" s="1"/>
  <c r="AH3872" i="2" a="1"/>
  <c r="AH3872" i="2" s="1"/>
  <c r="AH5406" i="2" a="1"/>
  <c r="AH5406" i="2" s="1"/>
  <c r="AH6377" i="2" a="1"/>
  <c r="AH6377" i="2" s="1"/>
  <c r="AH6498" i="2" a="1"/>
  <c r="AH6498" i="2" s="1"/>
  <c r="AH228" i="2" a="1"/>
  <c r="AH228" i="2" s="1"/>
  <c r="AH309" i="2" a="1"/>
  <c r="AH309" i="2" s="1"/>
  <c r="AH661" i="2" a="1"/>
  <c r="AH661" i="2" s="1"/>
  <c r="AH703" i="2" a="1"/>
  <c r="AH703" i="2" s="1"/>
  <c r="AH905" i="2" a="1"/>
  <c r="AH905" i="2" s="1"/>
  <c r="AH1968" i="2" a="1"/>
  <c r="AH1968" i="2" s="1"/>
  <c r="AH2048" i="2" a="1"/>
  <c r="AH2048" i="2" s="1"/>
  <c r="AH2049" i="2" a="1"/>
  <c r="AH2049" i="2" s="1"/>
  <c r="AH2124" i="2" a="1"/>
  <c r="AH2124" i="2" s="1"/>
  <c r="AH2160" i="2" a="1"/>
  <c r="AH2160" i="2" s="1"/>
  <c r="AH2179" i="2" a="1"/>
  <c r="AH2179" i="2" s="1"/>
  <c r="AH2180" i="2" a="1"/>
  <c r="AH2180" i="2" s="1"/>
  <c r="AH2181" i="2" a="1"/>
  <c r="AH2181" i="2" s="1"/>
  <c r="AH2843" i="2" a="1"/>
  <c r="AH2843" i="2" s="1"/>
  <c r="AH2928" i="2" a="1"/>
  <c r="AH2928" i="2"/>
  <c r="AH3005" i="2" a="1"/>
  <c r="AH3005" i="2"/>
  <c r="AH3006" i="2" a="1"/>
  <c r="AH3006" i="2" s="1"/>
  <c r="AH3007" i="2" a="1"/>
  <c r="AH3007" i="2" s="1"/>
  <c r="AH3008" i="2" a="1"/>
  <c r="AH3008" i="2" s="1"/>
  <c r="AH3127" i="2" a="1"/>
  <c r="AH3127" i="2" s="1"/>
  <c r="AH3128" i="2" a="1"/>
  <c r="AH3128" i="2" s="1"/>
  <c r="AH3355" i="2" a="1"/>
  <c r="AH3355" i="2" s="1"/>
  <c r="AH4233" i="2" a="1"/>
  <c r="AH4233" i="2" s="1"/>
  <c r="AH4396" i="2" a="1"/>
  <c r="AH4396" i="2" s="1"/>
  <c r="AH4397" i="2" a="1"/>
  <c r="AH4397" i="2" s="1"/>
  <c r="AH4854" i="2" a="1"/>
  <c r="AH4854" i="2"/>
  <c r="AH4855" i="2" a="1"/>
  <c r="AH4855" i="2" s="1"/>
  <c r="AH5001" i="2" a="1"/>
  <c r="AH5001" i="2" s="1"/>
  <c r="AH481" i="2" a="1"/>
  <c r="AH481" i="2" s="1"/>
  <c r="AH490" i="2" a="1"/>
  <c r="AH490" i="2" s="1"/>
  <c r="AH982" i="2" a="1"/>
  <c r="AH982" i="2" s="1"/>
  <c r="AH4683" i="2" a="1"/>
  <c r="AH4683" i="2" s="1"/>
  <c r="AH1258" i="2" a="1"/>
  <c r="AH1258" i="2" s="1"/>
  <c r="AH3575" i="2" a="1"/>
  <c r="AH3575" i="2"/>
  <c r="AH4234" i="2" a="1"/>
  <c r="AH4234" i="2" s="1"/>
  <c r="AH5836" i="2" a="1"/>
  <c r="AH5836" i="2" s="1"/>
  <c r="AH5134" i="2" a="1"/>
  <c r="AH5134" i="2" s="1"/>
  <c r="AH5338" i="2" a="1"/>
  <c r="AH5338" i="2" s="1"/>
  <c r="AH5680" i="2" a="1"/>
  <c r="AH5680" i="2" s="1"/>
  <c r="AH6055" i="2" a="1"/>
  <c r="AH6055" i="2" s="1"/>
  <c r="AH6192" i="2" a="1"/>
  <c r="AH6192" i="2" s="1"/>
  <c r="AH6237" i="2" a="1"/>
  <c r="AH6237" i="2"/>
  <c r="AH3271" i="2" a="1"/>
  <c r="AH3271" i="2" s="1"/>
  <c r="AH3705" i="2" a="1"/>
  <c r="AH3705" i="2" s="1"/>
  <c r="AH3706" i="2" a="1"/>
  <c r="AH3706" i="2"/>
  <c r="AH3873" i="2" a="1"/>
  <c r="AH3873" i="2" s="1"/>
  <c r="AH3891" i="2" a="1"/>
  <c r="AH3891" i="2" s="1"/>
  <c r="AH5430" i="2" a="1"/>
  <c r="AH5430" i="2" s="1"/>
  <c r="AH6385" i="2" a="1"/>
  <c r="AH6385" i="2" s="1"/>
  <c r="AH6499" i="2" a="1"/>
  <c r="AH6499" i="2" s="1"/>
  <c r="AH310" i="2" a="1"/>
  <c r="AH310" i="2" s="1"/>
  <c r="AH311" i="2" a="1"/>
  <c r="AH311" i="2" s="1"/>
  <c r="AH704" i="2" a="1"/>
  <c r="AH704" i="2" s="1"/>
  <c r="AH705" i="2" a="1"/>
  <c r="AH705" i="2" s="1"/>
  <c r="AH906" i="2" a="1"/>
  <c r="AH906" i="2" s="1"/>
  <c r="AH1969" i="2" a="1"/>
  <c r="AH1969" i="2" s="1"/>
  <c r="AH2050" i="2" a="1"/>
  <c r="AH2050" i="2" s="1"/>
  <c r="AH2051" i="2" a="1"/>
  <c r="AH2051" i="2" s="1"/>
  <c r="AH2052" i="2" a="1"/>
  <c r="AH2052" i="2" s="1"/>
  <c r="AH2125" i="2" a="1"/>
  <c r="AH2125" i="2" s="1"/>
  <c r="AH2126" i="2" a="1"/>
  <c r="AH2126" i="2" s="1"/>
  <c r="AH2182" i="2" a="1"/>
  <c r="AH2182" i="2" s="1"/>
  <c r="AH2202" i="2" a="1"/>
  <c r="AH2202" i="2" s="1"/>
  <c r="AH2929" i="2" a="1"/>
  <c r="AH2929" i="2" s="1"/>
  <c r="AH2930" i="2" a="1"/>
  <c r="AH2930" i="2" s="1"/>
  <c r="AH2931" i="2" a="1"/>
  <c r="AH2931" i="2" s="1"/>
  <c r="AH2932" i="2" a="1"/>
  <c r="AH2932" i="2" s="1"/>
  <c r="AH3009" i="2" a="1"/>
  <c r="AH3009" i="2" s="1"/>
  <c r="AH3010" i="2" a="1"/>
  <c r="AH3010" i="2" s="1"/>
  <c r="AH3129" i="2" a="1"/>
  <c r="AH3129" i="2" s="1"/>
  <c r="AH3130" i="2" a="1"/>
  <c r="AH3130" i="2" s="1"/>
  <c r="AH3363" i="2" a="1"/>
  <c r="AH3363" i="2" s="1"/>
  <c r="AH4269" i="2" a="1"/>
  <c r="AH4269" i="2" s="1"/>
  <c r="AH4398" i="2" a="1"/>
  <c r="AH4398" i="2" s="1"/>
  <c r="AH4423" i="2" a="1"/>
  <c r="AH4423" i="2" s="1"/>
  <c r="AH4856" i="2" a="1"/>
  <c r="AH4856" i="2" s="1"/>
  <c r="AH4886" i="2" a="1"/>
  <c r="AH4886" i="2" s="1"/>
  <c r="AH5022" i="2" a="1"/>
  <c r="AH5022" i="2" s="1"/>
  <c r="AH491" i="2" a="1"/>
  <c r="AH491" i="2" s="1"/>
  <c r="AH492" i="2" a="1"/>
  <c r="AH492" i="2" s="1"/>
  <c r="AH1004" i="2" a="1"/>
  <c r="AH1004" i="2" s="1"/>
  <c r="AH4684" i="2" a="1"/>
  <c r="AH4684" i="2" s="1"/>
  <c r="AH1294" i="2" a="1"/>
  <c r="AH1294" i="2" s="1"/>
  <c r="AH3576" i="2" a="1"/>
  <c r="AH3576" i="2" s="1"/>
  <c r="AH4235" i="2" a="1"/>
  <c r="AH4235" i="2" s="1"/>
  <c r="AH5837" i="2" a="1"/>
  <c r="AH5837" i="2" s="1"/>
  <c r="AH5162" i="2" a="1"/>
  <c r="AH5162" i="2" s="1"/>
  <c r="AH5339" i="2" a="1"/>
  <c r="AH5339" i="2" s="1"/>
  <c r="AH5700" i="2" a="1"/>
  <c r="AH5700" i="2" s="1"/>
  <c r="AH6056" i="2" a="1"/>
  <c r="AH6056" i="2"/>
  <c r="AH6193" i="2" a="1"/>
  <c r="AH6193" i="2" s="1"/>
  <c r="AH6238" i="2" a="1"/>
  <c r="AH6238" i="2" s="1"/>
  <c r="AH427" i="2" a="1"/>
  <c r="AH427" i="2"/>
  <c r="AH465" i="2" a="1"/>
  <c r="AH465" i="2" s="1"/>
  <c r="AH1039" i="2" a="1"/>
  <c r="AH1039" i="2" s="1"/>
  <c r="AH4685" i="2" a="1"/>
  <c r="AH4685" i="2"/>
  <c r="AH1342" i="2" a="1"/>
  <c r="AH1342" i="2"/>
  <c r="AH3577" i="2" a="1"/>
  <c r="AH3577" i="2"/>
  <c r="AH3707" i="2" a="1"/>
  <c r="AH3707" i="2" s="1"/>
  <c r="AH3735" i="2" a="1"/>
  <c r="AH3735" i="2"/>
  <c r="AH3934" i="2" a="1"/>
  <c r="AH3934" i="2" s="1"/>
  <c r="AH3958" i="2" a="1"/>
  <c r="AH3958" i="2" s="1"/>
  <c r="AH4292" i="2" a="1"/>
  <c r="AH4292" i="2" s="1"/>
  <c r="AH5838" i="2" a="1"/>
  <c r="AH5838" i="2" s="1"/>
  <c r="AH5196" i="2" a="1"/>
  <c r="AH5196" i="2" s="1"/>
  <c r="AH5340" i="2" a="1"/>
  <c r="AH5340" i="2" s="1"/>
  <c r="AH5727" i="2" a="1"/>
  <c r="AH5727" i="2" s="1"/>
  <c r="AH428" i="2" a="1"/>
  <c r="AH428" i="2" s="1"/>
  <c r="AH429" i="2" a="1"/>
  <c r="AH429" i="2" s="1"/>
  <c r="AH747" i="2" a="1"/>
  <c r="AH747" i="2" s="1"/>
  <c r="AH748" i="2" a="1"/>
  <c r="AH748" i="2" s="1"/>
  <c r="AH907" i="2" a="1"/>
  <c r="AH907" i="2" s="1"/>
  <c r="AH1772" i="2" a="1"/>
  <c r="AH1772" i="2"/>
  <c r="AH1773" i="2" a="1"/>
  <c r="AH1773" i="2" s="1"/>
  <c r="AH1774" i="2" a="1"/>
  <c r="AH1774" i="2" s="1"/>
  <c r="AH1775" i="2" a="1"/>
  <c r="AH1775" i="2" s="1"/>
  <c r="AH1874" i="2" a="1"/>
  <c r="AH1874" i="2" s="1"/>
  <c r="AH1875" i="2" a="1"/>
  <c r="AH1875" i="2" s="1"/>
  <c r="AH1970" i="2" a="1"/>
  <c r="AH1970" i="2" s="1"/>
  <c r="AH1971" i="2" a="1"/>
  <c r="AH1971" i="2" s="1"/>
  <c r="AH2644" i="2" a="1"/>
  <c r="AH2644" i="2" s="1"/>
  <c r="AH2645" i="2" a="1"/>
  <c r="AH2645" i="2"/>
  <c r="AH2646" i="2" a="1"/>
  <c r="AH2646" i="2" s="1"/>
  <c r="AH2647" i="2" a="1"/>
  <c r="AH2647" i="2" s="1"/>
  <c r="AH2740" i="2" a="1"/>
  <c r="AH2740" i="2"/>
  <c r="AH2741" i="2" a="1"/>
  <c r="AH2741" i="2" s="1"/>
  <c r="AH2933" i="2" a="1"/>
  <c r="AH2933" i="2" s="1"/>
  <c r="AH2934" i="2" a="1"/>
  <c r="AH2934" i="2" s="1"/>
  <c r="AH4316" i="2" a="1"/>
  <c r="AH4316" i="2" s="1"/>
  <c r="AH4464" i="2" a="1"/>
  <c r="AH4464" i="2" s="1"/>
  <c r="AH4465" i="2" a="1"/>
  <c r="AH4465" i="2" s="1"/>
  <c r="AH4909" i="2" a="1"/>
  <c r="AH4909" i="2" s="1"/>
  <c r="AH4917" i="2" a="1"/>
  <c r="AH4917" i="2" s="1"/>
  <c r="AH3315" i="2" a="1"/>
  <c r="AH3315" i="2" s="1"/>
  <c r="AH5446" i="2" a="1"/>
  <c r="AH5446" i="2" s="1"/>
  <c r="AH6057" i="2" a="1"/>
  <c r="AH6057" i="2" s="1"/>
  <c r="AH6194" i="2" a="1"/>
  <c r="AH6194" i="2" s="1"/>
  <c r="AH6239" i="2" a="1"/>
  <c r="AH6239" i="2" s="1"/>
  <c r="AH6352" i="2" a="1"/>
  <c r="AH6352" i="2" s="1"/>
  <c r="AH6450" i="2" a="1"/>
  <c r="AH6450" i="2" s="1"/>
  <c r="AH3316" i="2" a="1"/>
  <c r="AH3316" i="2"/>
  <c r="AH5044" i="2" a="1"/>
  <c r="AH5044" i="2" s="1"/>
  <c r="AH430" i="2" a="1"/>
  <c r="AH430" i="2" s="1"/>
  <c r="AH431" i="2" a="1"/>
  <c r="AH431" i="2" s="1"/>
  <c r="AH1026" i="2" a="1"/>
  <c r="AH1026" i="2" s="1"/>
  <c r="AH4686" i="2" a="1"/>
  <c r="AH4686" i="2" s="1"/>
  <c r="AH1343" i="2" a="1"/>
  <c r="AH1343" i="2" s="1"/>
  <c r="AH3578" i="2" a="1"/>
  <c r="AH3578" i="2" s="1"/>
  <c r="AH4293" i="2" a="1"/>
  <c r="AH4293" i="2" s="1"/>
  <c r="AH5839" i="2" a="1"/>
  <c r="AH5839" i="2" s="1"/>
  <c r="AH5197" i="2" a="1"/>
  <c r="AH5197" i="2" s="1"/>
  <c r="AH5341" i="2" a="1"/>
  <c r="AH5341" i="2" s="1"/>
  <c r="AH5728" i="2" a="1"/>
  <c r="AH5728" i="2" s="1"/>
  <c r="AH1776" i="2" a="1"/>
  <c r="AH1776" i="2"/>
  <c r="AH1777" i="2" a="1"/>
  <c r="AH1777" i="2" s="1"/>
  <c r="AH1778" i="2" a="1"/>
  <c r="AH1778" i="2" s="1"/>
  <c r="AH1876" i="2" a="1"/>
  <c r="AH1876" i="2" s="1"/>
  <c r="AH1877" i="2" a="1"/>
  <c r="AH1877" i="2" s="1"/>
  <c r="AH1878" i="2" a="1"/>
  <c r="AH1878" i="2" s="1"/>
  <c r="AH2648" i="2" a="1"/>
  <c r="AH2648" i="2" s="1"/>
  <c r="AH2649" i="2" a="1"/>
  <c r="AH2649" i="2" s="1"/>
  <c r="AH2742" i="2" a="1"/>
  <c r="AH2742" i="2" s="1"/>
  <c r="AH2743" i="2" a="1"/>
  <c r="AH2743" i="2" s="1"/>
  <c r="AH2844" i="2" a="1"/>
  <c r="AH2844" i="2" s="1"/>
  <c r="AH2935" i="2" a="1"/>
  <c r="AH2935" i="2" s="1"/>
  <c r="AH6058" i="2" a="1"/>
  <c r="AH6058" i="2" s="1"/>
  <c r="AH6195" i="2" a="1"/>
  <c r="AH6195" i="2" s="1"/>
  <c r="AH6240" i="2" a="1"/>
  <c r="AH6240" i="2" s="1"/>
  <c r="AH3317" i="2" a="1"/>
  <c r="AH3317" i="2" s="1"/>
  <c r="AH5045" i="2" a="1"/>
  <c r="AH5045" i="2" s="1"/>
  <c r="AH3417" i="2" a="1"/>
  <c r="AH3417" i="2" s="1"/>
  <c r="AH3736" i="2" a="1"/>
  <c r="AH3736" i="2" s="1"/>
  <c r="AH3767" i="2" a="1"/>
  <c r="AH3767" i="2"/>
  <c r="AH3959" i="2" a="1"/>
  <c r="AH3959" i="2" s="1"/>
  <c r="AH3987" i="2" a="1"/>
  <c r="AH3987" i="2" s="1"/>
  <c r="AH5407" i="2" a="1"/>
  <c r="AH5407" i="2" s="1"/>
  <c r="AH6337" i="2" a="1"/>
  <c r="AH6337" i="2" s="1"/>
  <c r="AH6438" i="2" a="1"/>
  <c r="AH6438" i="2" s="1"/>
  <c r="AH355" i="2" a="1"/>
  <c r="AH355" i="2" s="1"/>
  <c r="AH356" i="2" a="1"/>
  <c r="AH356" i="2"/>
  <c r="AH706" i="2" a="1"/>
  <c r="AH706" i="2" s="1"/>
  <c r="AH730" i="2" a="1"/>
  <c r="AH730" i="2" s="1"/>
  <c r="AH908" i="2" a="1"/>
  <c r="AH908" i="2" s="1"/>
  <c r="AH2127" i="2" a="1"/>
  <c r="AH2127" i="2" s="1"/>
  <c r="AH2161" i="2" a="1"/>
  <c r="AH2161" i="2" s="1"/>
  <c r="AH3011" i="2" a="1"/>
  <c r="AH3011" i="2" s="1"/>
  <c r="AH3012" i="2" a="1"/>
  <c r="AH3012" i="2" s="1"/>
  <c r="AH4294" i="2" a="1"/>
  <c r="AH4294" i="2" s="1"/>
  <c r="AH466" i="2" a="1"/>
  <c r="AH466" i="2" s="1"/>
  <c r="AH474" i="2" a="1"/>
  <c r="AH474" i="2" s="1"/>
  <c r="AH4687" i="2" a="1"/>
  <c r="AH4687" i="2" s="1"/>
  <c r="AH1027" i="2" a="1"/>
  <c r="AH1027" i="2" s="1"/>
  <c r="AH1344" i="2" a="1"/>
  <c r="AH1344" i="2" s="1"/>
  <c r="AH3579" i="2" a="1"/>
  <c r="AH3579" i="2"/>
  <c r="AH4270" i="2" a="1"/>
  <c r="AH4270" i="2" s="1"/>
  <c r="AH5840" i="2" a="1"/>
  <c r="AH5840" i="2" s="1"/>
  <c r="AH5177" i="2" a="1"/>
  <c r="AH5177" i="2" s="1"/>
  <c r="AH5342" i="2" a="1"/>
  <c r="AH5342" i="2" s="1"/>
  <c r="AH5474" i="2" a="1"/>
  <c r="AH5474" i="2" s="1"/>
  <c r="AH5541" i="2" a="1"/>
  <c r="AH5541" i="2" s="1"/>
  <c r="AH5717" i="2" a="1"/>
  <c r="AH5717" i="2" s="1"/>
  <c r="AH2053" i="2" a="1"/>
  <c r="AH2053" i="2" s="1"/>
  <c r="AH2054" i="2" a="1"/>
  <c r="AH2054" i="2" s="1"/>
  <c r="AH2128" i="2" a="1"/>
  <c r="AH2128" i="2" s="1"/>
  <c r="AH2162" i="2" a="1"/>
  <c r="AH2162" i="2" s="1"/>
  <c r="AH2183" i="2" a="1"/>
  <c r="AH2183" i="2" s="1"/>
  <c r="AH2203" i="2" a="1"/>
  <c r="AH2203" i="2" s="1"/>
  <c r="AH3013" i="2" a="1"/>
  <c r="AH3013" i="2"/>
  <c r="AH3014" i="2" a="1"/>
  <c r="AH3014" i="2" s="1"/>
  <c r="AH3066" i="2" a="1"/>
  <c r="AH3066" i="2" s="1"/>
  <c r="AH3067" i="2" a="1"/>
  <c r="AH3067" i="2" s="1"/>
  <c r="AH3068" i="2" a="1"/>
  <c r="AH3068" i="2" s="1"/>
  <c r="AH3096" i="2" a="1"/>
  <c r="AH3096" i="2" s="1"/>
  <c r="AH6059" i="2" a="1"/>
  <c r="AH6059" i="2" s="1"/>
  <c r="AH6196" i="2" a="1"/>
  <c r="AH6196" i="2" s="1"/>
  <c r="AH6241" i="2" a="1"/>
  <c r="AH6241" i="2" s="1"/>
  <c r="AH3439" i="2" a="1"/>
  <c r="AH3439" i="2" s="1"/>
  <c r="AH4490" i="2" a="1"/>
  <c r="AH4490" i="2" s="1"/>
  <c r="AH4491" i="2" a="1"/>
  <c r="AH4491" i="2" s="1"/>
  <c r="AH4757" i="2" a="1"/>
  <c r="AH4757" i="2" s="1"/>
  <c r="AH4758" i="2" a="1"/>
  <c r="AH4758" i="2"/>
  <c r="AH5046" i="2" a="1"/>
  <c r="AH5046" i="2" s="1"/>
  <c r="AH403" i="2" a="1"/>
  <c r="AH403" i="2" s="1"/>
  <c r="AH432" i="2" a="1"/>
  <c r="AH432" i="2" s="1"/>
  <c r="AH1028" i="2" a="1"/>
  <c r="AH1028" i="2" s="1"/>
  <c r="AH4688" i="2" a="1"/>
  <c r="AH4688" i="2" s="1"/>
  <c r="AH1390" i="2" a="1"/>
  <c r="AH1390" i="2" s="1"/>
  <c r="AH3580" i="2" a="1"/>
  <c r="AH3580" i="2" s="1"/>
  <c r="AH3795" i="2" a="1"/>
  <c r="AH3795" i="2" s="1"/>
  <c r="AH3796" i="2" a="1"/>
  <c r="AH3796" i="2" s="1"/>
  <c r="AH4007" i="2" a="1"/>
  <c r="AH4007" i="2" s="1"/>
  <c r="AH4016" i="2" a="1"/>
  <c r="AH4016" i="2" s="1"/>
  <c r="AH4295" i="2" a="1"/>
  <c r="AH4295" i="2" s="1"/>
  <c r="AH5841" i="2" a="1"/>
  <c r="AH5841" i="2" s="1"/>
  <c r="AH5178" i="2" a="1"/>
  <c r="AH5178" i="2" s="1"/>
  <c r="AH5343" i="2" a="1"/>
  <c r="AH5343" i="2" s="1"/>
  <c r="AH5475" i="2" a="1"/>
  <c r="AH5475" i="2"/>
  <c r="AH5542" i="2" a="1"/>
  <c r="AH5542" i="2" s="1"/>
  <c r="AH5718" i="2" a="1"/>
  <c r="AH5718" i="2" s="1"/>
  <c r="AH5981" i="2" a="1"/>
  <c r="AH5981" i="2" s="1"/>
  <c r="AH5982" i="2" a="1"/>
  <c r="AH5982" i="2" s="1"/>
  <c r="AH433" i="2" a="1"/>
  <c r="AH433" i="2" s="1"/>
  <c r="AH434" i="2" a="1"/>
  <c r="AH434" i="2"/>
  <c r="AH749" i="2" a="1"/>
  <c r="AH749" i="2" s="1"/>
  <c r="AH750" i="2" a="1"/>
  <c r="AH750" i="2" s="1"/>
  <c r="AH909" i="2" a="1"/>
  <c r="AH909" i="2" s="1"/>
  <c r="AH1678" i="2" a="1"/>
  <c r="AH1678" i="2" s="1"/>
  <c r="AH1679" i="2" a="1"/>
  <c r="AH1679" i="2" s="1"/>
  <c r="AH1779" i="2" a="1"/>
  <c r="AH1779" i="2" s="1"/>
  <c r="AH1780" i="2" a="1"/>
  <c r="AH1780" i="2" s="1"/>
  <c r="AH1781" i="2" a="1"/>
  <c r="AH1781" i="2" s="1"/>
  <c r="AH1782" i="2" a="1"/>
  <c r="AH1782" i="2" s="1"/>
  <c r="AH2184" i="2" a="1"/>
  <c r="AH2184" i="2"/>
  <c r="AH2185" i="2" a="1"/>
  <c r="AH2185" i="2" s="1"/>
  <c r="AH2561" i="2" a="1"/>
  <c r="AH2561" i="2" s="1"/>
  <c r="AH2650" i="2" a="1"/>
  <c r="AH2650" i="2" s="1"/>
  <c r="AH2651" i="2" a="1"/>
  <c r="AH2651" i="2" s="1"/>
  <c r="AH2652" i="2" a="1"/>
  <c r="AH2652" i="2"/>
  <c r="AH2653" i="2" a="1"/>
  <c r="AH2653" i="2" s="1"/>
  <c r="AH2744" i="2" a="1"/>
  <c r="AH2744" i="2" s="1"/>
  <c r="AH3131" i="2" a="1"/>
  <c r="AH3131" i="2" s="1"/>
  <c r="AH3132" i="2" a="1"/>
  <c r="AH3132" i="2" s="1"/>
  <c r="AH4296" i="2" a="1"/>
  <c r="AH4296" i="2" s="1"/>
  <c r="AH4527" i="2" a="1"/>
  <c r="AH4527" i="2" s="1"/>
  <c r="AH4528" i="2" a="1"/>
  <c r="AH4528" i="2" s="1"/>
  <c r="AH4857" i="2" a="1"/>
  <c r="AH4857" i="2" s="1"/>
  <c r="AH4858" i="2" a="1"/>
  <c r="AH4858" i="2" s="1"/>
  <c r="AH3440" i="2" a="1"/>
  <c r="AH3440" i="2" s="1"/>
  <c r="AH5447" i="2" a="1"/>
  <c r="AH5447" i="2" s="1"/>
  <c r="AH6197" i="2" a="1"/>
  <c r="AH6197" i="2" s="1"/>
  <c r="AH6405" i="2" a="1"/>
  <c r="AH6405" i="2" s="1"/>
  <c r="AH6524" i="2" a="1"/>
  <c r="AH6524" i="2" s="1"/>
  <c r="AH3443" i="2" a="1"/>
  <c r="AH3443" i="2" s="1"/>
  <c r="AH5047" i="2" a="1"/>
  <c r="AH5047" i="2" s="1"/>
  <c r="AH229" i="2" a="1"/>
  <c r="AH229" i="2" s="1"/>
  <c r="AH435" i="2" a="1"/>
  <c r="AH435" i="2" s="1"/>
  <c r="AH921" i="2" a="1"/>
  <c r="AH921" i="2" s="1"/>
  <c r="AH4689" i="2" a="1"/>
  <c r="AH4689" i="2" s="1"/>
  <c r="AH1440" i="2" a="1"/>
  <c r="AH1440" i="2" s="1"/>
  <c r="AH3581" i="2" a="1"/>
  <c r="AH3581" i="2" s="1"/>
  <c r="AH3378" i="2" a="1"/>
  <c r="AH3378" i="2" s="1"/>
  <c r="AH3673" i="2" a="1"/>
  <c r="AH3673" i="2"/>
  <c r="AH3800" i="2" a="1"/>
  <c r="AH3800" i="2" s="1"/>
  <c r="AH4017" i="2" a="1"/>
  <c r="AH4017" i="2" s="1"/>
  <c r="AH4018" i="2" a="1"/>
  <c r="AH4018" i="2" s="1"/>
  <c r="AH4127" i="2" a="1"/>
  <c r="AH4127" i="2" s="1"/>
  <c r="AH5842" i="2" a="1"/>
  <c r="AH5842" i="2"/>
  <c r="AH5103" i="2" a="1"/>
  <c r="AH5103" i="2" s="1"/>
  <c r="AH5344" i="2" a="1"/>
  <c r="AH5344" i="2" s="1"/>
  <c r="AH5431" i="2" a="1"/>
  <c r="AH5431" i="2" s="1"/>
  <c r="AH5599" i="2" a="1"/>
  <c r="AH5599" i="2" s="1"/>
  <c r="AH5847" i="2" a="1"/>
  <c r="AH5847" i="2" s="1"/>
  <c r="AH5895" i="2" a="1"/>
  <c r="AH5895" i="2" s="1"/>
  <c r="AH5974" i="2" a="1"/>
  <c r="AH5974" i="2" s="1"/>
  <c r="AH6290" i="2" a="1"/>
  <c r="AH6290" i="2" s="1"/>
  <c r="AH6414" i="2" a="1"/>
  <c r="AH6414" i="2" s="1"/>
  <c r="AH751" i="2" a="1"/>
  <c r="AH751" i="2" s="1"/>
  <c r="AH767" i="2" a="1"/>
  <c r="AH767" i="2" s="1"/>
  <c r="AH910" i="2" a="1"/>
  <c r="AH910" i="2" s="1"/>
  <c r="AH1051" i="2" a="1"/>
  <c r="AH1051" i="2" s="1"/>
  <c r="AH1052" i="2" a="1"/>
  <c r="AH1052" i="2" s="1"/>
  <c r="AH1130" i="2" a="1"/>
  <c r="AH1130" i="2" s="1"/>
  <c r="AH1173" i="2" a="1"/>
  <c r="AH1173" i="2" s="1"/>
  <c r="AH1295" i="2" a="1"/>
  <c r="AH1295" i="2" s="1"/>
  <c r="AH1680" i="2" a="1"/>
  <c r="AH1680" i="2" s="1"/>
  <c r="AH2129" i="2" a="1"/>
  <c r="AH2129" i="2" s="1"/>
  <c r="AH2130" i="2" a="1"/>
  <c r="AH2130" i="2" s="1"/>
  <c r="AH2278" i="2" a="1"/>
  <c r="AH2278" i="2"/>
  <c r="AH2283" i="2" a="1"/>
  <c r="AH2283" i="2" s="1"/>
  <c r="AH2284" i="2" a="1"/>
  <c r="AH2284" i="2" s="1"/>
  <c r="AH2285" i="2" a="1"/>
  <c r="AH2285" i="2" s="1"/>
  <c r="AH2288" i="2" a="1"/>
  <c r="AH2288" i="2" s="1"/>
  <c r="AH2289" i="2" a="1"/>
  <c r="AH2289" i="2" s="1"/>
  <c r="AH2291" i="2" a="1"/>
  <c r="AH2291" i="2" s="1"/>
  <c r="AH2295" i="2" a="1"/>
  <c r="AH2295" i="2" s="1"/>
  <c r="AH3376" i="2" a="1"/>
  <c r="AH3376" i="2" s="1"/>
  <c r="AH3377" i="2" a="1"/>
  <c r="AH3377" i="2"/>
  <c r="AH3379" i="2" a="1"/>
  <c r="AH3379" i="2" s="1"/>
  <c r="AH4180" i="2" a="1"/>
  <c r="AH4180" i="2" s="1"/>
  <c r="AH4759" i="2" a="1"/>
  <c r="AH4759" i="2" s="1"/>
  <c r="AH4887" i="2" a="1"/>
  <c r="AH4887" i="2" s="1"/>
  <c r="AH4947" i="2" a="1"/>
  <c r="AH4947" i="2" s="1"/>
  <c r="AH5066" i="2" a="1"/>
  <c r="AH5066" i="2" s="1"/>
  <c r="AH5067" i="2" a="1"/>
  <c r="AH5067" i="2" s="1"/>
  <c r="AH497" i="2" a="1"/>
  <c r="AH497" i="2" s="1"/>
  <c r="AH498" i="2" a="1"/>
  <c r="AH498" i="2" s="1"/>
  <c r="AH1005" i="2" a="1"/>
  <c r="AH1005" i="2" s="1"/>
  <c r="AH4690" i="2" a="1"/>
  <c r="AH4690" i="2" s="1"/>
  <c r="AH1296" i="2" a="1"/>
  <c r="AH1296" i="2" s="1"/>
  <c r="AH3582" i="2" a="1"/>
  <c r="AH3582" i="2" s="1"/>
  <c r="AH3272" i="2" a="1"/>
  <c r="AH3272" i="2" s="1"/>
  <c r="AH3708" i="2" a="1"/>
  <c r="AH3708" i="2" s="1"/>
  <c r="AH3737" i="2" a="1"/>
  <c r="AH3737" i="2" s="1"/>
  <c r="AH3892" i="2" a="1"/>
  <c r="AH3892" i="2" s="1"/>
  <c r="AH3893" i="2" a="1"/>
  <c r="AH3893" i="2"/>
  <c r="AH4297" i="2" a="1"/>
  <c r="AH4297" i="2" s="1"/>
  <c r="AH5843" i="2" a="1"/>
  <c r="AH5843" i="2" s="1"/>
  <c r="AH5179" i="2" a="1"/>
  <c r="AH5179" i="2" s="1"/>
  <c r="AH5345" i="2" a="1"/>
  <c r="AH5345" i="2" s="1"/>
  <c r="AH5432" i="2" a="1"/>
  <c r="AH5432" i="2" s="1"/>
  <c r="AH5719" i="2" a="1"/>
  <c r="AH5719" i="2" s="1"/>
  <c r="AH6060" i="2" a="1"/>
  <c r="AH6060" i="2" s="1"/>
  <c r="AH6198" i="2" a="1"/>
  <c r="AH6198" i="2" s="1"/>
  <c r="AH6242" i="2" a="1"/>
  <c r="AH6242" i="2" s="1"/>
  <c r="AH6386" i="2" a="1"/>
  <c r="AH6386" i="2" s="1"/>
  <c r="AH6511" i="2" a="1"/>
  <c r="AH6511" i="2"/>
  <c r="AH357" i="2" a="1"/>
  <c r="AH357" i="2" s="1"/>
  <c r="AH358" i="2" a="1"/>
  <c r="AH358" i="2" s="1"/>
  <c r="AH731" i="2" a="1"/>
  <c r="AH731" i="2" s="1"/>
  <c r="AH732" i="2" a="1"/>
  <c r="AH732" i="2" s="1"/>
  <c r="AH911" i="2" a="1"/>
  <c r="AH911" i="2" s="1"/>
  <c r="AH2204" i="2" a="1"/>
  <c r="AH2204" i="2" s="1"/>
  <c r="AH2205" i="2" a="1"/>
  <c r="AH2205" i="2" s="1"/>
  <c r="AH2206" i="2" a="1"/>
  <c r="AH2206" i="2"/>
  <c r="AH2207" i="2" a="1"/>
  <c r="AH2207" i="2"/>
  <c r="AH2208" i="2" a="1"/>
  <c r="AH2208" i="2"/>
  <c r="AH2229" i="2" a="1"/>
  <c r="AH2229" i="2" s="1"/>
  <c r="AH2230" i="2" a="1"/>
  <c r="AH2230" i="2" s="1"/>
  <c r="AH2231" i="2" a="1"/>
  <c r="AH2231" i="2" s="1"/>
  <c r="AH3097" i="2" a="1"/>
  <c r="AH3097" i="2" s="1"/>
  <c r="AH3133" i="2" a="1"/>
  <c r="AH3133" i="2" s="1"/>
  <c r="AH3134" i="2" a="1"/>
  <c r="AH3134" i="2" s="1"/>
  <c r="AH3135" i="2" a="1"/>
  <c r="AH3135" i="2" s="1"/>
  <c r="AH3164" i="2" a="1"/>
  <c r="AH3164" i="2" s="1"/>
  <c r="AH3165" i="2" a="1"/>
  <c r="AH3165" i="2" s="1"/>
  <c r="AH3166" i="2" a="1"/>
  <c r="AH3166" i="2" s="1"/>
  <c r="AH3230" i="2" a="1"/>
  <c r="AH3230" i="2" s="1"/>
  <c r="AH3364" i="2" a="1"/>
  <c r="AH3364" i="2" s="1"/>
  <c r="AH4271" i="2" a="1"/>
  <c r="AH4271" i="2"/>
  <c r="AH4424" i="2" a="1"/>
  <c r="AH4424" i="2" s="1"/>
  <c r="AH4425" i="2" a="1"/>
  <c r="AH4425" i="2" s="1"/>
  <c r="AH4888" i="2" a="1"/>
  <c r="AH4888" i="2"/>
  <c r="AH4889" i="2" a="1"/>
  <c r="AH4889" i="2" s="1"/>
  <c r="AH5023" i="2" a="1"/>
  <c r="AH5023" i="2" s="1"/>
  <c r="AI312" i="2"/>
  <c r="AI359" i="2"/>
  <c r="AI1029" i="2"/>
  <c r="AI4552" i="2"/>
  <c r="AI1297" i="2"/>
  <c r="AI3444" i="2"/>
  <c r="AI3231" i="2"/>
  <c r="AI3738" i="2"/>
  <c r="AI3768" i="2"/>
  <c r="AI3960" i="2"/>
  <c r="AI3988" i="2"/>
  <c r="AI125" i="2"/>
  <c r="AI230" i="2"/>
  <c r="AI618" i="2"/>
  <c r="AI662" i="2"/>
  <c r="AI786" i="2"/>
  <c r="AI1681" i="2"/>
  <c r="AI1783" i="2"/>
  <c r="AI1879" i="2"/>
  <c r="AI1880" i="2"/>
  <c r="AI1972" i="2"/>
  <c r="AI2055" i="2"/>
  <c r="AI2562" i="2"/>
  <c r="AI1973" i="2"/>
  <c r="AI2056" i="2"/>
  <c r="AI2936" i="2"/>
  <c r="AI3015" i="2"/>
  <c r="AI3273" i="2"/>
  <c r="AI4236" i="2"/>
  <c r="AI4466" i="2"/>
  <c r="AI4492" i="2"/>
  <c r="AI4733" i="2"/>
  <c r="AI4760" i="2"/>
  <c r="AI2654" i="2"/>
  <c r="AI2745" i="2"/>
  <c r="AI2845" i="2"/>
  <c r="AI2846" i="2"/>
  <c r="AI2937" i="2"/>
  <c r="AI4237" i="2"/>
  <c r="AI5732" i="2"/>
  <c r="AI5163" i="2"/>
  <c r="AI5207" i="2"/>
  <c r="AI5408" i="2"/>
  <c r="AI5476" i="2"/>
  <c r="AI5543" i="2"/>
  <c r="AI5681" i="2"/>
  <c r="AI5943" i="2"/>
  <c r="AI5964" i="2"/>
  <c r="AI6102" i="2"/>
  <c r="AI5002" i="2"/>
  <c r="AI6378" i="2"/>
  <c r="AI6500" i="2"/>
  <c r="AI313" i="2"/>
  <c r="AI360" i="2"/>
  <c r="AI1030" i="2"/>
  <c r="AI4553" i="2"/>
  <c r="AI1298" i="2"/>
  <c r="AI3445" i="2"/>
  <c r="AI3274" i="2"/>
  <c r="AI3739" i="2"/>
  <c r="AI3769" i="2"/>
  <c r="AI3961" i="2"/>
  <c r="AI3989" i="2"/>
  <c r="AI231" i="2"/>
  <c r="AI232" i="2"/>
  <c r="AI663" i="2"/>
  <c r="AI664" i="2"/>
  <c r="AI787" i="2"/>
  <c r="AI1682" i="2"/>
  <c r="AI1784" i="2"/>
  <c r="AI1881" i="2"/>
  <c r="AI1974" i="2"/>
  <c r="AI1975" i="2"/>
  <c r="AI2057" i="2"/>
  <c r="AI2563" i="2"/>
  <c r="AI1976" i="2"/>
  <c r="AI2058" i="2"/>
  <c r="AI3016" i="2"/>
  <c r="AI3017" i="2"/>
  <c r="AI3275" i="2"/>
  <c r="AI4238" i="2"/>
  <c r="AI4493" i="2"/>
  <c r="AI4494" i="2"/>
  <c r="AI4734" i="2"/>
  <c r="AI4761" i="2"/>
  <c r="AI2655" i="2"/>
  <c r="AI2746" i="2"/>
  <c r="AI2847" i="2"/>
  <c r="AI2938" i="2"/>
  <c r="AI2939" i="2"/>
  <c r="AI4239" i="2"/>
  <c r="AI5733" i="2"/>
  <c r="AI5164" i="2"/>
  <c r="AI5208" i="2"/>
  <c r="AI5433" i="2"/>
  <c r="AI5477" i="2"/>
  <c r="AI5544" i="2"/>
  <c r="AI5682" i="2"/>
  <c r="AI5944" i="2"/>
  <c r="AI5965" i="2"/>
  <c r="AI6103" i="2"/>
  <c r="AI5003" i="2"/>
  <c r="AI6387" i="2"/>
  <c r="AI6501" i="2"/>
  <c r="AI436" i="2"/>
  <c r="AI467" i="2"/>
  <c r="AI912" i="2"/>
  <c r="AI4554" i="2"/>
  <c r="AI3446" i="2"/>
  <c r="AI1190" i="2"/>
  <c r="AI3098" i="2"/>
  <c r="AI3602" i="2"/>
  <c r="AI3603" i="2"/>
  <c r="AI3804" i="2"/>
  <c r="AI3805" i="2"/>
  <c r="AI4079" i="2"/>
  <c r="AI5734" i="2"/>
  <c r="AI30" i="2"/>
  <c r="AI58" i="2"/>
  <c r="AI535" i="2"/>
  <c r="AI569" i="2"/>
  <c r="AI788" i="2"/>
  <c r="AI1441" i="2"/>
  <c r="AI1492" i="2"/>
  <c r="AI1546" i="2"/>
  <c r="AI1613" i="2"/>
  <c r="AI1683" i="2"/>
  <c r="AI1684" i="2"/>
  <c r="AI1882" i="2"/>
  <c r="AI2059" i="2"/>
  <c r="AI2435" i="2"/>
  <c r="AI2436" i="2"/>
  <c r="AI2468" i="2"/>
  <c r="AI2507" i="2"/>
  <c r="AI2564" i="2"/>
  <c r="AI2565" i="2"/>
  <c r="AI2940" i="2"/>
  <c r="AI3018" i="2"/>
  <c r="AI3276" i="2"/>
  <c r="AI4080" i="2"/>
  <c r="AI4325" i="2"/>
  <c r="AI4332" i="2"/>
  <c r="AI4735" i="2"/>
  <c r="AI4762" i="2"/>
  <c r="AI4929" i="2"/>
  <c r="AI5074" i="2"/>
  <c r="AI5209" i="2"/>
  <c r="AI5360" i="2"/>
  <c r="AI5600" i="2"/>
  <c r="AI5992" i="2"/>
  <c r="AI6104" i="2"/>
  <c r="AI6199" i="2"/>
  <c r="AI6305" i="2"/>
  <c r="AI6468" i="2"/>
  <c r="AI126" i="2"/>
  <c r="AI233" i="2"/>
  <c r="AI947" i="2"/>
  <c r="AI4555" i="2"/>
  <c r="AI1225" i="2"/>
  <c r="AI3447" i="2"/>
  <c r="AI3404" i="2"/>
  <c r="AI4128" i="2"/>
  <c r="AI5735" i="2"/>
  <c r="AI1299" i="2"/>
  <c r="AI1345" i="2"/>
  <c r="AI1346" i="2"/>
  <c r="AI1391" i="2"/>
  <c r="AI1442" i="2"/>
  <c r="AI1493" i="2"/>
  <c r="AI59" i="2"/>
  <c r="AI127" i="2"/>
  <c r="AI570" i="2"/>
  <c r="AI619" i="2"/>
  <c r="AI789" i="2"/>
  <c r="AI1883" i="2"/>
  <c r="AI1977" i="2"/>
  <c r="AI3709" i="2"/>
  <c r="AI3740" i="2"/>
  <c r="AI3935" i="2"/>
  <c r="AI3962" i="2"/>
  <c r="AI2303" i="2"/>
  <c r="AI2323" i="2"/>
  <c r="AI2324" i="2"/>
  <c r="AI2360" i="2"/>
  <c r="AI2398" i="2"/>
  <c r="AI2437" i="2"/>
  <c r="AI3405" i="2"/>
  <c r="AI2941" i="2"/>
  <c r="AI3019" i="2"/>
  <c r="AI4129" i="2"/>
  <c r="AI4467" i="2"/>
  <c r="AI4468" i="2"/>
  <c r="AI4736" i="2"/>
  <c r="AI4737" i="2"/>
  <c r="AI5104" i="2"/>
  <c r="AI5210" i="2"/>
  <c r="AI5383" i="2"/>
  <c r="AI5478" i="2"/>
  <c r="AI5545" i="2"/>
  <c r="AI5619" i="2"/>
  <c r="AI5862" i="2"/>
  <c r="AI5896" i="2"/>
  <c r="AI5921" i="2"/>
  <c r="AI4948" i="2"/>
  <c r="AI6353" i="2"/>
  <c r="AI6487" i="2"/>
  <c r="AI361" i="2"/>
  <c r="AI385" i="2"/>
  <c r="AI1040" i="2"/>
  <c r="AI4556" i="2"/>
  <c r="AI1347" i="2"/>
  <c r="AI3448" i="2"/>
  <c r="AI3318" i="2"/>
  <c r="AI234" i="2"/>
  <c r="AI314" i="2"/>
  <c r="AI665" i="2"/>
  <c r="AI790" i="2"/>
  <c r="AI707" i="2"/>
  <c r="AI1884" i="2"/>
  <c r="AI1885" i="2"/>
  <c r="AI1978" i="2"/>
  <c r="AI2060" i="2"/>
  <c r="AI2131" i="2"/>
  <c r="AI2163" i="2"/>
  <c r="AI5062" i="2"/>
  <c r="AI5063" i="2"/>
  <c r="AI5064" i="2"/>
  <c r="AI5065" i="2"/>
  <c r="AI2061" i="2"/>
  <c r="AI2132" i="2"/>
  <c r="AI3069" i="2"/>
  <c r="AI3099" i="2"/>
  <c r="AI3319" i="2"/>
  <c r="AI4272" i="2"/>
  <c r="AI4495" i="2"/>
  <c r="AI4516" i="2"/>
  <c r="AI4763" i="2"/>
  <c r="AI4796" i="2"/>
  <c r="AI2747" i="2"/>
  <c r="AI2848" i="2"/>
  <c r="AI2942" i="2"/>
  <c r="AI3020" i="2"/>
  <c r="AI3021" i="2"/>
  <c r="AI3070" i="2"/>
  <c r="AI4298" i="2"/>
  <c r="AI5736" i="2"/>
  <c r="AI5180" i="2"/>
  <c r="AI5211" i="2"/>
  <c r="AI5448" i="2"/>
  <c r="AI5479" i="2"/>
  <c r="AI5546" i="2"/>
  <c r="AI5720" i="2"/>
  <c r="AI5863" i="2"/>
  <c r="AI5975" i="2"/>
  <c r="AI5976" i="2"/>
  <c r="AI5024" i="2"/>
  <c r="AI6402" i="2"/>
  <c r="AI6519" i="2"/>
  <c r="AI128" i="2"/>
  <c r="AI386" i="2"/>
  <c r="AI948" i="2"/>
  <c r="AI4557" i="2"/>
  <c r="AI1226" i="2"/>
  <c r="AI3449" i="2"/>
  <c r="AI3136" i="2"/>
  <c r="AI4130" i="2"/>
  <c r="AI5737" i="2"/>
  <c r="AI1348" i="2"/>
  <c r="AI1392" i="2"/>
  <c r="AI1393" i="2"/>
  <c r="AI1443" i="2"/>
  <c r="AI1494" i="2"/>
  <c r="AI1495" i="2"/>
  <c r="AI129" i="2"/>
  <c r="AI235" i="2"/>
  <c r="AI620" i="2"/>
  <c r="AI666" i="2"/>
  <c r="AI791" i="2"/>
  <c r="AI1547" i="2"/>
  <c r="AI1614" i="2"/>
  <c r="AI2566" i="2"/>
  <c r="AI3625" i="2"/>
  <c r="AI3645" i="2"/>
  <c r="AI3844" i="2"/>
  <c r="AI3845" i="2"/>
  <c r="AI2325" i="2"/>
  <c r="AI2326" i="2"/>
  <c r="AI2361" i="2"/>
  <c r="AI2399" i="2"/>
  <c r="AI2438" i="2"/>
  <c r="AI2439" i="2"/>
  <c r="AI3167" i="2"/>
  <c r="AI2656" i="2"/>
  <c r="AI4240" i="2"/>
  <c r="AI4348" i="2"/>
  <c r="AI4374" i="2"/>
  <c r="AI4825" i="2"/>
  <c r="AI4859" i="2"/>
  <c r="AI5135" i="2"/>
  <c r="AI5212" i="2"/>
  <c r="AI5384" i="2"/>
  <c r="AI5651" i="2"/>
  <c r="AI5993" i="2"/>
  <c r="AI6105" i="2"/>
  <c r="AI6200" i="2"/>
  <c r="AI4973" i="2"/>
  <c r="AI6306" i="2"/>
  <c r="AI6433" i="2"/>
  <c r="AI315" i="2"/>
  <c r="AI362" i="2"/>
  <c r="AI1031" i="2"/>
  <c r="AI4558" i="2"/>
  <c r="AI1300" i="2"/>
  <c r="AI3450" i="2"/>
  <c r="AI3277" i="2"/>
  <c r="AI3770" i="2"/>
  <c r="AI3771" i="2"/>
  <c r="AI3963" i="2"/>
  <c r="AI3990" i="2"/>
  <c r="AI236" i="2"/>
  <c r="AI387" i="2"/>
  <c r="AI667" i="2"/>
  <c r="AI708" i="2"/>
  <c r="AI792" i="2"/>
  <c r="AI1685" i="2"/>
  <c r="AI1785" i="2"/>
  <c r="AI1886" i="2"/>
  <c r="AI1979" i="2"/>
  <c r="AI2062" i="2"/>
  <c r="AI2063" i="2"/>
  <c r="AI1980" i="2"/>
  <c r="AI2064" i="2"/>
  <c r="AI3022" i="2"/>
  <c r="AI3071" i="2"/>
  <c r="AI3278" i="2"/>
  <c r="AI4241" i="2"/>
  <c r="AI4496" i="2"/>
  <c r="AI4517" i="2"/>
  <c r="AI4764" i="2"/>
  <c r="AI4765" i="2"/>
  <c r="AI2657" i="2"/>
  <c r="AI2658" i="2"/>
  <c r="AI2748" i="2"/>
  <c r="AI2849" i="2"/>
  <c r="AI2943" i="2"/>
  <c r="AI3023" i="2"/>
  <c r="AI4273" i="2"/>
  <c r="AI5738" i="2"/>
  <c r="AI5165" i="2"/>
  <c r="AI5213" i="2"/>
  <c r="AI5434" i="2"/>
  <c r="AI5480" i="2"/>
  <c r="AI5547" i="2"/>
  <c r="AI5701" i="2"/>
  <c r="AI5856" i="2"/>
  <c r="AI5945" i="2"/>
  <c r="AI5966" i="2"/>
  <c r="AI5004" i="2"/>
  <c r="AI6388" i="2"/>
  <c r="AI6512" i="2"/>
  <c r="AI316" i="2"/>
  <c r="AI363" i="2"/>
  <c r="AI1032" i="2"/>
  <c r="AI4559" i="2"/>
  <c r="AI1301" i="2"/>
  <c r="AI3451" i="2"/>
  <c r="AI3232" i="2"/>
  <c r="AI3741" i="2"/>
  <c r="AI3772" i="2"/>
  <c r="AI3964" i="2"/>
  <c r="AI3991" i="2"/>
  <c r="AI130" i="2"/>
  <c r="AI237" i="2"/>
  <c r="AI621" i="2"/>
  <c r="AI668" i="2"/>
  <c r="AI793" i="2"/>
  <c r="AI1686" i="2"/>
  <c r="AI1786" i="2"/>
  <c r="AI1787" i="2"/>
  <c r="AI1887" i="2"/>
  <c r="AI1981" i="2"/>
  <c r="AI2065" i="2"/>
  <c r="AI2567" i="2"/>
  <c r="AI1982" i="2"/>
  <c r="AI2066" i="2"/>
  <c r="AI2944" i="2"/>
  <c r="AI3024" i="2"/>
  <c r="AI3279" i="2"/>
  <c r="AI4242" i="2"/>
  <c r="AI4469" i="2"/>
  <c r="AI4497" i="2"/>
  <c r="AI4738" i="2"/>
  <c r="AI4766" i="2"/>
  <c r="AI2659" i="2"/>
  <c r="AI2749" i="2"/>
  <c r="AI2750" i="2"/>
  <c r="AI2850" i="2"/>
  <c r="AI2945" i="2"/>
  <c r="AI4243" i="2"/>
  <c r="AI5739" i="2"/>
  <c r="AI5166" i="2"/>
  <c r="AI5214" i="2"/>
  <c r="AI5409" i="2"/>
  <c r="AI5481" i="2"/>
  <c r="AI5548" i="2"/>
  <c r="AI5683" i="2"/>
  <c r="AI5946" i="2"/>
  <c r="AI5947" i="2"/>
  <c r="AI6106" i="2"/>
  <c r="AI5005" i="2"/>
  <c r="AI6379" i="2"/>
  <c r="AI6502" i="2"/>
  <c r="AI238" i="2"/>
  <c r="AI317" i="2"/>
  <c r="AI983" i="2"/>
  <c r="AI4560" i="2"/>
  <c r="AI1302" i="2"/>
  <c r="AI3452" i="2"/>
  <c r="AI3418" i="2"/>
  <c r="AI1349" i="2"/>
  <c r="AI1394" i="2"/>
  <c r="AI1444" i="2"/>
  <c r="AI1496" i="2"/>
  <c r="AI1497" i="2"/>
  <c r="AI1548" i="2"/>
  <c r="AI131" i="2"/>
  <c r="AI239" i="2"/>
  <c r="AI669" i="2"/>
  <c r="AI709" i="2"/>
  <c r="AI794" i="2"/>
  <c r="AI2067" i="2"/>
  <c r="AI2068" i="2"/>
  <c r="AI3773" i="2"/>
  <c r="AI3783" i="2"/>
  <c r="AI3992" i="2"/>
  <c r="AI3993" i="2"/>
  <c r="AI2327" i="2"/>
  <c r="AI2362" i="2"/>
  <c r="AI2400" i="2"/>
  <c r="AI2440" i="2"/>
  <c r="AI2441" i="2"/>
  <c r="AI2469" i="2"/>
  <c r="AI3432" i="2"/>
  <c r="AI3025" i="2"/>
  <c r="AI3072" i="2"/>
  <c r="AI4244" i="2"/>
  <c r="AI4498" i="2"/>
  <c r="AI4518" i="2"/>
  <c r="AI4767" i="2"/>
  <c r="AI4797" i="2"/>
  <c r="AI4245" i="2"/>
  <c r="AI5740" i="2"/>
  <c r="AI5136" i="2"/>
  <c r="AI5215" i="2"/>
  <c r="AI5410" i="2"/>
  <c r="AI5482" i="2"/>
  <c r="AI5549" i="2"/>
  <c r="AI5684" i="2"/>
  <c r="AI5948" i="2"/>
  <c r="AI5949" i="2"/>
  <c r="AI6107" i="2"/>
  <c r="AI5006" i="2"/>
  <c r="AI6389" i="2"/>
  <c r="AI6503" i="2"/>
  <c r="AI3320" i="2"/>
  <c r="AI3646" i="2"/>
  <c r="AI3674" i="2"/>
  <c r="AI3874" i="2"/>
  <c r="AI3894" i="2"/>
  <c r="AI4054" i="2"/>
  <c r="AI318" i="2"/>
  <c r="AI319" i="2"/>
  <c r="AI710" i="2"/>
  <c r="AI733" i="2"/>
  <c r="AI795" i="2"/>
  <c r="AI1788" i="2"/>
  <c r="AI1888" i="2"/>
  <c r="AI1983" i="2"/>
  <c r="AI2069" i="2"/>
  <c r="AI2070" i="2"/>
  <c r="AI2133" i="2"/>
  <c r="AI320" i="2"/>
  <c r="AI364" i="2"/>
  <c r="AI1006" i="2"/>
  <c r="AI4561" i="2"/>
  <c r="AI1350" i="2"/>
  <c r="AI3453" i="2"/>
  <c r="AI5181" i="2"/>
  <c r="AI5216" i="2"/>
  <c r="AI5685" i="2"/>
  <c r="AI3338" i="2"/>
  <c r="AI4274" i="2"/>
  <c r="AI2751" i="2"/>
  <c r="AI2752" i="2"/>
  <c r="AI2851" i="2"/>
  <c r="AI2946" i="2"/>
  <c r="AI3026" i="2"/>
  <c r="AI3027" i="2"/>
  <c r="AI5455" i="2"/>
  <c r="AI5994" i="2"/>
  <c r="AI6061" i="2"/>
  <c r="AI6108" i="2"/>
  <c r="AI6243" i="2"/>
  <c r="AI5048" i="2"/>
  <c r="AI6380" i="2"/>
  <c r="AI6457" i="2"/>
  <c r="AI132" i="2"/>
  <c r="AI240" i="2"/>
  <c r="AI949" i="2"/>
  <c r="AI4562" i="2"/>
  <c r="AI1227" i="2"/>
  <c r="AI3454" i="2"/>
  <c r="AI3406" i="2"/>
  <c r="AI4131" i="2"/>
  <c r="AI5741" i="2"/>
  <c r="AI1303" i="2"/>
  <c r="AI1351" i="2"/>
  <c r="AI1395" i="2"/>
  <c r="AI1396" i="2"/>
  <c r="AI1445" i="2"/>
  <c r="AI1498" i="2"/>
  <c r="AI60" i="2"/>
  <c r="AI133" i="2"/>
  <c r="AI571" i="2"/>
  <c r="AI622" i="2"/>
  <c r="AI796" i="2"/>
  <c r="AI1889" i="2"/>
  <c r="AI2071" i="2"/>
  <c r="AI3710" i="2"/>
  <c r="AI3742" i="2"/>
  <c r="AI3936" i="2"/>
  <c r="AI3965" i="2"/>
  <c r="AI2304" i="2"/>
  <c r="AI2328" i="2"/>
  <c r="AI2363" i="2"/>
  <c r="AI2364" i="2"/>
  <c r="AI2401" i="2"/>
  <c r="AI2442" i="2"/>
  <c r="AI3419" i="2"/>
  <c r="AI2947" i="2"/>
  <c r="AI3028" i="2"/>
  <c r="AI4132" i="2"/>
  <c r="AI4470" i="2"/>
  <c r="AI4471" i="2"/>
  <c r="AI4739" i="2"/>
  <c r="AI4740" i="2"/>
  <c r="AI5105" i="2"/>
  <c r="AI5217" i="2"/>
  <c r="AI5385" i="2"/>
  <c r="AI5483" i="2"/>
  <c r="AI5550" i="2"/>
  <c r="AI5652" i="2"/>
  <c r="AI5868" i="2"/>
  <c r="AI5897" i="2"/>
  <c r="AI5922" i="2"/>
  <c r="AI4974" i="2"/>
  <c r="AI6354" i="2"/>
  <c r="AI6488" i="2"/>
  <c r="AI3168" i="2"/>
  <c r="AI3593" i="2"/>
  <c r="AI3604" i="2"/>
  <c r="AI3806" i="2"/>
  <c r="AI3807" i="2"/>
  <c r="AI4055" i="2"/>
  <c r="AI31" i="2"/>
  <c r="AI61" i="2"/>
  <c r="AI536" i="2"/>
  <c r="AI537" i="2"/>
  <c r="AI797" i="2"/>
  <c r="AI1446" i="2"/>
  <c r="AI1499" i="2"/>
  <c r="AI1549" i="2"/>
  <c r="AI1550" i="2"/>
  <c r="AI1615" i="2"/>
  <c r="AI1687" i="2"/>
  <c r="AI1789" i="2"/>
  <c r="AI1890" i="2"/>
  <c r="AI2470" i="2"/>
  <c r="AI2508" i="2"/>
  <c r="AI2568" i="2"/>
  <c r="AI2569" i="2"/>
  <c r="AI32" i="2"/>
  <c r="AI62" i="2"/>
  <c r="AI913" i="2"/>
  <c r="AI4563" i="2"/>
  <c r="AI1191" i="2"/>
  <c r="AI3455" i="2"/>
  <c r="AI5075" i="2"/>
  <c r="AI5218" i="2"/>
  <c r="AI5593" i="2"/>
  <c r="AI2471" i="2"/>
  <c r="AI2509" i="2"/>
  <c r="AI3169" i="2"/>
  <c r="AI4081" i="2"/>
  <c r="AI4326" i="2"/>
  <c r="AI4333" i="2"/>
  <c r="AI4768" i="2"/>
  <c r="AI4769" i="2"/>
  <c r="AI2660" i="2"/>
  <c r="AI2753" i="2"/>
  <c r="AI5411" i="2"/>
  <c r="AI5995" i="2"/>
  <c r="AI6062" i="2"/>
  <c r="AI6109" i="2"/>
  <c r="AI6244" i="2"/>
  <c r="AI4949" i="2"/>
  <c r="AI6325" i="2"/>
  <c r="AI6420" i="2"/>
  <c r="AI63" i="2"/>
  <c r="AI64" i="2"/>
  <c r="AI922" i="2"/>
  <c r="AI4564" i="2"/>
  <c r="AI1192" i="2"/>
  <c r="AI3456" i="2"/>
  <c r="AI4082" i="2"/>
  <c r="AI5742" i="2"/>
  <c r="AI26" i="2"/>
  <c r="AI33" i="2"/>
  <c r="AI530" i="2"/>
  <c r="AI538" i="2"/>
  <c r="AI798" i="2"/>
  <c r="AI3387" i="2"/>
  <c r="AI4083" i="2"/>
  <c r="AI4950" i="2"/>
  <c r="AI5076" i="2"/>
  <c r="AI5219" i="2"/>
  <c r="AI5484" i="2"/>
  <c r="AI5551" i="2"/>
  <c r="AI5601" i="2"/>
  <c r="AI5996" i="2"/>
  <c r="AI6110" i="2"/>
  <c r="AI6245" i="2"/>
  <c r="AI3280" i="2"/>
  <c r="AI3626" i="2"/>
  <c r="AI3647" i="2"/>
  <c r="AI3846" i="2"/>
  <c r="AI3847" i="2"/>
  <c r="AI4056" i="2"/>
  <c r="AI134" i="2"/>
  <c r="AI241" i="2"/>
  <c r="AI623" i="2"/>
  <c r="AI670" i="2"/>
  <c r="AI799" i="2"/>
  <c r="AI1551" i="2"/>
  <c r="AI1616" i="2"/>
  <c r="AI1688" i="2"/>
  <c r="AI1790" i="2"/>
  <c r="AI1791" i="2"/>
  <c r="AI1891" i="2"/>
  <c r="AI1984" i="2"/>
  <c r="AI2072" i="2"/>
  <c r="AI2570" i="2"/>
  <c r="AI135" i="2"/>
  <c r="AI242" i="2"/>
  <c r="AI950" i="2"/>
  <c r="AI4565" i="2"/>
  <c r="AI1259" i="2"/>
  <c r="AI3457" i="2"/>
  <c r="AI5137" i="2"/>
  <c r="AI5220" i="2"/>
  <c r="AI5620" i="2"/>
  <c r="AI2571" i="2"/>
  <c r="AI2661" i="2"/>
  <c r="AI3281" i="2"/>
  <c r="AI4181" i="2"/>
  <c r="AI4375" i="2"/>
  <c r="AI4376" i="2"/>
  <c r="AI4826" i="2"/>
  <c r="AI4860" i="2"/>
  <c r="AI2662" i="2"/>
  <c r="AI2754" i="2"/>
  <c r="AI2755" i="2"/>
  <c r="AI2948" i="2"/>
  <c r="AI2949" i="2"/>
  <c r="AI5449" i="2"/>
  <c r="AI5997" i="2"/>
  <c r="AI6063" i="2"/>
  <c r="AI6111" i="2"/>
  <c r="AI6246" i="2"/>
  <c r="AI5007" i="2"/>
  <c r="AI6355" i="2"/>
  <c r="AI6447" i="2"/>
  <c r="AI243" i="2"/>
  <c r="AI321" i="2"/>
  <c r="AI984" i="2"/>
  <c r="AI4566" i="2"/>
  <c r="AI1260" i="2"/>
  <c r="AI3458" i="2"/>
  <c r="AI3170" i="2"/>
  <c r="AI1352" i="2"/>
  <c r="AI1397" i="2"/>
  <c r="AI1447" i="2"/>
  <c r="AI1500" i="2"/>
  <c r="AI1501" i="2"/>
  <c r="AI1552" i="2"/>
  <c r="AI136" i="2"/>
  <c r="AI244" i="2"/>
  <c r="AI624" i="2"/>
  <c r="AI671" i="2"/>
  <c r="AI800" i="2"/>
  <c r="AI1617" i="2"/>
  <c r="AI1689" i="2"/>
  <c r="AI3627" i="2"/>
  <c r="AI3648" i="2"/>
  <c r="AI3848" i="2"/>
  <c r="AI3875" i="2"/>
  <c r="AI2329" i="2"/>
  <c r="AI2365" i="2"/>
  <c r="AI2402" i="2"/>
  <c r="AI2443" i="2"/>
  <c r="AI2444" i="2"/>
  <c r="AI2472" i="2"/>
  <c r="AI3233" i="2"/>
  <c r="AI2663" i="2"/>
  <c r="AI2756" i="2"/>
  <c r="AI4246" i="2"/>
  <c r="AI4349" i="2"/>
  <c r="AI4377" i="2"/>
  <c r="AI4827" i="2"/>
  <c r="AI4861" i="2"/>
  <c r="AI4182" i="2"/>
  <c r="AI5743" i="2"/>
  <c r="AI5138" i="2"/>
  <c r="AI5221" i="2"/>
  <c r="AI5386" i="2"/>
  <c r="AI5686" i="2"/>
  <c r="AI5998" i="2"/>
  <c r="AI6112" i="2"/>
  <c r="AI6247" i="2"/>
  <c r="AI5008" i="2"/>
  <c r="AI6326" i="2"/>
  <c r="AI6439" i="2"/>
  <c r="AI245" i="2"/>
  <c r="AI322" i="2"/>
  <c r="AI985" i="2"/>
  <c r="AI4567" i="2"/>
  <c r="AI1228" i="2"/>
  <c r="AI3459" i="2"/>
  <c r="AI3171" i="2"/>
  <c r="AI1353" i="2"/>
  <c r="AI1398" i="2"/>
  <c r="AI1448" i="2"/>
  <c r="AI1449" i="2"/>
  <c r="AI1502" i="2"/>
  <c r="AI1553" i="2"/>
  <c r="AI1618" i="2"/>
  <c r="AI1690" i="2"/>
  <c r="AI2330" i="2"/>
  <c r="AI2366" i="2"/>
  <c r="AI2403" i="2"/>
  <c r="AI2404" i="2"/>
  <c r="AI2445" i="2"/>
  <c r="AI2473" i="2"/>
  <c r="AI3172" i="2"/>
  <c r="AI2664" i="2"/>
  <c r="AI2665" i="2"/>
  <c r="AI4350" i="2"/>
  <c r="AI4378" i="2"/>
  <c r="AI4828" i="2"/>
  <c r="AI4862" i="2"/>
  <c r="AI4183" i="2"/>
  <c r="AI5744" i="2"/>
  <c r="AI5139" i="2"/>
  <c r="AI5222" i="2"/>
  <c r="AI5387" i="2"/>
  <c r="AI5687" i="2"/>
  <c r="AI5999" i="2"/>
  <c r="AI6113" i="2"/>
  <c r="AI6201" i="2"/>
  <c r="AI4975" i="2"/>
  <c r="AI6327" i="2"/>
  <c r="AI6434" i="2"/>
  <c r="AI137" i="2"/>
  <c r="AI246" i="2"/>
  <c r="AI951" i="2"/>
  <c r="AI4568" i="2"/>
  <c r="AI1193" i="2"/>
  <c r="AI3460" i="2"/>
  <c r="AI3137" i="2"/>
  <c r="AI4133" i="2"/>
  <c r="AI5745" i="2"/>
  <c r="AI1304" i="2"/>
  <c r="AI1354" i="2"/>
  <c r="AI1399" i="2"/>
  <c r="AI1450" i="2"/>
  <c r="AI1451" i="2"/>
  <c r="AI1503" i="2"/>
  <c r="AI138" i="2"/>
  <c r="AI139" i="2"/>
  <c r="AI625" i="2"/>
  <c r="AI672" i="2"/>
  <c r="AI801" i="2"/>
  <c r="AI1554" i="2"/>
  <c r="AI1619" i="2"/>
  <c r="AI2572" i="2"/>
  <c r="AI2666" i="2"/>
  <c r="AI3605" i="2"/>
  <c r="AI3628" i="2"/>
  <c r="AI3823" i="2"/>
  <c r="AI3849" i="2"/>
  <c r="AI2305" i="2"/>
  <c r="AI2331" i="2"/>
  <c r="AI2367" i="2"/>
  <c r="AI2405" i="2"/>
  <c r="AI2406" i="2"/>
  <c r="AI2446" i="2"/>
  <c r="AI3138" i="2"/>
  <c r="AI4247" i="2"/>
  <c r="AI4351" i="2"/>
  <c r="AI4352" i="2"/>
  <c r="AI4798" i="2"/>
  <c r="AI4829" i="2"/>
  <c r="AI5106" i="2"/>
  <c r="AI5223" i="2"/>
  <c r="AI5361" i="2"/>
  <c r="AI5653" i="2"/>
  <c r="AI6000" i="2"/>
  <c r="AI6114" i="2"/>
  <c r="AI6202" i="2"/>
  <c r="AI4951" i="2"/>
  <c r="AI6307" i="2"/>
  <c r="AI6426" i="2"/>
  <c r="AI65" i="2"/>
  <c r="AI140" i="2"/>
  <c r="AI923" i="2"/>
  <c r="AI4569" i="2"/>
  <c r="AI1194" i="2"/>
  <c r="AI3461" i="2"/>
  <c r="AI3388" i="2"/>
  <c r="AI4134" i="2"/>
  <c r="AI5746" i="2"/>
  <c r="AI1261" i="2"/>
  <c r="AI1305" i="2"/>
  <c r="AI1355" i="2"/>
  <c r="AI1356" i="2"/>
  <c r="AI1400" i="2"/>
  <c r="AI1452" i="2"/>
  <c r="AI34" i="2"/>
  <c r="AI66" i="2"/>
  <c r="AI572" i="2"/>
  <c r="AI573" i="2"/>
  <c r="AI802" i="2"/>
  <c r="AI1792" i="2"/>
  <c r="AI1985" i="2"/>
  <c r="AI3711" i="2"/>
  <c r="AI3712" i="2"/>
  <c r="AI3895" i="2"/>
  <c r="AI3937" i="2"/>
  <c r="AI2296" i="2"/>
  <c r="AI2306" i="2"/>
  <c r="AI2332" i="2"/>
  <c r="AI2368" i="2"/>
  <c r="AI2369" i="2"/>
  <c r="AI2407" i="2"/>
  <c r="AI3407" i="2"/>
  <c r="AI4952" i="2"/>
  <c r="AI2852" i="2"/>
  <c r="AI2950" i="2"/>
  <c r="AI4135" i="2"/>
  <c r="AI4426" i="2"/>
  <c r="AI4472" i="2"/>
  <c r="AI4707" i="2"/>
  <c r="AI4741" i="2"/>
  <c r="AI5077" i="2"/>
  <c r="AI5224" i="2"/>
  <c r="AI5362" i="2"/>
  <c r="AI5485" i="2"/>
  <c r="AI5552" i="2"/>
  <c r="AI5621" i="2"/>
  <c r="AI5857" i="2"/>
  <c r="AI5898" i="2"/>
  <c r="AI5899" i="2"/>
  <c r="AI6338" i="2"/>
  <c r="AI6474" i="2"/>
  <c r="AI3282" i="2"/>
  <c r="AI3649" i="2"/>
  <c r="AI3675" i="2"/>
  <c r="AI3876" i="2"/>
  <c r="AI3877" i="2"/>
  <c r="AI4057" i="2"/>
  <c r="AI247" i="2"/>
  <c r="AI388" i="2"/>
  <c r="AI673" i="2"/>
  <c r="AI711" i="2"/>
  <c r="AI803" i="2"/>
  <c r="AI1620" i="2"/>
  <c r="AI1691" i="2"/>
  <c r="AI1793" i="2"/>
  <c r="AI1794" i="2"/>
  <c r="AI1892" i="2"/>
  <c r="AI1986" i="2"/>
  <c r="AI2073" i="2"/>
  <c r="AI2074" i="2"/>
  <c r="AI248" i="2"/>
  <c r="AI323" i="2"/>
  <c r="AI986" i="2"/>
  <c r="AI4570" i="2"/>
  <c r="AI1306" i="2"/>
  <c r="AI3462" i="2"/>
  <c r="AI5167" i="2"/>
  <c r="AI5225" i="2"/>
  <c r="AI5654" i="2"/>
  <c r="AI2667" i="2"/>
  <c r="AI2757" i="2"/>
  <c r="AI3321" i="2"/>
  <c r="AI4248" i="2"/>
  <c r="AI4399" i="2"/>
  <c r="AI4400" i="2"/>
  <c r="AI4863" i="2"/>
  <c r="AI4864" i="2"/>
  <c r="AI2668" i="2"/>
  <c r="AI2758" i="2"/>
  <c r="AI2853" i="2"/>
  <c r="AI2854" i="2"/>
  <c r="AI2951" i="2"/>
  <c r="AI3029" i="2"/>
  <c r="AI5456" i="2"/>
  <c r="AI6001" i="2"/>
  <c r="AI6064" i="2"/>
  <c r="AI6115" i="2"/>
  <c r="AI6248" i="2"/>
  <c r="AI5025" i="2"/>
  <c r="AI6366" i="2"/>
  <c r="AI6451" i="2"/>
  <c r="AI67" i="2"/>
  <c r="AI141" i="2"/>
  <c r="AI952" i="2"/>
  <c r="AI4571" i="2"/>
  <c r="AI1195" i="2"/>
  <c r="AI3463" i="2"/>
  <c r="AI3380" i="2"/>
  <c r="AI3650" i="2"/>
  <c r="AI3676" i="2"/>
  <c r="AI3878" i="2"/>
  <c r="AI3896" i="2"/>
  <c r="AI4084" i="2"/>
  <c r="AI5747" i="2"/>
  <c r="AI35" i="2"/>
  <c r="AI68" i="2"/>
  <c r="AI539" i="2"/>
  <c r="AI574" i="2"/>
  <c r="AI804" i="2"/>
  <c r="AI1692" i="2"/>
  <c r="AI1504" i="2"/>
  <c r="AI1555" i="2"/>
  <c r="AI1556" i="2"/>
  <c r="AI1621" i="2"/>
  <c r="AI1693" i="2"/>
  <c r="AI1795" i="2"/>
  <c r="AI2474" i="2"/>
  <c r="AI2510" i="2"/>
  <c r="AI2511" i="2"/>
  <c r="AI2573" i="2"/>
  <c r="AI1796" i="2"/>
  <c r="AI2669" i="2"/>
  <c r="AI2759" i="2"/>
  <c r="AI3389" i="2"/>
  <c r="AI4136" i="2"/>
  <c r="AI4317" i="2"/>
  <c r="AI4327" i="2"/>
  <c r="AI4693" i="2"/>
  <c r="AI4708" i="2"/>
  <c r="AI2670" i="2"/>
  <c r="AI2760" i="2"/>
  <c r="AI5107" i="2"/>
  <c r="AI5226" i="2"/>
  <c r="AI5346" i="2"/>
  <c r="AI5486" i="2"/>
  <c r="AI5553" i="2"/>
  <c r="AI5602" i="2"/>
  <c r="AI6002" i="2"/>
  <c r="AI6116" i="2"/>
  <c r="AI6249" i="2"/>
  <c r="AI4953" i="2"/>
  <c r="AI6288" i="2"/>
  <c r="AI6410" i="2"/>
  <c r="AI5" i="2"/>
  <c r="AI19" i="2"/>
  <c r="AI27" i="2"/>
  <c r="AI249" i="2"/>
  <c r="AI914" i="2"/>
  <c r="AI4572" i="2"/>
  <c r="AI924" i="2"/>
  <c r="AI4573" i="2"/>
  <c r="AI1181" i="2"/>
  <c r="AI3464" i="2"/>
  <c r="AI1196" i="2"/>
  <c r="AI3465" i="2"/>
  <c r="AI2952" i="2"/>
  <c r="AI3583" i="2"/>
  <c r="AI3588" i="2"/>
  <c r="AI3801" i="2"/>
  <c r="AI3808" i="2"/>
  <c r="AI4085" i="2"/>
  <c r="AI5748" i="2"/>
  <c r="AI4086" i="2"/>
  <c r="AI5749" i="2"/>
  <c r="AI2" i="2"/>
  <c r="AI14" i="2"/>
  <c r="AI540" i="2"/>
  <c r="AI805" i="2"/>
  <c r="AI541" i="2"/>
  <c r="AI1125" i="2"/>
  <c r="AI1157" i="2"/>
  <c r="AI1197" i="2"/>
  <c r="AI1453" i="2"/>
  <c r="AI1454" i="2"/>
  <c r="AI1505" i="2"/>
  <c r="AI1557" i="2"/>
  <c r="AI1558" i="2"/>
  <c r="AI1559" i="2"/>
  <c r="AI1622" i="2"/>
  <c r="AI1694" i="2"/>
  <c r="AI1893" i="2"/>
  <c r="AI2279" i="2"/>
  <c r="AI2290" i="2"/>
  <c r="AI2953" i="2"/>
  <c r="AI2954" i="2"/>
  <c r="AI3030" i="2"/>
  <c r="AI3100" i="2"/>
  <c r="AI4087" i="2"/>
  <c r="AI4184" i="2"/>
  <c r="AI4275" i="2"/>
  <c r="AI4742" i="2"/>
  <c r="AI4770" i="2"/>
  <c r="AI4930" i="2"/>
  <c r="AI4954" i="2"/>
  <c r="AI5068" i="2"/>
  <c r="AI5227" i="2"/>
  <c r="AI5078" i="2"/>
  <c r="AI5228" i="2"/>
  <c r="AI5347" i="2"/>
  <c r="AI5603" i="2"/>
  <c r="AI5622" i="2"/>
  <c r="AI6003" i="2"/>
  <c r="AI6065" i="2"/>
  <c r="AI6117" i="2"/>
  <c r="AI6250" i="2"/>
  <c r="AI6283" i="2"/>
  <c r="AI6284" i="2"/>
  <c r="AI6294" i="2"/>
  <c r="AI6463" i="2"/>
  <c r="AI36" i="2"/>
  <c r="AI69" i="2"/>
  <c r="AI925" i="2"/>
  <c r="AI4574" i="2"/>
  <c r="AI1182" i="2"/>
  <c r="AI3466" i="2"/>
  <c r="AI4088" i="2"/>
  <c r="AI5750" i="2"/>
  <c r="AI28" i="2"/>
  <c r="AI37" i="2"/>
  <c r="AI531" i="2"/>
  <c r="AI542" i="2"/>
  <c r="AI806" i="2"/>
  <c r="AI3390" i="2"/>
  <c r="AI4089" i="2"/>
  <c r="AI4955" i="2"/>
  <c r="AI5079" i="2"/>
  <c r="AI5229" i="2"/>
  <c r="AI5487" i="2"/>
  <c r="AI5554" i="2"/>
  <c r="AI5604" i="2"/>
  <c r="AI6004" i="2"/>
  <c r="AI6118" i="2"/>
  <c r="AI6251" i="2"/>
  <c r="AI3283" i="2"/>
  <c r="AI3629" i="2"/>
  <c r="AI3651" i="2"/>
  <c r="AI3850" i="2"/>
  <c r="AI3879" i="2"/>
  <c r="AI4058" i="2"/>
  <c r="AI142" i="2"/>
  <c r="AI250" i="2"/>
  <c r="AI674" i="2"/>
  <c r="AI675" i="2"/>
  <c r="AI807" i="2"/>
  <c r="AI1623" i="2"/>
  <c r="AI1624" i="2"/>
  <c r="AI1695" i="2"/>
  <c r="AI1797" i="2"/>
  <c r="AI1894" i="2"/>
  <c r="AI1895" i="2"/>
  <c r="AI1987" i="2"/>
  <c r="AI2075" i="2"/>
  <c r="AI2574" i="2"/>
  <c r="AI251" i="2"/>
  <c r="AI324" i="2"/>
  <c r="AI987" i="2"/>
  <c r="AI4575" i="2"/>
  <c r="AI1262" i="2"/>
  <c r="AI3467" i="2"/>
  <c r="AI5140" i="2"/>
  <c r="AI5230" i="2"/>
  <c r="AI5655" i="2"/>
  <c r="AI2575" i="2"/>
  <c r="AI2671" i="2"/>
  <c r="AI3284" i="2"/>
  <c r="AI4249" i="2"/>
  <c r="AI4379" i="2"/>
  <c r="AI4401" i="2"/>
  <c r="AI4830" i="2"/>
  <c r="AI4865" i="2"/>
  <c r="AI2672" i="2"/>
  <c r="AI2761" i="2"/>
  <c r="AI2855" i="2"/>
  <c r="AI2856" i="2"/>
  <c r="AI2955" i="2"/>
  <c r="AI5450" i="2"/>
  <c r="AI6005" i="2"/>
  <c r="AI6066" i="2"/>
  <c r="AI6119" i="2"/>
  <c r="AI6252" i="2"/>
  <c r="AI5026" i="2"/>
  <c r="AI6356" i="2"/>
  <c r="AI6448" i="2"/>
  <c r="AI143" i="2"/>
  <c r="AI144" i="2"/>
  <c r="AI926" i="2"/>
  <c r="AI4576" i="2"/>
  <c r="AI1198" i="2"/>
  <c r="AI3468" i="2"/>
  <c r="AI3139" i="2"/>
  <c r="AI4137" i="2"/>
  <c r="AI5751" i="2"/>
  <c r="AI1307" i="2"/>
  <c r="AI1357" i="2"/>
  <c r="AI1358" i="2"/>
  <c r="AI1401" i="2"/>
  <c r="AI1455" i="2"/>
  <c r="AI1506" i="2"/>
  <c r="AI70" i="2"/>
  <c r="AI145" i="2"/>
  <c r="AI575" i="2"/>
  <c r="AI626" i="2"/>
  <c r="AI808" i="2"/>
  <c r="AI1507" i="2"/>
  <c r="AI1560" i="2"/>
  <c r="AI2512" i="2"/>
  <c r="AI2576" i="2"/>
  <c r="AI3606" i="2"/>
  <c r="AI3630" i="2"/>
  <c r="AI3824" i="2"/>
  <c r="AI3851" i="2"/>
  <c r="AI2307" i="2"/>
  <c r="AI2333" i="2"/>
  <c r="AI2334" i="2"/>
  <c r="AI2370" i="2"/>
  <c r="AI2408" i="2"/>
  <c r="AI2447" i="2"/>
  <c r="AI3140" i="2"/>
  <c r="AI4185" i="2"/>
  <c r="AI4334" i="2"/>
  <c r="AI4353" i="2"/>
  <c r="AI4799" i="2"/>
  <c r="AI4831" i="2"/>
  <c r="AI5108" i="2"/>
  <c r="AI5231" i="2"/>
  <c r="AI5363" i="2"/>
  <c r="AI5656" i="2"/>
  <c r="AI6006" i="2"/>
  <c r="AI6120" i="2"/>
  <c r="AI6253" i="2"/>
  <c r="AI4956" i="2"/>
  <c r="AI6308" i="2"/>
  <c r="AI6421" i="2"/>
  <c r="AI389" i="2"/>
  <c r="AI437" i="2"/>
  <c r="AI927" i="2"/>
  <c r="AI4577" i="2"/>
  <c r="AI1183" i="2"/>
  <c r="AI3469" i="2"/>
  <c r="AI3031" i="2"/>
  <c r="AI4020" i="2"/>
  <c r="AI4021" i="2"/>
  <c r="AI4038" i="2"/>
  <c r="AI4039" i="2"/>
  <c r="AI4078" i="2"/>
  <c r="AI5752" i="2"/>
  <c r="AI390" i="2"/>
  <c r="AI468" i="2"/>
  <c r="AI752" i="2"/>
  <c r="AI768" i="2"/>
  <c r="AI809" i="2"/>
  <c r="AI782" i="2"/>
  <c r="AI1053" i="2"/>
  <c r="AI1054" i="2"/>
  <c r="AI1055" i="2"/>
  <c r="AI1056" i="2"/>
  <c r="AI1057" i="2"/>
  <c r="AI1063" i="2"/>
  <c r="AI1066" i="2"/>
  <c r="AI1068" i="2"/>
  <c r="AI1069" i="2"/>
  <c r="AI1071" i="2"/>
  <c r="AI1074" i="2"/>
  <c r="AI1086" i="2"/>
  <c r="AI1089" i="2"/>
  <c r="AI1093" i="2"/>
  <c r="AI2076" i="2"/>
  <c r="AI2077" i="2"/>
  <c r="AI3032" i="2"/>
  <c r="AI4090" i="2"/>
  <c r="AI4529" i="2"/>
  <c r="AI4539" i="2"/>
  <c r="AI4866" i="2"/>
  <c r="AI4890" i="2"/>
  <c r="AI4931" i="2"/>
  <c r="AI5080" i="2"/>
  <c r="AI5232" i="2"/>
  <c r="AI5348" i="2"/>
  <c r="AI5594" i="2"/>
  <c r="AI5848" i="2"/>
  <c r="AI5882" i="2"/>
  <c r="AI5900" i="2"/>
  <c r="AI6291" i="2"/>
  <c r="AI6464" i="2"/>
  <c r="AI252" i="2"/>
  <c r="AI253" i="2"/>
  <c r="AI953" i="2"/>
  <c r="AI4578" i="2"/>
  <c r="AI1263" i="2"/>
  <c r="AI3470" i="2"/>
  <c r="AI3408" i="2"/>
  <c r="AI1359" i="2"/>
  <c r="AI1360" i="2"/>
  <c r="AI1402" i="2"/>
  <c r="AI1456" i="2"/>
  <c r="AI1508" i="2"/>
  <c r="AI1509" i="2"/>
  <c r="AI146" i="2"/>
  <c r="AI147" i="2"/>
  <c r="AI627" i="2"/>
  <c r="AI676" i="2"/>
  <c r="AI810" i="2"/>
  <c r="AI1988" i="2"/>
  <c r="AI2134" i="2"/>
  <c r="AI3743" i="2"/>
  <c r="AI3774" i="2"/>
  <c r="AI3966" i="2"/>
  <c r="AI3967" i="2"/>
  <c r="AI2335" i="2"/>
  <c r="AI2336" i="2"/>
  <c r="AI2371" i="2"/>
  <c r="AI2409" i="2"/>
  <c r="AI2448" i="2"/>
  <c r="AI2449" i="2"/>
  <c r="AI3420" i="2"/>
  <c r="AI3033" i="2"/>
  <c r="AI3034" i="2"/>
  <c r="AI4186" i="2"/>
  <c r="AI4473" i="2"/>
  <c r="AI4499" i="2"/>
  <c r="AI4743" i="2"/>
  <c r="AI4771" i="2"/>
  <c r="AI4187" i="2"/>
  <c r="AI5753" i="2"/>
  <c r="AI5109" i="2"/>
  <c r="AI5233" i="2"/>
  <c r="AI5388" i="2"/>
  <c r="AI5488" i="2"/>
  <c r="AI5555" i="2"/>
  <c r="AI5657" i="2"/>
  <c r="AI5869" i="2"/>
  <c r="AI5923" i="2"/>
  <c r="AI5950" i="2"/>
  <c r="AI4976" i="2"/>
  <c r="AI6367" i="2"/>
  <c r="AI6504" i="2"/>
  <c r="AI4427" i="2"/>
  <c r="AI4428" i="2"/>
  <c r="AI4891" i="2"/>
  <c r="AI4892" i="2"/>
  <c r="AI3234" i="2"/>
  <c r="AI3607" i="2"/>
  <c r="AI3631" i="2"/>
  <c r="AI3825" i="2"/>
  <c r="AI3852" i="2"/>
  <c r="AI4059" i="2"/>
  <c r="AI148" i="2"/>
  <c r="AI149" i="2"/>
  <c r="AI628" i="2"/>
  <c r="AI677" i="2"/>
  <c r="AI811" i="2"/>
  <c r="AI1561" i="2"/>
  <c r="AI1625" i="2"/>
  <c r="AI1626" i="2"/>
  <c r="AI1696" i="2"/>
  <c r="AI1798" i="2"/>
  <c r="AI1799" i="2"/>
  <c r="AI1896" i="2"/>
  <c r="AI1989" i="2"/>
  <c r="AI2513" i="2"/>
  <c r="AI2577" i="2"/>
  <c r="AI150" i="2"/>
  <c r="AI254" i="2"/>
  <c r="AI954" i="2"/>
  <c r="AI4579" i="2"/>
  <c r="AI1229" i="2"/>
  <c r="AI3471" i="2"/>
  <c r="AI5110" i="2"/>
  <c r="AI5234" i="2"/>
  <c r="AI5623" i="2"/>
  <c r="AI2578" i="2"/>
  <c r="AI2579" i="2"/>
  <c r="AI3235" i="2"/>
  <c r="AI4188" i="2"/>
  <c r="AI4354" i="2"/>
  <c r="AI4380" i="2"/>
  <c r="AI4800" i="2"/>
  <c r="AI4832" i="2"/>
  <c r="AI2673" i="2"/>
  <c r="AI2762" i="2"/>
  <c r="AI2857" i="2"/>
  <c r="AI2858" i="2"/>
  <c r="AI5435" i="2"/>
  <c r="AI6007" i="2"/>
  <c r="AI6067" i="2"/>
  <c r="AI6121" i="2"/>
  <c r="AI6254" i="2"/>
  <c r="AI5009" i="2"/>
  <c r="AI6339" i="2"/>
  <c r="AI6440" i="2"/>
  <c r="AI6" i="2"/>
  <c r="AI20" i="2"/>
  <c r="AI915" i="2"/>
  <c r="AI4580" i="2"/>
  <c r="AI1199" i="2"/>
  <c r="AI3472" i="2"/>
  <c r="AI3381" i="2"/>
  <c r="AI4091" i="2"/>
  <c r="AI5754" i="2"/>
  <c r="AI1123" i="2"/>
  <c r="AI1139" i="2"/>
  <c r="AI1179" i="2"/>
  <c r="AI1230" i="2"/>
  <c r="AI1264" i="2"/>
  <c r="AI1308" i="2"/>
  <c r="AI1361" i="2"/>
  <c r="AI1403" i="2"/>
  <c r="AI1404" i="2"/>
  <c r="AI1510" i="2"/>
  <c r="AI7" i="2"/>
  <c r="AI15" i="2"/>
  <c r="AI543" i="2"/>
  <c r="AI576" i="2"/>
  <c r="AI812" i="2"/>
  <c r="AI1405" i="2"/>
  <c r="AI1511" i="2"/>
  <c r="AI3591" i="2"/>
  <c r="AI3594" i="2"/>
  <c r="AI3897" i="2"/>
  <c r="AI3938" i="2"/>
  <c r="AI2257" i="2"/>
  <c r="AI2286" i="2"/>
  <c r="AI3382" i="2"/>
  <c r="AI4932" i="2"/>
  <c r="AI2763" i="2"/>
  <c r="AI2859" i="2"/>
  <c r="AI4092" i="2"/>
  <c r="AI4318" i="2"/>
  <c r="AI4335" i="2"/>
  <c r="AI4694" i="2"/>
  <c r="AI4709" i="2"/>
  <c r="AI5069" i="2"/>
  <c r="AI5235" i="2"/>
  <c r="AI5349" i="2"/>
  <c r="AI5489" i="2"/>
  <c r="AI5556" i="2"/>
  <c r="AI5605" i="2"/>
  <c r="AI5845" i="2"/>
  <c r="AI5883" i="2"/>
  <c r="AI5901" i="2"/>
  <c r="AI6309" i="2"/>
  <c r="AI6466" i="2"/>
  <c r="AI255" i="2"/>
  <c r="AI325" i="2"/>
  <c r="AI988" i="2"/>
  <c r="AI4581" i="2"/>
  <c r="AI1265" i="2"/>
  <c r="AI3473" i="2"/>
  <c r="AI3173" i="2"/>
  <c r="AI1406" i="2"/>
  <c r="AI1457" i="2"/>
  <c r="AI1458" i="2"/>
  <c r="AI1512" i="2"/>
  <c r="AI1562" i="2"/>
  <c r="AI1627" i="2"/>
  <c r="AI256" i="2"/>
  <c r="AI257" i="2"/>
  <c r="AI678" i="2"/>
  <c r="AI679" i="2"/>
  <c r="AI813" i="2"/>
  <c r="AI1628" i="2"/>
  <c r="AI1697" i="2"/>
  <c r="AI3632" i="2"/>
  <c r="AI3652" i="2"/>
  <c r="AI3853" i="2"/>
  <c r="AI3880" i="2"/>
  <c r="AI2372" i="2"/>
  <c r="AI2410" i="2"/>
  <c r="AI2411" i="2"/>
  <c r="AI2450" i="2"/>
  <c r="AI2475" i="2"/>
  <c r="AI2514" i="2"/>
  <c r="AI3236" i="2"/>
  <c r="AI2674" i="2"/>
  <c r="AI2764" i="2"/>
  <c r="AI4250" i="2"/>
  <c r="AI4381" i="2"/>
  <c r="AI4382" i="2"/>
  <c r="AI4867" i="2"/>
  <c r="AI4868" i="2"/>
  <c r="AI4189" i="2"/>
  <c r="AI5755" i="2"/>
  <c r="AI5141" i="2"/>
  <c r="AI5236" i="2"/>
  <c r="AI5412" i="2"/>
  <c r="AI5688" i="2"/>
  <c r="AI6008" i="2"/>
  <c r="AI6122" i="2"/>
  <c r="AI6203" i="2"/>
  <c r="AI5010" i="2"/>
  <c r="AI6328" i="2"/>
  <c r="AI6443" i="2"/>
  <c r="AI151" i="2"/>
  <c r="AI258" i="2"/>
  <c r="AI955" i="2"/>
  <c r="AI4582" i="2"/>
  <c r="AI1231" i="2"/>
  <c r="AI3474" i="2"/>
  <c r="AI3384" i="2"/>
  <c r="AI3653" i="2"/>
  <c r="AI3677" i="2"/>
  <c r="AI3898" i="2"/>
  <c r="AI3899" i="2"/>
  <c r="AI4138" i="2"/>
  <c r="AI5756" i="2"/>
  <c r="AI38" i="2"/>
  <c r="AI71" i="2"/>
  <c r="AI544" i="2"/>
  <c r="AI577" i="2"/>
  <c r="AI814" i="2"/>
  <c r="AI1513" i="2"/>
  <c r="AI1563" i="2"/>
  <c r="AI1629" i="2"/>
  <c r="AI1698" i="2"/>
  <c r="AI1699" i="2"/>
  <c r="AI1800" i="2"/>
  <c r="AI2476" i="2"/>
  <c r="AI2515" i="2"/>
  <c r="AI2580" i="2"/>
  <c r="AI1700" i="2"/>
  <c r="AI1897" i="2"/>
  <c r="AI2765" i="2"/>
  <c r="AI2860" i="2"/>
  <c r="AI3409" i="2"/>
  <c r="AI4139" i="2"/>
  <c r="AI4402" i="2"/>
  <c r="AI4429" i="2"/>
  <c r="AI4695" i="2"/>
  <c r="AI4710" i="2"/>
  <c r="AI2675" i="2"/>
  <c r="AI2676" i="2"/>
  <c r="AI2766" i="2"/>
  <c r="AI5111" i="2"/>
  <c r="AI5237" i="2"/>
  <c r="AI5364" i="2"/>
  <c r="AI5490" i="2"/>
  <c r="AI5557" i="2"/>
  <c r="AI5624" i="2"/>
  <c r="AI6068" i="2"/>
  <c r="AI6123" i="2"/>
  <c r="AI6204" i="2"/>
  <c r="AI4977" i="2"/>
  <c r="AI6295" i="2"/>
  <c r="AI6415" i="2"/>
  <c r="AI3237" i="2"/>
  <c r="AI3608" i="2"/>
  <c r="AI3633" i="2"/>
  <c r="AI3826" i="2"/>
  <c r="AI3854" i="2"/>
  <c r="AI4060" i="2"/>
  <c r="AI152" i="2"/>
  <c r="AI153" i="2"/>
  <c r="AI629" i="2"/>
  <c r="AI680" i="2"/>
  <c r="AI815" i="2"/>
  <c r="AI1564" i="2"/>
  <c r="AI1630" i="2"/>
  <c r="AI1631" i="2"/>
  <c r="AI1701" i="2"/>
  <c r="AI1801" i="2"/>
  <c r="AI1898" i="2"/>
  <c r="AI1899" i="2"/>
  <c r="AI1990" i="2"/>
  <c r="AI2581" i="2"/>
  <c r="AI2582" i="2"/>
  <c r="AI154" i="2"/>
  <c r="AI259" i="2"/>
  <c r="AI956" i="2"/>
  <c r="AI4583" i="2"/>
  <c r="AI1232" i="2"/>
  <c r="AI3475" i="2"/>
  <c r="AI5142" i="2"/>
  <c r="AI5238" i="2"/>
  <c r="AI5625" i="2"/>
  <c r="AI2583" i="2"/>
  <c r="AI2677" i="2"/>
  <c r="AI3285" i="2"/>
  <c r="AI4190" i="2"/>
  <c r="AI4355" i="2"/>
  <c r="AI4383" i="2"/>
  <c r="AI4801" i="2"/>
  <c r="AI4833" i="2"/>
  <c r="AI2678" i="2"/>
  <c r="AI2767" i="2"/>
  <c r="AI2861" i="2"/>
  <c r="AI2956" i="2"/>
  <c r="AI5436" i="2"/>
  <c r="AI6009" i="2"/>
  <c r="AI6069" i="2"/>
  <c r="AI6124" i="2"/>
  <c r="AI6205" i="2"/>
  <c r="AI5011" i="2"/>
  <c r="AI6357" i="2"/>
  <c r="AI6444" i="2"/>
  <c r="AI3678" i="2"/>
  <c r="AI3679" i="2"/>
  <c r="AI3900" i="2"/>
  <c r="AI3901" i="2"/>
  <c r="AI4061" i="2"/>
  <c r="AI326" i="2"/>
  <c r="AI365" i="2"/>
  <c r="AI712" i="2"/>
  <c r="AI734" i="2"/>
  <c r="AI816" i="2"/>
  <c r="AI1900" i="2"/>
  <c r="AI1901" i="2"/>
  <c r="AI1991" i="2"/>
  <c r="AI2078" i="2"/>
  <c r="AI2135" i="2"/>
  <c r="AI2164" i="2"/>
  <c r="AI366" i="2"/>
  <c r="AI367" i="2"/>
  <c r="AI1033" i="2"/>
  <c r="AI4584" i="2"/>
  <c r="AI1362" i="2"/>
  <c r="AI3476" i="2"/>
  <c r="AI5182" i="2"/>
  <c r="AI5239" i="2"/>
  <c r="AI5702" i="2"/>
  <c r="AI3339" i="2"/>
  <c r="AI4276" i="2"/>
  <c r="AI2768" i="2"/>
  <c r="AI2862" i="2"/>
  <c r="AI2863" i="2"/>
  <c r="AI2957" i="2"/>
  <c r="AI3035" i="2"/>
  <c r="AI3073" i="2"/>
  <c r="AI6010" i="2"/>
  <c r="AI6070" i="2"/>
  <c r="AI6125" i="2"/>
  <c r="AI6206" i="2"/>
  <c r="AI5049" i="2"/>
  <c r="AI3074" i="2"/>
  <c r="AI3584" i="2"/>
  <c r="AI3586" i="2"/>
  <c r="AI3802" i="2"/>
  <c r="AI3809" i="2"/>
  <c r="AI4062" i="2"/>
  <c r="AI8" i="2"/>
  <c r="AI16" i="2"/>
  <c r="AI545" i="2"/>
  <c r="AI578" i="2"/>
  <c r="AI817" i="2"/>
  <c r="AI1200" i="2"/>
  <c r="AI1309" i="2"/>
  <c r="AI1127" i="2"/>
  <c r="AI1163" i="2"/>
  <c r="AI1233" i="2"/>
  <c r="AI1565" i="2"/>
  <c r="AI1566" i="2"/>
  <c r="AI1632" i="2"/>
  <c r="AI1702" i="2"/>
  <c r="AI1802" i="2"/>
  <c r="AI1803" i="2"/>
  <c r="AI2079" i="2"/>
  <c r="AI2280" i="2"/>
  <c r="AI2293" i="2"/>
  <c r="AI9" i="2"/>
  <c r="AI21" i="2"/>
  <c r="AI916" i="2"/>
  <c r="AI4585" i="2"/>
  <c r="AI1201" i="2"/>
  <c r="AI3477" i="2"/>
  <c r="AI5081" i="2"/>
  <c r="AI5240" i="2"/>
  <c r="AI5595" i="2"/>
  <c r="AI2477" i="2"/>
  <c r="AI2516" i="2"/>
  <c r="AI3075" i="2"/>
  <c r="AI4093" i="2"/>
  <c r="AI4191" i="2"/>
  <c r="AI4299" i="2"/>
  <c r="AI4772" i="2"/>
  <c r="AI4773" i="2"/>
  <c r="AI5413" i="2"/>
  <c r="AI6011" i="2"/>
  <c r="AI6071" i="2"/>
  <c r="AI6126" i="2"/>
  <c r="AI6255" i="2"/>
  <c r="AI4957" i="2"/>
  <c r="AI6292" i="2"/>
  <c r="AI6422" i="2"/>
  <c r="AI3322" i="2"/>
  <c r="AI3654" i="2"/>
  <c r="AI3680" i="2"/>
  <c r="AI3881" i="2"/>
  <c r="AI3902" i="2"/>
  <c r="AI4063" i="2"/>
  <c r="AI260" i="2"/>
  <c r="AI327" i="2"/>
  <c r="AI681" i="2"/>
  <c r="AI713" i="2"/>
  <c r="AI818" i="2"/>
  <c r="AI1703" i="2"/>
  <c r="AI1804" i="2"/>
  <c r="AI1902" i="2"/>
  <c r="AI1992" i="2"/>
  <c r="AI1993" i="2"/>
  <c r="AI2080" i="2"/>
  <c r="AI2136" i="2"/>
  <c r="AI261" i="2"/>
  <c r="AI328" i="2"/>
  <c r="AI1007" i="2"/>
  <c r="AI4586" i="2"/>
  <c r="AI1310" i="2"/>
  <c r="AI3478" i="2"/>
  <c r="AI5168" i="2"/>
  <c r="AI5241" i="2"/>
  <c r="AI5658" i="2"/>
  <c r="AI1805" i="2"/>
  <c r="AI2679" i="2"/>
  <c r="AI2769" i="2"/>
  <c r="AI3323" i="2"/>
  <c r="AI4277" i="2"/>
  <c r="AI4403" i="2"/>
  <c r="AI4430" i="2"/>
  <c r="AI4869" i="2"/>
  <c r="AI4893" i="2"/>
  <c r="AI2680" i="2"/>
  <c r="AI2770" i="2"/>
  <c r="AI2864" i="2"/>
  <c r="AI2958" i="2"/>
  <c r="AI2959" i="2"/>
  <c r="AI3036" i="2"/>
  <c r="AI5457" i="2"/>
  <c r="AI6072" i="2"/>
  <c r="AI6073" i="2"/>
  <c r="AI6127" i="2"/>
  <c r="AI6207" i="2"/>
  <c r="AI5027" i="2"/>
  <c r="AI6368" i="2"/>
  <c r="AI6455" i="2"/>
  <c r="AI262" i="2"/>
  <c r="AI329" i="2"/>
  <c r="AI989" i="2"/>
  <c r="AI4587" i="2"/>
  <c r="AI1266" i="2"/>
  <c r="AI3479" i="2"/>
  <c r="AI3421" i="2"/>
  <c r="AI1363" i="2"/>
  <c r="AI1407" i="2"/>
  <c r="AI1408" i="2"/>
  <c r="AI1459" i="2"/>
  <c r="AI1514" i="2"/>
  <c r="AI1515" i="2"/>
  <c r="AI155" i="2"/>
  <c r="AI263" i="2"/>
  <c r="AI630" i="2"/>
  <c r="AI682" i="2"/>
  <c r="AI819" i="2"/>
  <c r="AI1994" i="2"/>
  <c r="AI2081" i="2"/>
  <c r="AI3744" i="2"/>
  <c r="AI3775" i="2"/>
  <c r="AI3968" i="2"/>
  <c r="AI3994" i="2"/>
  <c r="AI2337" i="2"/>
  <c r="AI2373" i="2"/>
  <c r="AI2374" i="2"/>
  <c r="AI2412" i="2"/>
  <c r="AI2451" i="2"/>
  <c r="AI2478" i="2"/>
  <c r="AI3422" i="2"/>
  <c r="AI2960" i="2"/>
  <c r="AI3037" i="2"/>
  <c r="AI4192" i="2"/>
  <c r="AI4474" i="2"/>
  <c r="AI4500" i="2"/>
  <c r="AI4744" i="2"/>
  <c r="AI4774" i="2"/>
  <c r="AI4193" i="2"/>
  <c r="AI5757" i="2"/>
  <c r="AI5112" i="2"/>
  <c r="AI5242" i="2"/>
  <c r="AI5389" i="2"/>
  <c r="AI5491" i="2"/>
  <c r="AI5558" i="2"/>
  <c r="AI5659" i="2"/>
  <c r="AI5874" i="2"/>
  <c r="AI5924" i="2"/>
  <c r="AI5951" i="2"/>
  <c r="AI4978" i="2"/>
  <c r="AI6381" i="2"/>
  <c r="AI6505" i="2"/>
  <c r="AI156" i="2"/>
  <c r="AI264" i="2"/>
  <c r="AI957" i="2"/>
  <c r="AI4588" i="2"/>
  <c r="AI1234" i="2"/>
  <c r="AI3480" i="2"/>
  <c r="AI3391" i="2"/>
  <c r="AI4140" i="2"/>
  <c r="AI5758" i="2"/>
  <c r="AI72" i="2"/>
  <c r="AI73" i="2"/>
  <c r="AI579" i="2"/>
  <c r="AI580" i="2"/>
  <c r="AI820" i="2"/>
  <c r="AI1516" i="2"/>
  <c r="AI1567" i="2"/>
  <c r="AI1633" i="2"/>
  <c r="AI1704" i="2"/>
  <c r="AI1806" i="2"/>
  <c r="AI1807" i="2"/>
  <c r="AI2479" i="2"/>
  <c r="AI2517" i="2"/>
  <c r="AI2584" i="2"/>
  <c r="AI2585" i="2"/>
  <c r="AI1705" i="2"/>
  <c r="AI1808" i="2"/>
  <c r="AI2771" i="2"/>
  <c r="AI2865" i="2"/>
  <c r="AI3410" i="2"/>
  <c r="AI4141" i="2"/>
  <c r="AI2681" i="2"/>
  <c r="AI2772" i="2"/>
  <c r="AI5113" i="2"/>
  <c r="AI5243" i="2"/>
  <c r="AI5365" i="2"/>
  <c r="AI5492" i="2"/>
  <c r="AI5559" i="2"/>
  <c r="AI5626" i="2"/>
  <c r="AI6074" i="2"/>
  <c r="AI6208" i="2"/>
  <c r="AI6256" i="2"/>
  <c r="AI4979" i="2"/>
  <c r="AI6296" i="2"/>
  <c r="AI6416" i="2"/>
  <c r="AI74" i="2"/>
  <c r="AI157" i="2"/>
  <c r="AI928" i="2"/>
  <c r="AI4589" i="2"/>
  <c r="AI1202" i="2"/>
  <c r="AI3481" i="2"/>
  <c r="AI3392" i="2"/>
  <c r="AI4094" i="2"/>
  <c r="AI5759" i="2"/>
  <c r="AI1267" i="2"/>
  <c r="AI1311" i="2"/>
  <c r="AI1312" i="2"/>
  <c r="AI1364" i="2"/>
  <c r="AI1409" i="2"/>
  <c r="AI1460" i="2"/>
  <c r="AI39" i="2"/>
  <c r="AI75" i="2"/>
  <c r="AI546" i="2"/>
  <c r="AI581" i="2"/>
  <c r="AI821" i="2"/>
  <c r="AI1809" i="2"/>
  <c r="AI1903" i="2"/>
  <c r="AI3681" i="2"/>
  <c r="AI3713" i="2"/>
  <c r="AI3903" i="2"/>
  <c r="AI3939" i="2"/>
  <c r="AI2297" i="2"/>
  <c r="AI2308" i="2"/>
  <c r="AI2309" i="2"/>
  <c r="AI2338" i="2"/>
  <c r="AI2375" i="2"/>
  <c r="AI2413" i="2"/>
  <c r="AI3393" i="2"/>
  <c r="AI4933" i="2"/>
  <c r="AI2866" i="2"/>
  <c r="AI2961" i="2"/>
  <c r="AI4095" i="2"/>
  <c r="AI4431" i="2"/>
  <c r="AI4432" i="2"/>
  <c r="AI4711" i="2"/>
  <c r="AI4712" i="2"/>
  <c r="AI5070" i="2"/>
  <c r="AI5244" i="2"/>
  <c r="AI5366" i="2"/>
  <c r="AI5493" i="2"/>
  <c r="AI5560" i="2"/>
  <c r="AI5606" i="2"/>
  <c r="AI5849" i="2"/>
  <c r="AI5884" i="2"/>
  <c r="AI5902" i="2"/>
  <c r="AI6329" i="2"/>
  <c r="AI6475" i="2"/>
  <c r="AI3324" i="2"/>
  <c r="AI4064" i="2"/>
  <c r="AI265" i="2"/>
  <c r="AI330" i="2"/>
  <c r="AI714" i="2"/>
  <c r="AI715" i="2"/>
  <c r="AI822" i="2"/>
  <c r="AI1706" i="2"/>
  <c r="AI1810" i="2"/>
  <c r="AI1904" i="2"/>
  <c r="AI1995" i="2"/>
  <c r="AI1996" i="2"/>
  <c r="AI2082" i="2"/>
  <c r="AI2137" i="2"/>
  <c r="AI331" i="2"/>
  <c r="AI368" i="2"/>
  <c r="AI1008" i="2"/>
  <c r="AI4590" i="2"/>
  <c r="AI1313" i="2"/>
  <c r="AI3482" i="2"/>
  <c r="AI5183" i="2"/>
  <c r="AI5245" i="2"/>
  <c r="AI5689" i="2"/>
  <c r="AI1811" i="2"/>
  <c r="AI2773" i="2"/>
  <c r="AI2774" i="2"/>
  <c r="AI3340" i="2"/>
  <c r="AI4278" i="2"/>
  <c r="AI2775" i="2"/>
  <c r="AI2776" i="2"/>
  <c r="AI2867" i="2"/>
  <c r="AI2962" i="2"/>
  <c r="AI3038" i="2"/>
  <c r="AI3039" i="2"/>
  <c r="AI5458" i="2"/>
  <c r="AI6012" i="2"/>
  <c r="AI6075" i="2"/>
  <c r="AI6128" i="2"/>
  <c r="AI6209" i="2"/>
  <c r="AI5050" i="2"/>
  <c r="AI6369" i="2"/>
  <c r="AI6456" i="2"/>
  <c r="AI266" i="2"/>
  <c r="AI332" i="2"/>
  <c r="AI990" i="2"/>
  <c r="AI4591" i="2"/>
  <c r="AI1268" i="2"/>
  <c r="AI3483" i="2"/>
  <c r="AI3423" i="2"/>
  <c r="AI1365" i="2"/>
  <c r="AI1410" i="2"/>
  <c r="AI1411" i="2"/>
  <c r="AI1461" i="2"/>
  <c r="AI1517" i="2"/>
  <c r="AI1568" i="2"/>
  <c r="AI158" i="2"/>
  <c r="AI267" i="2"/>
  <c r="AI631" i="2"/>
  <c r="AI683" i="2"/>
  <c r="AI823" i="2"/>
  <c r="AI1997" i="2"/>
  <c r="AI2083" i="2"/>
  <c r="AI3745" i="2"/>
  <c r="AI3776" i="2"/>
  <c r="AI3969" i="2"/>
  <c r="AI3995" i="2"/>
  <c r="AI2339" i="2"/>
  <c r="AI2376" i="2"/>
  <c r="AI2414" i="2"/>
  <c r="AI2415" i="2"/>
  <c r="AI2452" i="2"/>
  <c r="AI2480" i="2"/>
  <c r="AI3424" i="2"/>
  <c r="AI3040" i="2"/>
  <c r="AI3076" i="2"/>
  <c r="AI4194" i="2"/>
  <c r="AI4501" i="2"/>
  <c r="AI4502" i="2"/>
  <c r="AI4775" i="2"/>
  <c r="AI4776" i="2"/>
  <c r="AI4195" i="2"/>
  <c r="AI5760" i="2"/>
  <c r="AI5143" i="2"/>
  <c r="AI5246" i="2"/>
  <c r="AI5414" i="2"/>
  <c r="AI5494" i="2"/>
  <c r="AI5561" i="2"/>
  <c r="AI5660" i="2"/>
  <c r="AI5875" i="2"/>
  <c r="AI5925" i="2"/>
  <c r="AI5952" i="2"/>
  <c r="AI4980" i="2"/>
  <c r="AI6382" i="2"/>
  <c r="AI6506" i="2"/>
  <c r="AI159" i="2"/>
  <c r="AI160" i="2"/>
  <c r="AI958" i="2"/>
  <c r="AI4592" i="2"/>
  <c r="AI1203" i="2"/>
  <c r="AI3484" i="2"/>
  <c r="AI3141" i="2"/>
  <c r="AI3682" i="2"/>
  <c r="AI3683" i="2"/>
  <c r="AI3904" i="2"/>
  <c r="AI3905" i="2"/>
  <c r="AI4142" i="2"/>
  <c r="AI5761" i="2"/>
  <c r="AI40" i="2"/>
  <c r="AI76" i="2"/>
  <c r="AI547" i="2"/>
  <c r="AI582" i="2"/>
  <c r="AI824" i="2"/>
  <c r="AI1569" i="2"/>
  <c r="AI1570" i="2"/>
  <c r="AI1634" i="2"/>
  <c r="AI1707" i="2"/>
  <c r="AI1812" i="2"/>
  <c r="AI1905" i="2"/>
  <c r="AI2481" i="2"/>
  <c r="AI2482" i="2"/>
  <c r="AI2518" i="2"/>
  <c r="AI2586" i="2"/>
  <c r="AI1708" i="2"/>
  <c r="AI1813" i="2"/>
  <c r="AI2777" i="2"/>
  <c r="AI2868" i="2"/>
  <c r="AI3142" i="2"/>
  <c r="AI4096" i="2"/>
  <c r="AI4404" i="2"/>
  <c r="AI4433" i="2"/>
  <c r="AI4696" i="2"/>
  <c r="AI4713" i="2"/>
  <c r="AI4934" i="2"/>
  <c r="AI2682" i="2"/>
  <c r="AI2683" i="2"/>
  <c r="AI5082" i="2"/>
  <c r="AI5247" i="2"/>
  <c r="AI5367" i="2"/>
  <c r="AI5495" i="2"/>
  <c r="AI5562" i="2"/>
  <c r="AI5627" i="2"/>
  <c r="AI5885" i="2"/>
  <c r="AI5903" i="2"/>
  <c r="AI6129" i="2"/>
  <c r="AI6310" i="2"/>
  <c r="AI6476" i="2"/>
  <c r="AI268" i="2"/>
  <c r="AI333" i="2"/>
  <c r="AI1009" i="2"/>
  <c r="AI4593" i="2"/>
  <c r="AI1269" i="2"/>
  <c r="AI3485" i="2"/>
  <c r="AI3174" i="2"/>
  <c r="AI3714" i="2"/>
  <c r="AI3746" i="2"/>
  <c r="AI3940" i="2"/>
  <c r="AI3970" i="2"/>
  <c r="AI161" i="2"/>
  <c r="AI162" i="2"/>
  <c r="AI632" i="2"/>
  <c r="AI633" i="2"/>
  <c r="AI825" i="2"/>
  <c r="AI1635" i="2"/>
  <c r="AI1709" i="2"/>
  <c r="AI1814" i="2"/>
  <c r="AI1906" i="2"/>
  <c r="AI1907" i="2"/>
  <c r="AI1998" i="2"/>
  <c r="AI2519" i="2"/>
  <c r="AI2587" i="2"/>
  <c r="AI1908" i="2"/>
  <c r="AI2084" i="2"/>
  <c r="AI2963" i="2"/>
  <c r="AI2964" i="2"/>
  <c r="AI3238" i="2"/>
  <c r="AI4196" i="2"/>
  <c r="AI4475" i="2"/>
  <c r="AI4476" i="2"/>
  <c r="AI4714" i="2"/>
  <c r="AI4745" i="2"/>
  <c r="AI2684" i="2"/>
  <c r="AI2778" i="2"/>
  <c r="AI2869" i="2"/>
  <c r="AI2870" i="2"/>
  <c r="AI4197" i="2"/>
  <c r="AI5762" i="2"/>
  <c r="AI5144" i="2"/>
  <c r="AI5248" i="2"/>
  <c r="AI5415" i="2"/>
  <c r="AI5496" i="2"/>
  <c r="AI5563" i="2"/>
  <c r="AI5661" i="2"/>
  <c r="AI5926" i="2"/>
  <c r="AI5953" i="2"/>
  <c r="AI6130" i="2"/>
  <c r="AI4981" i="2"/>
  <c r="AI6358" i="2"/>
  <c r="AI6507" i="2"/>
  <c r="AI493" i="2"/>
  <c r="AI499" i="2"/>
  <c r="AI929" i="2"/>
  <c r="AI4594" i="2"/>
  <c r="AI1184" i="2"/>
  <c r="AI3486" i="2"/>
  <c r="AI3101" i="2"/>
  <c r="AI4022" i="2"/>
  <c r="AI4023" i="2"/>
  <c r="AI4040" i="2"/>
  <c r="AI4043" i="2"/>
  <c r="AI4097" i="2"/>
  <c r="AI5763" i="2"/>
  <c r="AI500" i="2"/>
  <c r="AI501" i="2"/>
  <c r="AI769" i="2"/>
  <c r="AI770" i="2"/>
  <c r="AI826" i="2"/>
  <c r="AI783" i="2"/>
  <c r="AI1064" i="2"/>
  <c r="AI1067" i="2"/>
  <c r="AI1070" i="2"/>
  <c r="AI1072" i="2"/>
  <c r="AI1073" i="2"/>
  <c r="AI1075" i="2"/>
  <c r="AI1113" i="2"/>
  <c r="AI1114" i="2"/>
  <c r="AI1128" i="2"/>
  <c r="AI1131" i="2"/>
  <c r="AI1132" i="2"/>
  <c r="AI1133" i="2"/>
  <c r="AI1134" i="2"/>
  <c r="AI1135" i="2"/>
  <c r="AI2085" i="2"/>
  <c r="AI2086" i="2"/>
  <c r="AI3143" i="2"/>
  <c r="AI4098" i="2"/>
  <c r="AI4541" i="2"/>
  <c r="AI4542" i="2"/>
  <c r="AI4894" i="2"/>
  <c r="AI4895" i="2"/>
  <c r="AI4935" i="2"/>
  <c r="AI5083" i="2"/>
  <c r="AI5249" i="2"/>
  <c r="AI5368" i="2"/>
  <c r="AI5596" i="2"/>
  <c r="AI5858" i="2"/>
  <c r="AI5886" i="2"/>
  <c r="AI5887" i="2"/>
  <c r="AI6297" i="2"/>
  <c r="AI6469" i="2"/>
  <c r="AI3239" i="2"/>
  <c r="AI3609" i="2"/>
  <c r="AI3634" i="2"/>
  <c r="AI3827" i="2"/>
  <c r="AI3855" i="2"/>
  <c r="AI4065" i="2"/>
  <c r="AI77" i="2"/>
  <c r="AI163" i="2"/>
  <c r="AI583" i="2"/>
  <c r="AI634" i="2"/>
  <c r="AI827" i="2"/>
  <c r="AI1571" i="2"/>
  <c r="AI1572" i="2"/>
  <c r="AI1636" i="2"/>
  <c r="AI1710" i="2"/>
  <c r="AI1711" i="2"/>
  <c r="AI1815" i="2"/>
  <c r="AI1909" i="2"/>
  <c r="AI1999" i="2"/>
  <c r="AI2520" i="2"/>
  <c r="AI2588" i="2"/>
  <c r="AI164" i="2"/>
  <c r="AI165" i="2"/>
  <c r="AI959" i="2"/>
  <c r="AI4595" i="2"/>
  <c r="AI1235" i="2"/>
  <c r="AI3487" i="2"/>
  <c r="AI5114" i="2"/>
  <c r="AI5250" i="2"/>
  <c r="AI5628" i="2"/>
  <c r="AI2521" i="2"/>
  <c r="AI2589" i="2"/>
  <c r="AI3240" i="2"/>
  <c r="AI4198" i="2"/>
  <c r="AI4356" i="2"/>
  <c r="AI4384" i="2"/>
  <c r="AI4802" i="2"/>
  <c r="AI4834" i="2"/>
  <c r="AI2685" i="2"/>
  <c r="AI2779" i="2"/>
  <c r="AI2780" i="2"/>
  <c r="AI2871" i="2"/>
  <c r="AI5437" i="2"/>
  <c r="AI6013" i="2"/>
  <c r="AI6076" i="2"/>
  <c r="AI6131" i="2"/>
  <c r="AI6257" i="2"/>
  <c r="AI5012" i="2"/>
  <c r="AI6340" i="2"/>
  <c r="AI6441" i="2"/>
  <c r="AI166" i="2"/>
  <c r="AI404" i="2"/>
  <c r="AI991" i="2"/>
  <c r="AI4596" i="2"/>
  <c r="AI1270" i="2"/>
  <c r="AI3488" i="2"/>
  <c r="AI3394" i="2"/>
  <c r="AI3684" i="2"/>
  <c r="AI3685" i="2"/>
  <c r="AI3906" i="2"/>
  <c r="AI3941" i="2"/>
  <c r="AI78" i="2"/>
  <c r="AI167" i="2"/>
  <c r="AI584" i="2"/>
  <c r="AI635" i="2"/>
  <c r="AI828" i="2"/>
  <c r="AI1573" i="2"/>
  <c r="AI1637" i="2"/>
  <c r="AI1712" i="2"/>
  <c r="AI1713" i="2"/>
  <c r="AI1816" i="2"/>
  <c r="AI1910" i="2"/>
  <c r="AI2522" i="2"/>
  <c r="AI2590" i="2"/>
  <c r="AI1817" i="2"/>
  <c r="AI1911" i="2"/>
  <c r="AI2872" i="2"/>
  <c r="AI2873" i="2"/>
  <c r="AI3425" i="2"/>
  <c r="AI4199" i="2"/>
  <c r="AI4405" i="2"/>
  <c r="AI4434" i="2"/>
  <c r="AI4715" i="2"/>
  <c r="AI4716" i="2"/>
  <c r="AI2686" i="2"/>
  <c r="AI2781" i="2"/>
  <c r="AI2782" i="2"/>
  <c r="AI2874" i="2"/>
  <c r="AI4200" i="2"/>
  <c r="AI5764" i="2"/>
  <c r="AI5145" i="2"/>
  <c r="AI5251" i="2"/>
  <c r="AI5390" i="2"/>
  <c r="AI5497" i="2"/>
  <c r="AI5564" i="2"/>
  <c r="AI5662" i="2"/>
  <c r="AI6014" i="2"/>
  <c r="AI6132" i="2"/>
  <c r="AI6210" i="2"/>
  <c r="AI5013" i="2"/>
  <c r="AI6311" i="2"/>
  <c r="AI6427" i="2"/>
  <c r="AI3175" i="2"/>
  <c r="AI3595" i="2"/>
  <c r="AI3610" i="2"/>
  <c r="AI3810" i="2"/>
  <c r="AI3828" i="2"/>
  <c r="AI4066" i="2"/>
  <c r="AI41" i="2"/>
  <c r="AI79" i="2"/>
  <c r="AI585" i="2"/>
  <c r="AI586" i="2"/>
  <c r="AI829" i="2"/>
  <c r="AI1518" i="2"/>
  <c r="AI1574" i="2"/>
  <c r="AI1575" i="2"/>
  <c r="AI1638" i="2"/>
  <c r="AI1714" i="2"/>
  <c r="AI1715" i="2"/>
  <c r="AI1818" i="2"/>
  <c r="AI1912" i="2"/>
  <c r="AI2483" i="2"/>
  <c r="AI2523" i="2"/>
  <c r="AI2591" i="2"/>
  <c r="AI80" i="2"/>
  <c r="AI168" i="2"/>
  <c r="AI930" i="2"/>
  <c r="AI4597" i="2"/>
  <c r="AI1204" i="2"/>
  <c r="AI3489" i="2"/>
  <c r="AI5084" i="2"/>
  <c r="AI5252" i="2"/>
  <c r="AI5607" i="2"/>
  <c r="AI2484" i="2"/>
  <c r="AI2524" i="2"/>
  <c r="AI3176" i="2"/>
  <c r="AI4143" i="2"/>
  <c r="AI4336" i="2"/>
  <c r="AI4357" i="2"/>
  <c r="AI4777" i="2"/>
  <c r="AI4803" i="2"/>
  <c r="AI2687" i="2"/>
  <c r="AI2688" i="2"/>
  <c r="AI2783" i="2"/>
  <c r="AI5416" i="2"/>
  <c r="AI6015" i="2"/>
  <c r="AI6077" i="2"/>
  <c r="AI6133" i="2"/>
  <c r="AI6258" i="2"/>
  <c r="AI4982" i="2"/>
  <c r="AI6341" i="2"/>
  <c r="AI6428" i="2"/>
  <c r="AI438" i="2"/>
  <c r="AI469" i="2"/>
  <c r="AI931" i="2"/>
  <c r="AI4598" i="2"/>
  <c r="AI1205" i="2"/>
  <c r="AI3490" i="2"/>
  <c r="AI3144" i="2"/>
  <c r="AI3611" i="2"/>
  <c r="AI3635" i="2"/>
  <c r="AI3811" i="2"/>
  <c r="AI3829" i="2"/>
  <c r="AI4099" i="2"/>
  <c r="AI5765" i="2"/>
  <c r="AI42" i="2"/>
  <c r="AI81" i="2"/>
  <c r="AI548" i="2"/>
  <c r="AI587" i="2"/>
  <c r="AI830" i="2"/>
  <c r="AI1519" i="2"/>
  <c r="AI1576" i="2"/>
  <c r="AI1577" i="2"/>
  <c r="AI1639" i="2"/>
  <c r="AI1716" i="2"/>
  <c r="AI1819" i="2"/>
  <c r="AI2000" i="2"/>
  <c r="AI2087" i="2"/>
  <c r="AI2453" i="2"/>
  <c r="AI2485" i="2"/>
  <c r="AI2525" i="2"/>
  <c r="AI2526" i="2"/>
  <c r="AI2592" i="2"/>
  <c r="AI2689" i="2"/>
  <c r="AI2965" i="2"/>
  <c r="AI3041" i="2"/>
  <c r="AI3325" i="2"/>
  <c r="AI4144" i="2"/>
  <c r="AI4337" i="2"/>
  <c r="AI4358" i="2"/>
  <c r="AI4778" i="2"/>
  <c r="AI4804" i="2"/>
  <c r="AI4958" i="2"/>
  <c r="AI5085" i="2"/>
  <c r="AI5253" i="2"/>
  <c r="AI5369" i="2"/>
  <c r="AI5629" i="2"/>
  <c r="AI6016" i="2"/>
  <c r="AI6134" i="2"/>
  <c r="AI6211" i="2"/>
  <c r="AI6330" i="2"/>
  <c r="AI6470" i="2"/>
  <c r="AI169" i="2"/>
  <c r="AI269" i="2"/>
  <c r="AI960" i="2"/>
  <c r="AI4599" i="2"/>
  <c r="AI1206" i="2"/>
  <c r="AI3491" i="2"/>
  <c r="AI3145" i="2"/>
  <c r="AI4145" i="2"/>
  <c r="AI5766" i="2"/>
  <c r="AI1314" i="2"/>
  <c r="AI1366" i="2"/>
  <c r="AI1412" i="2"/>
  <c r="AI1413" i="2"/>
  <c r="AI1462" i="2"/>
  <c r="AI1520" i="2"/>
  <c r="AI82" i="2"/>
  <c r="AI170" i="2"/>
  <c r="AI588" i="2"/>
  <c r="AI636" i="2"/>
  <c r="AI831" i="2"/>
  <c r="AI1578" i="2"/>
  <c r="AI1640" i="2"/>
  <c r="AI2593" i="2"/>
  <c r="AI2594" i="2"/>
  <c r="AI3612" i="2"/>
  <c r="AI3636" i="2"/>
  <c r="AI3830" i="2"/>
  <c r="AI3856" i="2"/>
  <c r="AI2310" i="2"/>
  <c r="AI2340" i="2"/>
  <c r="AI2377" i="2"/>
  <c r="AI2378" i="2"/>
  <c r="AI2416" i="2"/>
  <c r="AI2454" i="2"/>
  <c r="AI3146" i="2"/>
  <c r="AI4201" i="2"/>
  <c r="AI4359" i="2"/>
  <c r="AI4360" i="2"/>
  <c r="AI4805" i="2"/>
  <c r="AI4835" i="2"/>
  <c r="AI5115" i="2"/>
  <c r="AI5254" i="2"/>
  <c r="AI5370" i="2"/>
  <c r="AI5663" i="2"/>
  <c r="AI6017" i="2"/>
  <c r="AI6135" i="2"/>
  <c r="AI6259" i="2"/>
  <c r="AI4959" i="2"/>
  <c r="AI6312" i="2"/>
  <c r="AI6423" i="2"/>
  <c r="AI83" i="2"/>
  <c r="AI171" i="2"/>
  <c r="AI932" i="2"/>
  <c r="AI4600" i="2"/>
  <c r="AI1185" i="2"/>
  <c r="AI3492" i="2"/>
  <c r="AI3102" i="2"/>
  <c r="AI4100" i="2"/>
  <c r="AI5767" i="2"/>
  <c r="AI1271" i="2"/>
  <c r="AI1315" i="2"/>
  <c r="AI1367" i="2"/>
  <c r="AI1414" i="2"/>
  <c r="AI1415" i="2"/>
  <c r="AI1463" i="2"/>
  <c r="AI84" i="2"/>
  <c r="AI172" i="2"/>
  <c r="AI589" i="2"/>
  <c r="AI590" i="2"/>
  <c r="AI832" i="2"/>
  <c r="AI1521" i="2"/>
  <c r="AI1579" i="2"/>
  <c r="AI2527" i="2"/>
  <c r="AI2528" i="2"/>
  <c r="AI3596" i="2"/>
  <c r="AI3613" i="2"/>
  <c r="AI3812" i="2"/>
  <c r="AI3831" i="2"/>
  <c r="AI2298" i="2"/>
  <c r="AI2311" i="2"/>
  <c r="AI2341" i="2"/>
  <c r="AI2342" i="2"/>
  <c r="AI2379" i="2"/>
  <c r="AI2417" i="2"/>
  <c r="AI3103" i="2"/>
  <c r="AI4936" i="2"/>
  <c r="AI4202" i="2"/>
  <c r="AI4338" i="2"/>
  <c r="AI4339" i="2"/>
  <c r="AI4779" i="2"/>
  <c r="AI4806" i="2"/>
  <c r="AI5086" i="2"/>
  <c r="AI5255" i="2"/>
  <c r="AI5350" i="2"/>
  <c r="AI5630" i="2"/>
  <c r="AI6018" i="2"/>
  <c r="AI6136" i="2"/>
  <c r="AI6212" i="2"/>
  <c r="AI6298" i="2"/>
  <c r="AI6417" i="2"/>
  <c r="AI3326" i="2"/>
  <c r="AI4067" i="2"/>
  <c r="AI1717" i="2"/>
  <c r="AI369" i="2"/>
  <c r="AI391" i="2"/>
  <c r="AI1034" i="2"/>
  <c r="AI4601" i="2"/>
  <c r="AI1368" i="2"/>
  <c r="AI3493" i="2"/>
  <c r="AI5198" i="2"/>
  <c r="AI5256" i="2"/>
  <c r="AI5703" i="2"/>
  <c r="AI1913" i="2"/>
  <c r="AI2784" i="2"/>
  <c r="AI2875" i="2"/>
  <c r="AI3341" i="2"/>
  <c r="AI4406" i="2"/>
  <c r="AI4435" i="2"/>
  <c r="AI4870" i="2"/>
  <c r="AI4896" i="2"/>
  <c r="AI5459" i="2"/>
  <c r="AI6019" i="2"/>
  <c r="AI6078" i="2"/>
  <c r="AI6137" i="2"/>
  <c r="AI6260" i="2"/>
  <c r="AI5054" i="2"/>
  <c r="AI6383" i="2"/>
  <c r="AI6458" i="2"/>
  <c r="AI370" i="2"/>
  <c r="AI392" i="2"/>
  <c r="AI1041" i="2"/>
  <c r="AI4602" i="2"/>
  <c r="AI1369" i="2"/>
  <c r="AI3494" i="2"/>
  <c r="AI3286" i="2"/>
  <c r="AI270" i="2"/>
  <c r="AI334" i="2"/>
  <c r="AI684" i="2"/>
  <c r="AI716" i="2"/>
  <c r="AI833" i="2"/>
  <c r="AI1820" i="2"/>
  <c r="AI1914" i="2"/>
  <c r="AI1915" i="2"/>
  <c r="AI2001" i="2"/>
  <c r="AI2088" i="2"/>
  <c r="AI2138" i="2"/>
  <c r="AI2089" i="2"/>
  <c r="AI2139" i="2"/>
  <c r="AI3042" i="2"/>
  <c r="AI3077" i="2"/>
  <c r="AI3327" i="2"/>
  <c r="AI4251" i="2"/>
  <c r="AI2690" i="2"/>
  <c r="AI2785" i="2"/>
  <c r="AI2876" i="2"/>
  <c r="AI2877" i="2"/>
  <c r="AI2966" i="2"/>
  <c r="AI3043" i="2"/>
  <c r="AI4279" i="2"/>
  <c r="AI5768" i="2"/>
  <c r="AI5184" i="2"/>
  <c r="AI5257" i="2"/>
  <c r="AI5438" i="2"/>
  <c r="AI5498" i="2"/>
  <c r="AI5565" i="2"/>
  <c r="AI5704" i="2"/>
  <c r="AI5967" i="2"/>
  <c r="AI5977" i="2"/>
  <c r="AI6138" i="2"/>
  <c r="AI5028" i="2"/>
  <c r="AI6397" i="2"/>
  <c r="AI6513" i="2"/>
  <c r="AI173" i="2"/>
  <c r="AI174" i="2"/>
  <c r="AI961" i="2"/>
  <c r="AI4603" i="2"/>
  <c r="AI1207" i="2"/>
  <c r="AI3495" i="2"/>
  <c r="AI3147" i="2"/>
  <c r="AI3655" i="2"/>
  <c r="AI3686" i="2"/>
  <c r="AI3882" i="2"/>
  <c r="AI3907" i="2"/>
  <c r="AI4146" i="2"/>
  <c r="AI5769" i="2"/>
  <c r="AI43" i="2"/>
  <c r="AI85" i="2"/>
  <c r="AI549" i="2"/>
  <c r="AI550" i="2"/>
  <c r="AI834" i="2"/>
  <c r="AI1718" i="2"/>
  <c r="AI1522" i="2"/>
  <c r="AI1580" i="2"/>
  <c r="AI1641" i="2"/>
  <c r="AI1719" i="2"/>
  <c r="AI1720" i="2"/>
  <c r="AI1821" i="2"/>
  <c r="AI2486" i="2"/>
  <c r="AI2487" i="2"/>
  <c r="AI2529" i="2"/>
  <c r="AI2595" i="2"/>
  <c r="AI1822" i="2"/>
  <c r="AI2786" i="2"/>
  <c r="AI2878" i="2"/>
  <c r="AI3148" i="2"/>
  <c r="AI4101" i="2"/>
  <c r="AI4407" i="2"/>
  <c r="AI4408" i="2"/>
  <c r="AI4697" i="2"/>
  <c r="AI4698" i="2"/>
  <c r="AI4937" i="2"/>
  <c r="AI2691" i="2"/>
  <c r="AI2787" i="2"/>
  <c r="AI5087" i="2"/>
  <c r="AI5258" i="2"/>
  <c r="AI5371" i="2"/>
  <c r="AI5499" i="2"/>
  <c r="AI5566" i="2"/>
  <c r="AI5631" i="2"/>
  <c r="AI5850" i="2"/>
  <c r="AI5888" i="2"/>
  <c r="AI5904" i="2"/>
  <c r="AI6313" i="2"/>
  <c r="AI6477" i="2"/>
  <c r="AI439" i="2"/>
  <c r="AI470" i="2"/>
  <c r="AI933" i="2"/>
  <c r="AI4604" i="2"/>
  <c r="AI1208" i="2"/>
  <c r="AI3496" i="2"/>
  <c r="AI3104" i="2"/>
  <c r="AI3614" i="2"/>
  <c r="AI3637" i="2"/>
  <c r="AI3813" i="2"/>
  <c r="AI3814" i="2"/>
  <c r="AI4102" i="2"/>
  <c r="AI5770" i="2"/>
  <c r="AI44" i="2"/>
  <c r="AI86" i="2"/>
  <c r="AI551" i="2"/>
  <c r="AI591" i="2"/>
  <c r="AI835" i="2"/>
  <c r="AI1523" i="2"/>
  <c r="AI1524" i="2"/>
  <c r="AI1581" i="2"/>
  <c r="AI1642" i="2"/>
  <c r="AI1721" i="2"/>
  <c r="AI1722" i="2"/>
  <c r="AI1916" i="2"/>
  <c r="AI2090" i="2"/>
  <c r="AI2455" i="2"/>
  <c r="AI2488" i="2"/>
  <c r="AI2489" i="2"/>
  <c r="AI2530" i="2"/>
  <c r="AI2596" i="2"/>
  <c r="AI2692" i="2"/>
  <c r="AI2967" i="2"/>
  <c r="AI3044" i="2"/>
  <c r="AI3287" i="2"/>
  <c r="AI4103" i="2"/>
  <c r="AI4328" i="2"/>
  <c r="AI4340" i="2"/>
  <c r="AI4780" i="2"/>
  <c r="AI4781" i="2"/>
  <c r="AI4938" i="2"/>
  <c r="AI5088" i="2"/>
  <c r="AI5259" i="2"/>
  <c r="AI5372" i="2"/>
  <c r="AI5632" i="2"/>
  <c r="AI6020" i="2"/>
  <c r="AI6139" i="2"/>
  <c r="AI6261" i="2"/>
  <c r="AI6331" i="2"/>
  <c r="AI6471" i="2"/>
  <c r="AI175" i="2"/>
  <c r="AI393" i="2"/>
  <c r="AI992" i="2"/>
  <c r="AI4605" i="2"/>
  <c r="AI1236" i="2"/>
  <c r="AI3497" i="2"/>
  <c r="AI3177" i="2"/>
  <c r="AI3715" i="2"/>
  <c r="AI3747" i="2"/>
  <c r="AI3908" i="2"/>
  <c r="AI3942" i="2"/>
  <c r="AI4203" i="2"/>
  <c r="AI87" i="2"/>
  <c r="AI176" i="2"/>
  <c r="AI592" i="2"/>
  <c r="AI593" i="2"/>
  <c r="AI836" i="2"/>
  <c r="AI1582" i="2"/>
  <c r="AI1643" i="2"/>
  <c r="AI1723" i="2"/>
  <c r="AI1823" i="2"/>
  <c r="AI1824" i="2"/>
  <c r="AI1917" i="2"/>
  <c r="AI2531" i="2"/>
  <c r="AI2532" i="2"/>
  <c r="AI2597" i="2"/>
  <c r="AI1825" i="2"/>
  <c r="AI2002" i="2"/>
  <c r="AI2879" i="2"/>
  <c r="AI2968" i="2"/>
  <c r="AI3178" i="2"/>
  <c r="AI4147" i="2"/>
  <c r="AI4436" i="2"/>
  <c r="AI4477" i="2"/>
  <c r="AI4717" i="2"/>
  <c r="AI4718" i="2"/>
  <c r="AI2693" i="2"/>
  <c r="AI2788" i="2"/>
  <c r="AI2789" i="2"/>
  <c r="AI5771" i="2"/>
  <c r="AI5116" i="2"/>
  <c r="AI5260" i="2"/>
  <c r="AI5391" i="2"/>
  <c r="AI5500" i="2"/>
  <c r="AI5567" i="2"/>
  <c r="AI5664" i="2"/>
  <c r="AI5905" i="2"/>
  <c r="AI5927" i="2"/>
  <c r="AI6140" i="2"/>
  <c r="AI4960" i="2"/>
  <c r="AI6342" i="2"/>
  <c r="AI6489" i="2"/>
  <c r="AI88" i="2"/>
  <c r="AI177" i="2"/>
  <c r="AI962" i="2"/>
  <c r="AI4606" i="2"/>
  <c r="AI1209" i="2"/>
  <c r="AI3498" i="2"/>
  <c r="AI3105" i="2"/>
  <c r="AI3656" i="2"/>
  <c r="AI3687" i="2"/>
  <c r="AI3883" i="2"/>
  <c r="AI3909" i="2"/>
  <c r="AI4104" i="2"/>
  <c r="AI5772" i="2"/>
  <c r="AI29" i="2"/>
  <c r="AI45" i="2"/>
  <c r="AI532" i="2"/>
  <c r="AI552" i="2"/>
  <c r="AI837" i="2"/>
  <c r="AI1724" i="2"/>
  <c r="AI1525" i="2"/>
  <c r="AI1583" i="2"/>
  <c r="AI1644" i="2"/>
  <c r="AI1725" i="2"/>
  <c r="AI1726" i="2"/>
  <c r="AI1826" i="2"/>
  <c r="AI2456" i="2"/>
  <c r="AI2490" i="2"/>
  <c r="AI2533" i="2"/>
  <c r="AI2598" i="2"/>
  <c r="AI2599" i="2"/>
  <c r="AI1827" i="2"/>
  <c r="AI2790" i="2"/>
  <c r="AI2791" i="2"/>
  <c r="AI3149" i="2"/>
  <c r="AI4105" i="2"/>
  <c r="AI4409" i="2"/>
  <c r="AI4410" i="2"/>
  <c r="AI4691" i="2"/>
  <c r="AI4699" i="2"/>
  <c r="AI4939" i="2"/>
  <c r="AI2694" i="2"/>
  <c r="AI5089" i="2"/>
  <c r="AI5261" i="2"/>
  <c r="AI5351" i="2"/>
  <c r="AI5501" i="2"/>
  <c r="AI5568" i="2"/>
  <c r="AI5608" i="2"/>
  <c r="AI5851" i="2"/>
  <c r="AI5889" i="2"/>
  <c r="AI5906" i="2"/>
  <c r="AI6299" i="2"/>
  <c r="AI6472" i="2"/>
  <c r="AI178" i="2"/>
  <c r="AI271" i="2"/>
  <c r="AI993" i="2"/>
  <c r="AI4607" i="2"/>
  <c r="AI1237" i="2"/>
  <c r="AI3499" i="2"/>
  <c r="AI3395" i="2"/>
  <c r="AI4148" i="2"/>
  <c r="AI5773" i="2"/>
  <c r="AI89" i="2"/>
  <c r="AI179" i="2"/>
  <c r="AI594" i="2"/>
  <c r="AI595" i="2"/>
  <c r="AI838" i="2"/>
  <c r="AI1584" i="2"/>
  <c r="AI1645" i="2"/>
  <c r="AI1727" i="2"/>
  <c r="AI1728" i="2"/>
  <c r="AI1828" i="2"/>
  <c r="AI1918" i="2"/>
  <c r="AI2534" i="2"/>
  <c r="AI2600" i="2"/>
  <c r="AI1829" i="2"/>
  <c r="AI1919" i="2"/>
  <c r="AI2792" i="2"/>
  <c r="AI2880" i="2"/>
  <c r="AI3426" i="2"/>
  <c r="AI4204" i="2"/>
  <c r="AI2695" i="2"/>
  <c r="AI2696" i="2"/>
  <c r="AI2793" i="2"/>
  <c r="AI2881" i="2"/>
  <c r="AI5146" i="2"/>
  <c r="AI5262" i="2"/>
  <c r="AI5373" i="2"/>
  <c r="AI5502" i="2"/>
  <c r="AI5569" i="2"/>
  <c r="AI5633" i="2"/>
  <c r="AI6021" i="2"/>
  <c r="AI6141" i="2"/>
  <c r="AI6213" i="2"/>
  <c r="AI5014" i="2"/>
  <c r="AI6314" i="2"/>
  <c r="AI6424" i="2"/>
  <c r="AI3179" i="2"/>
  <c r="AI3615" i="2"/>
  <c r="AI3638" i="2"/>
  <c r="AI3832" i="2"/>
  <c r="AI3833" i="2"/>
  <c r="AI4068" i="2"/>
  <c r="AI90" i="2"/>
  <c r="AI180" i="2"/>
  <c r="AI596" i="2"/>
  <c r="AI637" i="2"/>
  <c r="AI839" i="2"/>
  <c r="AI1526" i="2"/>
  <c r="AI1585" i="2"/>
  <c r="AI1646" i="2"/>
  <c r="AI1647" i="2"/>
  <c r="AI1729" i="2"/>
  <c r="AI1830" i="2"/>
  <c r="AI1920" i="2"/>
  <c r="AI2003" i="2"/>
  <c r="AI2535" i="2"/>
  <c r="AI2601" i="2"/>
  <c r="AI2697" i="2"/>
  <c r="AI181" i="2"/>
  <c r="AI182" i="2"/>
  <c r="AI934" i="2"/>
  <c r="AI4608" i="2"/>
  <c r="AI1238" i="2"/>
  <c r="AI3500" i="2"/>
  <c r="AI5117" i="2"/>
  <c r="AI5263" i="2"/>
  <c r="AI5634" i="2"/>
  <c r="AI2536" i="2"/>
  <c r="AI2602" i="2"/>
  <c r="AI3241" i="2"/>
  <c r="AI4149" i="2"/>
  <c r="AI4361" i="2"/>
  <c r="AI4362" i="2"/>
  <c r="AI4807" i="2"/>
  <c r="AI4808" i="2"/>
  <c r="AI2698" i="2"/>
  <c r="AI2794" i="2"/>
  <c r="AI2882" i="2"/>
  <c r="AI5439" i="2"/>
  <c r="AI6022" i="2"/>
  <c r="AI6079" i="2"/>
  <c r="AI6142" i="2"/>
  <c r="AI6214" i="2"/>
  <c r="AI4983" i="2"/>
  <c r="AI6343" i="2"/>
  <c r="AI6435" i="2"/>
  <c r="AI3657" i="2"/>
  <c r="AI3688" i="2"/>
  <c r="AI3884" i="2"/>
  <c r="AI3910" i="2"/>
  <c r="AI4069" i="2"/>
  <c r="AI335" i="2"/>
  <c r="AI371" i="2"/>
  <c r="AI1010" i="2"/>
  <c r="AI4609" i="2"/>
  <c r="AI1316" i="2"/>
  <c r="AI3501" i="2"/>
  <c r="AI5169" i="2"/>
  <c r="AI5264" i="2"/>
  <c r="AI5690" i="2"/>
  <c r="AI3328" i="2"/>
  <c r="AI4411" i="2"/>
  <c r="AI4437" i="2"/>
  <c r="AI4871" i="2"/>
  <c r="AI4897" i="2"/>
  <c r="AI6023" i="2"/>
  <c r="AI6080" i="2"/>
  <c r="AI6143" i="2"/>
  <c r="AI6262" i="2"/>
  <c r="AI5051" i="2"/>
  <c r="AI183" i="2"/>
  <c r="AI272" i="2"/>
  <c r="AI963" i="2"/>
  <c r="AI4610" i="2"/>
  <c r="AI1239" i="2"/>
  <c r="AI3502" i="2"/>
  <c r="AI3150" i="2"/>
  <c r="AI4150" i="2"/>
  <c r="AI5774" i="2"/>
  <c r="AI1317" i="2"/>
  <c r="AI1370" i="2"/>
  <c r="AI1416" i="2"/>
  <c r="AI1464" i="2"/>
  <c r="AI1465" i="2"/>
  <c r="AI1527" i="2"/>
  <c r="AI184" i="2"/>
  <c r="AI273" i="2"/>
  <c r="AI638" i="2"/>
  <c r="AI685" i="2"/>
  <c r="AI840" i="2"/>
  <c r="AI1586" i="2"/>
  <c r="AI1648" i="2"/>
  <c r="AI2603" i="2"/>
  <c r="AI3639" i="2"/>
  <c r="AI3640" i="2"/>
  <c r="AI3857" i="2"/>
  <c r="AI3858" i="2"/>
  <c r="AI2343" i="2"/>
  <c r="AI2344" i="2"/>
  <c r="AI2345" i="2"/>
  <c r="AI2380" i="2"/>
  <c r="AI2418" i="2"/>
  <c r="AI2457" i="2"/>
  <c r="AI3180" i="2"/>
  <c r="AI2699" i="2"/>
  <c r="AI4252" i="2"/>
  <c r="AI4363" i="2"/>
  <c r="AI4385" i="2"/>
  <c r="AI4836" i="2"/>
  <c r="AI4837" i="2"/>
  <c r="AI5118" i="2"/>
  <c r="AI5265" i="2"/>
  <c r="AI5392" i="2"/>
  <c r="AI5665" i="2"/>
  <c r="AI6024" i="2"/>
  <c r="AI6144" i="2"/>
  <c r="AI6263" i="2"/>
  <c r="AI4984" i="2"/>
  <c r="AI6315" i="2"/>
  <c r="AI6429" i="2"/>
  <c r="AI274" i="2"/>
  <c r="AI336" i="2"/>
  <c r="AI1011" i="2"/>
  <c r="AI4611" i="2"/>
  <c r="AI1272" i="2"/>
  <c r="AI3503" i="2"/>
  <c r="AI3181" i="2"/>
  <c r="AI3716" i="2"/>
  <c r="AI3748" i="2"/>
  <c r="AI3943" i="2"/>
  <c r="AI3971" i="2"/>
  <c r="AI91" i="2"/>
  <c r="AI185" i="2"/>
  <c r="AI597" i="2"/>
  <c r="AI639" i="2"/>
  <c r="AI841" i="2"/>
  <c r="AI1649" i="2"/>
  <c r="AI1730" i="2"/>
  <c r="AI1731" i="2"/>
  <c r="AI1831" i="2"/>
  <c r="AI1921" i="2"/>
  <c r="AI2004" i="2"/>
  <c r="AI2537" i="2"/>
  <c r="AI2604" i="2"/>
  <c r="AI2700" i="2"/>
  <c r="AI1922" i="2"/>
  <c r="AI2005" i="2"/>
  <c r="AI2883" i="2"/>
  <c r="AI2969" i="2"/>
  <c r="AI3242" i="2"/>
  <c r="AI4205" i="2"/>
  <c r="AI4438" i="2"/>
  <c r="AI4478" i="2"/>
  <c r="AI4719" i="2"/>
  <c r="AI4746" i="2"/>
  <c r="AI2701" i="2"/>
  <c r="AI2795" i="2"/>
  <c r="AI2884" i="2"/>
  <c r="AI4206" i="2"/>
  <c r="AI5775" i="2"/>
  <c r="AI5147" i="2"/>
  <c r="AI5266" i="2"/>
  <c r="AI5393" i="2"/>
  <c r="AI5503" i="2"/>
  <c r="AI5570" i="2"/>
  <c r="AI5666" i="2"/>
  <c r="AI5852" i="2"/>
  <c r="AI5928" i="2"/>
  <c r="AI5929" i="2"/>
  <c r="AI4985" i="2"/>
  <c r="AI6359" i="2"/>
  <c r="AI6490" i="2"/>
  <c r="AI3243" i="2"/>
  <c r="AI3641" i="2"/>
  <c r="AI3642" i="2"/>
  <c r="AI3834" i="2"/>
  <c r="AI3859" i="2"/>
  <c r="AI4070" i="2"/>
  <c r="AI186" i="2"/>
  <c r="AI275" i="2"/>
  <c r="AI640" i="2"/>
  <c r="AI686" i="2"/>
  <c r="AI842" i="2"/>
  <c r="AI1587" i="2"/>
  <c r="AI1650" i="2"/>
  <c r="AI1732" i="2"/>
  <c r="AI1733" i="2"/>
  <c r="AI1832" i="2"/>
  <c r="AI1923" i="2"/>
  <c r="AI2006" i="2"/>
  <c r="AI2091" i="2"/>
  <c r="AI2605" i="2"/>
  <c r="AI187" i="2"/>
  <c r="AI394" i="2"/>
  <c r="AI964" i="2"/>
  <c r="AI4612" i="2"/>
  <c r="AI1273" i="2"/>
  <c r="AI3504" i="2"/>
  <c r="AI5148" i="2"/>
  <c r="AI5267" i="2"/>
  <c r="AI5635" i="2"/>
  <c r="AI2606" i="2"/>
  <c r="AI2702" i="2"/>
  <c r="AI3288" i="2"/>
  <c r="AI4207" i="2"/>
  <c r="AI4364" i="2"/>
  <c r="AI4386" i="2"/>
  <c r="AI4838" i="2"/>
  <c r="AI4839" i="2"/>
  <c r="AI2703" i="2"/>
  <c r="AI2704" i="2"/>
  <c r="AI2796" i="2"/>
  <c r="AI2885" i="2"/>
  <c r="AI2970" i="2"/>
  <c r="AI5451" i="2"/>
  <c r="AI6081" i="2"/>
  <c r="AI6082" i="2"/>
  <c r="AI6145" i="2"/>
  <c r="AI6264" i="2"/>
  <c r="AI5015" i="2"/>
  <c r="AI6360" i="2"/>
  <c r="AI6445" i="2"/>
  <c r="AI92" i="2"/>
  <c r="AI188" i="2"/>
  <c r="AI935" i="2"/>
  <c r="AI4613" i="2"/>
  <c r="AI1210" i="2"/>
  <c r="AI3505" i="2"/>
  <c r="AI3106" i="2"/>
  <c r="AI4106" i="2"/>
  <c r="AI5776" i="2"/>
  <c r="AI1274" i="2"/>
  <c r="AI1318" i="2"/>
  <c r="AI1371" i="2"/>
  <c r="AI1417" i="2"/>
  <c r="AI1418" i="2"/>
  <c r="AI1466" i="2"/>
  <c r="AI93" i="2"/>
  <c r="AI189" i="2"/>
  <c r="AI598" i="2"/>
  <c r="AI641" i="2"/>
  <c r="AI843" i="2"/>
  <c r="AI1528" i="2"/>
  <c r="AI1588" i="2"/>
  <c r="AI2538" i="2"/>
  <c r="AI2607" i="2"/>
  <c r="AI3616" i="2"/>
  <c r="AI3617" i="2"/>
  <c r="AI3815" i="2"/>
  <c r="AI3835" i="2"/>
  <c r="AI2312" i="2"/>
  <c r="AI2313" i="2"/>
  <c r="AI2346" i="2"/>
  <c r="AI2381" i="2"/>
  <c r="AI2382" i="2"/>
  <c r="AI2419" i="2"/>
  <c r="AI3151" i="2"/>
  <c r="AI4961" i="2"/>
  <c r="AI4208" i="2"/>
  <c r="AI4341" i="2"/>
  <c r="AI4365" i="2"/>
  <c r="AI4809" i="2"/>
  <c r="AI4810" i="2"/>
  <c r="AI5090" i="2"/>
  <c r="AI5268" i="2"/>
  <c r="AI5352" i="2"/>
  <c r="AI5636" i="2"/>
  <c r="AI6025" i="2"/>
  <c r="AI6146" i="2"/>
  <c r="AI6265" i="2"/>
  <c r="AI6300" i="2"/>
  <c r="AI6418" i="2"/>
  <c r="AI190" i="2"/>
  <c r="AI276" i="2"/>
  <c r="AI965" i="2"/>
  <c r="AI4614" i="2"/>
  <c r="AI1240" i="2"/>
  <c r="AI3506" i="2"/>
  <c r="AI3396" i="2"/>
  <c r="AI3689" i="2"/>
  <c r="AI3690" i="2"/>
  <c r="AI3911" i="2"/>
  <c r="AI3912" i="2"/>
  <c r="AI4151" i="2"/>
  <c r="AI5777" i="2"/>
  <c r="AI94" i="2"/>
  <c r="AI191" i="2"/>
  <c r="AI599" i="2"/>
  <c r="AI642" i="2"/>
  <c r="AI844" i="2"/>
  <c r="AI1589" i="2"/>
  <c r="AI1590" i="2"/>
  <c r="AI1651" i="2"/>
  <c r="AI1734" i="2"/>
  <c r="AI1833" i="2"/>
  <c r="AI1924" i="2"/>
  <c r="AI2539" i="2"/>
  <c r="AI2608" i="2"/>
  <c r="AI2609" i="2"/>
  <c r="AI1834" i="2"/>
  <c r="AI1925" i="2"/>
  <c r="AI2797" i="2"/>
  <c r="AI2886" i="2"/>
  <c r="AI3411" i="2"/>
  <c r="AI4209" i="2"/>
  <c r="AI4412" i="2"/>
  <c r="AI4439" i="2"/>
  <c r="AI4700" i="2"/>
  <c r="AI4720" i="2"/>
  <c r="AI2705" i="2"/>
  <c r="AI2798" i="2"/>
  <c r="AI2887" i="2"/>
  <c r="AI5119" i="2"/>
  <c r="AI5269" i="2"/>
  <c r="AI5374" i="2"/>
  <c r="AI5504" i="2"/>
  <c r="AI5531" i="2"/>
  <c r="AI5637" i="2"/>
  <c r="AI6026" i="2"/>
  <c r="AI6147" i="2"/>
  <c r="AI6266" i="2"/>
  <c r="AI4986" i="2"/>
  <c r="AI6316" i="2"/>
  <c r="AI6425" i="2"/>
  <c r="AI10" i="2"/>
  <c r="AI22" i="2"/>
  <c r="AI917" i="2"/>
  <c r="AI4615" i="2"/>
  <c r="AI1186" i="2"/>
  <c r="AI3507" i="2"/>
  <c r="AI2971" i="2"/>
  <c r="AI4107" i="2"/>
  <c r="AI5778" i="2"/>
  <c r="AI1124" i="2"/>
  <c r="AI1143" i="2"/>
  <c r="AI1180" i="2"/>
  <c r="AI1275" i="2"/>
  <c r="AI1319" i="2"/>
  <c r="AI1320" i="2"/>
  <c r="AI1372" i="2"/>
  <c r="AI1419" i="2"/>
  <c r="AI1467" i="2"/>
  <c r="AI1591" i="2"/>
  <c r="AI11" i="2"/>
  <c r="AI23" i="2"/>
  <c r="AI553" i="2"/>
  <c r="AI600" i="2"/>
  <c r="AI845" i="2"/>
  <c r="AI1211" i="2"/>
  <c r="AI1321" i="2"/>
  <c r="AI2491" i="2"/>
  <c r="AI2540" i="2"/>
  <c r="AI3585" i="2"/>
  <c r="AI3587" i="2"/>
  <c r="AI3816" i="2"/>
  <c r="AI3836" i="2"/>
  <c r="AI2258" i="2"/>
  <c r="AI2287" i="2"/>
  <c r="AI3045" i="2"/>
  <c r="AI4940" i="2"/>
  <c r="AI4152" i="2"/>
  <c r="AI4210" i="2"/>
  <c r="AI4300" i="2"/>
  <c r="AI4782" i="2"/>
  <c r="AI4811" i="2"/>
  <c r="AI5091" i="2"/>
  <c r="AI5270" i="2"/>
  <c r="AI5353" i="2"/>
  <c r="AI5638" i="2"/>
  <c r="AI6027" i="2"/>
  <c r="AI6148" i="2"/>
  <c r="AI6267" i="2"/>
  <c r="AI6289" i="2"/>
  <c r="AI6411" i="2"/>
  <c r="AI3182" i="2"/>
  <c r="AI3597" i="2"/>
  <c r="AI3618" i="2"/>
  <c r="AI3817" i="2"/>
  <c r="AI3818" i="2"/>
  <c r="AI4071" i="2"/>
  <c r="AI46" i="2"/>
  <c r="AI95" i="2"/>
  <c r="AI554" i="2"/>
  <c r="AI601" i="2"/>
  <c r="AI846" i="2"/>
  <c r="AI1529" i="2"/>
  <c r="AI1592" i="2"/>
  <c r="AI1593" i="2"/>
  <c r="AI1652" i="2"/>
  <c r="AI1653" i="2"/>
  <c r="AI1735" i="2"/>
  <c r="AI1835" i="2"/>
  <c r="AI1926" i="2"/>
  <c r="AI2492" i="2"/>
  <c r="AI2541" i="2"/>
  <c r="AI2610" i="2"/>
  <c r="AI2611" i="2"/>
  <c r="AI96" i="2"/>
  <c r="AI97" i="2"/>
  <c r="AI936" i="2"/>
  <c r="AI4616" i="2"/>
  <c r="AI1212" i="2"/>
  <c r="AI3508" i="2"/>
  <c r="AI5092" i="2"/>
  <c r="AI5271" i="2"/>
  <c r="AI5609" i="2"/>
  <c r="AI2493" i="2"/>
  <c r="AI2542" i="2"/>
  <c r="AI3183" i="2"/>
  <c r="AI4153" i="2"/>
  <c r="AI4342" i="2"/>
  <c r="AI4366" i="2"/>
  <c r="AI4783" i="2"/>
  <c r="AI4812" i="2"/>
  <c r="AI2706" i="2"/>
  <c r="AI2799" i="2"/>
  <c r="AI5417" i="2"/>
  <c r="AI6083" i="2"/>
  <c r="AI6084" i="2"/>
  <c r="AI6149" i="2"/>
  <c r="AI6268" i="2"/>
  <c r="AI4987" i="2"/>
  <c r="AI6332" i="2"/>
  <c r="AI6430" i="2"/>
  <c r="AI98" i="2"/>
  <c r="AI192" i="2"/>
  <c r="AI937" i="2"/>
  <c r="AI4617" i="2"/>
  <c r="AI1213" i="2"/>
  <c r="AI3509" i="2"/>
  <c r="AI3397" i="2"/>
  <c r="AI4108" i="2"/>
  <c r="AI5779" i="2"/>
  <c r="AI1276" i="2"/>
  <c r="AI1322" i="2"/>
  <c r="AI1373" i="2"/>
  <c r="AI1374" i="2"/>
  <c r="AI1420" i="2"/>
  <c r="AI1468" i="2"/>
  <c r="AI47" i="2"/>
  <c r="AI99" i="2"/>
  <c r="AI555" i="2"/>
  <c r="AI602" i="2"/>
  <c r="AI847" i="2"/>
  <c r="AI1836" i="2"/>
  <c r="AI2007" i="2"/>
  <c r="AI3691" i="2"/>
  <c r="AI3717" i="2"/>
  <c r="AI3913" i="2"/>
  <c r="AI3944" i="2"/>
  <c r="AI2299" i="2"/>
  <c r="AI2314" i="2"/>
  <c r="AI2347" i="2"/>
  <c r="AI2348" i="2"/>
  <c r="AI2383" i="2"/>
  <c r="AI2420" i="2"/>
  <c r="AI3398" i="2"/>
  <c r="AI4941" i="2"/>
  <c r="AI2888" i="2"/>
  <c r="AI2972" i="2"/>
  <c r="AI4109" i="2"/>
  <c r="AI4440" i="2"/>
  <c r="AI4479" i="2"/>
  <c r="AI4721" i="2"/>
  <c r="AI4747" i="2"/>
  <c r="AI5093" i="2"/>
  <c r="AI5272" i="2"/>
  <c r="AI5375" i="2"/>
  <c r="AI5505" i="2"/>
  <c r="AI5571" i="2"/>
  <c r="AI5639" i="2"/>
  <c r="AI5853" i="2"/>
  <c r="AI5890" i="2"/>
  <c r="AI5907" i="2"/>
  <c r="AI6333" i="2"/>
  <c r="AI6478" i="2"/>
  <c r="AI193" i="2"/>
  <c r="AI277" i="2"/>
  <c r="AI994" i="2"/>
  <c r="AI4618" i="2"/>
  <c r="AI1241" i="2"/>
  <c r="AI3510" i="2"/>
  <c r="AI3184" i="2"/>
  <c r="AI3692" i="2"/>
  <c r="AI3718" i="2"/>
  <c r="AI3914" i="2"/>
  <c r="AI3945" i="2"/>
  <c r="AI4154" i="2"/>
  <c r="AI5780" i="2"/>
  <c r="AI100" i="2"/>
  <c r="AI101" i="2"/>
  <c r="AI556" i="2"/>
  <c r="AI603" i="2"/>
  <c r="AI848" i="2"/>
  <c r="AI1594" i="2"/>
  <c r="AI1654" i="2"/>
  <c r="AI1736" i="2"/>
  <c r="AI1837" i="2"/>
  <c r="AI1838" i="2"/>
  <c r="AI1927" i="2"/>
  <c r="AI2494" i="2"/>
  <c r="AI2543" i="2"/>
  <c r="AI2612" i="2"/>
  <c r="AI1839" i="2"/>
  <c r="AI1928" i="2"/>
  <c r="AI2889" i="2"/>
  <c r="AI2890" i="2"/>
  <c r="AI3185" i="2"/>
  <c r="AI4155" i="2"/>
  <c r="AI4441" i="2"/>
  <c r="AI4442" i="2"/>
  <c r="AI4701" i="2"/>
  <c r="AI4722" i="2"/>
  <c r="AI2707" i="2"/>
  <c r="AI2708" i="2"/>
  <c r="AI2800" i="2"/>
  <c r="AI5120" i="2"/>
  <c r="AI5273" i="2"/>
  <c r="AI5394" i="2"/>
  <c r="AI5506" i="2"/>
  <c r="AI5572" i="2"/>
  <c r="AI5640" i="2"/>
  <c r="AI5908" i="2"/>
  <c r="AI5930" i="2"/>
  <c r="AI6150" i="2"/>
  <c r="AI4962" i="2"/>
  <c r="AI6334" i="2"/>
  <c r="AI6479" i="2"/>
  <c r="AI102" i="2"/>
  <c r="AI103" i="2"/>
  <c r="AI938" i="2"/>
  <c r="AI4619" i="2"/>
  <c r="AI1214" i="2"/>
  <c r="AI3511" i="2"/>
  <c r="AI3385" i="2"/>
  <c r="AI4110" i="2"/>
  <c r="AI5781" i="2"/>
  <c r="AI1277" i="2"/>
  <c r="AI1278" i="2"/>
  <c r="AI1323" i="2"/>
  <c r="AI1375" i="2"/>
  <c r="AI1421" i="2"/>
  <c r="AI1422" i="2"/>
  <c r="AI48" i="2"/>
  <c r="AI104" i="2"/>
  <c r="AI557" i="2"/>
  <c r="AI604" i="2"/>
  <c r="AI849" i="2"/>
  <c r="AI1840" i="2"/>
  <c r="AI1929" i="2"/>
  <c r="AI3693" i="2"/>
  <c r="AI3719" i="2"/>
  <c r="AI3915" i="2"/>
  <c r="AI3946" i="2"/>
  <c r="AI2300" i="2"/>
  <c r="AI2301" i="2"/>
  <c r="AI2315" i="2"/>
  <c r="AI2349" i="2"/>
  <c r="AI2350" i="2"/>
  <c r="AI2384" i="2"/>
  <c r="AI3399" i="2"/>
  <c r="AI4942" i="2"/>
  <c r="AI2891" i="2"/>
  <c r="AI2892" i="2"/>
  <c r="AI4111" i="2"/>
  <c r="AI4413" i="2"/>
  <c r="AI4443" i="2"/>
  <c r="AI4702" i="2"/>
  <c r="AI4723" i="2"/>
  <c r="AI5071" i="2"/>
  <c r="AI5274" i="2"/>
  <c r="AI5354" i="2"/>
  <c r="AI5507" i="2"/>
  <c r="AI5573" i="2"/>
  <c r="AI5610" i="2"/>
  <c r="AI5846" i="2"/>
  <c r="AI5891" i="2"/>
  <c r="AI5909" i="2"/>
  <c r="AI6317" i="2"/>
  <c r="AI6480" i="2"/>
  <c r="AI278" i="2"/>
  <c r="AI279" i="2"/>
  <c r="AI995" i="2"/>
  <c r="AI4620" i="2"/>
  <c r="AI1279" i="2"/>
  <c r="AI3512" i="2"/>
  <c r="AI3400" i="2"/>
  <c r="AI3589" i="2"/>
  <c r="AI3592" i="2"/>
  <c r="AI3885" i="2"/>
  <c r="AI3916" i="2"/>
  <c r="AI194" i="2"/>
  <c r="AI195" i="2"/>
  <c r="AI605" i="2"/>
  <c r="AI643" i="2"/>
  <c r="AI850" i="2"/>
  <c r="AI1376" i="2"/>
  <c r="AI1469" i="2"/>
  <c r="AI1129" i="2"/>
  <c r="AI1164" i="2"/>
  <c r="AI1242" i="2"/>
  <c r="AI1530" i="2"/>
  <c r="AI1531" i="2"/>
  <c r="AI1595" i="2"/>
  <c r="AI1655" i="2"/>
  <c r="AI1737" i="2"/>
  <c r="AI1841" i="2"/>
  <c r="AI2092" i="2"/>
  <c r="AI2281" i="2"/>
  <c r="AI2294" i="2"/>
  <c r="AI2709" i="2"/>
  <c r="AI2801" i="2"/>
  <c r="AI3427" i="2"/>
  <c r="AI4211" i="2"/>
  <c r="AI4444" i="2"/>
  <c r="AI4445" i="2"/>
  <c r="AI4724" i="2"/>
  <c r="AI4725" i="2"/>
  <c r="AI4212" i="2"/>
  <c r="AI5782" i="2"/>
  <c r="AI5149" i="2"/>
  <c r="AI5275" i="2"/>
  <c r="AI5395" i="2"/>
  <c r="AI5508" i="2"/>
  <c r="AI5574" i="2"/>
  <c r="AI5667" i="2"/>
  <c r="AI6028" i="2"/>
  <c r="AI6151" i="2"/>
  <c r="AI6269" i="2"/>
  <c r="AI5016" i="2"/>
  <c r="AI6318" i="2"/>
  <c r="AI6431" i="2"/>
  <c r="AI337" i="2"/>
  <c r="AI338" i="2"/>
  <c r="AI1012" i="2"/>
  <c r="AI4621" i="2"/>
  <c r="AI1280" i="2"/>
  <c r="AI3513" i="2"/>
  <c r="AI3244" i="2"/>
  <c r="AI3749" i="2"/>
  <c r="AI3750" i="2"/>
  <c r="AI3972" i="2"/>
  <c r="AI3973" i="2"/>
  <c r="AI196" i="2"/>
  <c r="AI280" i="2"/>
  <c r="AI644" i="2"/>
  <c r="AI687" i="2"/>
  <c r="AI851" i="2"/>
  <c r="AI1738" i="2"/>
  <c r="AI1739" i="2"/>
  <c r="AI1842" i="2"/>
  <c r="AI1930" i="2"/>
  <c r="AI2008" i="2"/>
  <c r="AI2093" i="2"/>
  <c r="AI2613" i="2"/>
  <c r="AI2009" i="2"/>
  <c r="AI2094" i="2"/>
  <c r="AI2973" i="2"/>
  <c r="AI3046" i="2"/>
  <c r="AI3289" i="2"/>
  <c r="AI4213" i="2"/>
  <c r="AI4480" i="2"/>
  <c r="AI4503" i="2"/>
  <c r="AI4748" i="2"/>
  <c r="AI4784" i="2"/>
  <c r="AI2710" i="2"/>
  <c r="AI2711" i="2"/>
  <c r="AI2802" i="2"/>
  <c r="AI2893" i="2"/>
  <c r="AI2974" i="2"/>
  <c r="AI4253" i="2"/>
  <c r="AI5783" i="2"/>
  <c r="AI5170" i="2"/>
  <c r="AI5276" i="2"/>
  <c r="AI5418" i="2"/>
  <c r="AI5509" i="2"/>
  <c r="AI5575" i="2"/>
  <c r="AI5691" i="2"/>
  <c r="AI5931" i="2"/>
  <c r="AI5954" i="2"/>
  <c r="AI6215" i="2"/>
  <c r="AI5017" i="2"/>
  <c r="AI6370" i="2"/>
  <c r="AI6508" i="2"/>
  <c r="AI372" i="2"/>
  <c r="AI395" i="2"/>
  <c r="AI1042" i="2"/>
  <c r="AI4622" i="2"/>
  <c r="AI1377" i="2"/>
  <c r="AI3514" i="2"/>
  <c r="AI3329" i="2"/>
  <c r="AI3777" i="2"/>
  <c r="AI3784" i="2"/>
  <c r="AI3996" i="2"/>
  <c r="AI4003" i="2"/>
  <c r="AI281" i="2"/>
  <c r="AI339" i="2"/>
  <c r="AI688" i="2"/>
  <c r="AI717" i="2"/>
  <c r="AI852" i="2"/>
  <c r="AI1843" i="2"/>
  <c r="AI1931" i="2"/>
  <c r="AI2010" i="2"/>
  <c r="AI2095" i="2"/>
  <c r="AI2096" i="2"/>
  <c r="AI2140" i="2"/>
  <c r="AI2097" i="2"/>
  <c r="AI2141" i="2"/>
  <c r="AI3078" i="2"/>
  <c r="AI3079" i="2"/>
  <c r="AI3330" i="2"/>
  <c r="AI4280" i="2"/>
  <c r="AI2803" i="2"/>
  <c r="AI2804" i="2"/>
  <c r="AI2894" i="2"/>
  <c r="AI2975" i="2"/>
  <c r="AI3047" i="2"/>
  <c r="AI3048" i="2"/>
  <c r="AI4281" i="2"/>
  <c r="AI5784" i="2"/>
  <c r="AI5185" i="2"/>
  <c r="AI5277" i="2"/>
  <c r="AI5452" i="2"/>
  <c r="AI5510" i="2"/>
  <c r="AI5576" i="2"/>
  <c r="AI5705" i="2"/>
  <c r="AI5968" i="2"/>
  <c r="AI5978" i="2"/>
  <c r="AI6152" i="2"/>
  <c r="AI5029" i="2"/>
  <c r="AI6403" i="2"/>
  <c r="AI6514" i="2"/>
  <c r="AI4072" i="2"/>
  <c r="AI1740" i="2"/>
  <c r="AI340" i="2"/>
  <c r="AI373" i="2"/>
  <c r="AI1013" i="2"/>
  <c r="AI4623" i="2"/>
  <c r="AI1378" i="2"/>
  <c r="AI3515" i="2"/>
  <c r="AI5186" i="2"/>
  <c r="AI5278" i="2"/>
  <c r="AI5692" i="2"/>
  <c r="AI1844" i="2"/>
  <c r="AI2805" i="2"/>
  <c r="AI2895" i="2"/>
  <c r="AI3342" i="2"/>
  <c r="AI4414" i="2"/>
  <c r="AI4446" i="2"/>
  <c r="AI4872" i="2"/>
  <c r="AI4898" i="2"/>
  <c r="AI6029" i="2"/>
  <c r="AI6085" i="2"/>
  <c r="AI6153" i="2"/>
  <c r="AI6216" i="2"/>
  <c r="AI5052" i="2"/>
  <c r="AI12" i="2"/>
  <c r="AI24" i="2"/>
  <c r="AI939" i="2"/>
  <c r="AI4624" i="2"/>
  <c r="AI1187" i="2"/>
  <c r="AI3516" i="2"/>
  <c r="AI4112" i="2"/>
  <c r="AI5785" i="2"/>
  <c r="AI3" i="2"/>
  <c r="AI17" i="2"/>
  <c r="AI533" i="2"/>
  <c r="AI558" i="2"/>
  <c r="AI853" i="2"/>
  <c r="AI3383" i="2"/>
  <c r="AI4113" i="2"/>
  <c r="AI4943" i="2"/>
  <c r="AI5094" i="2"/>
  <c r="AI5279" i="2"/>
  <c r="AI5511" i="2"/>
  <c r="AI5532" i="2"/>
  <c r="AI5597" i="2"/>
  <c r="AI6030" i="2"/>
  <c r="AI6154" i="2"/>
  <c r="AI6217" i="2"/>
  <c r="AI197" i="2"/>
  <c r="AI198" i="2"/>
  <c r="AI940" i="2"/>
  <c r="AI4625" i="2"/>
  <c r="AI1243" i="2"/>
  <c r="AI3517" i="2"/>
  <c r="AI3401" i="2"/>
  <c r="AI4156" i="2"/>
  <c r="AI5786" i="2"/>
  <c r="AI1281" i="2"/>
  <c r="AI1324" i="2"/>
  <c r="AI1379" i="2"/>
  <c r="AI1423" i="2"/>
  <c r="AI1470" i="2"/>
  <c r="AI1471" i="2"/>
  <c r="AI105" i="2"/>
  <c r="AI199" i="2"/>
  <c r="AI606" i="2"/>
  <c r="AI645" i="2"/>
  <c r="AI854" i="2"/>
  <c r="AI1932" i="2"/>
  <c r="AI2011" i="2"/>
  <c r="AI3720" i="2"/>
  <c r="AI3751" i="2"/>
  <c r="AI3947" i="2"/>
  <c r="AI3974" i="2"/>
  <c r="AI2316" i="2"/>
  <c r="AI2317" i="2"/>
  <c r="AI2351" i="2"/>
  <c r="AI2385" i="2"/>
  <c r="AI2421" i="2"/>
  <c r="AI2422" i="2"/>
  <c r="AI3412" i="2"/>
  <c r="AI4963" i="2"/>
  <c r="AI2976" i="2"/>
  <c r="AI2977" i="2"/>
  <c r="AI4157" i="2"/>
  <c r="AI4447" i="2"/>
  <c r="AI4481" i="2"/>
  <c r="AI4726" i="2"/>
  <c r="AI4749" i="2"/>
  <c r="AI5095" i="2"/>
  <c r="AI5280" i="2"/>
  <c r="AI5376" i="2"/>
  <c r="AI5512" i="2"/>
  <c r="AI5577" i="2"/>
  <c r="AI5641" i="2"/>
  <c r="AI5859" i="2"/>
  <c r="AI5910" i="2"/>
  <c r="AI5911" i="2"/>
  <c r="AI6344" i="2"/>
  <c r="AI6491" i="2"/>
  <c r="AI3331" i="2"/>
  <c r="AI3694" i="2"/>
  <c r="AI3721" i="2"/>
  <c r="AI3917" i="2"/>
  <c r="AI3918" i="2"/>
  <c r="AI4073" i="2"/>
  <c r="AI341" i="2"/>
  <c r="AI374" i="2"/>
  <c r="AI718" i="2"/>
  <c r="AI735" i="2"/>
  <c r="AI855" i="2"/>
  <c r="AI1933" i="2"/>
  <c r="AI2012" i="2"/>
  <c r="AI2013" i="2"/>
  <c r="AI2098" i="2"/>
  <c r="AI2142" i="2"/>
  <c r="AI2165" i="2"/>
  <c r="AI375" i="2"/>
  <c r="AI396" i="2"/>
  <c r="AI1035" i="2"/>
  <c r="AI4626" i="2"/>
  <c r="AI1424" i="2"/>
  <c r="AI3518" i="2"/>
  <c r="AI5199" i="2"/>
  <c r="AI5281" i="2"/>
  <c r="AI5706" i="2"/>
  <c r="AI1741" i="2"/>
  <c r="AI1845" i="2"/>
  <c r="AI2806" i="2"/>
  <c r="AI2896" i="2"/>
  <c r="AI3356" i="2"/>
  <c r="AI4282" i="2"/>
  <c r="AI2807" i="2"/>
  <c r="AI2897" i="2"/>
  <c r="AI2978" i="2"/>
  <c r="AI2979" i="2"/>
  <c r="AI3049" i="2"/>
  <c r="AI3080" i="2"/>
  <c r="AI5465" i="2"/>
  <c r="AI6031" i="2"/>
  <c r="AI6086" i="2"/>
  <c r="AI6155" i="2"/>
  <c r="AI6270" i="2"/>
  <c r="AI5055" i="2"/>
  <c r="AI6384" i="2"/>
  <c r="AI6459" i="2"/>
  <c r="AI440" i="2"/>
  <c r="AI471" i="2"/>
  <c r="AI918" i="2"/>
  <c r="AI4627" i="2"/>
  <c r="AI1215" i="2"/>
  <c r="AI3519" i="2"/>
  <c r="AI3107" i="2"/>
  <c r="AI3598" i="2"/>
  <c r="AI3619" i="2"/>
  <c r="AI3803" i="2"/>
  <c r="AI3819" i="2"/>
  <c r="AI4114" i="2"/>
  <c r="AI5787" i="2"/>
  <c r="AI49" i="2"/>
  <c r="AI50" i="2"/>
  <c r="AI559" i="2"/>
  <c r="AI560" i="2"/>
  <c r="AI856" i="2"/>
  <c r="AI1472" i="2"/>
  <c r="AI1532" i="2"/>
  <c r="AI1596" i="2"/>
  <c r="AI1656" i="2"/>
  <c r="AI1657" i="2"/>
  <c r="AI1742" i="2"/>
  <c r="AI1934" i="2"/>
  <c r="AI2014" i="2"/>
  <c r="AI2458" i="2"/>
  <c r="AI2459" i="2"/>
  <c r="AI2495" i="2"/>
  <c r="AI2544" i="2"/>
  <c r="AI2614" i="2"/>
  <c r="AI2615" i="2"/>
  <c r="AI2980" i="2"/>
  <c r="AI2981" i="2"/>
  <c r="AI3290" i="2"/>
  <c r="AI4115" i="2"/>
  <c r="AI4329" i="2"/>
  <c r="AI4343" i="2"/>
  <c r="AI4750" i="2"/>
  <c r="AI4785" i="2"/>
  <c r="AI4944" i="2"/>
  <c r="AI5072" i="2"/>
  <c r="AI5282" i="2"/>
  <c r="AI5355" i="2"/>
  <c r="AI5611" i="2"/>
  <c r="AI6087" i="2"/>
  <c r="AI6156" i="2"/>
  <c r="AI6218" i="2"/>
  <c r="AI6319" i="2"/>
  <c r="AI6473" i="2"/>
  <c r="AI3186" i="2"/>
  <c r="AI3599" i="2"/>
  <c r="AI3620" i="2"/>
  <c r="AI3820" i="2"/>
  <c r="AI3837" i="2"/>
  <c r="AI4074" i="2"/>
  <c r="AI106" i="2"/>
  <c r="AI107" i="2"/>
  <c r="AI607" i="2"/>
  <c r="AI646" i="2"/>
  <c r="AI857" i="2"/>
  <c r="AI1533" i="2"/>
  <c r="AI1597" i="2"/>
  <c r="AI1598" i="2"/>
  <c r="AI1658" i="2"/>
  <c r="AI1743" i="2"/>
  <c r="AI1846" i="2"/>
  <c r="AI1847" i="2"/>
  <c r="AI1935" i="2"/>
  <c r="AI2545" i="2"/>
  <c r="AI2546" i="2"/>
  <c r="AI2616" i="2"/>
  <c r="AI108" i="2"/>
  <c r="AI200" i="2"/>
  <c r="AI941" i="2"/>
  <c r="AI4628" i="2"/>
  <c r="AI1216" i="2"/>
  <c r="AI3520" i="2"/>
  <c r="AI5121" i="2"/>
  <c r="AI5283" i="2"/>
  <c r="AI5612" i="2"/>
  <c r="AI2547" i="2"/>
  <c r="AI2617" i="2"/>
  <c r="AI3245" i="2"/>
  <c r="AI4158" i="2"/>
  <c r="AI4344" i="2"/>
  <c r="AI4367" i="2"/>
  <c r="AI4786" i="2"/>
  <c r="AI4813" i="2"/>
  <c r="AI2712" i="2"/>
  <c r="AI2808" i="2"/>
  <c r="AI2809" i="2"/>
  <c r="AI5419" i="2"/>
  <c r="AI6032" i="2"/>
  <c r="AI6088" i="2"/>
  <c r="AI6157" i="2"/>
  <c r="AI6271" i="2"/>
  <c r="AI4988" i="2"/>
  <c r="AI6345" i="2"/>
  <c r="AI6432" i="2"/>
  <c r="AI109" i="2"/>
  <c r="AI201" i="2"/>
  <c r="AI942" i="2"/>
  <c r="AI4629" i="2"/>
  <c r="AI1217" i="2"/>
  <c r="AI3521" i="2"/>
  <c r="AI4116" i="2"/>
  <c r="AI5788" i="2"/>
  <c r="AI51" i="2"/>
  <c r="AI110" i="2"/>
  <c r="AI561" i="2"/>
  <c r="AI562" i="2"/>
  <c r="AI858" i="2"/>
  <c r="AI3402" i="2"/>
  <c r="AI4117" i="2"/>
  <c r="AI5096" i="2"/>
  <c r="AI5284" i="2"/>
  <c r="AI5513" i="2"/>
  <c r="AI5578" i="2"/>
  <c r="AI5613" i="2"/>
  <c r="AI6033" i="2"/>
  <c r="AI6158" i="2"/>
  <c r="AI6272" i="2"/>
  <c r="AI4964" i="2"/>
  <c r="AI202" i="2"/>
  <c r="AI203" i="2"/>
  <c r="AI966" i="2"/>
  <c r="AI4630" i="2"/>
  <c r="AI1244" i="2"/>
  <c r="AI3522" i="2"/>
  <c r="AI3413" i="2"/>
  <c r="AI4159" i="2"/>
  <c r="AI5789" i="2"/>
  <c r="AI1325" i="2"/>
  <c r="AI1326" i="2"/>
  <c r="AI1380" i="2"/>
  <c r="AI1425" i="2"/>
  <c r="AI1473" i="2"/>
  <c r="AI1474" i="2"/>
  <c r="AI111" i="2"/>
  <c r="AI204" i="2"/>
  <c r="AI608" i="2"/>
  <c r="AI647" i="2"/>
  <c r="AI859" i="2"/>
  <c r="AI1936" i="2"/>
  <c r="AI2015" i="2"/>
  <c r="AI3722" i="2"/>
  <c r="AI3752" i="2"/>
  <c r="AI3948" i="2"/>
  <c r="AI3975" i="2"/>
  <c r="AI2318" i="2"/>
  <c r="AI2352" i="2"/>
  <c r="AI2353" i="2"/>
  <c r="AI2386" i="2"/>
  <c r="AI2423" i="2"/>
  <c r="AI2460" i="2"/>
  <c r="AI3414" i="2"/>
  <c r="AI2982" i="2"/>
  <c r="AI2983" i="2"/>
  <c r="AI4160" i="2"/>
  <c r="AI4448" i="2"/>
  <c r="AI4482" i="2"/>
  <c r="AI4727" i="2"/>
  <c r="AI4751" i="2"/>
  <c r="AI5097" i="2"/>
  <c r="AI5285" i="2"/>
  <c r="AI5377" i="2"/>
  <c r="AI5514" i="2"/>
  <c r="AI5579" i="2"/>
  <c r="AI5642" i="2"/>
  <c r="AI5864" i="2"/>
  <c r="AI5912" i="2"/>
  <c r="AI5932" i="2"/>
  <c r="AI4965" i="2"/>
  <c r="AI6361" i="2"/>
  <c r="AI6492" i="2"/>
  <c r="AI13" i="2"/>
  <c r="AI25" i="2"/>
  <c r="AI967" i="2"/>
  <c r="AI4631" i="2"/>
  <c r="AI1218" i="2"/>
  <c r="AI3523" i="2"/>
  <c r="AI3050" i="2"/>
  <c r="AI3590" i="2"/>
  <c r="AI3600" i="2"/>
  <c r="AI3886" i="2"/>
  <c r="AI3919" i="2"/>
  <c r="AI4118" i="2"/>
  <c r="AI5790" i="2"/>
  <c r="AI4" i="2"/>
  <c r="AI18" i="2"/>
  <c r="AI534" i="2"/>
  <c r="AI563" i="2"/>
  <c r="AI860" i="2"/>
  <c r="AI1381" i="2"/>
  <c r="AI1475" i="2"/>
  <c r="AI1126" i="2"/>
  <c r="AI1165" i="2"/>
  <c r="AI1219" i="2"/>
  <c r="AI1534" i="2"/>
  <c r="AI1599" i="2"/>
  <c r="AI1659" i="2"/>
  <c r="AI1660" i="2"/>
  <c r="AI1744" i="2"/>
  <c r="AI1848" i="2"/>
  <c r="AI2016" i="2"/>
  <c r="AI2282" i="2"/>
  <c r="AI2292" i="2"/>
  <c r="AI2713" i="2"/>
  <c r="AI2810" i="2"/>
  <c r="AI3051" i="2"/>
  <c r="AI4119" i="2"/>
  <c r="AI4301" i="2"/>
  <c r="AI4330" i="2"/>
  <c r="AI4692" i="2"/>
  <c r="AI4703" i="2"/>
  <c r="AI4945" i="2"/>
  <c r="AI5098" i="2"/>
  <c r="AI5286" i="2"/>
  <c r="AI5356" i="2"/>
  <c r="AI5515" i="2"/>
  <c r="AI5580" i="2"/>
  <c r="AI5614" i="2"/>
  <c r="AI5854" i="2"/>
  <c r="AI5892" i="2"/>
  <c r="AI5913" i="2"/>
  <c r="AI6301" i="2"/>
  <c r="AI6467" i="2"/>
  <c r="AI3187" i="2"/>
  <c r="AI3621" i="2"/>
  <c r="AI3622" i="2"/>
  <c r="AI3821" i="2"/>
  <c r="AI3838" i="2"/>
  <c r="AI4075" i="2"/>
  <c r="AI112" i="2"/>
  <c r="AI205" i="2"/>
  <c r="AI609" i="2"/>
  <c r="AI648" i="2"/>
  <c r="AI861" i="2"/>
  <c r="AI1535" i="2"/>
  <c r="AI1600" i="2"/>
  <c r="AI1601" i="2"/>
  <c r="AI1661" i="2"/>
  <c r="AI1745" i="2"/>
  <c r="AI1849" i="2"/>
  <c r="AI1937" i="2"/>
  <c r="AI1938" i="2"/>
  <c r="AI2548" i="2"/>
  <c r="AI2618" i="2"/>
  <c r="AI2619" i="2"/>
  <c r="AI113" i="2"/>
  <c r="AI206" i="2"/>
  <c r="AI943" i="2"/>
  <c r="AI4632" i="2"/>
  <c r="AI1245" i="2"/>
  <c r="AI3524" i="2"/>
  <c r="AI5122" i="2"/>
  <c r="AI5287" i="2"/>
  <c r="AI5615" i="2"/>
  <c r="AI2549" i="2"/>
  <c r="AI2620" i="2"/>
  <c r="AI3246" i="2"/>
  <c r="AI4161" i="2"/>
  <c r="AI4345" i="2"/>
  <c r="AI4368" i="2"/>
  <c r="AI4814" i="2"/>
  <c r="AI4815" i="2"/>
  <c r="AI2714" i="2"/>
  <c r="AI2715" i="2"/>
  <c r="AI2811" i="2"/>
  <c r="AI5420" i="2"/>
  <c r="AI6034" i="2"/>
  <c r="AI6089" i="2"/>
  <c r="AI6159" i="2"/>
  <c r="AI6273" i="2"/>
  <c r="AI4989" i="2"/>
  <c r="AI6346" i="2"/>
  <c r="AI6436" i="2"/>
  <c r="AI282" i="2"/>
  <c r="AI342" i="2"/>
  <c r="AI996" i="2"/>
  <c r="AI4633" i="2"/>
  <c r="AI1282" i="2"/>
  <c r="AI3525" i="2"/>
  <c r="AI3188" i="2"/>
  <c r="AI1426" i="2"/>
  <c r="AI1427" i="2"/>
  <c r="AI1476" i="2"/>
  <c r="AI1536" i="2"/>
  <c r="AI1602" i="2"/>
  <c r="AI1603" i="2"/>
  <c r="AI283" i="2"/>
  <c r="AI284" i="2"/>
  <c r="AI689" i="2"/>
  <c r="AI719" i="2"/>
  <c r="AI862" i="2"/>
  <c r="AI1662" i="2"/>
  <c r="AI1746" i="2"/>
  <c r="AI3658" i="2"/>
  <c r="AI3659" i="2"/>
  <c r="AI3860" i="2"/>
  <c r="AI3887" i="2"/>
  <c r="AI2387" i="2"/>
  <c r="AI2388" i="2"/>
  <c r="AI2424" i="2"/>
  <c r="AI2461" i="2"/>
  <c r="AI2496" i="2"/>
  <c r="AI2497" i="2"/>
  <c r="AI3247" i="2"/>
  <c r="AI2716" i="2"/>
  <c r="AI2812" i="2"/>
  <c r="AI4283" i="2"/>
  <c r="AI4387" i="2"/>
  <c r="AI4415" i="2"/>
  <c r="AI4873" i="2"/>
  <c r="AI4874" i="2"/>
  <c r="AI4254" i="2"/>
  <c r="AI5791" i="2"/>
  <c r="AI5171" i="2"/>
  <c r="AI5288" i="2"/>
  <c r="AI5421" i="2"/>
  <c r="AI5707" i="2"/>
  <c r="AI6035" i="2"/>
  <c r="AI6160" i="2"/>
  <c r="AI6274" i="2"/>
  <c r="AI5018" i="2"/>
  <c r="AI6335" i="2"/>
  <c r="AI6442" i="2"/>
  <c r="AI285" i="2"/>
  <c r="AI286" i="2"/>
  <c r="AI997" i="2"/>
  <c r="AI4634" i="2"/>
  <c r="AI1246" i="2"/>
  <c r="AI3526" i="2"/>
  <c r="AI3189" i="2"/>
  <c r="AI3723" i="2"/>
  <c r="AI3753" i="2"/>
  <c r="AI3949" i="2"/>
  <c r="AI3950" i="2"/>
  <c r="AI114" i="2"/>
  <c r="AI207" i="2"/>
  <c r="AI610" i="2"/>
  <c r="AI649" i="2"/>
  <c r="AI863" i="2"/>
  <c r="AI1663" i="2"/>
  <c r="AI1747" i="2"/>
  <c r="AI1748" i="2"/>
  <c r="AI1850" i="2"/>
  <c r="AI1939" i="2"/>
  <c r="AI2017" i="2"/>
  <c r="AI2550" i="2"/>
  <c r="AI2621" i="2"/>
  <c r="AI2622" i="2"/>
  <c r="AI1851" i="2"/>
  <c r="AI2018" i="2"/>
  <c r="AI2898" i="2"/>
  <c r="AI2984" i="2"/>
  <c r="AI3190" i="2"/>
  <c r="AI4162" i="2"/>
  <c r="AI4449" i="2"/>
  <c r="AI4483" i="2"/>
  <c r="AI4728" i="2"/>
  <c r="AI4752" i="2"/>
  <c r="AI2717" i="2"/>
  <c r="AI2813" i="2"/>
  <c r="AI2899" i="2"/>
  <c r="AI4214" i="2"/>
  <c r="AI5792" i="2"/>
  <c r="AI5150" i="2"/>
  <c r="AI5289" i="2"/>
  <c r="AI5396" i="2"/>
  <c r="AI5516" i="2"/>
  <c r="AI5581" i="2"/>
  <c r="AI5668" i="2"/>
  <c r="AI5914" i="2"/>
  <c r="AI5933" i="2"/>
  <c r="AI6161" i="2"/>
  <c r="AI4990" i="2"/>
  <c r="AI6347" i="2"/>
  <c r="AI6493" i="2"/>
  <c r="AI287" i="2"/>
  <c r="AI343" i="2"/>
  <c r="AI1014" i="2"/>
  <c r="AI4635" i="2"/>
  <c r="AI1283" i="2"/>
  <c r="AI3527" i="2"/>
  <c r="AI3248" i="2"/>
  <c r="AI3754" i="2"/>
  <c r="AI3755" i="2"/>
  <c r="AI3951" i="2"/>
  <c r="AI3976" i="2"/>
  <c r="AI208" i="2"/>
  <c r="AI209" i="2"/>
  <c r="AI650" i="2"/>
  <c r="AI651" i="2"/>
  <c r="AI864" i="2"/>
  <c r="AI1664" i="2"/>
  <c r="AI1749" i="2"/>
  <c r="AI1852" i="2"/>
  <c r="AI1940" i="2"/>
  <c r="AI2019" i="2"/>
  <c r="AI2020" i="2"/>
  <c r="AI2623" i="2"/>
  <c r="AI2624" i="2"/>
  <c r="AI1941" i="2"/>
  <c r="AI2099" i="2"/>
  <c r="AI2985" i="2"/>
  <c r="AI3052" i="2"/>
  <c r="AI3249" i="2"/>
  <c r="AI4215" i="2"/>
  <c r="AI4484" i="2"/>
  <c r="AI4485" i="2"/>
  <c r="AI4753" i="2"/>
  <c r="AI4754" i="2"/>
  <c r="AI2718" i="2"/>
  <c r="AI2814" i="2"/>
  <c r="AI2900" i="2"/>
  <c r="AI2986" i="2"/>
  <c r="AI4255" i="2"/>
  <c r="AI5793" i="2"/>
  <c r="AI5151" i="2"/>
  <c r="AI5290" i="2"/>
  <c r="AI5422" i="2"/>
  <c r="AI5517" i="2"/>
  <c r="AI5533" i="2"/>
  <c r="AI5693" i="2"/>
  <c r="AI5934" i="2"/>
  <c r="AI5955" i="2"/>
  <c r="AI6162" i="2"/>
  <c r="AI4991" i="2"/>
  <c r="AI6371" i="2"/>
  <c r="AI6509" i="2"/>
  <c r="AI288" i="2"/>
  <c r="AI289" i="2"/>
  <c r="AI968" i="2"/>
  <c r="AI4636" i="2"/>
  <c r="AI1247" i="2"/>
  <c r="AI3528" i="2"/>
  <c r="AI1382" i="2"/>
  <c r="AI1428" i="2"/>
  <c r="AI1429" i="2"/>
  <c r="AI1477" i="2"/>
  <c r="AI1537" i="2"/>
  <c r="AI1604" i="2"/>
  <c r="AI1665" i="2"/>
  <c r="AI1750" i="2"/>
  <c r="AI2625" i="2"/>
  <c r="AI2354" i="2"/>
  <c r="AI2389" i="2"/>
  <c r="AI2390" i="2"/>
  <c r="AI2425" i="2"/>
  <c r="AI2462" i="2"/>
  <c r="AI2498" i="2"/>
  <c r="AI3191" i="2"/>
  <c r="AI2719" i="2"/>
  <c r="AI4216" i="2"/>
  <c r="AI5794" i="2"/>
  <c r="AI5152" i="2"/>
  <c r="AI5291" i="2"/>
  <c r="AI5694" i="2"/>
  <c r="AI6036" i="2"/>
  <c r="AI6163" i="2"/>
  <c r="AI6275" i="2"/>
  <c r="AI4992" i="2"/>
  <c r="AI3291" i="2"/>
  <c r="AI3643" i="2"/>
  <c r="AI3660" i="2"/>
  <c r="AI3861" i="2"/>
  <c r="AI3888" i="2"/>
  <c r="AI4076" i="2"/>
  <c r="AI290" i="2"/>
  <c r="AI291" i="2"/>
  <c r="AI690" i="2"/>
  <c r="AI720" i="2"/>
  <c r="AI865" i="2"/>
  <c r="AI1666" i="2"/>
  <c r="AI1751" i="2"/>
  <c r="AI1752" i="2"/>
  <c r="AI1853" i="2"/>
  <c r="AI1942" i="2"/>
  <c r="AI2021" i="2"/>
  <c r="AI2022" i="2"/>
  <c r="AI2100" i="2"/>
  <c r="AI2720" i="2"/>
  <c r="AI292" i="2"/>
  <c r="AI344" i="2"/>
  <c r="AI998" i="2"/>
  <c r="AI4637" i="2"/>
  <c r="AI1284" i="2"/>
  <c r="AI3529" i="2"/>
  <c r="AI5172" i="2"/>
  <c r="AI5292" i="2"/>
  <c r="AI5669" i="2"/>
  <c r="AI2721" i="2"/>
  <c r="AI2722" i="2"/>
  <c r="AI3292" i="2"/>
  <c r="AI4256" i="2"/>
  <c r="AI4388" i="2"/>
  <c r="AI4416" i="2"/>
  <c r="AI4840" i="2"/>
  <c r="AI4875" i="2"/>
  <c r="AI2723" i="2"/>
  <c r="AI2815" i="2"/>
  <c r="AI2901" i="2"/>
  <c r="AI2987" i="2"/>
  <c r="AI3053" i="2"/>
  <c r="AI5453" i="2"/>
  <c r="AI6090" i="2"/>
  <c r="AI6091" i="2"/>
  <c r="AI6164" i="2"/>
  <c r="AI6276" i="2"/>
  <c r="AI5030" i="2"/>
  <c r="AI6372" i="2"/>
  <c r="AI6452" i="2"/>
  <c r="AI115" i="2"/>
  <c r="AI210" i="2"/>
  <c r="AI944" i="2"/>
  <c r="AI4638" i="2"/>
  <c r="AI1220" i="2"/>
  <c r="AI3530" i="2"/>
  <c r="AI3108" i="2"/>
  <c r="AI4120" i="2"/>
  <c r="AI5795" i="2"/>
  <c r="AI1327" i="2"/>
  <c r="AI1328" i="2"/>
  <c r="AI1383" i="2"/>
  <c r="AI1430" i="2"/>
  <c r="AI1478" i="2"/>
  <c r="AI1479" i="2"/>
  <c r="AI116" i="2"/>
  <c r="AI211" i="2"/>
  <c r="AI611" i="2"/>
  <c r="AI652" i="2"/>
  <c r="AI866" i="2"/>
  <c r="AI1538" i="2"/>
  <c r="AI1605" i="2"/>
  <c r="AI2551" i="2"/>
  <c r="AI2626" i="2"/>
  <c r="AI3623" i="2"/>
  <c r="AI3644" i="2"/>
  <c r="AI3839" i="2"/>
  <c r="AI3840" i="2"/>
  <c r="AI2319" i="2"/>
  <c r="AI2320" i="2"/>
  <c r="AI2355" i="2"/>
  <c r="AI2391" i="2"/>
  <c r="AI2426" i="2"/>
  <c r="AI2427" i="2"/>
  <c r="AI3152" i="2"/>
  <c r="AI4966" i="2"/>
  <c r="AI4217" i="2"/>
  <c r="AI4346" i="2"/>
  <c r="AI4369" i="2"/>
  <c r="AI4816" i="2"/>
  <c r="AI4841" i="2"/>
  <c r="AI5099" i="2"/>
  <c r="AI5293" i="2"/>
  <c r="AI5378" i="2"/>
  <c r="AI5643" i="2"/>
  <c r="AI6092" i="2"/>
  <c r="AI6165" i="2"/>
  <c r="AI6277" i="2"/>
  <c r="AI6320" i="2"/>
  <c r="AI6419" i="2"/>
  <c r="AI117" i="2"/>
  <c r="AI212" i="2"/>
  <c r="AI945" i="2"/>
  <c r="AI4639" i="2"/>
  <c r="AI1221" i="2"/>
  <c r="AI3531" i="2"/>
  <c r="AI4121" i="2"/>
  <c r="AI5796" i="2"/>
  <c r="AI52" i="2"/>
  <c r="AI53" i="2"/>
  <c r="AI564" i="2"/>
  <c r="AI565" i="2"/>
  <c r="AI867" i="2"/>
  <c r="AI3403" i="2"/>
  <c r="AI4122" i="2"/>
  <c r="AI5100" i="2"/>
  <c r="AI5294" i="2"/>
  <c r="AI5518" i="2"/>
  <c r="AI5582" i="2"/>
  <c r="AI5616" i="2"/>
  <c r="AI6037" i="2"/>
  <c r="AI6166" i="2"/>
  <c r="AI6278" i="2"/>
  <c r="AI4967" i="2"/>
  <c r="AI213" i="2"/>
  <c r="AI293" i="2"/>
  <c r="AI969" i="2"/>
  <c r="AI4640" i="2"/>
  <c r="AI1248" i="2"/>
  <c r="AI3532" i="2"/>
  <c r="AI3153" i="2"/>
  <c r="AI3695" i="2"/>
  <c r="AI3724" i="2"/>
  <c r="AI3920" i="2"/>
  <c r="AI3952" i="2"/>
  <c r="AI4163" i="2"/>
  <c r="AI5797" i="2"/>
  <c r="AI54" i="2"/>
  <c r="AI118" i="2"/>
  <c r="AI566" i="2"/>
  <c r="AI612" i="2"/>
  <c r="AI868" i="2"/>
  <c r="AI1606" i="2"/>
  <c r="AI1667" i="2"/>
  <c r="AI1668" i="2"/>
  <c r="AI1753" i="2"/>
  <c r="AI1854" i="2"/>
  <c r="AI1943" i="2"/>
  <c r="AI2499" i="2"/>
  <c r="AI2552" i="2"/>
  <c r="AI2553" i="2"/>
  <c r="AI2627" i="2"/>
  <c r="AI1855" i="2"/>
  <c r="AI1944" i="2"/>
  <c r="AI2816" i="2"/>
  <c r="AI2902" i="2"/>
  <c r="AI3192" i="2"/>
  <c r="AI4164" i="2"/>
  <c r="AI4417" i="2"/>
  <c r="AI4450" i="2"/>
  <c r="AI4704" i="2"/>
  <c r="AI4729" i="2"/>
  <c r="AI4968" i="2"/>
  <c r="AI2724" i="2"/>
  <c r="AI2817" i="2"/>
  <c r="AI5123" i="2"/>
  <c r="AI5295" i="2"/>
  <c r="AI5379" i="2"/>
  <c r="AI5519" i="2"/>
  <c r="AI5583" i="2"/>
  <c r="AI5644" i="2"/>
  <c r="AI5915" i="2"/>
  <c r="AI5916" i="2"/>
  <c r="AI6167" i="2"/>
  <c r="AI6321" i="2"/>
  <c r="AI6481" i="2"/>
  <c r="AI3293" i="2"/>
  <c r="AI3661" i="2"/>
  <c r="AI3662" i="2"/>
  <c r="AI3862" i="2"/>
  <c r="AI3889" i="2"/>
  <c r="AI4077" i="2"/>
  <c r="AI294" i="2"/>
  <c r="AI345" i="2"/>
  <c r="AI691" i="2"/>
  <c r="AI721" i="2"/>
  <c r="AI869" i="2"/>
  <c r="AI1669" i="2"/>
  <c r="AI1754" i="2"/>
  <c r="AI1856" i="2"/>
  <c r="AI1945" i="2"/>
  <c r="AI2023" i="2"/>
  <c r="AI2101" i="2"/>
  <c r="AI2102" i="2"/>
  <c r="AI295" i="2"/>
  <c r="AI346" i="2"/>
  <c r="AI999" i="2"/>
  <c r="AI4641" i="2"/>
  <c r="AI1285" i="2"/>
  <c r="AI3533" i="2"/>
  <c r="AI5173" i="2"/>
  <c r="AI5296" i="2"/>
  <c r="AI5670" i="2"/>
  <c r="AI1755" i="2"/>
  <c r="AI2725" i="2"/>
  <c r="AI2818" i="2"/>
  <c r="AI3332" i="2"/>
  <c r="AI4257" i="2"/>
  <c r="AI4389" i="2"/>
  <c r="AI4418" i="2"/>
  <c r="AI4842" i="2"/>
  <c r="AI4876" i="2"/>
  <c r="AI2726" i="2"/>
  <c r="AI2819" i="2"/>
  <c r="AI2820" i="2"/>
  <c r="AI2903" i="2"/>
  <c r="AI2988" i="2"/>
  <c r="AI3054" i="2"/>
  <c r="AI5460" i="2"/>
  <c r="AI6038" i="2"/>
  <c r="AI6093" i="2"/>
  <c r="AI6168" i="2"/>
  <c r="AI6219" i="2"/>
  <c r="AI5031" i="2"/>
  <c r="AI6373" i="2"/>
  <c r="AI6453" i="2"/>
  <c r="AI296" i="2"/>
  <c r="AI347" i="2"/>
  <c r="AI1015" i="2"/>
  <c r="AI4642" i="2"/>
  <c r="AI1286" i="2"/>
  <c r="AI3534" i="2"/>
  <c r="AI3193" i="2"/>
  <c r="AI3725" i="2"/>
  <c r="AI3756" i="2"/>
  <c r="AI3953" i="2"/>
  <c r="AI3977" i="2"/>
  <c r="AI119" i="2"/>
  <c r="AI214" i="2"/>
  <c r="AI613" i="2"/>
  <c r="AI653" i="2"/>
  <c r="AI870" i="2"/>
  <c r="AI1670" i="2"/>
  <c r="AI1756" i="2"/>
  <c r="AI1857" i="2"/>
  <c r="AI1946" i="2"/>
  <c r="AI2024" i="2"/>
  <c r="AI2025" i="2"/>
  <c r="AI2554" i="2"/>
  <c r="AI2628" i="2"/>
  <c r="AI1947" i="2"/>
  <c r="AI2103" i="2"/>
  <c r="AI2989" i="2"/>
  <c r="AI2990" i="2"/>
  <c r="AI3250" i="2"/>
  <c r="AI4218" i="2"/>
  <c r="AI4451" i="2"/>
  <c r="AI4486" i="2"/>
  <c r="AI4730" i="2"/>
  <c r="AI4755" i="2"/>
  <c r="AI2727" i="2"/>
  <c r="AI2821" i="2"/>
  <c r="AI2822" i="2"/>
  <c r="AI2904" i="2"/>
  <c r="AI4219" i="2"/>
  <c r="AI5798" i="2"/>
  <c r="AI5153" i="2"/>
  <c r="AI5297" i="2"/>
  <c r="AI5397" i="2"/>
  <c r="AI5520" i="2"/>
  <c r="AI5584" i="2"/>
  <c r="AI5671" i="2"/>
  <c r="AI5860" i="2"/>
  <c r="AI5935" i="2"/>
  <c r="AI5956" i="2"/>
  <c r="AI4993" i="2"/>
  <c r="AI6362" i="2"/>
  <c r="AI6494" i="2"/>
  <c r="AI215" i="2"/>
  <c r="AI297" i="2"/>
  <c r="AI1000" i="2"/>
  <c r="AI4643" i="2"/>
  <c r="AI1249" i="2"/>
  <c r="AI3535" i="2"/>
  <c r="AI3154" i="2"/>
  <c r="AI3696" i="2"/>
  <c r="AI3726" i="2"/>
  <c r="AI3921" i="2"/>
  <c r="AI3954" i="2"/>
  <c r="AI4165" i="2"/>
  <c r="AI5799" i="2"/>
  <c r="AI55" i="2"/>
  <c r="AI120" i="2"/>
  <c r="AI567" i="2"/>
  <c r="AI614" i="2"/>
  <c r="AI871" i="2"/>
  <c r="AI1607" i="2"/>
  <c r="AI1671" i="2"/>
  <c r="AI1757" i="2"/>
  <c r="AI1758" i="2"/>
  <c r="AI1858" i="2"/>
  <c r="AI1948" i="2"/>
  <c r="AI2500" i="2"/>
  <c r="AI2555" i="2"/>
  <c r="AI2629" i="2"/>
  <c r="AI2630" i="2"/>
  <c r="AI1859" i="2"/>
  <c r="AI1949" i="2"/>
  <c r="AI2823" i="2"/>
  <c r="AI2905" i="2"/>
  <c r="AI3194" i="2"/>
  <c r="AI4166" i="2"/>
  <c r="AI4419" i="2"/>
  <c r="AI4452" i="2"/>
  <c r="AI4705" i="2"/>
  <c r="AI4731" i="2"/>
  <c r="AI4969" i="2"/>
  <c r="AI2728" i="2"/>
  <c r="AI2824" i="2"/>
  <c r="AI5124" i="2"/>
  <c r="AI5298" i="2"/>
  <c r="AI5380" i="2"/>
  <c r="AI5521" i="2"/>
  <c r="AI5585" i="2"/>
  <c r="AI5645" i="2"/>
  <c r="AI5917" i="2"/>
  <c r="AI5936" i="2"/>
  <c r="AI6169" i="2"/>
  <c r="AI6336" i="2"/>
  <c r="AI6482" i="2"/>
  <c r="AI348" i="2"/>
  <c r="AI376" i="2"/>
  <c r="AI1016" i="2"/>
  <c r="AI4644" i="2"/>
  <c r="AI1329" i="2"/>
  <c r="AI3536" i="2"/>
  <c r="AI3428" i="2"/>
  <c r="AI1431" i="2"/>
  <c r="AI1432" i="2"/>
  <c r="AI1480" i="2"/>
  <c r="AI1539" i="2"/>
  <c r="AI1608" i="2"/>
  <c r="AI1609" i="2"/>
  <c r="AI298" i="2"/>
  <c r="AI299" i="2"/>
  <c r="AI692" i="2"/>
  <c r="AI722" i="2"/>
  <c r="AI872" i="2"/>
  <c r="AI2104" i="2"/>
  <c r="AI2143" i="2"/>
  <c r="AI3778" i="2"/>
  <c r="AI3785" i="2"/>
  <c r="AI3997" i="2"/>
  <c r="AI3998" i="2"/>
  <c r="AI2392" i="2"/>
  <c r="AI2393" i="2"/>
  <c r="AI2428" i="2"/>
  <c r="AI2463" i="2"/>
  <c r="AI2501" i="2"/>
  <c r="AI2502" i="2"/>
  <c r="AI3433" i="2"/>
  <c r="AI3055" i="2"/>
  <c r="AI3081" i="2"/>
  <c r="AI4258" i="2"/>
  <c r="AI4504" i="2"/>
  <c r="AI4519" i="2"/>
  <c r="AI4787" i="2"/>
  <c r="AI4817" i="2"/>
  <c r="AI4259" i="2"/>
  <c r="AI5800" i="2"/>
  <c r="AI5154" i="2"/>
  <c r="AI5299" i="2"/>
  <c r="AI5423" i="2"/>
  <c r="AI5522" i="2"/>
  <c r="AI5586" i="2"/>
  <c r="AI5695" i="2"/>
  <c r="AI5957" i="2"/>
  <c r="AI5969" i="2"/>
  <c r="AI6170" i="2"/>
  <c r="AI5019" i="2"/>
  <c r="AI6390" i="2"/>
  <c r="AI6515" i="2"/>
  <c r="AI300" i="2"/>
  <c r="AI349" i="2"/>
  <c r="AI1001" i="2"/>
  <c r="AI4645" i="2"/>
  <c r="AI1287" i="2"/>
  <c r="AI3537" i="2"/>
  <c r="AI3429" i="2"/>
  <c r="AI1384" i="2"/>
  <c r="AI1433" i="2"/>
  <c r="AI1481" i="2"/>
  <c r="AI1482" i="2"/>
  <c r="AI1540" i="2"/>
  <c r="AI1610" i="2"/>
  <c r="AI216" i="2"/>
  <c r="AI301" i="2"/>
  <c r="AI693" i="2"/>
  <c r="AI694" i="2"/>
  <c r="AI873" i="2"/>
  <c r="AI2026" i="2"/>
  <c r="AI2105" i="2"/>
  <c r="AI3779" i="2"/>
  <c r="AI3780" i="2"/>
  <c r="AI3978" i="2"/>
  <c r="AI3999" i="2"/>
  <c r="AI2356" i="2"/>
  <c r="AI2394" i="2"/>
  <c r="AI2429" i="2"/>
  <c r="AI2464" i="2"/>
  <c r="AI2465" i="2"/>
  <c r="AI2503" i="2"/>
  <c r="AI3434" i="2"/>
  <c r="AI3056" i="2"/>
  <c r="AI3082" i="2"/>
  <c r="AI4220" i="2"/>
  <c r="AI4505" i="2"/>
  <c r="AI4520" i="2"/>
  <c r="AI4788" i="2"/>
  <c r="AI4818" i="2"/>
  <c r="AI4260" i="2"/>
  <c r="AI5801" i="2"/>
  <c r="AI5155" i="2"/>
  <c r="AI5300" i="2"/>
  <c r="AI5424" i="2"/>
  <c r="AI5523" i="2"/>
  <c r="AI5587" i="2"/>
  <c r="AI5696" i="2"/>
  <c r="AI5878" i="2"/>
  <c r="AI5958" i="2"/>
  <c r="AI5959" i="2"/>
  <c r="AI5020" i="2"/>
  <c r="AI6391" i="2"/>
  <c r="AI6510" i="2"/>
  <c r="AI217" i="2"/>
  <c r="AI397" i="2"/>
  <c r="AI970" i="2"/>
  <c r="AI4646" i="2"/>
  <c r="AI1288" i="2"/>
  <c r="AI3538" i="2"/>
  <c r="AI3415" i="2"/>
  <c r="AI1330" i="2"/>
  <c r="AI1385" i="2"/>
  <c r="AI1434" i="2"/>
  <c r="AI1483" i="2"/>
  <c r="AI1484" i="2"/>
  <c r="AI1541" i="2"/>
  <c r="AI218" i="2"/>
  <c r="AI219" i="2"/>
  <c r="AI654" i="2"/>
  <c r="AI655" i="2"/>
  <c r="AI874" i="2"/>
  <c r="AI2027" i="2"/>
  <c r="AI2106" i="2"/>
  <c r="AI3757" i="2"/>
  <c r="AI3758" i="2"/>
  <c r="AI3979" i="2"/>
  <c r="AI3980" i="2"/>
  <c r="AI2321" i="2"/>
  <c r="AI2357" i="2"/>
  <c r="AI2395" i="2"/>
  <c r="AI2430" i="2"/>
  <c r="AI2431" i="2"/>
  <c r="AI2466" i="2"/>
  <c r="AI3430" i="2"/>
  <c r="AI2991" i="2"/>
  <c r="AI3057" i="2"/>
  <c r="AI4221" i="2"/>
  <c r="AI4487" i="2"/>
  <c r="AI4506" i="2"/>
  <c r="AI4756" i="2"/>
  <c r="AI4789" i="2"/>
  <c r="AI4222" i="2"/>
  <c r="AI5802" i="2"/>
  <c r="AI5125" i="2"/>
  <c r="AI5301" i="2"/>
  <c r="AI5398" i="2"/>
  <c r="AI5524" i="2"/>
  <c r="AI5588" i="2"/>
  <c r="AI5672" i="2"/>
  <c r="AI5870" i="2"/>
  <c r="AI5937" i="2"/>
  <c r="AI5938" i="2"/>
  <c r="AI4994" i="2"/>
  <c r="AI6374" i="2"/>
  <c r="AI6495" i="2"/>
  <c r="AI377" i="2"/>
  <c r="AI398" i="2"/>
  <c r="AI1036" i="2"/>
  <c r="AI4647" i="2"/>
  <c r="AI1331" i="2"/>
  <c r="AI3539" i="2"/>
  <c r="AI3294" i="2"/>
  <c r="AI3781" i="2"/>
  <c r="AI3786" i="2"/>
  <c r="AI4000" i="2"/>
  <c r="AI4001" i="2"/>
  <c r="AI1860" i="2"/>
  <c r="AI1861" i="2"/>
  <c r="AI1950" i="2"/>
  <c r="AI2028" i="2"/>
  <c r="AI2107" i="2"/>
  <c r="AI2108" i="2"/>
  <c r="AI2109" i="2"/>
  <c r="AI2144" i="2"/>
  <c r="AI3058" i="2"/>
  <c r="AI3083" i="2"/>
  <c r="AI3295" i="2"/>
  <c r="AI4507" i="2"/>
  <c r="AI4521" i="2"/>
  <c r="AI4790" i="2"/>
  <c r="AI4819" i="2"/>
  <c r="AI2729" i="2"/>
  <c r="AI2825" i="2"/>
  <c r="AI2826" i="2"/>
  <c r="AI2906" i="2"/>
  <c r="AI2992" i="2"/>
  <c r="AI3059" i="2"/>
  <c r="AI4284" i="2"/>
  <c r="AI5803" i="2"/>
  <c r="AI5187" i="2"/>
  <c r="AI5302" i="2"/>
  <c r="AI5440" i="2"/>
  <c r="AI5525" i="2"/>
  <c r="AI5589" i="2"/>
  <c r="AI5708" i="2"/>
  <c r="AI5865" i="2"/>
  <c r="AI5970" i="2"/>
  <c r="AI5971" i="2"/>
  <c r="AI5032" i="2"/>
  <c r="AI6392" i="2"/>
  <c r="AI6516" i="2"/>
  <c r="AI378" i="2"/>
  <c r="AI399" i="2"/>
  <c r="AI1043" i="2"/>
  <c r="AI4648" i="2"/>
  <c r="AI1386" i="2"/>
  <c r="AI3540" i="2"/>
  <c r="AI3296" i="2"/>
  <c r="AI1862" i="2"/>
  <c r="AI1951" i="2"/>
  <c r="AI2029" i="2"/>
  <c r="AI2030" i="2"/>
  <c r="AI2110" i="2"/>
  <c r="AI2145" i="2"/>
  <c r="AI2111" i="2"/>
  <c r="AI2146" i="2"/>
  <c r="AI3084" i="2"/>
  <c r="AI3085" i="2"/>
  <c r="AI3333" i="2"/>
  <c r="AI4508" i="2"/>
  <c r="AI4522" i="2"/>
  <c r="AI4791" i="2"/>
  <c r="AI4820" i="2"/>
  <c r="AI2730" i="2"/>
  <c r="AI2827" i="2"/>
  <c r="AI2907" i="2"/>
  <c r="AI2993" i="2"/>
  <c r="AI2994" i="2"/>
  <c r="AI3060" i="2"/>
  <c r="AI4302" i="2"/>
  <c r="AI5804" i="2"/>
  <c r="AI5188" i="2"/>
  <c r="AI5303" i="2"/>
  <c r="AI5441" i="2"/>
  <c r="AI5526" i="2"/>
  <c r="AI5590" i="2"/>
  <c r="AI5709" i="2"/>
  <c r="AI5972" i="2"/>
  <c r="AI5979" i="2"/>
  <c r="AI6171" i="2"/>
  <c r="AI5033" i="2"/>
  <c r="AI6398" i="2"/>
  <c r="AI6517" i="2"/>
  <c r="AI350" i="2"/>
  <c r="AI379" i="2"/>
  <c r="AI1017" i="2"/>
  <c r="AI4649" i="2"/>
  <c r="AI1332" i="2"/>
  <c r="AI3541" i="2"/>
  <c r="AI3435" i="2"/>
  <c r="AI1435" i="2"/>
  <c r="AI1485" i="2"/>
  <c r="AI1486" i="2"/>
  <c r="AI1542" i="2"/>
  <c r="AI1611" i="2"/>
  <c r="AI1672" i="2"/>
  <c r="AI302" i="2"/>
  <c r="AI400" i="2"/>
  <c r="AI695" i="2"/>
  <c r="AI723" i="2"/>
  <c r="AI875" i="2"/>
  <c r="AI2112" i="2"/>
  <c r="AI2147" i="2"/>
  <c r="AI3782" i="2"/>
  <c r="AI3787" i="2"/>
  <c r="AI4002" i="2"/>
  <c r="AI4004" i="2"/>
  <c r="AI2396" i="2"/>
  <c r="AI2432" i="2"/>
  <c r="AI2433" i="2"/>
  <c r="AI2467" i="2"/>
  <c r="AI2504" i="2"/>
  <c r="AI2556" i="2"/>
  <c r="AI3436" i="2"/>
  <c r="AI3086" i="2"/>
  <c r="AI3087" i="2"/>
  <c r="AI4261" i="2"/>
  <c r="AI4509" i="2"/>
  <c r="AI4523" i="2"/>
  <c r="AI4792" i="2"/>
  <c r="AI4821" i="2"/>
  <c r="AI4262" i="2"/>
  <c r="AI5805" i="2"/>
  <c r="AI5156" i="2"/>
  <c r="AI5304" i="2"/>
  <c r="AI5425" i="2"/>
  <c r="AI5527" i="2"/>
  <c r="AI5591" i="2"/>
  <c r="AI5697" i="2"/>
  <c r="AI5879" i="2"/>
  <c r="AI5960" i="2"/>
  <c r="AI5973" i="2"/>
  <c r="AI5021" i="2"/>
  <c r="AI6399" i="2"/>
  <c r="AI6518" i="2"/>
  <c r="AI121" i="2"/>
  <c r="AI122" i="2"/>
  <c r="AI919" i="2"/>
  <c r="AI4650" i="2"/>
  <c r="AI1188" i="2"/>
  <c r="AI3542" i="2"/>
  <c r="AI3109" i="2"/>
  <c r="AI4123" i="2"/>
  <c r="AI5806" i="2"/>
  <c r="AI1289" i="2"/>
  <c r="AI1333" i="2"/>
  <c r="AI1387" i="2"/>
  <c r="AI1388" i="2"/>
  <c r="AI1436" i="2"/>
  <c r="AI1487" i="2"/>
  <c r="AI56" i="2"/>
  <c r="AI123" i="2"/>
  <c r="AI615" i="2"/>
  <c r="AI616" i="2"/>
  <c r="AI876" i="2"/>
  <c r="AI1543" i="2"/>
  <c r="AI1544" i="2"/>
  <c r="AI2505" i="2"/>
  <c r="AI2557" i="2"/>
  <c r="AI3601" i="2"/>
  <c r="AI3624" i="2"/>
  <c r="AI3822" i="2"/>
  <c r="AI3841" i="2"/>
  <c r="AI2302" i="2"/>
  <c r="AI2322" i="2"/>
  <c r="AI2358" i="2"/>
  <c r="AI2359" i="2"/>
  <c r="AI2397" i="2"/>
  <c r="AI2434" i="2"/>
  <c r="AI3110" i="2"/>
  <c r="AI4946" i="2"/>
  <c r="AI4167" i="2"/>
  <c r="AI4331" i="2"/>
  <c r="AI4347" i="2"/>
  <c r="AI4793" i="2"/>
  <c r="AI4822" i="2"/>
  <c r="AI5101" i="2"/>
  <c r="AI5305" i="2"/>
  <c r="AI5357" i="2"/>
  <c r="AI5646" i="2"/>
  <c r="AI6039" i="2"/>
  <c r="AI6172" i="2"/>
  <c r="AI6220" i="2"/>
  <c r="AI6302" i="2"/>
  <c r="AI6412" i="2"/>
  <c r="AI220" i="2"/>
  <c r="AI221" i="2"/>
  <c r="AI971" i="2"/>
  <c r="AI4651" i="2"/>
  <c r="AI1250" i="2"/>
  <c r="AI3543" i="2"/>
  <c r="AI3386" i="2"/>
  <c r="AI3663" i="2"/>
  <c r="AI3697" i="2"/>
  <c r="AI3890" i="2"/>
  <c r="AI3922" i="2"/>
  <c r="AI4168" i="2"/>
  <c r="AI5807" i="2"/>
  <c r="AI57" i="2"/>
  <c r="AI124" i="2"/>
  <c r="AI568" i="2"/>
  <c r="AI617" i="2"/>
  <c r="AI877" i="2"/>
  <c r="AI1759" i="2"/>
  <c r="AI1545" i="2"/>
  <c r="AI1612" i="2"/>
  <c r="AI1673" i="2"/>
  <c r="AI1674" i="2"/>
  <c r="AI1760" i="2"/>
  <c r="AI1863" i="2"/>
  <c r="AI2506" i="2"/>
  <c r="AI2558" i="2"/>
  <c r="AI2631" i="2"/>
  <c r="AI2632" i="2"/>
  <c r="AI1864" i="2"/>
  <c r="AI2828" i="2"/>
  <c r="AI2829" i="2"/>
  <c r="AI3416" i="2"/>
  <c r="AI4169" i="2"/>
  <c r="AI4420" i="2"/>
  <c r="AI4453" i="2"/>
  <c r="AI4706" i="2"/>
  <c r="AI4732" i="2"/>
  <c r="AI2731" i="2"/>
  <c r="AI2830" i="2"/>
  <c r="AI5126" i="2"/>
  <c r="AI5306" i="2"/>
  <c r="AI5358" i="2"/>
  <c r="AI5528" i="2"/>
  <c r="AI5592" i="2"/>
  <c r="AI5647" i="2"/>
  <c r="AI6094" i="2"/>
  <c r="AI6173" i="2"/>
  <c r="AI6279" i="2"/>
  <c r="AI4995" i="2"/>
  <c r="AI6303" i="2"/>
  <c r="AI6413" i="2"/>
  <c r="AI351" i="2"/>
  <c r="AI519" i="2"/>
  <c r="AI920" i="2"/>
  <c r="AI4652" i="2"/>
  <c r="AI1189" i="2"/>
  <c r="AI3544" i="2"/>
  <c r="AI2995" i="2"/>
  <c r="AI4019" i="2"/>
  <c r="AI4026" i="2"/>
  <c r="AI4035" i="2"/>
  <c r="AI4036" i="2"/>
  <c r="AI4124" i="2"/>
  <c r="AI5808" i="2"/>
  <c r="AI5073" i="2"/>
  <c r="AI5307" i="2"/>
  <c r="AI5359" i="2"/>
  <c r="AI5598" i="2"/>
  <c r="AI5844" i="2"/>
  <c r="AI5880" i="2"/>
  <c r="AI5881" i="2"/>
  <c r="AI6293" i="2"/>
  <c r="AI6465" i="2"/>
  <c r="AI401" i="2"/>
  <c r="AI441" i="2"/>
  <c r="AI753" i="2"/>
  <c r="AI754" i="2"/>
  <c r="AI878" i="2"/>
  <c r="AI1058" i="2"/>
  <c r="AI1059" i="2"/>
  <c r="AI1060" i="2"/>
  <c r="AI1061" i="2"/>
  <c r="AI1062" i="2"/>
  <c r="AI1065" i="2"/>
  <c r="AI1080" i="2"/>
  <c r="AI1090" i="2"/>
  <c r="AI1170" i="2"/>
  <c r="AI1174" i="2"/>
  <c r="AI1175" i="2"/>
  <c r="AI1176" i="2"/>
  <c r="AI1177" i="2"/>
  <c r="AI1178" i="2"/>
  <c r="AI1952" i="2"/>
  <c r="AI1953" i="2"/>
  <c r="AI4125" i="2"/>
  <c r="AI4524" i="2"/>
  <c r="AI4538" i="2"/>
  <c r="AI4843" i="2"/>
  <c r="AI4877" i="2"/>
  <c r="AI442" i="2"/>
  <c r="AI443" i="2"/>
  <c r="AI1018" i="2"/>
  <c r="AI4653" i="2"/>
  <c r="AI1290" i="2"/>
  <c r="AI3545" i="2"/>
  <c r="AI4263" i="2"/>
  <c r="AI5809" i="2"/>
  <c r="AI5174" i="2"/>
  <c r="AI5308" i="2"/>
  <c r="AI5469" i="2"/>
  <c r="AI5534" i="2"/>
  <c r="AI5698" i="2"/>
  <c r="AI6040" i="2"/>
  <c r="AI6174" i="2"/>
  <c r="AI6221" i="2"/>
  <c r="AI303" i="2"/>
  <c r="AI304" i="2"/>
  <c r="AI696" i="2"/>
  <c r="AI697" i="2"/>
  <c r="AI879" i="2"/>
  <c r="AI3437" i="2"/>
  <c r="AI4264" i="2"/>
  <c r="AI5034" i="2"/>
  <c r="AI405" i="2"/>
  <c r="AI406" i="2"/>
  <c r="AI1047" i="2"/>
  <c r="AI4654" i="2"/>
  <c r="AI1437" i="2"/>
  <c r="AI3546" i="2"/>
  <c r="AI3788" i="2"/>
  <c r="AI3789" i="2"/>
  <c r="AI4005" i="2"/>
  <c r="AI4006" i="2"/>
  <c r="AI4303" i="2"/>
  <c r="AI5810" i="2"/>
  <c r="AI5200" i="2"/>
  <c r="AI5309" i="2"/>
  <c r="AI5470" i="2"/>
  <c r="AI5535" i="2"/>
  <c r="AI5721" i="2"/>
  <c r="AI5871" i="2"/>
  <c r="AI5983" i="2"/>
  <c r="AI5984" i="2"/>
  <c r="AI407" i="2"/>
  <c r="AI408" i="2"/>
  <c r="AI736" i="2"/>
  <c r="AI737" i="2"/>
  <c r="AI880" i="2"/>
  <c r="AI2166" i="2"/>
  <c r="AI2167" i="2"/>
  <c r="AI2186" i="2"/>
  <c r="AI2187" i="2"/>
  <c r="AI2188" i="2"/>
  <c r="AI2209" i="2"/>
  <c r="AI2210" i="2"/>
  <c r="AI2211" i="2"/>
  <c r="AI3111" i="2"/>
  <c r="AI3112" i="2"/>
  <c r="AI3113" i="2"/>
  <c r="AI3155" i="2"/>
  <c r="AI3156" i="2"/>
  <c r="AI3195" i="2"/>
  <c r="AI3196" i="2"/>
  <c r="AI3197" i="2"/>
  <c r="AI4304" i="2"/>
  <c r="AI4525" i="2"/>
  <c r="AI4526" i="2"/>
  <c r="AI4844" i="2"/>
  <c r="AI4845" i="2"/>
  <c r="AI3343" i="2"/>
  <c r="AI5461" i="2"/>
  <c r="AI6406" i="2"/>
  <c r="AI6520" i="2"/>
  <c r="AI3344" i="2"/>
  <c r="AI5053" i="2"/>
  <c r="AI522" i="2"/>
  <c r="AI523" i="2"/>
  <c r="AI972" i="2"/>
  <c r="AI4655" i="2"/>
  <c r="AI1222" i="2"/>
  <c r="AI3547" i="2"/>
  <c r="AI3373" i="2"/>
  <c r="AI4029" i="2"/>
  <c r="AI4030" i="2"/>
  <c r="AI4041" i="2"/>
  <c r="AI4044" i="2"/>
  <c r="AI4170" i="2"/>
  <c r="AI5811" i="2"/>
  <c r="AI5127" i="2"/>
  <c r="AI5310" i="2"/>
  <c r="AI5399" i="2"/>
  <c r="AI5648" i="2"/>
  <c r="AI5861" i="2"/>
  <c r="AI5918" i="2"/>
  <c r="AI5919" i="2"/>
  <c r="AI6322" i="2"/>
  <c r="AI6530" i="2"/>
  <c r="AI509" i="2"/>
  <c r="AI510" i="2"/>
  <c r="AI774" i="2"/>
  <c r="AI775" i="2"/>
  <c r="AI881" i="2"/>
  <c r="AI784" i="2"/>
  <c r="AI1091" i="2"/>
  <c r="AI1094" i="2"/>
  <c r="AI1095" i="2"/>
  <c r="AI1099" i="2"/>
  <c r="AI1100" i="2"/>
  <c r="AI1101" i="2"/>
  <c r="AI1115" i="2"/>
  <c r="AI1118" i="2"/>
  <c r="AI1149" i="2"/>
  <c r="AI1152" i="2"/>
  <c r="AI1153" i="2"/>
  <c r="AI1154" i="2"/>
  <c r="AI1158" i="2"/>
  <c r="AI1159" i="2"/>
  <c r="AI2113" i="2"/>
  <c r="AI2148" i="2"/>
  <c r="AI4171" i="2"/>
  <c r="AI4544" i="2"/>
  <c r="AI4545" i="2"/>
  <c r="AI4918" i="2"/>
  <c r="AI4919" i="2"/>
  <c r="AI524" i="2"/>
  <c r="AI525" i="2"/>
  <c r="AI526" i="2"/>
  <c r="AI527" i="2"/>
  <c r="AI973" i="2"/>
  <c r="AI974" i="2"/>
  <c r="AI4656" i="2"/>
  <c r="AI4657" i="2"/>
  <c r="AI1251" i="2"/>
  <c r="AI1252" i="2"/>
  <c r="AI3548" i="2"/>
  <c r="AI3549" i="2"/>
  <c r="AI3374" i="2"/>
  <c r="AI4031" i="2"/>
  <c r="AI4032" i="2"/>
  <c r="AI4045" i="2"/>
  <c r="AI4046" i="2"/>
  <c r="AI4223" i="2"/>
  <c r="AI5812" i="2"/>
  <c r="AI4224" i="2"/>
  <c r="AI5813" i="2"/>
  <c r="AI5128" i="2"/>
  <c r="AI5129" i="2"/>
  <c r="AI5311" i="2"/>
  <c r="AI5312" i="2"/>
  <c r="AI5400" i="2"/>
  <c r="AI5649" i="2"/>
  <c r="AI5650" i="2"/>
  <c r="AI5866" i="2"/>
  <c r="AI5872" i="2"/>
  <c r="AI5920" i="2"/>
  <c r="AI5939" i="2"/>
  <c r="AI5940" i="2"/>
  <c r="AI5941" i="2"/>
  <c r="AI6531" i="2"/>
  <c r="AI511" i="2"/>
  <c r="AI512" i="2"/>
  <c r="AI776" i="2"/>
  <c r="AI777" i="2"/>
  <c r="AI882" i="2"/>
  <c r="AI1096" i="2"/>
  <c r="AI1097" i="2"/>
  <c r="AI1098" i="2"/>
  <c r="AI1102" i="2"/>
  <c r="AI1103" i="2"/>
  <c r="AI1104" i="2"/>
  <c r="AI1116" i="2"/>
  <c r="AI1119" i="2"/>
  <c r="AI1150" i="2"/>
  <c r="AI1155" i="2"/>
  <c r="AI1156" i="2"/>
  <c r="AI1160" i="2"/>
  <c r="AI1161" i="2"/>
  <c r="AI1162" i="2"/>
  <c r="AI2114" i="2"/>
  <c r="AI2149" i="2"/>
  <c r="AI4225" i="2"/>
  <c r="AI4546" i="2"/>
  <c r="AI4547" i="2"/>
  <c r="AI4920" i="2"/>
  <c r="AI4921" i="2"/>
  <c r="AI494" i="2"/>
  <c r="AI502" i="2"/>
  <c r="AI755" i="2"/>
  <c r="AI883" i="2"/>
  <c r="AI771" i="2"/>
  <c r="AI1108" i="2"/>
  <c r="AI1109" i="2"/>
  <c r="AI2031" i="2"/>
  <c r="AI2115" i="2"/>
  <c r="AI4172" i="2"/>
  <c r="AI4540" i="2"/>
  <c r="AI4543" i="2"/>
  <c r="AI4899" i="2"/>
  <c r="AI4910" i="2"/>
  <c r="AI520" i="2"/>
  <c r="AI521" i="2"/>
  <c r="AI946" i="2"/>
  <c r="AI4658" i="2"/>
  <c r="AI1223" i="2"/>
  <c r="AI3550" i="2"/>
  <c r="AI3372" i="2"/>
  <c r="AI4027" i="2"/>
  <c r="AI4028" i="2"/>
  <c r="AI4037" i="2"/>
  <c r="AI4042" i="2"/>
  <c r="AI4173" i="2"/>
  <c r="AI5814" i="2"/>
  <c r="AI5102" i="2"/>
  <c r="AI5313" i="2"/>
  <c r="AI5381" i="2"/>
  <c r="AI5617" i="2"/>
  <c r="AI5855" i="2"/>
  <c r="AI5893" i="2"/>
  <c r="AI5894" i="2"/>
  <c r="AI6304" i="2"/>
  <c r="AI6529" i="2"/>
  <c r="AI1076" i="2"/>
  <c r="AI1078" i="2"/>
  <c r="AI1081" i="2"/>
  <c r="AI1083" i="2"/>
  <c r="AI1087" i="2"/>
  <c r="AI1092" i="2"/>
  <c r="AI1136" i="2"/>
  <c r="AI1140" i="2"/>
  <c r="AI1144" i="2"/>
  <c r="AI1145" i="2"/>
  <c r="AI1147" i="2"/>
  <c r="AI1151" i="2"/>
  <c r="AI513" i="2"/>
  <c r="AI515" i="2"/>
  <c r="AI975" i="2"/>
  <c r="AI4659" i="2"/>
  <c r="AI1224" i="2"/>
  <c r="AI3551" i="2"/>
  <c r="AI3157" i="2"/>
  <c r="AI4024" i="2"/>
  <c r="AI4025" i="2"/>
  <c r="AI4047" i="2"/>
  <c r="AI4049" i="2"/>
  <c r="AI4126" i="2"/>
  <c r="AI5815" i="2"/>
  <c r="AI5130" i="2"/>
  <c r="AI5314" i="2"/>
  <c r="AI5382" i="2"/>
  <c r="AI5618" i="2"/>
  <c r="AI5867" i="2"/>
  <c r="AI5942" i="2"/>
  <c r="AI5961" i="2"/>
  <c r="AI6323" i="2"/>
  <c r="AI6483" i="2"/>
  <c r="AI514" i="2"/>
  <c r="AI516" i="2"/>
  <c r="AI778" i="2"/>
  <c r="AI779" i="2"/>
  <c r="AI884" i="2"/>
  <c r="AI785" i="2"/>
  <c r="AI1077" i="2"/>
  <c r="AI1079" i="2"/>
  <c r="AI1082" i="2"/>
  <c r="AI1084" i="2"/>
  <c r="AI1085" i="2"/>
  <c r="AI1088" i="2"/>
  <c r="AI1117" i="2"/>
  <c r="AI1120" i="2"/>
  <c r="AI1137" i="2"/>
  <c r="AI1138" i="2"/>
  <c r="AI1141" i="2"/>
  <c r="AI1142" i="2"/>
  <c r="AI1146" i="2"/>
  <c r="AI1148" i="2"/>
  <c r="AI2150" i="2"/>
  <c r="AI2168" i="2"/>
  <c r="AI3198" i="2"/>
  <c r="AI4174" i="2"/>
  <c r="AI4548" i="2"/>
  <c r="AI4549" i="2"/>
  <c r="AI4911" i="2"/>
  <c r="AI4922" i="2"/>
  <c r="AI4970" i="2"/>
  <c r="AI3297" i="2"/>
  <c r="AI3727" i="2"/>
  <c r="AI3759" i="2"/>
  <c r="AI3923" i="2"/>
  <c r="AI3924" i="2"/>
  <c r="AI5442" i="2"/>
  <c r="AI6400" i="2"/>
  <c r="AI6521" i="2"/>
  <c r="AI380" i="2"/>
  <c r="AI381" i="2"/>
  <c r="AI738" i="2"/>
  <c r="AI739" i="2"/>
  <c r="AI885" i="2"/>
  <c r="AI2212" i="2"/>
  <c r="AI2213" i="2"/>
  <c r="AI2232" i="2"/>
  <c r="AI2233" i="2"/>
  <c r="AI2259" i="2"/>
  <c r="AI2260" i="2"/>
  <c r="AI2261" i="2"/>
  <c r="AI2262" i="2"/>
  <c r="AI3199" i="2"/>
  <c r="AI3200" i="2"/>
  <c r="AI3201" i="2"/>
  <c r="AI3251" i="2"/>
  <c r="AI3252" i="2"/>
  <c r="AI3253" i="2"/>
  <c r="AI3298" i="2"/>
  <c r="AI3299" i="2"/>
  <c r="AI3365" i="2"/>
  <c r="AI4305" i="2"/>
  <c r="AI4454" i="2"/>
  <c r="AI4455" i="2"/>
  <c r="AI4900" i="2"/>
  <c r="AI4901" i="2"/>
  <c r="AI5035" i="2"/>
  <c r="AI503" i="2"/>
  <c r="AI504" i="2"/>
  <c r="AI1019" i="2"/>
  <c r="AI4660" i="2"/>
  <c r="AI1334" i="2"/>
  <c r="AI3552" i="2"/>
  <c r="AI5816" i="2"/>
  <c r="AI4306" i="2"/>
  <c r="AI5189" i="2"/>
  <c r="AI5315" i="2"/>
  <c r="AI5710" i="2"/>
  <c r="AI6095" i="2"/>
  <c r="AI6175" i="2"/>
  <c r="AI6222" i="2"/>
  <c r="AI444" i="2"/>
  <c r="AI445" i="2"/>
  <c r="AI1048" i="2"/>
  <c r="AI4661" i="2"/>
  <c r="AI1438" i="2"/>
  <c r="AI3553" i="2"/>
  <c r="AI3790" i="2"/>
  <c r="AI3797" i="2"/>
  <c r="AI4008" i="2"/>
  <c r="AI4009" i="2"/>
  <c r="AI4319" i="2"/>
  <c r="AI5817" i="2"/>
  <c r="AI5201" i="2"/>
  <c r="AI5316" i="2"/>
  <c r="AI5471" i="2"/>
  <c r="AI5536" i="2"/>
  <c r="AI5729" i="2"/>
  <c r="AI5876" i="2"/>
  <c r="AI5986" i="2"/>
  <c r="AI5987" i="2"/>
  <c r="AI446" i="2"/>
  <c r="AI447" i="2"/>
  <c r="AI756" i="2"/>
  <c r="AI757" i="2"/>
  <c r="AI886" i="2"/>
  <c r="AI2189" i="2"/>
  <c r="AI2190" i="2"/>
  <c r="AI2214" i="2"/>
  <c r="AI2234" i="2"/>
  <c r="AI2235" i="2"/>
  <c r="AI2236" i="2"/>
  <c r="AI2263" i="2"/>
  <c r="AI2264" i="2"/>
  <c r="AI3202" i="2"/>
  <c r="AI3203" i="2"/>
  <c r="AI3254" i="2"/>
  <c r="AI3255" i="2"/>
  <c r="AI3300" i="2"/>
  <c r="AI3301" i="2"/>
  <c r="AI3302" i="2"/>
  <c r="AI3334" i="2"/>
  <c r="AI4320" i="2"/>
  <c r="AI4530" i="2"/>
  <c r="AI4531" i="2"/>
  <c r="AI4878" i="2"/>
  <c r="AI4879" i="2"/>
  <c r="AI3345" i="2"/>
  <c r="AI5462" i="2"/>
  <c r="AI6407" i="2"/>
  <c r="AI6526" i="2"/>
  <c r="AI3357" i="2"/>
  <c r="AI5056" i="2"/>
  <c r="AI3256" i="2"/>
  <c r="AI3728" i="2"/>
  <c r="AI3729" i="2"/>
  <c r="AI3925" i="2"/>
  <c r="AI3926" i="2"/>
  <c r="AI5443" i="2"/>
  <c r="AI6393" i="2"/>
  <c r="AI6522" i="2"/>
  <c r="AI352" i="2"/>
  <c r="AI382" i="2"/>
  <c r="AI724" i="2"/>
  <c r="AI740" i="2"/>
  <c r="AI887" i="2"/>
  <c r="AI2215" i="2"/>
  <c r="AI2216" i="2"/>
  <c r="AI2237" i="2"/>
  <c r="AI2238" i="2"/>
  <c r="AI2239" i="2"/>
  <c r="AI2240" i="2"/>
  <c r="AI2265" i="2"/>
  <c r="AI2266" i="2"/>
  <c r="AI3204" i="2"/>
  <c r="AI3205" i="2"/>
  <c r="AI3206" i="2"/>
  <c r="AI3207" i="2"/>
  <c r="AI3208" i="2"/>
  <c r="AI3257" i="2"/>
  <c r="AI3258" i="2"/>
  <c r="AI3259" i="2"/>
  <c r="AI3366" i="2"/>
  <c r="AI4285" i="2"/>
  <c r="AI4456" i="2"/>
  <c r="AI4457" i="2"/>
  <c r="AI4902" i="2"/>
  <c r="AI4903" i="2"/>
  <c r="AI5036" i="2"/>
  <c r="AI495" i="2"/>
  <c r="AI505" i="2"/>
  <c r="AI1020" i="2"/>
  <c r="AI4662" i="2"/>
  <c r="AI1335" i="2"/>
  <c r="AI3554" i="2"/>
  <c r="AI4307" i="2"/>
  <c r="AI5818" i="2"/>
  <c r="AI5190" i="2"/>
  <c r="AI5317" i="2"/>
  <c r="AI5711" i="2"/>
  <c r="AI6041" i="2"/>
  <c r="AI6176" i="2"/>
  <c r="AI6223" i="2"/>
  <c r="AI448" i="2"/>
  <c r="AI449" i="2"/>
  <c r="AI1049" i="2"/>
  <c r="AI4663" i="2"/>
  <c r="AI1488" i="2"/>
  <c r="AI3555" i="2"/>
  <c r="AI3791" i="2"/>
  <c r="AI3792" i="2"/>
  <c r="AI4010" i="2"/>
  <c r="AI4011" i="2"/>
  <c r="AI4323" i="2"/>
  <c r="AI5819" i="2"/>
  <c r="AI5202" i="2"/>
  <c r="AI5318" i="2"/>
  <c r="AI5472" i="2"/>
  <c r="AI5537" i="2"/>
  <c r="AI5730" i="2"/>
  <c r="AI5877" i="2"/>
  <c r="AI5988" i="2"/>
  <c r="AI5989" i="2"/>
  <c r="AI450" i="2"/>
  <c r="AI451" i="2"/>
  <c r="AI758" i="2"/>
  <c r="AI759" i="2"/>
  <c r="AI888" i="2"/>
  <c r="AI2191" i="2"/>
  <c r="AI2192" i="2"/>
  <c r="AI2241" i="2"/>
  <c r="AI2242" i="2"/>
  <c r="AI2243" i="2"/>
  <c r="AI2244" i="2"/>
  <c r="AI2267" i="2"/>
  <c r="AI2268" i="2"/>
  <c r="AI3209" i="2"/>
  <c r="AI3210" i="2"/>
  <c r="AI3260" i="2"/>
  <c r="AI3261" i="2"/>
  <c r="AI3303" i="2"/>
  <c r="AI3304" i="2"/>
  <c r="AI3305" i="2"/>
  <c r="AI3306" i="2"/>
  <c r="AI4321" i="2"/>
  <c r="AI4532" i="2"/>
  <c r="AI4533" i="2"/>
  <c r="AI4880" i="2"/>
  <c r="AI4881" i="2"/>
  <c r="AI3346" i="2"/>
  <c r="AI5463" i="2"/>
  <c r="AI6408" i="2"/>
  <c r="AI6527" i="2"/>
  <c r="AI3358" i="2"/>
  <c r="AI5057" i="2"/>
  <c r="AI472" i="2"/>
  <c r="AI473" i="2"/>
  <c r="AI4664" i="2"/>
  <c r="AI1021" i="2"/>
  <c r="AI1336" i="2"/>
  <c r="AI3556" i="2"/>
  <c r="AI4286" i="2"/>
  <c r="AI5820" i="2"/>
  <c r="AI5319" i="2"/>
  <c r="AI5191" i="2"/>
  <c r="AI5473" i="2"/>
  <c r="AI5538" i="2"/>
  <c r="AI5712" i="2"/>
  <c r="AI2193" i="2"/>
  <c r="AI2194" i="2"/>
  <c r="AI2217" i="2"/>
  <c r="AI2218" i="2"/>
  <c r="AI2219" i="2"/>
  <c r="AI2220" i="2"/>
  <c r="AI3088" i="2"/>
  <c r="AI3089" i="2"/>
  <c r="AI3114" i="2"/>
  <c r="AI3115" i="2"/>
  <c r="AI3116" i="2"/>
  <c r="AI3117" i="2"/>
  <c r="AI3431" i="2"/>
  <c r="AI3760" i="2"/>
  <c r="AI3761" i="2"/>
  <c r="AI3981" i="2"/>
  <c r="AI3982" i="2"/>
  <c r="AI5426" i="2"/>
  <c r="AI6042" i="2"/>
  <c r="AI6177" i="2"/>
  <c r="AI6224" i="2"/>
  <c r="AI6348" i="2"/>
  <c r="AI6437" i="2"/>
  <c r="AI353" i="2"/>
  <c r="AI383" i="2"/>
  <c r="AI725" i="2"/>
  <c r="AI726" i="2"/>
  <c r="AI889" i="2"/>
  <c r="AI2151" i="2"/>
  <c r="AI2152" i="2"/>
  <c r="AI3061" i="2"/>
  <c r="AI3062" i="2"/>
  <c r="AI3438" i="2"/>
  <c r="AI4287" i="2"/>
  <c r="AI4510" i="2"/>
  <c r="AI4511" i="2"/>
  <c r="AI4794" i="2"/>
  <c r="AI4795" i="2"/>
  <c r="AI5037" i="2"/>
  <c r="AI452" i="2"/>
  <c r="AI453" i="2"/>
  <c r="AI1050" i="2"/>
  <c r="AI4665" i="2"/>
  <c r="AI1489" i="2"/>
  <c r="AI3557" i="2"/>
  <c r="AI3793" i="2"/>
  <c r="AI3798" i="2"/>
  <c r="AI4012" i="2"/>
  <c r="AI4013" i="2"/>
  <c r="AI4324" i="2"/>
  <c r="AI5821" i="2"/>
  <c r="AI5203" i="2"/>
  <c r="AI5320" i="2"/>
  <c r="AI5529" i="2"/>
  <c r="AI5539" i="2"/>
  <c r="AI5731" i="2"/>
  <c r="AI5990" i="2"/>
  <c r="AI5991" i="2"/>
  <c r="AI454" i="2"/>
  <c r="AI455" i="2"/>
  <c r="AI760" i="2"/>
  <c r="AI761" i="2"/>
  <c r="AI890" i="2"/>
  <c r="AI2195" i="2"/>
  <c r="AI2196" i="2"/>
  <c r="AI2245" i="2"/>
  <c r="AI2246" i="2"/>
  <c r="AI2269" i="2"/>
  <c r="AI2270" i="2"/>
  <c r="AI2271" i="2"/>
  <c r="AI2277" i="2"/>
  <c r="AI3211" i="2"/>
  <c r="AI3262" i="2"/>
  <c r="AI3263" i="2"/>
  <c r="AI3307" i="2"/>
  <c r="AI3308" i="2"/>
  <c r="AI3309" i="2"/>
  <c r="AI3310" i="2"/>
  <c r="AI3335" i="2"/>
  <c r="AI4322" i="2"/>
  <c r="AI4534" i="2"/>
  <c r="AI4535" i="2"/>
  <c r="AI4882" i="2"/>
  <c r="AI4883" i="2"/>
  <c r="AI3347" i="2"/>
  <c r="AI5464" i="2"/>
  <c r="AI6178" i="2"/>
  <c r="AI6409" i="2"/>
  <c r="AI6528" i="2"/>
  <c r="AI3359" i="2"/>
  <c r="AI5058" i="2"/>
  <c r="AI409" i="2"/>
  <c r="AI456" i="2"/>
  <c r="AI1044" i="2"/>
  <c r="AI4666" i="2"/>
  <c r="AI1490" i="2"/>
  <c r="AI3558" i="2"/>
  <c r="AI3762" i="2"/>
  <c r="AI3763" i="2"/>
  <c r="AI3983" i="2"/>
  <c r="AI3984" i="2"/>
  <c r="AI4051" i="2"/>
  <c r="AI5204" i="2"/>
  <c r="AI5321" i="2"/>
  <c r="AI5722" i="2"/>
  <c r="AI457" i="2"/>
  <c r="AI458" i="2"/>
  <c r="AI762" i="2"/>
  <c r="AI772" i="2"/>
  <c r="AI891" i="2"/>
  <c r="AI2116" i="2"/>
  <c r="AI2117" i="2"/>
  <c r="AI2221" i="2"/>
  <c r="AI2222" i="2"/>
  <c r="AI2247" i="2"/>
  <c r="AI2248" i="2"/>
  <c r="AI2249" i="2"/>
  <c r="AI2272" i="2"/>
  <c r="AI2996" i="2"/>
  <c r="AI3063" i="2"/>
  <c r="AI3158" i="2"/>
  <c r="AI3212" i="2"/>
  <c r="AI3213" i="2"/>
  <c r="AI3214" i="2"/>
  <c r="AI3215" i="2"/>
  <c r="AI3264" i="2"/>
  <c r="AI4308" i="2"/>
  <c r="AI4512" i="2"/>
  <c r="AI4513" i="2"/>
  <c r="AI4923" i="2"/>
  <c r="AI4924" i="2"/>
  <c r="AI3360" i="2"/>
  <c r="AI5467" i="2"/>
  <c r="AI6043" i="2"/>
  <c r="AI6096" i="2"/>
  <c r="AI6179" i="2"/>
  <c r="AI6225" i="2"/>
  <c r="AI6394" i="2"/>
  <c r="AI6461" i="2"/>
  <c r="AI3367" i="2"/>
  <c r="AI5059" i="2"/>
  <c r="AI410" i="2"/>
  <c r="AI459" i="2"/>
  <c r="AI1045" i="2"/>
  <c r="AI4667" i="2"/>
  <c r="AI1491" i="2"/>
  <c r="AI3559" i="2"/>
  <c r="AI3764" i="2"/>
  <c r="AI3765" i="2"/>
  <c r="AI3985" i="2"/>
  <c r="AI3986" i="2"/>
  <c r="AI4052" i="2"/>
  <c r="AI5205" i="2"/>
  <c r="AI5322" i="2"/>
  <c r="AI5723" i="2"/>
  <c r="AI460" i="2"/>
  <c r="AI461" i="2"/>
  <c r="AI763" i="2"/>
  <c r="AI773" i="2"/>
  <c r="AI892" i="2"/>
  <c r="AI2118" i="2"/>
  <c r="AI2153" i="2"/>
  <c r="AI2223" i="2"/>
  <c r="AI2250" i="2"/>
  <c r="AI2251" i="2"/>
  <c r="AI2252" i="2"/>
  <c r="AI2253" i="2"/>
  <c r="AI2273" i="2"/>
  <c r="AI2997" i="2"/>
  <c r="AI3064" i="2"/>
  <c r="AI3159" i="2"/>
  <c r="AI3216" i="2"/>
  <c r="AI3217" i="2"/>
  <c r="AI3218" i="2"/>
  <c r="AI3219" i="2"/>
  <c r="AI3265" i="2"/>
  <c r="AI4309" i="2"/>
  <c r="AI4514" i="2"/>
  <c r="AI4515" i="2"/>
  <c r="AI4925" i="2"/>
  <c r="AI4926" i="2"/>
  <c r="AI3361" i="2"/>
  <c r="AI5468" i="2"/>
  <c r="AI6044" i="2"/>
  <c r="AI6097" i="2"/>
  <c r="AI6180" i="2"/>
  <c r="AI6226" i="2"/>
  <c r="AI6395" i="2"/>
  <c r="AI6462" i="2"/>
  <c r="AI3368" i="2"/>
  <c r="AI5060" i="2"/>
  <c r="AI411" i="2"/>
  <c r="AI412" i="2"/>
  <c r="AI1037" i="2"/>
  <c r="AI4668" i="2"/>
  <c r="AI1389" i="2"/>
  <c r="AI3560" i="2"/>
  <c r="AI3794" i="2"/>
  <c r="AI3799" i="2"/>
  <c r="AI4014" i="2"/>
  <c r="AI4015" i="2"/>
  <c r="AI4288" i="2"/>
  <c r="AI5822" i="2"/>
  <c r="AI5192" i="2"/>
  <c r="AI5323" i="2"/>
  <c r="AI5530" i="2"/>
  <c r="AI5540" i="2"/>
  <c r="AI5724" i="2"/>
  <c r="AI5980" i="2"/>
  <c r="AI5985" i="2"/>
  <c r="AI462" i="2"/>
  <c r="AI463" i="2"/>
  <c r="AI741" i="2"/>
  <c r="AI764" i="2"/>
  <c r="AI893" i="2"/>
  <c r="AI1865" i="2"/>
  <c r="AI1866" i="2"/>
  <c r="AI1954" i="2"/>
  <c r="AI2032" i="2"/>
  <c r="AI2033" i="2"/>
  <c r="AI2119" i="2"/>
  <c r="AI2197" i="2"/>
  <c r="AI2224" i="2"/>
  <c r="AI2732" i="2"/>
  <c r="AI2733" i="2"/>
  <c r="AI2734" i="2"/>
  <c r="AI2831" i="2"/>
  <c r="AI2832" i="2"/>
  <c r="AI2908" i="2"/>
  <c r="AI3160" i="2"/>
  <c r="AI3161" i="2"/>
  <c r="AI4289" i="2"/>
  <c r="AI4536" i="2"/>
  <c r="AI4537" i="2"/>
  <c r="AI4884" i="2"/>
  <c r="AI4885" i="2"/>
  <c r="AI3441" i="2"/>
  <c r="AI5454" i="2"/>
  <c r="AI6181" i="2"/>
  <c r="AI6404" i="2"/>
  <c r="AI6525" i="2"/>
  <c r="AI3442" i="2"/>
  <c r="AI5038" i="2"/>
  <c r="AI3266" i="2"/>
  <c r="AI3730" i="2"/>
  <c r="AI3731" i="2"/>
  <c r="AI3927" i="2"/>
  <c r="AI3928" i="2"/>
  <c r="AI5444" i="2"/>
  <c r="AI6401" i="2"/>
  <c r="AI6523" i="2"/>
  <c r="AI354" i="2"/>
  <c r="AI384" i="2"/>
  <c r="AI727" i="2"/>
  <c r="AI742" i="2"/>
  <c r="AI894" i="2"/>
  <c r="AI2225" i="2"/>
  <c r="AI2226" i="2"/>
  <c r="AI2254" i="2"/>
  <c r="AI2255" i="2"/>
  <c r="AI2256" i="2"/>
  <c r="AI2274" i="2"/>
  <c r="AI2275" i="2"/>
  <c r="AI2276" i="2"/>
  <c r="AI3220" i="2"/>
  <c r="AI3221" i="2"/>
  <c r="AI3222" i="2"/>
  <c r="AI3223" i="2"/>
  <c r="AI3267" i="2"/>
  <c r="AI3268" i="2"/>
  <c r="AI3336" i="2"/>
  <c r="AI3337" i="2"/>
  <c r="AI3369" i="2"/>
  <c r="AI3370" i="2"/>
  <c r="AI4310" i="2"/>
  <c r="AI4458" i="2"/>
  <c r="AI4459" i="2"/>
  <c r="AI4904" i="2"/>
  <c r="AI4905" i="2"/>
  <c r="AI5039" i="2"/>
  <c r="AI5040" i="2"/>
  <c r="AI496" i="2"/>
  <c r="AI506" i="2"/>
  <c r="AI507" i="2"/>
  <c r="AI508" i="2"/>
  <c r="AI1022" i="2"/>
  <c r="AI1023" i="2"/>
  <c r="AI4669" i="2"/>
  <c r="AI4670" i="2"/>
  <c r="AI1337" i="2"/>
  <c r="AI1338" i="2"/>
  <c r="AI3561" i="2"/>
  <c r="AI3562" i="2"/>
  <c r="AI5823" i="2"/>
  <c r="AI4311" i="2"/>
  <c r="AI5824" i="2"/>
  <c r="AI4312" i="2"/>
  <c r="AI5193" i="2"/>
  <c r="AI5194" i="2"/>
  <c r="AI5324" i="2"/>
  <c r="AI5325" i="2"/>
  <c r="AI5713" i="2"/>
  <c r="AI5714" i="2"/>
  <c r="AI6045" i="2"/>
  <c r="AI6098" i="2"/>
  <c r="AI6182" i="2"/>
  <c r="AI6227" i="2"/>
  <c r="AI6280" i="2"/>
  <c r="AI6285" i="2"/>
  <c r="AI517" i="2"/>
  <c r="AI518" i="2"/>
  <c r="AI780" i="2"/>
  <c r="AI781" i="2"/>
  <c r="AI895" i="2"/>
  <c r="AI1105" i="2"/>
  <c r="AI1106" i="2"/>
  <c r="AI1107" i="2"/>
  <c r="AI1110" i="2"/>
  <c r="AI1111" i="2"/>
  <c r="AI1112" i="2"/>
  <c r="AI1121" i="2"/>
  <c r="AI1122" i="2"/>
  <c r="AI1166" i="2"/>
  <c r="AI1167" i="2"/>
  <c r="AI1168" i="2"/>
  <c r="AI1169" i="2"/>
  <c r="AI1171" i="2"/>
  <c r="AI1172" i="2"/>
  <c r="AI2169" i="2"/>
  <c r="AI2170" i="2"/>
  <c r="AI4226" i="2"/>
  <c r="AI4550" i="2"/>
  <c r="AI4551" i="2"/>
  <c r="AI4927" i="2"/>
  <c r="AI4928" i="2"/>
  <c r="AI528" i="2"/>
  <c r="AI529" i="2"/>
  <c r="AI1002" i="2"/>
  <c r="AI4671" i="2"/>
  <c r="AI1253" i="2"/>
  <c r="AI3563" i="2"/>
  <c r="AI3375" i="2"/>
  <c r="AI4033" i="2"/>
  <c r="AI4034" i="2"/>
  <c r="AI4048" i="2"/>
  <c r="AI4050" i="2"/>
  <c r="AI4265" i="2"/>
  <c r="AI5825" i="2"/>
  <c r="AI5157" i="2"/>
  <c r="AI5326" i="2"/>
  <c r="AI5401" i="2"/>
  <c r="AI5673" i="2"/>
  <c r="AI5873" i="2"/>
  <c r="AI5962" i="2"/>
  <c r="AI5963" i="2"/>
  <c r="AI6324" i="2"/>
  <c r="AI6532" i="2"/>
  <c r="AI3224" i="2"/>
  <c r="AI3664" i="2"/>
  <c r="AI3665" i="2"/>
  <c r="AI3863" i="2"/>
  <c r="AI3864" i="2"/>
  <c r="AI5402" i="2"/>
  <c r="AI6363" i="2"/>
  <c r="AI6484" i="2"/>
  <c r="AI222" i="2"/>
  <c r="AI223" i="2"/>
  <c r="AI656" i="2"/>
  <c r="AI698" i="2"/>
  <c r="AI896" i="2"/>
  <c r="AI1955" i="2"/>
  <c r="AI2034" i="2"/>
  <c r="AI2035" i="2"/>
  <c r="AI2120" i="2"/>
  <c r="AI2154" i="2"/>
  <c r="AI2155" i="2"/>
  <c r="AI2171" i="2"/>
  <c r="AI2172" i="2"/>
  <c r="AI2833" i="2"/>
  <c r="AI2909" i="2"/>
  <c r="AI2910" i="2"/>
  <c r="AI2998" i="2"/>
  <c r="AI3065" i="2"/>
  <c r="AI3090" i="2"/>
  <c r="AI3091" i="2"/>
  <c r="AI3118" i="2"/>
  <c r="AI3348" i="2"/>
  <c r="AI3349" i="2"/>
  <c r="AI4227" i="2"/>
  <c r="AI4370" i="2"/>
  <c r="AI4390" i="2"/>
  <c r="AI4846" i="2"/>
  <c r="AI4847" i="2"/>
  <c r="AI4996" i="2"/>
  <c r="AI4997" i="2"/>
  <c r="AI475" i="2"/>
  <c r="AI476" i="2"/>
  <c r="AI482" i="2"/>
  <c r="AI483" i="2"/>
  <c r="AI4672" i="2"/>
  <c r="AI976" i="2"/>
  <c r="AI977" i="2"/>
  <c r="AI4673" i="2"/>
  <c r="AI1254" i="2"/>
  <c r="AI3564" i="2"/>
  <c r="AI1291" i="2"/>
  <c r="AI3565" i="2"/>
  <c r="AI4175" i="2"/>
  <c r="AI5826" i="2"/>
  <c r="AI4266" i="2"/>
  <c r="AI5827" i="2"/>
  <c r="AI5131" i="2"/>
  <c r="AI5327" i="2"/>
  <c r="AI5158" i="2"/>
  <c r="AI5328" i="2"/>
  <c r="AI5674" i="2"/>
  <c r="AI5699" i="2"/>
  <c r="AI6046" i="2"/>
  <c r="AI6099" i="2"/>
  <c r="AI6183" i="2"/>
  <c r="AI6228" i="2"/>
  <c r="AI6281" i="2"/>
  <c r="AI6286" i="2"/>
  <c r="AI413" i="2"/>
  <c r="AI414" i="2"/>
  <c r="AI1024" i="2"/>
  <c r="AI4674" i="2"/>
  <c r="AI1339" i="2"/>
  <c r="AI3566" i="2"/>
  <c r="AI3698" i="2"/>
  <c r="AI3699" i="2"/>
  <c r="AI3929" i="2"/>
  <c r="AI3930" i="2"/>
  <c r="AI4267" i="2"/>
  <c r="AI5828" i="2"/>
  <c r="AI5175" i="2"/>
  <c r="AI5329" i="2"/>
  <c r="AI5715" i="2"/>
  <c r="AI415" i="2"/>
  <c r="AI416" i="2"/>
  <c r="AI728" i="2"/>
  <c r="AI743" i="2"/>
  <c r="AI897" i="2"/>
  <c r="AI1675" i="2"/>
  <c r="AI1761" i="2"/>
  <c r="AI1762" i="2"/>
  <c r="AI1763" i="2"/>
  <c r="AI1764" i="2"/>
  <c r="AI1867" i="2"/>
  <c r="AI1868" i="2"/>
  <c r="AI1956" i="2"/>
  <c r="AI2559" i="2"/>
  <c r="AI2633" i="2"/>
  <c r="AI2634" i="2"/>
  <c r="AI2635" i="2"/>
  <c r="AI2636" i="2"/>
  <c r="AI2735" i="2"/>
  <c r="AI2911" i="2"/>
  <c r="AI2912" i="2"/>
  <c r="AI4313" i="2"/>
  <c r="AI4421" i="2"/>
  <c r="AI4460" i="2"/>
  <c r="AI4906" i="2"/>
  <c r="AI4912" i="2"/>
  <c r="AI3269" i="2"/>
  <c r="AI5427" i="2"/>
  <c r="AI6047" i="2"/>
  <c r="AI6184" i="2"/>
  <c r="AI6229" i="2"/>
  <c r="AI6349" i="2"/>
  <c r="AI6449" i="2"/>
  <c r="AI3311" i="2"/>
  <c r="AI5041" i="2"/>
  <c r="AI3225" i="2"/>
  <c r="AI3666" i="2"/>
  <c r="AI3667" i="2"/>
  <c r="AI3842" i="2"/>
  <c r="AI3865" i="2"/>
  <c r="AI5403" i="2"/>
  <c r="AI6350" i="2"/>
  <c r="AI6485" i="2"/>
  <c r="AI224" i="2"/>
  <c r="AI225" i="2"/>
  <c r="AI657" i="2"/>
  <c r="AI658" i="2"/>
  <c r="AI898" i="2"/>
  <c r="AI1869" i="2"/>
  <c r="AI1957" i="2"/>
  <c r="AI1958" i="2"/>
  <c r="AI2036" i="2"/>
  <c r="AI2121" i="2"/>
  <c r="AI2156" i="2"/>
  <c r="AI2157" i="2"/>
  <c r="AI2173" i="2"/>
  <c r="AI2834" i="2"/>
  <c r="AI2835" i="2"/>
  <c r="AI2836" i="2"/>
  <c r="AI2913" i="2"/>
  <c r="AI2914" i="2"/>
  <c r="AI2999" i="2"/>
  <c r="AI3092" i="2"/>
  <c r="AI3093" i="2"/>
  <c r="AI3350" i="2"/>
  <c r="AI3351" i="2"/>
  <c r="AI4176" i="2"/>
  <c r="AI4371" i="2"/>
  <c r="AI4372" i="2"/>
  <c r="AI4823" i="2"/>
  <c r="AI4848" i="2"/>
  <c r="AI4971" i="2"/>
  <c r="AI4998" i="2"/>
  <c r="AI477" i="2"/>
  <c r="AI478" i="2"/>
  <c r="AI484" i="2"/>
  <c r="AI485" i="2"/>
  <c r="AI978" i="2"/>
  <c r="AI4675" i="2"/>
  <c r="AI979" i="2"/>
  <c r="AI4676" i="2"/>
  <c r="AI1255" i="2"/>
  <c r="AI3567" i="2"/>
  <c r="AI1256" i="2"/>
  <c r="AI3568" i="2"/>
  <c r="AI4177" i="2"/>
  <c r="AI5829" i="2"/>
  <c r="AI4228" i="2"/>
  <c r="AI5830" i="2"/>
  <c r="AI5330" i="2"/>
  <c r="AI5132" i="2"/>
  <c r="AI5159" i="2"/>
  <c r="AI5331" i="2"/>
  <c r="AI5675" i="2"/>
  <c r="AI5676" i="2"/>
  <c r="AI6048" i="2"/>
  <c r="AI6100" i="2"/>
  <c r="AI6185" i="2"/>
  <c r="AI6230" i="2"/>
  <c r="AI6282" i="2"/>
  <c r="AI6287" i="2"/>
  <c r="AI3226" i="2"/>
  <c r="AI3668" i="2"/>
  <c r="AI3669" i="2"/>
  <c r="AI3843" i="2"/>
  <c r="AI3866" i="2"/>
  <c r="AI5404" i="2"/>
  <c r="AI6364" i="2"/>
  <c r="AI6486" i="2"/>
  <c r="AI226" i="2"/>
  <c r="AI227" i="2"/>
  <c r="AI659" i="2"/>
  <c r="AI660" i="2"/>
  <c r="AI899" i="2"/>
  <c r="AI1870" i="2"/>
  <c r="AI1959" i="2"/>
  <c r="AI1960" i="2"/>
  <c r="AI2037" i="2"/>
  <c r="AI2122" i="2"/>
  <c r="AI2158" i="2"/>
  <c r="AI2159" i="2"/>
  <c r="AI2174" i="2"/>
  <c r="AI2837" i="2"/>
  <c r="AI2838" i="2"/>
  <c r="AI2839" i="2"/>
  <c r="AI2840" i="2"/>
  <c r="AI2915" i="2"/>
  <c r="AI2916" i="2"/>
  <c r="AI3094" i="2"/>
  <c r="AI3095" i="2"/>
  <c r="AI3352" i="2"/>
  <c r="AI4178" i="2"/>
  <c r="AI4373" i="2"/>
  <c r="AI4391" i="2"/>
  <c r="AI4824" i="2"/>
  <c r="AI4849" i="2"/>
  <c r="AI4972" i="2"/>
  <c r="AI479" i="2"/>
  <c r="AI480" i="2"/>
  <c r="AI980" i="2"/>
  <c r="AI4677" i="2"/>
  <c r="AI3569" i="2"/>
  <c r="AI1257" i="2"/>
  <c r="AI5831" i="2"/>
  <c r="AI4179" i="2"/>
  <c r="AI5332" i="2"/>
  <c r="AI5133" i="2"/>
  <c r="AI5677" i="2"/>
  <c r="AI6049" i="2"/>
  <c r="AI6186" i="2"/>
  <c r="AI6231" i="2"/>
  <c r="AI417" i="2"/>
  <c r="AI418" i="2"/>
  <c r="AI1025" i="2"/>
  <c r="AI4678" i="2"/>
  <c r="AI1340" i="2"/>
  <c r="AI3570" i="2"/>
  <c r="AI3700" i="2"/>
  <c r="AI3701" i="2"/>
  <c r="AI3931" i="2"/>
  <c r="AI3932" i="2"/>
  <c r="AI4268" i="2"/>
  <c r="AI5832" i="2"/>
  <c r="AI5176" i="2"/>
  <c r="AI5333" i="2"/>
  <c r="AI5716" i="2"/>
  <c r="AI402" i="2"/>
  <c r="AI419" i="2"/>
  <c r="AI729" i="2"/>
  <c r="AI744" i="2"/>
  <c r="AI900" i="2"/>
  <c r="AI1676" i="2"/>
  <c r="AI1677" i="2"/>
  <c r="AI1765" i="2"/>
  <c r="AI1766" i="2"/>
  <c r="AI1767" i="2"/>
  <c r="AI1768" i="2"/>
  <c r="AI1871" i="2"/>
  <c r="AI1961" i="2"/>
  <c r="AI2560" i="2"/>
  <c r="AI2637" i="2"/>
  <c r="AI2638" i="2"/>
  <c r="AI2639" i="2"/>
  <c r="AI2640" i="2"/>
  <c r="AI2736" i="2"/>
  <c r="AI2917" i="2"/>
  <c r="AI2918" i="2"/>
  <c r="AI4290" i="2"/>
  <c r="AI4422" i="2"/>
  <c r="AI4461" i="2"/>
  <c r="AI4907" i="2"/>
  <c r="AI4908" i="2"/>
  <c r="AI3270" i="2"/>
  <c r="AI5428" i="2"/>
  <c r="AI6050" i="2"/>
  <c r="AI6187" i="2"/>
  <c r="AI6232" i="2"/>
  <c r="AI6351" i="2"/>
  <c r="AI6446" i="2"/>
  <c r="AI3312" i="2"/>
  <c r="AI5042" i="2"/>
  <c r="AI420" i="2"/>
  <c r="AI421" i="2"/>
  <c r="AI1046" i="2"/>
  <c r="AI4679" i="2"/>
  <c r="AI1439" i="2"/>
  <c r="AI3571" i="2"/>
  <c r="AI3732" i="2"/>
  <c r="AI3766" i="2"/>
  <c r="AI3955" i="2"/>
  <c r="AI3956" i="2"/>
  <c r="AI4053" i="2"/>
  <c r="AI5206" i="2"/>
  <c r="AI5334" i="2"/>
  <c r="AI5725" i="2"/>
  <c r="AI422" i="2"/>
  <c r="AI423" i="2"/>
  <c r="AI765" i="2"/>
  <c r="AI766" i="2"/>
  <c r="AI901" i="2"/>
  <c r="AI2038" i="2"/>
  <c r="AI2039" i="2"/>
  <c r="AI2198" i="2"/>
  <c r="AI2199" i="2"/>
  <c r="AI2200" i="2"/>
  <c r="AI2201" i="2"/>
  <c r="AI2227" i="2"/>
  <c r="AI2228" i="2"/>
  <c r="AI3000" i="2"/>
  <c r="AI3001" i="2"/>
  <c r="AI3119" i="2"/>
  <c r="AI3120" i="2"/>
  <c r="AI3121" i="2"/>
  <c r="AI3122" i="2"/>
  <c r="AI3162" i="2"/>
  <c r="AI3163" i="2"/>
  <c r="AI4314" i="2"/>
  <c r="AI4488" i="2"/>
  <c r="AI4489" i="2"/>
  <c r="AI4913" i="2"/>
  <c r="AI4914" i="2"/>
  <c r="AI3353" i="2"/>
  <c r="AI5466" i="2"/>
  <c r="AI6051" i="2"/>
  <c r="AI6101" i="2"/>
  <c r="AI6188" i="2"/>
  <c r="AI6233" i="2"/>
  <c r="AI6396" i="2"/>
  <c r="AI6460" i="2"/>
  <c r="AI3371" i="2"/>
  <c r="AI5061" i="2"/>
  <c r="AI424" i="2"/>
  <c r="AI464" i="2"/>
  <c r="AI1038" i="2"/>
  <c r="AI4680" i="2"/>
  <c r="AI1341" i="2"/>
  <c r="AI3572" i="2"/>
  <c r="AI3733" i="2"/>
  <c r="AI3734" i="2"/>
  <c r="AI3933" i="2"/>
  <c r="AI3957" i="2"/>
  <c r="AI4291" i="2"/>
  <c r="AI5833" i="2"/>
  <c r="AI5195" i="2"/>
  <c r="AI5335" i="2"/>
  <c r="AI5726" i="2"/>
  <c r="AI425" i="2"/>
  <c r="AI426" i="2"/>
  <c r="AI745" i="2"/>
  <c r="AI746" i="2"/>
  <c r="AI902" i="2"/>
  <c r="AI1769" i="2"/>
  <c r="AI1770" i="2"/>
  <c r="AI1771" i="2"/>
  <c r="AI1872" i="2"/>
  <c r="AI1873" i="2"/>
  <c r="AI1962" i="2"/>
  <c r="AI1963" i="2"/>
  <c r="AI2040" i="2"/>
  <c r="AI2641" i="2"/>
  <c r="AI2642" i="2"/>
  <c r="AI2643" i="2"/>
  <c r="AI2737" i="2"/>
  <c r="AI2738" i="2"/>
  <c r="AI2739" i="2"/>
  <c r="AI2919" i="2"/>
  <c r="AI2920" i="2"/>
  <c r="AI4315" i="2"/>
  <c r="AI4462" i="2"/>
  <c r="AI4463" i="2"/>
  <c r="AI4915" i="2"/>
  <c r="AI4916" i="2"/>
  <c r="AI3313" i="2"/>
  <c r="AI5445" i="2"/>
  <c r="AI6052" i="2"/>
  <c r="AI6189" i="2"/>
  <c r="AI6234" i="2"/>
  <c r="AI6365" i="2"/>
  <c r="AI6454" i="2"/>
  <c r="AI3314" i="2"/>
  <c r="AI5043" i="2"/>
  <c r="AI3227" i="2"/>
  <c r="AI3702" i="2"/>
  <c r="AI3703" i="2"/>
  <c r="AI3867" i="2"/>
  <c r="AI3868" i="2"/>
  <c r="AI5429" i="2"/>
  <c r="AI6375" i="2"/>
  <c r="AI6496" i="2"/>
  <c r="AI305" i="2"/>
  <c r="AI306" i="2"/>
  <c r="AI699" i="2"/>
  <c r="AI700" i="2"/>
  <c r="AI903" i="2"/>
  <c r="AI1964" i="2"/>
  <c r="AI1965" i="2"/>
  <c r="AI2041" i="2"/>
  <c r="AI2042" i="2"/>
  <c r="AI2043" i="2"/>
  <c r="AI2123" i="2"/>
  <c r="AI2175" i="2"/>
  <c r="AI2176" i="2"/>
  <c r="AI2841" i="2"/>
  <c r="AI2921" i="2"/>
  <c r="AI2922" i="2"/>
  <c r="AI2923" i="2"/>
  <c r="AI2924" i="2"/>
  <c r="AI3002" i="2"/>
  <c r="AI3123" i="2"/>
  <c r="AI3124" i="2"/>
  <c r="AI3362" i="2"/>
  <c r="AI4229" i="2"/>
  <c r="AI4392" i="2"/>
  <c r="AI4393" i="2"/>
  <c r="AI4850" i="2"/>
  <c r="AI4851" i="2"/>
  <c r="AI4999" i="2"/>
  <c r="AI486" i="2"/>
  <c r="AI487" i="2"/>
  <c r="AI1003" i="2"/>
  <c r="AI4681" i="2"/>
  <c r="AI1292" i="2"/>
  <c r="AI3573" i="2"/>
  <c r="AI4230" i="2"/>
  <c r="AI5834" i="2"/>
  <c r="AI5160" i="2"/>
  <c r="AI5336" i="2"/>
  <c r="AI5678" i="2"/>
  <c r="AI6053" i="2"/>
  <c r="AI6190" i="2"/>
  <c r="AI6235" i="2"/>
  <c r="AI3228" i="2"/>
  <c r="AI3670" i="2"/>
  <c r="AI3704" i="2"/>
  <c r="AI3869" i="2"/>
  <c r="AI3870" i="2"/>
  <c r="AI5405" i="2"/>
  <c r="AI6376" i="2"/>
  <c r="AI6497" i="2"/>
  <c r="AI307" i="2"/>
  <c r="AI308" i="2"/>
  <c r="AI701" i="2"/>
  <c r="AI702" i="2"/>
  <c r="AI904" i="2"/>
  <c r="AI1966" i="2"/>
  <c r="AI1967" i="2"/>
  <c r="AI2044" i="2"/>
  <c r="AI2045" i="2"/>
  <c r="AI2046" i="2"/>
  <c r="AI2047" i="2"/>
  <c r="AI2177" i="2"/>
  <c r="AI2178" i="2"/>
  <c r="AI2842" i="2"/>
  <c r="AI2925" i="2"/>
  <c r="AI2926" i="2"/>
  <c r="AI2927" i="2"/>
  <c r="AI3003" i="2"/>
  <c r="AI3004" i="2"/>
  <c r="AI3125" i="2"/>
  <c r="AI3126" i="2"/>
  <c r="AI3354" i="2"/>
  <c r="AI4231" i="2"/>
  <c r="AI4394" i="2"/>
  <c r="AI4395" i="2"/>
  <c r="AI4852" i="2"/>
  <c r="AI4853" i="2"/>
  <c r="AI5000" i="2"/>
  <c r="AI488" i="2"/>
  <c r="AI489" i="2"/>
  <c r="AI981" i="2"/>
  <c r="AI4682" i="2"/>
  <c r="AI1293" i="2"/>
  <c r="AI3574" i="2"/>
  <c r="AI4232" i="2"/>
  <c r="AI5835" i="2"/>
  <c r="AI5161" i="2"/>
  <c r="AI5337" i="2"/>
  <c r="AI5679" i="2"/>
  <c r="AI6054" i="2"/>
  <c r="AI6191" i="2"/>
  <c r="AI6236" i="2"/>
  <c r="AI3229" i="2"/>
  <c r="AI3671" i="2"/>
  <c r="AI3672" i="2"/>
  <c r="AI3871" i="2"/>
  <c r="AI3872" i="2"/>
  <c r="AI5406" i="2"/>
  <c r="AI6377" i="2"/>
  <c r="AI6498" i="2"/>
  <c r="AI228" i="2"/>
  <c r="AI309" i="2"/>
  <c r="AI661" i="2"/>
  <c r="AI703" i="2"/>
  <c r="AI905" i="2"/>
  <c r="AI1968" i="2"/>
  <c r="AI2048" i="2"/>
  <c r="AI2049" i="2"/>
  <c r="AI2124" i="2"/>
  <c r="AI2160" i="2"/>
  <c r="AI2179" i="2"/>
  <c r="AI2180" i="2"/>
  <c r="AI2181" i="2"/>
  <c r="AI2843" i="2"/>
  <c r="AI2928" i="2"/>
  <c r="AI3005" i="2"/>
  <c r="AI3006" i="2"/>
  <c r="AI3007" i="2"/>
  <c r="AI3008" i="2"/>
  <c r="AI3127" i="2"/>
  <c r="AI3128" i="2"/>
  <c r="AI3355" i="2"/>
  <c r="AI4233" i="2"/>
  <c r="AI4396" i="2"/>
  <c r="AI4397" i="2"/>
  <c r="AI4854" i="2"/>
  <c r="AI4855" i="2"/>
  <c r="AI5001" i="2"/>
  <c r="AI481" i="2"/>
  <c r="AI490" i="2"/>
  <c r="AI982" i="2"/>
  <c r="AI4683" i="2"/>
  <c r="AI1258" i="2"/>
  <c r="AI3575" i="2"/>
  <c r="AI4234" i="2"/>
  <c r="AI5836" i="2"/>
  <c r="AI5134" i="2"/>
  <c r="AI5338" i="2"/>
  <c r="AI5680" i="2"/>
  <c r="AI6055" i="2"/>
  <c r="AI6192" i="2"/>
  <c r="AI6237" i="2"/>
  <c r="AI3271" i="2"/>
  <c r="AI3705" i="2"/>
  <c r="AI3706" i="2"/>
  <c r="AI3873" i="2"/>
  <c r="AI3891" i="2"/>
  <c r="AI5430" i="2"/>
  <c r="AI6385" i="2"/>
  <c r="AI6499" i="2"/>
  <c r="AI310" i="2"/>
  <c r="AI311" i="2"/>
  <c r="AI704" i="2"/>
  <c r="AI705" i="2"/>
  <c r="AI906" i="2"/>
  <c r="AI1969" i="2"/>
  <c r="AI2050" i="2"/>
  <c r="AI2051" i="2"/>
  <c r="AI2052" i="2"/>
  <c r="AI2125" i="2"/>
  <c r="AI2126" i="2"/>
  <c r="AI2182" i="2"/>
  <c r="AI2202" i="2"/>
  <c r="AI2929" i="2"/>
  <c r="AI2930" i="2"/>
  <c r="AI2931" i="2"/>
  <c r="AI2932" i="2"/>
  <c r="AI3009" i="2"/>
  <c r="AI3010" i="2"/>
  <c r="AI3129" i="2"/>
  <c r="AI3130" i="2"/>
  <c r="AI3363" i="2"/>
  <c r="AI4269" i="2"/>
  <c r="AI4398" i="2"/>
  <c r="AI4423" i="2"/>
  <c r="AI4856" i="2"/>
  <c r="AI4886" i="2"/>
  <c r="AI5022" i="2"/>
  <c r="AI491" i="2"/>
  <c r="AI492" i="2"/>
  <c r="AI1004" i="2"/>
  <c r="AI4684" i="2"/>
  <c r="AI1294" i="2"/>
  <c r="AI3576" i="2"/>
  <c r="AI4235" i="2"/>
  <c r="AI5837" i="2"/>
  <c r="AI5162" i="2"/>
  <c r="AI5339" i="2"/>
  <c r="AI5700" i="2"/>
  <c r="AI6056" i="2"/>
  <c r="AI6193" i="2"/>
  <c r="AI6238" i="2"/>
  <c r="AI427" i="2"/>
  <c r="AI465" i="2"/>
  <c r="AI1039" i="2"/>
  <c r="AI4685" i="2"/>
  <c r="AI1342" i="2"/>
  <c r="AI3577" i="2"/>
  <c r="AI3707" i="2"/>
  <c r="AI3735" i="2"/>
  <c r="AI3934" i="2"/>
  <c r="AI3958" i="2"/>
  <c r="AI4292" i="2"/>
  <c r="AI5838" i="2"/>
  <c r="AI5196" i="2"/>
  <c r="AI5340" i="2"/>
  <c r="AI5727" i="2"/>
  <c r="AI428" i="2"/>
  <c r="AI429" i="2"/>
  <c r="AI747" i="2"/>
  <c r="AI748" i="2"/>
  <c r="AI907" i="2"/>
  <c r="AI1772" i="2"/>
  <c r="AI1773" i="2"/>
  <c r="AI1774" i="2"/>
  <c r="AI1775" i="2"/>
  <c r="AI1874" i="2"/>
  <c r="AI1875" i="2"/>
  <c r="AI1970" i="2"/>
  <c r="AI1971" i="2"/>
  <c r="AI2644" i="2"/>
  <c r="AI2645" i="2"/>
  <c r="AI2646" i="2"/>
  <c r="AI2647" i="2"/>
  <c r="AI2740" i="2"/>
  <c r="AI2741" i="2"/>
  <c r="AI2933" i="2"/>
  <c r="AI2934" i="2"/>
  <c r="AI4316" i="2"/>
  <c r="AI4464" i="2"/>
  <c r="AI4465" i="2"/>
  <c r="AI4909" i="2"/>
  <c r="AI4917" i="2"/>
  <c r="AI3315" i="2"/>
  <c r="AI5446" i="2"/>
  <c r="AI6057" i="2"/>
  <c r="AI6194" i="2"/>
  <c r="AI6239" i="2"/>
  <c r="AI6352" i="2"/>
  <c r="AI6450" i="2"/>
  <c r="AI3316" i="2"/>
  <c r="AI5044" i="2"/>
  <c r="AI430" i="2"/>
  <c r="AI431" i="2"/>
  <c r="AI1026" i="2"/>
  <c r="AI4686" i="2"/>
  <c r="AI1343" i="2"/>
  <c r="AI3578" i="2"/>
  <c r="AI4293" i="2"/>
  <c r="AI5839" i="2"/>
  <c r="AI5197" i="2"/>
  <c r="AI5341" i="2"/>
  <c r="AI5728" i="2"/>
  <c r="AI1776" i="2"/>
  <c r="AI1777" i="2"/>
  <c r="AI1778" i="2"/>
  <c r="AI1876" i="2"/>
  <c r="AI1877" i="2"/>
  <c r="AI1878" i="2"/>
  <c r="AI2648" i="2"/>
  <c r="AI2649" i="2"/>
  <c r="AI2742" i="2"/>
  <c r="AI2743" i="2"/>
  <c r="AI2844" i="2"/>
  <c r="AI2935" i="2"/>
  <c r="AI6058" i="2"/>
  <c r="AI6195" i="2"/>
  <c r="AI6240" i="2"/>
  <c r="AI3317" i="2"/>
  <c r="AI5045" i="2"/>
  <c r="AI3417" i="2"/>
  <c r="AI3736" i="2"/>
  <c r="AI3767" i="2"/>
  <c r="AI3959" i="2"/>
  <c r="AI3987" i="2"/>
  <c r="AI5407" i="2"/>
  <c r="AI6337" i="2"/>
  <c r="AI6438" i="2"/>
  <c r="AI355" i="2"/>
  <c r="AI356" i="2"/>
  <c r="AI706" i="2"/>
  <c r="AI730" i="2"/>
  <c r="AI908" i="2"/>
  <c r="AI2127" i="2"/>
  <c r="AI2161" i="2"/>
  <c r="AI3011" i="2"/>
  <c r="AI3012" i="2"/>
  <c r="AI4294" i="2"/>
  <c r="AI466" i="2"/>
  <c r="AI474" i="2"/>
  <c r="AI4687" i="2"/>
  <c r="AI1027" i="2"/>
  <c r="AI1344" i="2"/>
  <c r="AI3579" i="2"/>
  <c r="AI4270" i="2"/>
  <c r="AI5840" i="2"/>
  <c r="AI5177" i="2"/>
  <c r="AI5342" i="2"/>
  <c r="AI5474" i="2"/>
  <c r="AI5541" i="2"/>
  <c r="AI5717" i="2"/>
  <c r="AI2053" i="2"/>
  <c r="AI2054" i="2"/>
  <c r="AI2128" i="2"/>
  <c r="AI2162" i="2"/>
  <c r="AI2183" i="2"/>
  <c r="AI2203" i="2"/>
  <c r="AI3013" i="2"/>
  <c r="AI3014" i="2"/>
  <c r="AI3066" i="2"/>
  <c r="AI3067" i="2"/>
  <c r="AI3068" i="2"/>
  <c r="AI3096" i="2"/>
  <c r="AI6059" i="2"/>
  <c r="AI6196" i="2"/>
  <c r="AI6241" i="2"/>
  <c r="AI3439" i="2"/>
  <c r="AI4490" i="2"/>
  <c r="AI4491" i="2"/>
  <c r="AI4757" i="2"/>
  <c r="AI4758" i="2"/>
  <c r="AI5046" i="2"/>
  <c r="AI403" i="2"/>
  <c r="AI432" i="2"/>
  <c r="AI1028" i="2"/>
  <c r="AI4688" i="2"/>
  <c r="AI1390" i="2"/>
  <c r="AI3580" i="2"/>
  <c r="AI3795" i="2"/>
  <c r="AI3796" i="2"/>
  <c r="AI4007" i="2"/>
  <c r="AI4016" i="2"/>
  <c r="AI4295" i="2"/>
  <c r="AI5841" i="2"/>
  <c r="AI5178" i="2"/>
  <c r="AI5343" i="2"/>
  <c r="AI5475" i="2"/>
  <c r="AI5542" i="2"/>
  <c r="AI5718" i="2"/>
  <c r="AI5981" i="2"/>
  <c r="AI5982" i="2"/>
  <c r="AI433" i="2"/>
  <c r="AI434" i="2"/>
  <c r="AI749" i="2"/>
  <c r="AI750" i="2"/>
  <c r="AI909" i="2"/>
  <c r="AI1678" i="2"/>
  <c r="AI1679" i="2"/>
  <c r="AI1779" i="2"/>
  <c r="AI1780" i="2"/>
  <c r="AI1781" i="2"/>
  <c r="AI1782" i="2"/>
  <c r="AI2184" i="2"/>
  <c r="AI2185" i="2"/>
  <c r="AI2561" i="2"/>
  <c r="AI2650" i="2"/>
  <c r="AI2651" i="2"/>
  <c r="AI2652" i="2"/>
  <c r="AI2653" i="2"/>
  <c r="AI2744" i="2"/>
  <c r="AI3131" i="2"/>
  <c r="AI3132" i="2"/>
  <c r="AI4296" i="2"/>
  <c r="AI4527" i="2"/>
  <c r="AI4528" i="2"/>
  <c r="AI4857" i="2"/>
  <c r="AI4858" i="2"/>
  <c r="AI3440" i="2"/>
  <c r="AI5447" i="2"/>
  <c r="AI6197" i="2"/>
  <c r="AI6405" i="2"/>
  <c r="AI6524" i="2"/>
  <c r="AI3443" i="2"/>
  <c r="AI5047" i="2"/>
  <c r="AI229" i="2"/>
  <c r="AI435" i="2"/>
  <c r="AI921" i="2"/>
  <c r="AI4689" i="2"/>
  <c r="AI1440" i="2"/>
  <c r="AI3581" i="2"/>
  <c r="AI3378" i="2"/>
  <c r="AI3673" i="2"/>
  <c r="AI3800" i="2"/>
  <c r="AI4017" i="2"/>
  <c r="AI4018" i="2"/>
  <c r="AI4127" i="2"/>
  <c r="AI5842" i="2"/>
  <c r="AI5103" i="2"/>
  <c r="AI5344" i="2"/>
  <c r="AI5431" i="2"/>
  <c r="AI5599" i="2"/>
  <c r="AI5847" i="2"/>
  <c r="AI5895" i="2"/>
  <c r="AI5974" i="2"/>
  <c r="AI6290" i="2"/>
  <c r="AI6414" i="2"/>
  <c r="AI751" i="2"/>
  <c r="AI767" i="2"/>
  <c r="AI910" i="2"/>
  <c r="AI1051" i="2"/>
  <c r="AI1052" i="2"/>
  <c r="AI1130" i="2"/>
  <c r="AI1173" i="2"/>
  <c r="AI1295" i="2"/>
  <c r="AI1680" i="2"/>
  <c r="AI2129" i="2"/>
  <c r="AI2130" i="2"/>
  <c r="AI2278" i="2"/>
  <c r="AI2283" i="2"/>
  <c r="AI2284" i="2"/>
  <c r="AI2285" i="2"/>
  <c r="AI2288" i="2"/>
  <c r="AI2289" i="2"/>
  <c r="AI2291" i="2"/>
  <c r="AI2295" i="2"/>
  <c r="AI3376" i="2"/>
  <c r="AI3377" i="2"/>
  <c r="AI3379" i="2"/>
  <c r="AI4180" i="2"/>
  <c r="AI4759" i="2"/>
  <c r="AI4887" i="2"/>
  <c r="AI4947" i="2"/>
  <c r="AI5066" i="2"/>
  <c r="AI5067" i="2"/>
  <c r="AI497" i="2"/>
  <c r="AI498" i="2"/>
  <c r="AI1005" i="2"/>
  <c r="AI4690" i="2"/>
  <c r="AI1296" i="2"/>
  <c r="AI3582" i="2"/>
  <c r="AI3272" i="2"/>
  <c r="AI3708" i="2"/>
  <c r="AI3737" i="2"/>
  <c r="AI3892" i="2"/>
  <c r="AI3893" i="2"/>
  <c r="AI4297" i="2"/>
  <c r="AI5843" i="2"/>
  <c r="AI5179" i="2"/>
  <c r="AI5345" i="2"/>
  <c r="AI5432" i="2"/>
  <c r="AI5719" i="2"/>
  <c r="AI6060" i="2"/>
  <c r="AI6198" i="2"/>
  <c r="AI6242" i="2"/>
  <c r="AI6386" i="2"/>
  <c r="AI6511" i="2"/>
  <c r="AI357" i="2"/>
  <c r="AI358" i="2"/>
  <c r="AI731" i="2"/>
  <c r="AI732" i="2"/>
  <c r="AI911" i="2"/>
  <c r="AI2204" i="2"/>
  <c r="AI2205" i="2"/>
  <c r="AI2206" i="2"/>
  <c r="AI2207" i="2"/>
  <c r="AI2208" i="2"/>
  <c r="AI2229" i="2"/>
  <c r="AI2230" i="2"/>
  <c r="AI2231" i="2"/>
  <c r="AI3097" i="2"/>
  <c r="AI3133" i="2"/>
  <c r="AI3134" i="2"/>
  <c r="AI3135" i="2"/>
  <c r="AI3164" i="2"/>
  <c r="AI3165" i="2"/>
  <c r="AI3166" i="2"/>
  <c r="AI3230" i="2"/>
  <c r="AI3364" i="2"/>
  <c r="AI4271" i="2"/>
  <c r="AI4424" i="2"/>
  <c r="AI4425" i="2"/>
  <c r="AI4888" i="2"/>
  <c r="AI4889" i="2"/>
  <c r="AI5023" i="2"/>
  <c r="AJ312" i="2"/>
  <c r="AJ359" i="2"/>
  <c r="AJ1029" i="2"/>
  <c r="AJ4552" i="2"/>
  <c r="AJ1297" i="2"/>
  <c r="AJ3444" i="2"/>
  <c r="AJ3231" i="2"/>
  <c r="AJ3738" i="2"/>
  <c r="AJ3768" i="2"/>
  <c r="AJ3960" i="2"/>
  <c r="AJ3988" i="2"/>
  <c r="AJ125" i="2"/>
  <c r="AJ230" i="2"/>
  <c r="AJ618" i="2"/>
  <c r="AJ662" i="2"/>
  <c r="AJ786" i="2"/>
  <c r="AJ1681" i="2"/>
  <c r="AJ1783" i="2"/>
  <c r="AJ1879" i="2"/>
  <c r="AJ1880" i="2"/>
  <c r="AJ1972" i="2"/>
  <c r="AJ2055" i="2"/>
  <c r="AJ2562" i="2"/>
  <c r="AJ1973" i="2"/>
  <c r="AJ2056" i="2"/>
  <c r="AJ2936" i="2"/>
  <c r="AJ3015" i="2"/>
  <c r="AJ3273" i="2"/>
  <c r="AJ4236" i="2"/>
  <c r="AJ4466" i="2"/>
  <c r="AJ4492" i="2"/>
  <c r="AJ4733" i="2"/>
  <c r="AJ4760" i="2"/>
  <c r="AJ2654" i="2"/>
  <c r="AJ2745" i="2"/>
  <c r="AJ2845" i="2"/>
  <c r="AJ2846" i="2"/>
  <c r="AJ2937" i="2"/>
  <c r="AJ4237" i="2"/>
  <c r="AJ5732" i="2"/>
  <c r="AJ5163" i="2"/>
  <c r="AJ5207" i="2"/>
  <c r="AJ5408" i="2"/>
  <c r="AJ5476" i="2"/>
  <c r="AJ5543" i="2"/>
  <c r="AJ5681" i="2"/>
  <c r="AJ5943" i="2"/>
  <c r="AJ5964" i="2"/>
  <c r="AJ6102" i="2"/>
  <c r="AJ5002" i="2"/>
  <c r="AJ6378" i="2"/>
  <c r="AJ6500" i="2"/>
  <c r="AJ313" i="2"/>
  <c r="AJ360" i="2"/>
  <c r="AJ1030" i="2"/>
  <c r="AJ4553" i="2"/>
  <c r="AJ1298" i="2"/>
  <c r="AJ3445" i="2"/>
  <c r="AJ3274" i="2"/>
  <c r="AJ3739" i="2"/>
  <c r="AJ3769" i="2"/>
  <c r="AJ3961" i="2"/>
  <c r="AJ3989" i="2"/>
  <c r="AJ231" i="2"/>
  <c r="AJ232" i="2"/>
  <c r="AJ663" i="2"/>
  <c r="AJ664" i="2"/>
  <c r="AJ787" i="2"/>
  <c r="AJ1682" i="2"/>
  <c r="AJ1784" i="2"/>
  <c r="AJ1881" i="2"/>
  <c r="AJ1974" i="2"/>
  <c r="AJ1975" i="2"/>
  <c r="AJ2057" i="2"/>
  <c r="AJ2563" i="2"/>
  <c r="AJ1976" i="2"/>
  <c r="AJ2058" i="2"/>
  <c r="AJ3016" i="2"/>
  <c r="AJ3017" i="2"/>
  <c r="AJ3275" i="2"/>
  <c r="AJ4238" i="2"/>
  <c r="AJ4493" i="2"/>
  <c r="AJ4494" i="2"/>
  <c r="AJ4734" i="2"/>
  <c r="AJ4761" i="2"/>
  <c r="AJ2655" i="2"/>
  <c r="AJ2746" i="2"/>
  <c r="AJ2847" i="2"/>
  <c r="AJ2938" i="2"/>
  <c r="AJ2939" i="2"/>
  <c r="AJ4239" i="2"/>
  <c r="AJ5733" i="2"/>
  <c r="AJ5164" i="2"/>
  <c r="AJ5208" i="2"/>
  <c r="AJ5433" i="2"/>
  <c r="AJ5477" i="2"/>
  <c r="AJ5544" i="2"/>
  <c r="AJ5682" i="2"/>
  <c r="AJ5944" i="2"/>
  <c r="AJ5965" i="2"/>
  <c r="AJ6103" i="2"/>
  <c r="AJ5003" i="2"/>
  <c r="AJ6387" i="2"/>
  <c r="AJ6501" i="2"/>
  <c r="AJ436" i="2"/>
  <c r="AJ467" i="2"/>
  <c r="AJ912" i="2"/>
  <c r="AJ4554" i="2"/>
  <c r="AJ3446" i="2"/>
  <c r="AJ1190" i="2"/>
  <c r="AJ3098" i="2"/>
  <c r="AJ3602" i="2"/>
  <c r="AJ3603" i="2"/>
  <c r="AJ3804" i="2"/>
  <c r="AJ3805" i="2"/>
  <c r="AJ4079" i="2"/>
  <c r="AJ5734" i="2"/>
  <c r="AJ30" i="2"/>
  <c r="AJ58" i="2"/>
  <c r="AJ535" i="2"/>
  <c r="AJ569" i="2"/>
  <c r="AJ788" i="2"/>
  <c r="AJ1441" i="2"/>
  <c r="AJ1492" i="2"/>
  <c r="AJ1546" i="2"/>
  <c r="AJ1613" i="2"/>
  <c r="AJ1683" i="2"/>
  <c r="AJ1684" i="2"/>
  <c r="AJ1882" i="2"/>
  <c r="AJ2059" i="2"/>
  <c r="AJ2435" i="2"/>
  <c r="AJ2436" i="2"/>
  <c r="AJ2468" i="2"/>
  <c r="AJ2507" i="2"/>
  <c r="AJ2564" i="2"/>
  <c r="AJ2565" i="2"/>
  <c r="AJ2940" i="2"/>
  <c r="AJ3018" i="2"/>
  <c r="AJ3276" i="2"/>
  <c r="AJ4080" i="2"/>
  <c r="AJ4325" i="2"/>
  <c r="AJ4332" i="2"/>
  <c r="AJ4735" i="2"/>
  <c r="AJ4762" i="2"/>
  <c r="AJ4929" i="2"/>
  <c r="AJ5074" i="2"/>
  <c r="AJ5209" i="2"/>
  <c r="AJ5360" i="2"/>
  <c r="AJ5600" i="2"/>
  <c r="AJ5992" i="2"/>
  <c r="AJ6104" i="2"/>
  <c r="AJ6199" i="2"/>
  <c r="AJ6305" i="2"/>
  <c r="AJ6468" i="2"/>
  <c r="AJ126" i="2"/>
  <c r="AJ233" i="2"/>
  <c r="AJ947" i="2"/>
  <c r="AJ4555" i="2"/>
  <c r="AJ1225" i="2"/>
  <c r="AJ3447" i="2"/>
  <c r="AJ3404" i="2"/>
  <c r="AJ4128" i="2"/>
  <c r="AJ5735" i="2"/>
  <c r="AJ1299" i="2"/>
  <c r="AJ1345" i="2"/>
  <c r="AJ1346" i="2"/>
  <c r="AJ1391" i="2"/>
  <c r="AJ1442" i="2"/>
  <c r="AJ1493" i="2"/>
  <c r="AJ59" i="2"/>
  <c r="AJ127" i="2"/>
  <c r="AJ570" i="2"/>
  <c r="AJ619" i="2"/>
  <c r="AJ789" i="2"/>
  <c r="AJ1883" i="2"/>
  <c r="AJ1977" i="2"/>
  <c r="AJ3709" i="2"/>
  <c r="AJ3740" i="2"/>
  <c r="AJ3935" i="2"/>
  <c r="AJ3962" i="2"/>
  <c r="AJ2303" i="2"/>
  <c r="AJ2323" i="2"/>
  <c r="AJ2324" i="2"/>
  <c r="AJ2360" i="2"/>
  <c r="AJ2398" i="2"/>
  <c r="AJ2437" i="2"/>
  <c r="AJ3405" i="2"/>
  <c r="AJ2941" i="2"/>
  <c r="AJ3019" i="2"/>
  <c r="AJ4129" i="2"/>
  <c r="AJ4467" i="2"/>
  <c r="AJ4468" i="2"/>
  <c r="AJ4736" i="2"/>
  <c r="AJ4737" i="2"/>
  <c r="AJ5104" i="2"/>
  <c r="AJ5210" i="2"/>
  <c r="AJ5383" i="2"/>
  <c r="AJ5478" i="2"/>
  <c r="AJ5545" i="2"/>
  <c r="AJ5619" i="2"/>
  <c r="AJ5862" i="2"/>
  <c r="AJ5896" i="2"/>
  <c r="AJ5921" i="2"/>
  <c r="AJ4948" i="2"/>
  <c r="AJ6353" i="2"/>
  <c r="AJ6487" i="2"/>
  <c r="AJ361" i="2"/>
  <c r="AJ385" i="2"/>
  <c r="AJ1040" i="2"/>
  <c r="AJ4556" i="2"/>
  <c r="AJ1347" i="2"/>
  <c r="AJ3448" i="2"/>
  <c r="AJ3318" i="2"/>
  <c r="AJ234" i="2"/>
  <c r="AJ314" i="2"/>
  <c r="AJ665" i="2"/>
  <c r="AJ790" i="2"/>
  <c r="AJ707" i="2"/>
  <c r="AJ1884" i="2"/>
  <c r="AJ1885" i="2"/>
  <c r="AJ1978" i="2"/>
  <c r="AJ2060" i="2"/>
  <c r="AJ2131" i="2"/>
  <c r="AJ2163" i="2"/>
  <c r="AJ5062" i="2"/>
  <c r="AJ5063" i="2"/>
  <c r="AJ5064" i="2"/>
  <c r="AJ5065" i="2"/>
  <c r="AJ2061" i="2"/>
  <c r="AJ2132" i="2"/>
  <c r="AJ3069" i="2"/>
  <c r="AJ3099" i="2"/>
  <c r="AJ3319" i="2"/>
  <c r="AJ4272" i="2"/>
  <c r="AJ4495" i="2"/>
  <c r="AJ4516" i="2"/>
  <c r="AJ4763" i="2"/>
  <c r="AJ4796" i="2"/>
  <c r="AJ2747" i="2"/>
  <c r="AJ2848" i="2"/>
  <c r="AJ2942" i="2"/>
  <c r="AJ3020" i="2"/>
  <c r="AJ3021" i="2"/>
  <c r="AJ3070" i="2"/>
  <c r="AJ4298" i="2"/>
  <c r="AJ5736" i="2"/>
  <c r="AJ5180" i="2"/>
  <c r="AJ5211" i="2"/>
  <c r="AJ5448" i="2"/>
  <c r="AJ5479" i="2"/>
  <c r="AJ5546" i="2"/>
  <c r="AJ5720" i="2"/>
  <c r="AJ5863" i="2"/>
  <c r="AJ5975" i="2"/>
  <c r="AJ5976" i="2"/>
  <c r="AJ5024" i="2"/>
  <c r="AJ6402" i="2"/>
  <c r="AJ6519" i="2"/>
  <c r="AJ128" i="2"/>
  <c r="AJ386" i="2"/>
  <c r="AJ948" i="2"/>
  <c r="AJ4557" i="2"/>
  <c r="AJ1226" i="2"/>
  <c r="AJ3449" i="2"/>
  <c r="AJ3136" i="2"/>
  <c r="AJ4130" i="2"/>
  <c r="AJ5737" i="2"/>
  <c r="AJ1348" i="2"/>
  <c r="AJ1392" i="2"/>
  <c r="AJ1393" i="2"/>
  <c r="AJ1443" i="2"/>
  <c r="AJ1494" i="2"/>
  <c r="AJ1495" i="2"/>
  <c r="AJ129" i="2"/>
  <c r="AJ235" i="2"/>
  <c r="AJ620" i="2"/>
  <c r="AJ666" i="2"/>
  <c r="AJ791" i="2"/>
  <c r="AJ1547" i="2"/>
  <c r="AJ1614" i="2"/>
  <c r="AJ2566" i="2"/>
  <c r="AJ3625" i="2"/>
  <c r="AJ3645" i="2"/>
  <c r="AJ3844" i="2"/>
  <c r="AJ3845" i="2"/>
  <c r="AJ2325" i="2"/>
  <c r="AJ2326" i="2"/>
  <c r="AJ2361" i="2"/>
  <c r="AJ2399" i="2"/>
  <c r="AJ2438" i="2"/>
  <c r="AJ2439" i="2"/>
  <c r="AJ3167" i="2"/>
  <c r="AJ2656" i="2"/>
  <c r="AJ4240" i="2"/>
  <c r="AJ4348" i="2"/>
  <c r="AJ4374" i="2"/>
  <c r="AJ4825" i="2"/>
  <c r="AJ4859" i="2"/>
  <c r="AJ5135" i="2"/>
  <c r="AJ5212" i="2"/>
  <c r="AJ5384" i="2"/>
  <c r="AJ5651" i="2"/>
  <c r="AJ5993" i="2"/>
  <c r="AJ6105" i="2"/>
  <c r="AJ6200" i="2"/>
  <c r="AJ4973" i="2"/>
  <c r="AJ6306" i="2"/>
  <c r="AJ6433" i="2"/>
  <c r="AJ315" i="2"/>
  <c r="AJ362" i="2"/>
  <c r="AJ1031" i="2"/>
  <c r="AJ4558" i="2"/>
  <c r="AJ1300" i="2"/>
  <c r="AJ3450" i="2"/>
  <c r="AJ3277" i="2"/>
  <c r="AJ3770" i="2"/>
  <c r="AJ3771" i="2"/>
  <c r="AJ3963" i="2"/>
  <c r="AJ3990" i="2"/>
  <c r="AJ236" i="2"/>
  <c r="AJ387" i="2"/>
  <c r="AJ667" i="2"/>
  <c r="AJ708" i="2"/>
  <c r="AJ792" i="2"/>
  <c r="AJ1685" i="2"/>
  <c r="AJ1785" i="2"/>
  <c r="AJ1886" i="2"/>
  <c r="AJ1979" i="2"/>
  <c r="AJ2062" i="2"/>
  <c r="AJ2063" i="2"/>
  <c r="AJ1980" i="2"/>
  <c r="AJ2064" i="2"/>
  <c r="AJ3022" i="2"/>
  <c r="AJ3071" i="2"/>
  <c r="AJ3278" i="2"/>
  <c r="AJ4241" i="2"/>
  <c r="AJ4496" i="2"/>
  <c r="AJ4517" i="2"/>
  <c r="AJ4764" i="2"/>
  <c r="AJ4765" i="2"/>
  <c r="AJ2657" i="2"/>
  <c r="AJ2658" i="2"/>
  <c r="AJ2748" i="2"/>
  <c r="AJ2849" i="2"/>
  <c r="AJ2943" i="2"/>
  <c r="AJ3023" i="2"/>
  <c r="AJ4273" i="2"/>
  <c r="AJ5738" i="2"/>
  <c r="AJ5165" i="2"/>
  <c r="AJ5213" i="2"/>
  <c r="AJ5434" i="2"/>
  <c r="AJ5480" i="2"/>
  <c r="AJ5547" i="2"/>
  <c r="AJ5701" i="2"/>
  <c r="AJ5856" i="2"/>
  <c r="AJ5945" i="2"/>
  <c r="AJ5966" i="2"/>
  <c r="AJ5004" i="2"/>
  <c r="AJ6388" i="2"/>
  <c r="AJ6512" i="2"/>
  <c r="AJ316" i="2"/>
  <c r="AJ363" i="2"/>
  <c r="AJ1032" i="2"/>
  <c r="AJ4559" i="2"/>
  <c r="AJ1301" i="2"/>
  <c r="AJ3451" i="2"/>
  <c r="AJ3232" i="2"/>
  <c r="AJ3741" i="2"/>
  <c r="AJ3772" i="2"/>
  <c r="AJ3964" i="2"/>
  <c r="AJ3991" i="2"/>
  <c r="AJ130" i="2"/>
  <c r="AJ237" i="2"/>
  <c r="AJ621" i="2"/>
  <c r="AJ668" i="2"/>
  <c r="AJ793" i="2"/>
  <c r="AJ1686" i="2"/>
  <c r="AJ1786" i="2"/>
  <c r="AJ1787" i="2"/>
  <c r="AJ1887" i="2"/>
  <c r="AJ1981" i="2"/>
  <c r="AJ2065" i="2"/>
  <c r="AJ2567" i="2"/>
  <c r="AJ1982" i="2"/>
  <c r="AJ2066" i="2"/>
  <c r="AJ2944" i="2"/>
  <c r="AJ3024" i="2"/>
  <c r="AJ3279" i="2"/>
  <c r="AJ4242" i="2"/>
  <c r="AJ4469" i="2"/>
  <c r="AJ4497" i="2"/>
  <c r="AJ4738" i="2"/>
  <c r="AJ4766" i="2"/>
  <c r="AJ2659" i="2"/>
  <c r="AJ2749" i="2"/>
  <c r="AJ2750" i="2"/>
  <c r="AJ2850" i="2"/>
  <c r="AJ2945" i="2"/>
  <c r="AJ4243" i="2"/>
  <c r="AJ5739" i="2"/>
  <c r="AJ5166" i="2"/>
  <c r="AJ5214" i="2"/>
  <c r="AJ5409" i="2"/>
  <c r="AJ5481" i="2"/>
  <c r="AJ5548" i="2"/>
  <c r="AJ5683" i="2"/>
  <c r="AJ5946" i="2"/>
  <c r="AJ5947" i="2"/>
  <c r="AJ6106" i="2"/>
  <c r="AJ5005" i="2"/>
  <c r="AJ6379" i="2"/>
  <c r="AJ6502" i="2"/>
  <c r="AJ238" i="2"/>
  <c r="AJ317" i="2"/>
  <c r="AJ983" i="2"/>
  <c r="AJ4560" i="2"/>
  <c r="AJ1302" i="2"/>
  <c r="AJ3452" i="2"/>
  <c r="AJ3418" i="2"/>
  <c r="AJ1349" i="2"/>
  <c r="AJ1394" i="2"/>
  <c r="AJ1444" i="2"/>
  <c r="AJ1496" i="2"/>
  <c r="AJ1497" i="2"/>
  <c r="AJ1548" i="2"/>
  <c r="AJ131" i="2"/>
  <c r="AJ239" i="2"/>
  <c r="AJ669" i="2"/>
  <c r="AJ709" i="2"/>
  <c r="AJ794" i="2"/>
  <c r="AJ2067" i="2"/>
  <c r="AJ2068" i="2"/>
  <c r="AJ3773" i="2"/>
  <c r="AJ3783" i="2"/>
  <c r="AJ3992" i="2"/>
  <c r="AJ3993" i="2"/>
  <c r="AJ2327" i="2"/>
  <c r="AJ2362" i="2"/>
  <c r="AJ2400" i="2"/>
  <c r="AJ2440" i="2"/>
  <c r="AJ2441" i="2"/>
  <c r="AJ2469" i="2"/>
  <c r="AJ3432" i="2"/>
  <c r="AJ3025" i="2"/>
  <c r="AJ3072" i="2"/>
  <c r="AJ4244" i="2"/>
  <c r="AJ4498" i="2"/>
  <c r="AJ4518" i="2"/>
  <c r="AJ4767" i="2"/>
  <c r="AJ4797" i="2"/>
  <c r="AJ4245" i="2"/>
  <c r="AJ5740" i="2"/>
  <c r="AJ5136" i="2"/>
  <c r="AJ5215" i="2"/>
  <c r="AJ5410" i="2"/>
  <c r="AJ5482" i="2"/>
  <c r="AJ5549" i="2"/>
  <c r="AJ5684" i="2"/>
  <c r="AJ5948" i="2"/>
  <c r="AJ5949" i="2"/>
  <c r="AJ6107" i="2"/>
  <c r="AJ5006" i="2"/>
  <c r="AJ6389" i="2"/>
  <c r="AJ6503" i="2"/>
  <c r="AJ3320" i="2"/>
  <c r="AJ3646" i="2"/>
  <c r="AJ3674" i="2"/>
  <c r="AJ3874" i="2"/>
  <c r="AJ3894" i="2"/>
  <c r="AJ4054" i="2"/>
  <c r="AJ318" i="2"/>
  <c r="AJ319" i="2"/>
  <c r="AJ710" i="2"/>
  <c r="AJ733" i="2"/>
  <c r="AJ795" i="2"/>
  <c r="AJ1788" i="2"/>
  <c r="AJ1888" i="2"/>
  <c r="AJ1983" i="2"/>
  <c r="AJ2069" i="2"/>
  <c r="AJ2070" i="2"/>
  <c r="AJ2133" i="2"/>
  <c r="AJ320" i="2"/>
  <c r="AJ364" i="2"/>
  <c r="AJ1006" i="2"/>
  <c r="AJ4561" i="2"/>
  <c r="AJ1350" i="2"/>
  <c r="AJ3453" i="2"/>
  <c r="AJ5181" i="2"/>
  <c r="AJ5216" i="2"/>
  <c r="AJ5685" i="2"/>
  <c r="AJ3338" i="2"/>
  <c r="AJ4274" i="2"/>
  <c r="AJ2751" i="2"/>
  <c r="AJ2752" i="2"/>
  <c r="AJ2851" i="2"/>
  <c r="AJ2946" i="2"/>
  <c r="AJ3026" i="2"/>
  <c r="AJ3027" i="2"/>
  <c r="AJ5455" i="2"/>
  <c r="AJ5994" i="2"/>
  <c r="AJ6061" i="2"/>
  <c r="AJ6108" i="2"/>
  <c r="AJ6243" i="2"/>
  <c r="AJ5048" i="2"/>
  <c r="AJ6380" i="2"/>
  <c r="AJ6457" i="2"/>
  <c r="AJ132" i="2"/>
  <c r="AJ240" i="2"/>
  <c r="AJ949" i="2"/>
  <c r="AJ4562" i="2"/>
  <c r="AJ1227" i="2"/>
  <c r="AJ3454" i="2"/>
  <c r="AJ3406" i="2"/>
  <c r="AJ4131" i="2"/>
  <c r="AJ5741" i="2"/>
  <c r="AJ1303" i="2"/>
  <c r="AJ1351" i="2"/>
  <c r="AJ1395" i="2"/>
  <c r="AJ1396" i="2"/>
  <c r="AJ1445" i="2"/>
  <c r="AJ1498" i="2"/>
  <c r="AJ60" i="2"/>
  <c r="AJ133" i="2"/>
  <c r="AJ571" i="2"/>
  <c r="AJ622" i="2"/>
  <c r="AJ796" i="2"/>
  <c r="AJ1889" i="2"/>
  <c r="AJ2071" i="2"/>
  <c r="AJ3710" i="2"/>
  <c r="AJ3742" i="2"/>
  <c r="AJ3936" i="2"/>
  <c r="AJ3965" i="2"/>
  <c r="AJ2304" i="2"/>
  <c r="AJ2328" i="2"/>
  <c r="AJ2363" i="2"/>
  <c r="AJ2364" i="2"/>
  <c r="AJ2401" i="2"/>
  <c r="AJ2442" i="2"/>
  <c r="AJ3419" i="2"/>
  <c r="AJ2947" i="2"/>
  <c r="AJ3028" i="2"/>
  <c r="AJ4132" i="2"/>
  <c r="AJ4470" i="2"/>
  <c r="AJ4471" i="2"/>
  <c r="AJ4739" i="2"/>
  <c r="AJ4740" i="2"/>
  <c r="AJ5105" i="2"/>
  <c r="AJ5217" i="2"/>
  <c r="AJ5385" i="2"/>
  <c r="AJ5483" i="2"/>
  <c r="AJ5550" i="2"/>
  <c r="AJ5652" i="2"/>
  <c r="AJ5868" i="2"/>
  <c r="AJ5897" i="2"/>
  <c r="AJ5922" i="2"/>
  <c r="AJ4974" i="2"/>
  <c r="AJ6354" i="2"/>
  <c r="AJ6488" i="2"/>
  <c r="AJ3168" i="2"/>
  <c r="AJ3593" i="2"/>
  <c r="AJ3604" i="2"/>
  <c r="AJ3806" i="2"/>
  <c r="AJ3807" i="2"/>
  <c r="AJ4055" i="2"/>
  <c r="AJ31" i="2"/>
  <c r="AJ61" i="2"/>
  <c r="AJ536" i="2"/>
  <c r="AJ537" i="2"/>
  <c r="AJ797" i="2"/>
  <c r="AJ1446" i="2"/>
  <c r="AJ1499" i="2"/>
  <c r="AJ1549" i="2"/>
  <c r="AJ1550" i="2"/>
  <c r="AJ1615" i="2"/>
  <c r="AJ1687" i="2"/>
  <c r="AJ1789" i="2"/>
  <c r="AJ1890" i="2"/>
  <c r="AJ2470" i="2"/>
  <c r="AJ2508" i="2"/>
  <c r="AJ2568" i="2"/>
  <c r="AJ2569" i="2"/>
  <c r="AJ32" i="2"/>
  <c r="AJ62" i="2"/>
  <c r="AJ913" i="2"/>
  <c r="AJ4563" i="2"/>
  <c r="AJ1191" i="2"/>
  <c r="AJ3455" i="2"/>
  <c r="AJ5075" i="2"/>
  <c r="AJ5218" i="2"/>
  <c r="AJ5593" i="2"/>
  <c r="AJ2471" i="2"/>
  <c r="AJ2509" i="2"/>
  <c r="AJ3169" i="2"/>
  <c r="AJ4081" i="2"/>
  <c r="AJ4326" i="2"/>
  <c r="AJ4333" i="2"/>
  <c r="AJ4768" i="2"/>
  <c r="AJ4769" i="2"/>
  <c r="AJ2660" i="2"/>
  <c r="AJ2753" i="2"/>
  <c r="AJ5411" i="2"/>
  <c r="AJ5995" i="2"/>
  <c r="AJ6062" i="2"/>
  <c r="AJ6109" i="2"/>
  <c r="AJ6244" i="2"/>
  <c r="AJ4949" i="2"/>
  <c r="AJ6325" i="2"/>
  <c r="AJ6420" i="2"/>
  <c r="AJ63" i="2"/>
  <c r="AJ64" i="2"/>
  <c r="AJ922" i="2"/>
  <c r="AJ4564" i="2"/>
  <c r="AJ1192" i="2"/>
  <c r="AJ3456" i="2"/>
  <c r="AJ4082" i="2"/>
  <c r="AJ5742" i="2"/>
  <c r="AJ26" i="2"/>
  <c r="AJ33" i="2"/>
  <c r="AJ530" i="2"/>
  <c r="AJ538" i="2"/>
  <c r="AJ798" i="2"/>
  <c r="AJ3387" i="2"/>
  <c r="AJ4083" i="2"/>
  <c r="AJ4950" i="2"/>
  <c r="AJ5076" i="2"/>
  <c r="AJ5219" i="2"/>
  <c r="AJ5484" i="2"/>
  <c r="AJ5551" i="2"/>
  <c r="AJ5601" i="2"/>
  <c r="AJ5996" i="2"/>
  <c r="AJ6110" i="2"/>
  <c r="AJ6245" i="2"/>
  <c r="AJ3280" i="2"/>
  <c r="AJ3626" i="2"/>
  <c r="AJ3647" i="2"/>
  <c r="AJ3846" i="2"/>
  <c r="AJ3847" i="2"/>
  <c r="AJ4056" i="2"/>
  <c r="AJ134" i="2"/>
  <c r="AJ241" i="2"/>
  <c r="AJ623" i="2"/>
  <c r="AJ670" i="2"/>
  <c r="AJ799" i="2"/>
  <c r="AJ1551" i="2"/>
  <c r="AJ1616" i="2"/>
  <c r="AJ1688" i="2"/>
  <c r="AJ1790" i="2"/>
  <c r="AJ1791" i="2"/>
  <c r="AJ1891" i="2"/>
  <c r="AJ1984" i="2"/>
  <c r="AJ2072" i="2"/>
  <c r="AJ2570" i="2"/>
  <c r="AJ135" i="2"/>
  <c r="AJ242" i="2"/>
  <c r="AJ950" i="2"/>
  <c r="AJ4565" i="2"/>
  <c r="AJ1259" i="2"/>
  <c r="AJ3457" i="2"/>
  <c r="AJ5137" i="2"/>
  <c r="AJ5220" i="2"/>
  <c r="AJ5620" i="2"/>
  <c r="AJ2571" i="2"/>
  <c r="AJ2661" i="2"/>
  <c r="AJ3281" i="2"/>
  <c r="AJ4181" i="2"/>
  <c r="AJ4375" i="2"/>
  <c r="AJ4376" i="2"/>
  <c r="AJ4826" i="2"/>
  <c r="AJ4860" i="2"/>
  <c r="AJ2662" i="2"/>
  <c r="AJ2754" i="2"/>
  <c r="AJ2755" i="2"/>
  <c r="AJ2948" i="2"/>
  <c r="AJ2949" i="2"/>
  <c r="AJ5449" i="2"/>
  <c r="AJ5997" i="2"/>
  <c r="AJ6063" i="2"/>
  <c r="AJ6111" i="2"/>
  <c r="AJ6246" i="2"/>
  <c r="AJ5007" i="2"/>
  <c r="AJ6355" i="2"/>
  <c r="AJ6447" i="2"/>
  <c r="AJ243" i="2"/>
  <c r="AJ321" i="2"/>
  <c r="AJ984" i="2"/>
  <c r="AJ4566" i="2"/>
  <c r="AJ1260" i="2"/>
  <c r="AJ3458" i="2"/>
  <c r="AJ3170" i="2"/>
  <c r="AJ1352" i="2"/>
  <c r="AJ1397" i="2"/>
  <c r="AJ1447" i="2"/>
  <c r="AJ1500" i="2"/>
  <c r="AJ1501" i="2"/>
  <c r="AJ1552" i="2"/>
  <c r="AJ136" i="2"/>
  <c r="AJ244" i="2"/>
  <c r="AJ624" i="2"/>
  <c r="AJ671" i="2"/>
  <c r="AJ800" i="2"/>
  <c r="AJ1617" i="2"/>
  <c r="AJ1689" i="2"/>
  <c r="AJ3627" i="2"/>
  <c r="AJ3648" i="2"/>
  <c r="AJ3848" i="2"/>
  <c r="AJ3875" i="2"/>
  <c r="AJ2329" i="2"/>
  <c r="AJ2365" i="2"/>
  <c r="AJ2402" i="2"/>
  <c r="AJ2443" i="2"/>
  <c r="AJ2444" i="2"/>
  <c r="AJ2472" i="2"/>
  <c r="AJ3233" i="2"/>
  <c r="AJ2663" i="2"/>
  <c r="AJ2756" i="2"/>
  <c r="AJ4246" i="2"/>
  <c r="AJ4349" i="2"/>
  <c r="AJ4377" i="2"/>
  <c r="AJ4827" i="2"/>
  <c r="AJ4861" i="2"/>
  <c r="AJ4182" i="2"/>
  <c r="AJ5743" i="2"/>
  <c r="AJ5138" i="2"/>
  <c r="AJ5221" i="2"/>
  <c r="AJ5386" i="2"/>
  <c r="AJ5686" i="2"/>
  <c r="AJ5998" i="2"/>
  <c r="AJ6112" i="2"/>
  <c r="AJ6247" i="2"/>
  <c r="AJ5008" i="2"/>
  <c r="AJ6326" i="2"/>
  <c r="AJ6439" i="2"/>
  <c r="AJ245" i="2"/>
  <c r="AJ322" i="2"/>
  <c r="AJ985" i="2"/>
  <c r="AJ4567" i="2"/>
  <c r="AJ1228" i="2"/>
  <c r="AJ3459" i="2"/>
  <c r="AJ3171" i="2"/>
  <c r="AJ1353" i="2"/>
  <c r="AJ1398" i="2"/>
  <c r="AJ1448" i="2"/>
  <c r="AJ1449" i="2"/>
  <c r="AJ1502" i="2"/>
  <c r="AJ1553" i="2"/>
  <c r="AJ1618" i="2"/>
  <c r="AJ1690" i="2"/>
  <c r="AJ2330" i="2"/>
  <c r="AJ2366" i="2"/>
  <c r="AJ2403" i="2"/>
  <c r="AJ2404" i="2"/>
  <c r="AJ2445" i="2"/>
  <c r="AJ2473" i="2"/>
  <c r="AJ3172" i="2"/>
  <c r="AJ2664" i="2"/>
  <c r="AJ2665" i="2"/>
  <c r="AJ4350" i="2"/>
  <c r="AJ4378" i="2"/>
  <c r="AJ4828" i="2"/>
  <c r="AJ4862" i="2"/>
  <c r="AJ4183" i="2"/>
  <c r="AJ5744" i="2"/>
  <c r="AJ5139" i="2"/>
  <c r="AJ5222" i="2"/>
  <c r="AJ5387" i="2"/>
  <c r="AJ5687" i="2"/>
  <c r="AJ5999" i="2"/>
  <c r="AJ6113" i="2"/>
  <c r="AJ6201" i="2"/>
  <c r="AJ4975" i="2"/>
  <c r="AJ6327" i="2"/>
  <c r="AJ6434" i="2"/>
  <c r="AJ137" i="2"/>
  <c r="AJ246" i="2"/>
  <c r="AJ951" i="2"/>
  <c r="AJ4568" i="2"/>
  <c r="AJ1193" i="2"/>
  <c r="AJ3460" i="2"/>
  <c r="AJ3137" i="2"/>
  <c r="AJ4133" i="2"/>
  <c r="AJ5745" i="2"/>
  <c r="AJ1304" i="2"/>
  <c r="AJ1354" i="2"/>
  <c r="AJ1399" i="2"/>
  <c r="AJ1450" i="2"/>
  <c r="AJ1451" i="2"/>
  <c r="AJ1503" i="2"/>
  <c r="AJ138" i="2"/>
  <c r="AJ139" i="2"/>
  <c r="AJ625" i="2"/>
  <c r="AJ672" i="2"/>
  <c r="AJ801" i="2"/>
  <c r="AJ1554" i="2"/>
  <c r="AJ1619" i="2"/>
  <c r="AJ2572" i="2"/>
  <c r="AJ2666" i="2"/>
  <c r="AJ3605" i="2"/>
  <c r="AJ3628" i="2"/>
  <c r="AJ3823" i="2"/>
  <c r="AJ3849" i="2"/>
  <c r="AJ2305" i="2"/>
  <c r="AJ2331" i="2"/>
  <c r="AJ2367" i="2"/>
  <c r="AJ2405" i="2"/>
  <c r="AJ2406" i="2"/>
  <c r="AJ2446" i="2"/>
  <c r="AJ3138" i="2"/>
  <c r="AJ4247" i="2"/>
  <c r="AJ4351" i="2"/>
  <c r="AJ4352" i="2"/>
  <c r="AJ4798" i="2"/>
  <c r="AJ4829" i="2"/>
  <c r="AJ5106" i="2"/>
  <c r="AJ5223" i="2"/>
  <c r="AJ5361" i="2"/>
  <c r="AJ5653" i="2"/>
  <c r="AJ6000" i="2"/>
  <c r="AJ6114" i="2"/>
  <c r="AJ6202" i="2"/>
  <c r="AJ4951" i="2"/>
  <c r="AJ6307" i="2"/>
  <c r="AJ6426" i="2"/>
  <c r="AJ65" i="2"/>
  <c r="AJ140" i="2"/>
  <c r="AJ923" i="2"/>
  <c r="AJ4569" i="2"/>
  <c r="AJ1194" i="2"/>
  <c r="AJ3461" i="2"/>
  <c r="AJ3388" i="2"/>
  <c r="AJ4134" i="2"/>
  <c r="AJ5746" i="2"/>
  <c r="AJ1261" i="2"/>
  <c r="AJ1305" i="2"/>
  <c r="AJ1355" i="2"/>
  <c r="AJ1356" i="2"/>
  <c r="AJ1400" i="2"/>
  <c r="AJ1452" i="2"/>
  <c r="AJ34" i="2"/>
  <c r="AJ66" i="2"/>
  <c r="AJ572" i="2"/>
  <c r="AJ573" i="2"/>
  <c r="AJ802" i="2"/>
  <c r="AJ1792" i="2"/>
  <c r="AJ1985" i="2"/>
  <c r="AJ3711" i="2"/>
  <c r="AJ3712" i="2"/>
  <c r="AJ3895" i="2"/>
  <c r="AJ3937" i="2"/>
  <c r="AJ2296" i="2"/>
  <c r="AJ2306" i="2"/>
  <c r="AJ2332" i="2"/>
  <c r="AJ2368" i="2"/>
  <c r="AJ2369" i="2"/>
  <c r="AJ2407" i="2"/>
  <c r="AJ3407" i="2"/>
  <c r="AJ4952" i="2"/>
  <c r="AJ2852" i="2"/>
  <c r="AJ2950" i="2"/>
  <c r="AJ4135" i="2"/>
  <c r="AJ4426" i="2"/>
  <c r="AJ4472" i="2"/>
  <c r="AJ4707" i="2"/>
  <c r="AJ4741" i="2"/>
  <c r="AJ5077" i="2"/>
  <c r="AJ5224" i="2"/>
  <c r="AJ5362" i="2"/>
  <c r="AJ5485" i="2"/>
  <c r="AJ5552" i="2"/>
  <c r="AJ5621" i="2"/>
  <c r="AJ5857" i="2"/>
  <c r="AJ5898" i="2"/>
  <c r="AJ5899" i="2"/>
  <c r="AJ6338" i="2"/>
  <c r="AJ6474" i="2"/>
  <c r="AJ3282" i="2"/>
  <c r="AJ3649" i="2"/>
  <c r="AJ3675" i="2"/>
  <c r="AJ3876" i="2"/>
  <c r="AJ3877" i="2"/>
  <c r="AJ4057" i="2"/>
  <c r="AJ247" i="2"/>
  <c r="AJ388" i="2"/>
  <c r="AJ673" i="2"/>
  <c r="AJ711" i="2"/>
  <c r="AJ803" i="2"/>
  <c r="AJ1620" i="2"/>
  <c r="AJ1691" i="2"/>
  <c r="AJ1793" i="2"/>
  <c r="AJ1794" i="2"/>
  <c r="AJ1892" i="2"/>
  <c r="AJ1986" i="2"/>
  <c r="AJ2073" i="2"/>
  <c r="AJ2074" i="2"/>
  <c r="AJ248" i="2"/>
  <c r="AJ323" i="2"/>
  <c r="AJ986" i="2"/>
  <c r="AJ4570" i="2"/>
  <c r="AJ1306" i="2"/>
  <c r="AJ3462" i="2"/>
  <c r="AJ5167" i="2"/>
  <c r="AJ5225" i="2"/>
  <c r="AJ5654" i="2"/>
  <c r="AJ2667" i="2"/>
  <c r="AJ2757" i="2"/>
  <c r="AJ3321" i="2"/>
  <c r="AJ4248" i="2"/>
  <c r="AJ4399" i="2"/>
  <c r="AJ4400" i="2"/>
  <c r="AJ4863" i="2"/>
  <c r="AJ4864" i="2"/>
  <c r="AJ2668" i="2"/>
  <c r="AJ2758" i="2"/>
  <c r="AJ2853" i="2"/>
  <c r="AJ2854" i="2"/>
  <c r="AJ2951" i="2"/>
  <c r="AJ3029" i="2"/>
  <c r="AJ5456" i="2"/>
  <c r="AJ6001" i="2"/>
  <c r="AJ6064" i="2"/>
  <c r="AJ6115" i="2"/>
  <c r="AJ6248" i="2"/>
  <c r="AJ5025" i="2"/>
  <c r="AJ6366" i="2"/>
  <c r="AJ6451" i="2"/>
  <c r="AJ67" i="2"/>
  <c r="AJ141" i="2"/>
  <c r="AJ952" i="2"/>
  <c r="AJ4571" i="2"/>
  <c r="AJ1195" i="2"/>
  <c r="AJ3463" i="2"/>
  <c r="AJ3380" i="2"/>
  <c r="AJ3650" i="2"/>
  <c r="AJ3676" i="2"/>
  <c r="AJ3878" i="2"/>
  <c r="AJ3896" i="2"/>
  <c r="AJ4084" i="2"/>
  <c r="AJ5747" i="2"/>
  <c r="AJ35" i="2"/>
  <c r="AJ68" i="2"/>
  <c r="AJ539" i="2"/>
  <c r="AJ574" i="2"/>
  <c r="AJ804" i="2"/>
  <c r="AJ1692" i="2"/>
  <c r="AJ1504" i="2"/>
  <c r="AJ1555" i="2"/>
  <c r="AJ1556" i="2"/>
  <c r="AJ1621" i="2"/>
  <c r="AJ1693" i="2"/>
  <c r="AJ1795" i="2"/>
  <c r="AJ2474" i="2"/>
  <c r="AJ2510" i="2"/>
  <c r="AJ2511" i="2"/>
  <c r="AJ2573" i="2"/>
  <c r="AJ1796" i="2"/>
  <c r="AJ2669" i="2"/>
  <c r="AJ2759" i="2"/>
  <c r="AJ3389" i="2"/>
  <c r="AJ4136" i="2"/>
  <c r="AJ4317" i="2"/>
  <c r="AJ4327" i="2"/>
  <c r="AJ4693" i="2"/>
  <c r="AJ4708" i="2"/>
  <c r="AJ2670" i="2"/>
  <c r="AJ2760" i="2"/>
  <c r="AJ5107" i="2"/>
  <c r="AJ5226" i="2"/>
  <c r="AJ5346" i="2"/>
  <c r="AJ5486" i="2"/>
  <c r="AJ5553" i="2"/>
  <c r="AJ5602" i="2"/>
  <c r="AJ6002" i="2"/>
  <c r="AJ6116" i="2"/>
  <c r="AJ6249" i="2"/>
  <c r="AJ4953" i="2"/>
  <c r="AJ6288" i="2"/>
  <c r="AJ6410" i="2"/>
  <c r="AJ5" i="2"/>
  <c r="AJ19" i="2"/>
  <c r="AJ27" i="2"/>
  <c r="AJ249" i="2"/>
  <c r="AJ914" i="2"/>
  <c r="AJ4572" i="2"/>
  <c r="AJ924" i="2"/>
  <c r="AJ4573" i="2"/>
  <c r="AJ1181" i="2"/>
  <c r="AJ3464" i="2"/>
  <c r="AJ1196" i="2"/>
  <c r="AJ3465" i="2"/>
  <c r="AJ2952" i="2"/>
  <c r="AJ3583" i="2"/>
  <c r="AJ3588" i="2"/>
  <c r="AJ3801" i="2"/>
  <c r="AJ3808" i="2"/>
  <c r="AJ4085" i="2"/>
  <c r="AJ5748" i="2"/>
  <c r="AJ4086" i="2"/>
  <c r="AJ5749" i="2"/>
  <c r="AJ2" i="2"/>
  <c r="AJ14" i="2"/>
  <c r="AJ540" i="2"/>
  <c r="AJ805" i="2"/>
  <c r="AJ541" i="2"/>
  <c r="AJ1125" i="2"/>
  <c r="AJ1157" i="2"/>
  <c r="AJ1197" i="2"/>
  <c r="AJ1453" i="2"/>
  <c r="AJ1454" i="2"/>
  <c r="AJ1505" i="2"/>
  <c r="AJ1557" i="2"/>
  <c r="AJ1558" i="2"/>
  <c r="AJ1559" i="2"/>
  <c r="AJ1622" i="2"/>
  <c r="AJ1694" i="2"/>
  <c r="AJ1893" i="2"/>
  <c r="AJ2279" i="2"/>
  <c r="AJ2290" i="2"/>
  <c r="AJ2953" i="2"/>
  <c r="AJ2954" i="2"/>
  <c r="AJ3030" i="2"/>
  <c r="AJ3100" i="2"/>
  <c r="AJ4087" i="2"/>
  <c r="AJ4184" i="2"/>
  <c r="AJ4275" i="2"/>
  <c r="AJ4742" i="2"/>
  <c r="AJ4770" i="2"/>
  <c r="AJ4930" i="2"/>
  <c r="AJ4954" i="2"/>
  <c r="AJ5068" i="2"/>
  <c r="AJ5227" i="2"/>
  <c r="AJ5078" i="2"/>
  <c r="AJ5228" i="2"/>
  <c r="AJ5347" i="2"/>
  <c r="AJ5603" i="2"/>
  <c r="AJ5622" i="2"/>
  <c r="AJ6003" i="2"/>
  <c r="AJ6065" i="2"/>
  <c r="AJ6117" i="2"/>
  <c r="AJ6250" i="2"/>
  <c r="AJ6283" i="2"/>
  <c r="AJ6284" i="2"/>
  <c r="AJ6294" i="2"/>
  <c r="AJ6463" i="2"/>
  <c r="AJ36" i="2"/>
  <c r="AJ69" i="2"/>
  <c r="AJ925" i="2"/>
  <c r="AJ4574" i="2"/>
  <c r="AJ1182" i="2"/>
  <c r="AJ3466" i="2"/>
  <c r="AJ4088" i="2"/>
  <c r="AJ5750" i="2"/>
  <c r="AJ28" i="2"/>
  <c r="AJ37" i="2"/>
  <c r="AJ531" i="2"/>
  <c r="AJ542" i="2"/>
  <c r="AJ806" i="2"/>
  <c r="AJ3390" i="2"/>
  <c r="AJ4089" i="2"/>
  <c r="AJ4955" i="2"/>
  <c r="AJ5079" i="2"/>
  <c r="AJ5229" i="2"/>
  <c r="AJ5487" i="2"/>
  <c r="AJ5554" i="2"/>
  <c r="AJ5604" i="2"/>
  <c r="AJ6004" i="2"/>
  <c r="AJ6118" i="2"/>
  <c r="AJ6251" i="2"/>
  <c r="AJ3283" i="2"/>
  <c r="AJ3629" i="2"/>
  <c r="AJ3651" i="2"/>
  <c r="AJ3850" i="2"/>
  <c r="AJ3879" i="2"/>
  <c r="AJ4058" i="2"/>
  <c r="AJ142" i="2"/>
  <c r="AJ250" i="2"/>
  <c r="AJ674" i="2"/>
  <c r="AJ675" i="2"/>
  <c r="AJ807" i="2"/>
  <c r="AJ1623" i="2"/>
  <c r="AJ1624" i="2"/>
  <c r="AJ1695" i="2"/>
  <c r="AJ1797" i="2"/>
  <c r="AJ1894" i="2"/>
  <c r="AJ1895" i="2"/>
  <c r="AJ1987" i="2"/>
  <c r="AJ2075" i="2"/>
  <c r="AJ2574" i="2"/>
  <c r="AJ251" i="2"/>
  <c r="AJ324" i="2"/>
  <c r="AJ987" i="2"/>
  <c r="AJ4575" i="2"/>
  <c r="AJ1262" i="2"/>
  <c r="AJ3467" i="2"/>
  <c r="AJ5140" i="2"/>
  <c r="AJ5230" i="2"/>
  <c r="AJ5655" i="2"/>
  <c r="AJ2575" i="2"/>
  <c r="AJ2671" i="2"/>
  <c r="AJ3284" i="2"/>
  <c r="AJ4249" i="2"/>
  <c r="AJ4379" i="2"/>
  <c r="AJ4401" i="2"/>
  <c r="AJ4830" i="2"/>
  <c r="AJ4865" i="2"/>
  <c r="AJ2672" i="2"/>
  <c r="AJ2761" i="2"/>
  <c r="AJ2855" i="2"/>
  <c r="AJ2856" i="2"/>
  <c r="AJ2955" i="2"/>
  <c r="AJ5450" i="2"/>
  <c r="AJ6005" i="2"/>
  <c r="AJ6066" i="2"/>
  <c r="AJ6119" i="2"/>
  <c r="AJ6252" i="2"/>
  <c r="AJ5026" i="2"/>
  <c r="AJ6356" i="2"/>
  <c r="AJ6448" i="2"/>
  <c r="AJ143" i="2"/>
  <c r="AJ144" i="2"/>
  <c r="AJ926" i="2"/>
  <c r="AJ4576" i="2"/>
  <c r="AJ1198" i="2"/>
  <c r="AJ3468" i="2"/>
  <c r="AJ3139" i="2"/>
  <c r="AJ4137" i="2"/>
  <c r="AJ5751" i="2"/>
  <c r="AJ1307" i="2"/>
  <c r="AJ1357" i="2"/>
  <c r="AJ1358" i="2"/>
  <c r="AJ1401" i="2"/>
  <c r="AJ1455" i="2"/>
  <c r="AJ1506" i="2"/>
  <c r="AJ70" i="2"/>
  <c r="AJ145" i="2"/>
  <c r="AJ575" i="2"/>
  <c r="AJ626" i="2"/>
  <c r="AJ808" i="2"/>
  <c r="AJ1507" i="2"/>
  <c r="AJ1560" i="2"/>
  <c r="AJ2512" i="2"/>
  <c r="AJ2576" i="2"/>
  <c r="AJ3606" i="2"/>
  <c r="AJ3630" i="2"/>
  <c r="AJ3824" i="2"/>
  <c r="AJ3851" i="2"/>
  <c r="AJ2307" i="2"/>
  <c r="AJ2333" i="2"/>
  <c r="AJ2334" i="2"/>
  <c r="AJ2370" i="2"/>
  <c r="AJ2408" i="2"/>
  <c r="AJ2447" i="2"/>
  <c r="AJ3140" i="2"/>
  <c r="AJ4185" i="2"/>
  <c r="AJ4334" i="2"/>
  <c r="AJ4353" i="2"/>
  <c r="AJ4799" i="2"/>
  <c r="AJ4831" i="2"/>
  <c r="AJ5108" i="2"/>
  <c r="AJ5231" i="2"/>
  <c r="AJ5363" i="2"/>
  <c r="AJ5656" i="2"/>
  <c r="AJ6006" i="2"/>
  <c r="AJ6120" i="2"/>
  <c r="AJ6253" i="2"/>
  <c r="AJ4956" i="2"/>
  <c r="AJ6308" i="2"/>
  <c r="AJ6421" i="2"/>
  <c r="AJ389" i="2"/>
  <c r="AJ437" i="2"/>
  <c r="AJ927" i="2"/>
  <c r="AJ4577" i="2"/>
  <c r="AJ1183" i="2"/>
  <c r="AJ3469" i="2"/>
  <c r="AJ3031" i="2"/>
  <c r="AJ4020" i="2"/>
  <c r="AJ4021" i="2"/>
  <c r="AJ4038" i="2"/>
  <c r="AJ4039" i="2"/>
  <c r="AJ4078" i="2"/>
  <c r="AJ5752" i="2"/>
  <c r="AJ390" i="2"/>
  <c r="AJ468" i="2"/>
  <c r="AJ752" i="2"/>
  <c r="AJ768" i="2"/>
  <c r="AJ809" i="2"/>
  <c r="AJ782" i="2"/>
  <c r="AJ1053" i="2"/>
  <c r="AJ1054" i="2"/>
  <c r="AJ1055" i="2"/>
  <c r="AJ1056" i="2"/>
  <c r="AJ1057" i="2"/>
  <c r="AJ1063" i="2"/>
  <c r="AJ1066" i="2"/>
  <c r="AJ1068" i="2"/>
  <c r="AJ1069" i="2"/>
  <c r="AJ1071" i="2"/>
  <c r="AJ1074" i="2"/>
  <c r="AJ1086" i="2"/>
  <c r="AJ1089" i="2"/>
  <c r="AJ1093" i="2"/>
  <c r="AJ2076" i="2"/>
  <c r="AJ2077" i="2"/>
  <c r="AJ3032" i="2"/>
  <c r="AJ4090" i="2"/>
  <c r="AJ4529" i="2"/>
  <c r="AJ4539" i="2"/>
  <c r="AJ4866" i="2"/>
  <c r="AJ4890" i="2"/>
  <c r="AJ4931" i="2"/>
  <c r="AJ5080" i="2"/>
  <c r="AJ5232" i="2"/>
  <c r="AJ5348" i="2"/>
  <c r="AJ5594" i="2"/>
  <c r="AJ5848" i="2"/>
  <c r="AJ5882" i="2"/>
  <c r="AJ5900" i="2"/>
  <c r="AJ6291" i="2"/>
  <c r="AJ6464" i="2"/>
  <c r="AJ252" i="2"/>
  <c r="AJ253" i="2"/>
  <c r="AJ953" i="2"/>
  <c r="AJ4578" i="2"/>
  <c r="AJ1263" i="2"/>
  <c r="AJ3470" i="2"/>
  <c r="AJ3408" i="2"/>
  <c r="AJ1359" i="2"/>
  <c r="AJ1360" i="2"/>
  <c r="AJ1402" i="2"/>
  <c r="AJ1456" i="2"/>
  <c r="AJ1508" i="2"/>
  <c r="AJ1509" i="2"/>
  <c r="AJ146" i="2"/>
  <c r="AJ147" i="2"/>
  <c r="AJ627" i="2"/>
  <c r="AJ676" i="2"/>
  <c r="AJ810" i="2"/>
  <c r="AJ1988" i="2"/>
  <c r="AJ2134" i="2"/>
  <c r="AJ3743" i="2"/>
  <c r="AJ3774" i="2"/>
  <c r="AJ3966" i="2"/>
  <c r="AJ3967" i="2"/>
  <c r="AJ2335" i="2"/>
  <c r="AJ2336" i="2"/>
  <c r="AJ2371" i="2"/>
  <c r="AJ2409" i="2"/>
  <c r="AJ2448" i="2"/>
  <c r="AJ2449" i="2"/>
  <c r="AJ3420" i="2"/>
  <c r="AJ3033" i="2"/>
  <c r="AJ3034" i="2"/>
  <c r="AJ4186" i="2"/>
  <c r="AJ4473" i="2"/>
  <c r="AJ4499" i="2"/>
  <c r="AJ4743" i="2"/>
  <c r="AJ4771" i="2"/>
  <c r="AJ4187" i="2"/>
  <c r="AJ5753" i="2"/>
  <c r="AJ5109" i="2"/>
  <c r="AJ5233" i="2"/>
  <c r="AJ5388" i="2"/>
  <c r="AJ5488" i="2"/>
  <c r="AJ5555" i="2"/>
  <c r="AJ5657" i="2"/>
  <c r="AJ5869" i="2"/>
  <c r="AJ5923" i="2"/>
  <c r="AJ5950" i="2"/>
  <c r="AJ4976" i="2"/>
  <c r="AJ6367" i="2"/>
  <c r="AJ6504" i="2"/>
  <c r="AJ4427" i="2"/>
  <c r="AJ4428" i="2"/>
  <c r="AJ4891" i="2"/>
  <c r="AJ4892" i="2"/>
  <c r="AJ3234" i="2"/>
  <c r="AJ3607" i="2"/>
  <c r="AJ3631" i="2"/>
  <c r="AJ3825" i="2"/>
  <c r="AJ3852" i="2"/>
  <c r="AJ4059" i="2"/>
  <c r="AJ148" i="2"/>
  <c r="AJ149" i="2"/>
  <c r="AJ628" i="2"/>
  <c r="AJ677" i="2"/>
  <c r="AJ811" i="2"/>
  <c r="AJ1561" i="2"/>
  <c r="AJ1625" i="2"/>
  <c r="AJ1626" i="2"/>
  <c r="AJ1696" i="2"/>
  <c r="AJ1798" i="2"/>
  <c r="AJ1799" i="2"/>
  <c r="AJ1896" i="2"/>
  <c r="AJ1989" i="2"/>
  <c r="AJ2513" i="2"/>
  <c r="AJ2577" i="2"/>
  <c r="AJ150" i="2"/>
  <c r="AJ254" i="2"/>
  <c r="AJ954" i="2"/>
  <c r="AJ4579" i="2"/>
  <c r="AJ1229" i="2"/>
  <c r="AJ3471" i="2"/>
  <c r="AJ5110" i="2"/>
  <c r="AJ5234" i="2"/>
  <c r="AJ5623" i="2"/>
  <c r="AJ2578" i="2"/>
  <c r="AJ2579" i="2"/>
  <c r="AJ3235" i="2"/>
  <c r="AJ4188" i="2"/>
  <c r="AJ4354" i="2"/>
  <c r="AJ4380" i="2"/>
  <c r="AJ4800" i="2"/>
  <c r="AJ4832" i="2"/>
  <c r="AJ2673" i="2"/>
  <c r="AJ2762" i="2"/>
  <c r="AJ2857" i="2"/>
  <c r="AJ2858" i="2"/>
  <c r="AJ5435" i="2"/>
  <c r="AJ6007" i="2"/>
  <c r="AJ6067" i="2"/>
  <c r="AJ6121" i="2"/>
  <c r="AJ6254" i="2"/>
  <c r="AJ5009" i="2"/>
  <c r="AJ6339" i="2"/>
  <c r="AJ6440" i="2"/>
  <c r="AJ6" i="2"/>
  <c r="AJ20" i="2"/>
  <c r="AJ915" i="2"/>
  <c r="AJ4580" i="2"/>
  <c r="AJ1199" i="2"/>
  <c r="AJ3472" i="2"/>
  <c r="AJ3381" i="2"/>
  <c r="AJ4091" i="2"/>
  <c r="AJ5754" i="2"/>
  <c r="AJ1123" i="2"/>
  <c r="AJ1139" i="2"/>
  <c r="AJ1179" i="2"/>
  <c r="AJ1230" i="2"/>
  <c r="AJ1264" i="2"/>
  <c r="AJ1308" i="2"/>
  <c r="AJ1361" i="2"/>
  <c r="AJ1403" i="2"/>
  <c r="AJ1404" i="2"/>
  <c r="AJ1510" i="2"/>
  <c r="AJ7" i="2"/>
  <c r="AJ15" i="2"/>
  <c r="AJ543" i="2"/>
  <c r="AJ576" i="2"/>
  <c r="AJ812" i="2"/>
  <c r="AJ1405" i="2"/>
  <c r="AJ1511" i="2"/>
  <c r="AJ3591" i="2"/>
  <c r="AJ3594" i="2"/>
  <c r="AJ3897" i="2"/>
  <c r="AJ3938" i="2"/>
  <c r="AJ2257" i="2"/>
  <c r="AJ2286" i="2"/>
  <c r="AJ3382" i="2"/>
  <c r="AJ4932" i="2"/>
  <c r="AJ2763" i="2"/>
  <c r="AJ2859" i="2"/>
  <c r="AJ4092" i="2"/>
  <c r="AJ4318" i="2"/>
  <c r="AJ4335" i="2"/>
  <c r="AJ4694" i="2"/>
  <c r="AJ4709" i="2"/>
  <c r="AJ5069" i="2"/>
  <c r="AJ5235" i="2"/>
  <c r="AJ5349" i="2"/>
  <c r="AJ5489" i="2"/>
  <c r="AJ5556" i="2"/>
  <c r="AJ5605" i="2"/>
  <c r="AJ5845" i="2"/>
  <c r="AJ5883" i="2"/>
  <c r="AJ5901" i="2"/>
  <c r="AJ6309" i="2"/>
  <c r="AJ6466" i="2"/>
  <c r="AJ255" i="2"/>
  <c r="AJ325" i="2"/>
  <c r="AJ988" i="2"/>
  <c r="AJ4581" i="2"/>
  <c r="AJ1265" i="2"/>
  <c r="AJ3473" i="2"/>
  <c r="AJ3173" i="2"/>
  <c r="AJ1406" i="2"/>
  <c r="AJ1457" i="2"/>
  <c r="AJ1458" i="2"/>
  <c r="AJ1512" i="2"/>
  <c r="AJ1562" i="2"/>
  <c r="AJ1627" i="2"/>
  <c r="AJ256" i="2"/>
  <c r="AJ257" i="2"/>
  <c r="AJ678" i="2"/>
  <c r="AJ679" i="2"/>
  <c r="AJ813" i="2"/>
  <c r="AJ1628" i="2"/>
  <c r="AJ1697" i="2"/>
  <c r="AJ3632" i="2"/>
  <c r="AJ3652" i="2"/>
  <c r="AJ3853" i="2"/>
  <c r="AJ3880" i="2"/>
  <c r="AJ2372" i="2"/>
  <c r="AJ2410" i="2"/>
  <c r="AJ2411" i="2"/>
  <c r="AJ2450" i="2"/>
  <c r="AJ2475" i="2"/>
  <c r="AJ2514" i="2"/>
  <c r="AJ3236" i="2"/>
  <c r="AJ2674" i="2"/>
  <c r="AJ2764" i="2"/>
  <c r="AJ4250" i="2"/>
  <c r="AJ4381" i="2"/>
  <c r="AJ4382" i="2"/>
  <c r="AJ4867" i="2"/>
  <c r="AJ4868" i="2"/>
  <c r="AJ4189" i="2"/>
  <c r="AJ5755" i="2"/>
  <c r="AJ5141" i="2"/>
  <c r="AJ5236" i="2"/>
  <c r="AJ5412" i="2"/>
  <c r="AJ5688" i="2"/>
  <c r="AJ6008" i="2"/>
  <c r="AJ6122" i="2"/>
  <c r="AJ6203" i="2"/>
  <c r="AJ5010" i="2"/>
  <c r="AJ6328" i="2"/>
  <c r="AJ6443" i="2"/>
  <c r="AJ151" i="2"/>
  <c r="AJ258" i="2"/>
  <c r="AJ955" i="2"/>
  <c r="AJ4582" i="2"/>
  <c r="AJ1231" i="2"/>
  <c r="AJ3474" i="2"/>
  <c r="AJ3384" i="2"/>
  <c r="AJ3653" i="2"/>
  <c r="AJ3677" i="2"/>
  <c r="AJ3898" i="2"/>
  <c r="AJ3899" i="2"/>
  <c r="AJ4138" i="2"/>
  <c r="AJ5756" i="2"/>
  <c r="AJ38" i="2"/>
  <c r="AJ71" i="2"/>
  <c r="AJ544" i="2"/>
  <c r="AJ577" i="2"/>
  <c r="AJ814" i="2"/>
  <c r="AJ1513" i="2"/>
  <c r="AJ1563" i="2"/>
  <c r="AJ1629" i="2"/>
  <c r="AJ1698" i="2"/>
  <c r="AJ1699" i="2"/>
  <c r="AJ1800" i="2"/>
  <c r="AJ2476" i="2"/>
  <c r="AJ2515" i="2"/>
  <c r="AJ2580" i="2"/>
  <c r="AJ1700" i="2"/>
  <c r="AJ1897" i="2"/>
  <c r="AJ2765" i="2"/>
  <c r="AJ2860" i="2"/>
  <c r="AJ3409" i="2"/>
  <c r="AJ4139" i="2"/>
  <c r="AJ4402" i="2"/>
  <c r="AJ4429" i="2"/>
  <c r="AJ4695" i="2"/>
  <c r="AJ4710" i="2"/>
  <c r="AJ2675" i="2"/>
  <c r="AJ2676" i="2"/>
  <c r="AJ2766" i="2"/>
  <c r="AJ5111" i="2"/>
  <c r="AJ5237" i="2"/>
  <c r="AJ5364" i="2"/>
  <c r="AJ5490" i="2"/>
  <c r="AJ5557" i="2"/>
  <c r="AJ5624" i="2"/>
  <c r="AJ6068" i="2"/>
  <c r="AJ6123" i="2"/>
  <c r="AJ6204" i="2"/>
  <c r="AJ4977" i="2"/>
  <c r="AJ6295" i="2"/>
  <c r="AJ6415" i="2"/>
  <c r="AJ3237" i="2"/>
  <c r="AJ3608" i="2"/>
  <c r="AJ3633" i="2"/>
  <c r="AJ3826" i="2"/>
  <c r="AJ3854" i="2"/>
  <c r="AJ4060" i="2"/>
  <c r="AJ152" i="2"/>
  <c r="AJ153" i="2"/>
  <c r="AJ629" i="2"/>
  <c r="AJ680" i="2"/>
  <c r="AJ815" i="2"/>
  <c r="AJ1564" i="2"/>
  <c r="AJ1630" i="2"/>
  <c r="AJ1631" i="2"/>
  <c r="AJ1701" i="2"/>
  <c r="AJ1801" i="2"/>
  <c r="AJ1898" i="2"/>
  <c r="AJ1899" i="2"/>
  <c r="AJ1990" i="2"/>
  <c r="AJ2581" i="2"/>
  <c r="AJ2582" i="2"/>
  <c r="AJ154" i="2"/>
  <c r="AJ259" i="2"/>
  <c r="AJ956" i="2"/>
  <c r="AJ4583" i="2"/>
  <c r="AJ1232" i="2"/>
  <c r="AJ3475" i="2"/>
  <c r="AJ5142" i="2"/>
  <c r="AJ5238" i="2"/>
  <c r="AJ5625" i="2"/>
  <c r="AJ2583" i="2"/>
  <c r="AJ2677" i="2"/>
  <c r="AJ3285" i="2"/>
  <c r="AJ4190" i="2"/>
  <c r="AJ4355" i="2"/>
  <c r="AJ4383" i="2"/>
  <c r="AJ4801" i="2"/>
  <c r="AJ4833" i="2"/>
  <c r="AJ2678" i="2"/>
  <c r="AJ2767" i="2"/>
  <c r="AJ2861" i="2"/>
  <c r="AJ2956" i="2"/>
  <c r="AJ5436" i="2"/>
  <c r="AJ6009" i="2"/>
  <c r="AJ6069" i="2"/>
  <c r="AJ6124" i="2"/>
  <c r="AJ6205" i="2"/>
  <c r="AJ5011" i="2"/>
  <c r="AJ6357" i="2"/>
  <c r="AJ6444" i="2"/>
  <c r="AJ3678" i="2"/>
  <c r="AJ3679" i="2"/>
  <c r="AJ3900" i="2"/>
  <c r="AJ3901" i="2"/>
  <c r="AJ4061" i="2"/>
  <c r="AJ326" i="2"/>
  <c r="AJ365" i="2"/>
  <c r="AJ712" i="2"/>
  <c r="AJ734" i="2"/>
  <c r="AJ816" i="2"/>
  <c r="AJ1900" i="2"/>
  <c r="AJ1901" i="2"/>
  <c r="AJ1991" i="2"/>
  <c r="AJ2078" i="2"/>
  <c r="AJ2135" i="2"/>
  <c r="AJ2164" i="2"/>
  <c r="AJ366" i="2"/>
  <c r="AJ367" i="2"/>
  <c r="AJ1033" i="2"/>
  <c r="AJ4584" i="2"/>
  <c r="AJ1362" i="2"/>
  <c r="AJ3476" i="2"/>
  <c r="AJ5182" i="2"/>
  <c r="AJ5239" i="2"/>
  <c r="AJ5702" i="2"/>
  <c r="AJ3339" i="2"/>
  <c r="AJ4276" i="2"/>
  <c r="AJ2768" i="2"/>
  <c r="AJ2862" i="2"/>
  <c r="AJ2863" i="2"/>
  <c r="AJ2957" i="2"/>
  <c r="AJ3035" i="2"/>
  <c r="AJ3073" i="2"/>
  <c r="AJ6010" i="2"/>
  <c r="AJ6070" i="2"/>
  <c r="AJ6125" i="2"/>
  <c r="AJ6206" i="2"/>
  <c r="AJ5049" i="2"/>
  <c r="AJ3074" i="2"/>
  <c r="AJ3584" i="2"/>
  <c r="AJ3586" i="2"/>
  <c r="AJ3802" i="2"/>
  <c r="AJ3809" i="2"/>
  <c r="AJ4062" i="2"/>
  <c r="AJ8" i="2"/>
  <c r="AJ16" i="2"/>
  <c r="AJ545" i="2"/>
  <c r="AJ578" i="2"/>
  <c r="AJ817" i="2"/>
  <c r="AJ1200" i="2"/>
  <c r="AJ1309" i="2"/>
  <c r="AJ1127" i="2"/>
  <c r="AJ1163" i="2"/>
  <c r="AJ1233" i="2"/>
  <c r="AJ1565" i="2"/>
  <c r="AJ1566" i="2"/>
  <c r="AJ1632" i="2"/>
  <c r="AJ1702" i="2"/>
  <c r="AJ1802" i="2"/>
  <c r="AJ1803" i="2"/>
  <c r="AJ2079" i="2"/>
  <c r="AJ2280" i="2"/>
  <c r="AJ2293" i="2"/>
  <c r="AJ9" i="2"/>
  <c r="AJ21" i="2"/>
  <c r="AJ916" i="2"/>
  <c r="AJ4585" i="2"/>
  <c r="AJ1201" i="2"/>
  <c r="AJ3477" i="2"/>
  <c r="AJ5081" i="2"/>
  <c r="AJ5240" i="2"/>
  <c r="AJ5595" i="2"/>
  <c r="AJ2477" i="2"/>
  <c r="AJ2516" i="2"/>
  <c r="AJ3075" i="2"/>
  <c r="AJ4093" i="2"/>
  <c r="AJ4191" i="2"/>
  <c r="AJ4299" i="2"/>
  <c r="AJ4772" i="2"/>
  <c r="AJ4773" i="2"/>
  <c r="AJ5413" i="2"/>
  <c r="AJ6011" i="2"/>
  <c r="AJ6071" i="2"/>
  <c r="AJ6126" i="2"/>
  <c r="AJ6255" i="2"/>
  <c r="AJ4957" i="2"/>
  <c r="AJ6292" i="2"/>
  <c r="AJ6422" i="2"/>
  <c r="AJ3322" i="2"/>
  <c r="AJ3654" i="2"/>
  <c r="AJ3680" i="2"/>
  <c r="AJ3881" i="2"/>
  <c r="AJ3902" i="2"/>
  <c r="AJ4063" i="2"/>
  <c r="AJ260" i="2"/>
  <c r="AJ327" i="2"/>
  <c r="AJ681" i="2"/>
  <c r="AJ713" i="2"/>
  <c r="AJ818" i="2"/>
  <c r="AJ1703" i="2"/>
  <c r="AJ1804" i="2"/>
  <c r="AJ1902" i="2"/>
  <c r="AJ1992" i="2"/>
  <c r="AJ1993" i="2"/>
  <c r="AJ2080" i="2"/>
  <c r="AJ2136" i="2"/>
  <c r="AJ261" i="2"/>
  <c r="AJ328" i="2"/>
  <c r="AJ1007" i="2"/>
  <c r="AJ4586" i="2"/>
  <c r="AJ1310" i="2"/>
  <c r="AJ3478" i="2"/>
  <c r="AJ5168" i="2"/>
  <c r="AJ5241" i="2"/>
  <c r="AJ5658" i="2"/>
  <c r="AJ1805" i="2"/>
  <c r="AJ2679" i="2"/>
  <c r="AJ2769" i="2"/>
  <c r="AJ3323" i="2"/>
  <c r="AJ4277" i="2"/>
  <c r="AJ4403" i="2"/>
  <c r="AJ4430" i="2"/>
  <c r="AJ4869" i="2"/>
  <c r="AJ4893" i="2"/>
  <c r="AJ2680" i="2"/>
  <c r="AJ2770" i="2"/>
  <c r="AJ2864" i="2"/>
  <c r="AJ2958" i="2"/>
  <c r="AJ2959" i="2"/>
  <c r="AJ3036" i="2"/>
  <c r="AJ5457" i="2"/>
  <c r="AJ6072" i="2"/>
  <c r="AJ6073" i="2"/>
  <c r="AJ6127" i="2"/>
  <c r="AJ6207" i="2"/>
  <c r="AJ5027" i="2"/>
  <c r="AJ6368" i="2"/>
  <c r="AJ6455" i="2"/>
  <c r="AJ262" i="2"/>
  <c r="AJ329" i="2"/>
  <c r="AJ989" i="2"/>
  <c r="AJ4587" i="2"/>
  <c r="AJ1266" i="2"/>
  <c r="AJ3479" i="2"/>
  <c r="AJ3421" i="2"/>
  <c r="AJ1363" i="2"/>
  <c r="AJ1407" i="2"/>
  <c r="AJ1408" i="2"/>
  <c r="AJ1459" i="2"/>
  <c r="AJ1514" i="2"/>
  <c r="AJ1515" i="2"/>
  <c r="AJ155" i="2"/>
  <c r="AJ263" i="2"/>
  <c r="AJ630" i="2"/>
  <c r="AJ682" i="2"/>
  <c r="AJ819" i="2"/>
  <c r="AJ1994" i="2"/>
  <c r="AJ2081" i="2"/>
  <c r="AJ3744" i="2"/>
  <c r="AJ3775" i="2"/>
  <c r="AJ3968" i="2"/>
  <c r="AJ3994" i="2"/>
  <c r="AJ2337" i="2"/>
  <c r="AJ2373" i="2"/>
  <c r="AJ2374" i="2"/>
  <c r="AJ2412" i="2"/>
  <c r="AJ2451" i="2"/>
  <c r="AJ2478" i="2"/>
  <c r="AJ3422" i="2"/>
  <c r="AJ2960" i="2"/>
  <c r="AJ3037" i="2"/>
  <c r="AJ4192" i="2"/>
  <c r="AJ4474" i="2"/>
  <c r="AJ4500" i="2"/>
  <c r="AJ4744" i="2"/>
  <c r="AJ4774" i="2"/>
  <c r="AJ4193" i="2"/>
  <c r="AJ5757" i="2"/>
  <c r="AJ5112" i="2"/>
  <c r="AJ5242" i="2"/>
  <c r="AJ5389" i="2"/>
  <c r="AJ5491" i="2"/>
  <c r="AJ5558" i="2"/>
  <c r="AJ5659" i="2"/>
  <c r="AJ5874" i="2"/>
  <c r="AJ5924" i="2"/>
  <c r="AJ5951" i="2"/>
  <c r="AJ4978" i="2"/>
  <c r="AJ6381" i="2"/>
  <c r="AJ6505" i="2"/>
  <c r="AJ156" i="2"/>
  <c r="AJ264" i="2"/>
  <c r="AJ957" i="2"/>
  <c r="AJ4588" i="2"/>
  <c r="AJ1234" i="2"/>
  <c r="AJ3480" i="2"/>
  <c r="AJ3391" i="2"/>
  <c r="AJ4140" i="2"/>
  <c r="AJ5758" i="2"/>
  <c r="AJ72" i="2"/>
  <c r="AJ73" i="2"/>
  <c r="AJ579" i="2"/>
  <c r="AJ580" i="2"/>
  <c r="AJ820" i="2"/>
  <c r="AJ1516" i="2"/>
  <c r="AJ1567" i="2"/>
  <c r="AJ1633" i="2"/>
  <c r="AJ1704" i="2"/>
  <c r="AJ1806" i="2"/>
  <c r="AJ1807" i="2"/>
  <c r="AJ2479" i="2"/>
  <c r="AJ2517" i="2"/>
  <c r="AJ2584" i="2"/>
  <c r="AJ2585" i="2"/>
  <c r="AJ1705" i="2"/>
  <c r="AJ1808" i="2"/>
  <c r="AJ2771" i="2"/>
  <c r="AJ2865" i="2"/>
  <c r="AJ3410" i="2"/>
  <c r="AJ4141" i="2"/>
  <c r="AJ2681" i="2"/>
  <c r="AJ2772" i="2"/>
  <c r="AJ5113" i="2"/>
  <c r="AJ5243" i="2"/>
  <c r="AJ5365" i="2"/>
  <c r="AJ5492" i="2"/>
  <c r="AJ5559" i="2"/>
  <c r="AJ5626" i="2"/>
  <c r="AJ6074" i="2"/>
  <c r="AJ6208" i="2"/>
  <c r="AJ6256" i="2"/>
  <c r="AJ4979" i="2"/>
  <c r="AJ6296" i="2"/>
  <c r="AJ6416" i="2"/>
  <c r="AJ74" i="2"/>
  <c r="AJ157" i="2"/>
  <c r="AJ928" i="2"/>
  <c r="AJ4589" i="2"/>
  <c r="AJ1202" i="2"/>
  <c r="AJ3481" i="2"/>
  <c r="AJ3392" i="2"/>
  <c r="AJ4094" i="2"/>
  <c r="AJ5759" i="2"/>
  <c r="AJ1267" i="2"/>
  <c r="AJ1311" i="2"/>
  <c r="AJ1312" i="2"/>
  <c r="AJ1364" i="2"/>
  <c r="AJ1409" i="2"/>
  <c r="AJ1460" i="2"/>
  <c r="AJ39" i="2"/>
  <c r="AJ75" i="2"/>
  <c r="AJ546" i="2"/>
  <c r="AJ581" i="2"/>
  <c r="AJ821" i="2"/>
  <c r="AJ1809" i="2"/>
  <c r="AJ1903" i="2"/>
  <c r="AJ3681" i="2"/>
  <c r="AJ3713" i="2"/>
  <c r="AJ3903" i="2"/>
  <c r="AJ3939" i="2"/>
  <c r="AJ2297" i="2"/>
  <c r="AJ2308" i="2"/>
  <c r="AJ2309" i="2"/>
  <c r="AJ2338" i="2"/>
  <c r="AJ2375" i="2"/>
  <c r="AJ2413" i="2"/>
  <c r="AJ3393" i="2"/>
  <c r="AJ4933" i="2"/>
  <c r="AJ2866" i="2"/>
  <c r="AJ2961" i="2"/>
  <c r="AJ4095" i="2"/>
  <c r="AJ4431" i="2"/>
  <c r="AJ4432" i="2"/>
  <c r="AJ4711" i="2"/>
  <c r="AJ4712" i="2"/>
  <c r="AJ5070" i="2"/>
  <c r="AJ5244" i="2"/>
  <c r="AJ5366" i="2"/>
  <c r="AJ5493" i="2"/>
  <c r="AJ5560" i="2"/>
  <c r="AJ5606" i="2"/>
  <c r="AJ5849" i="2"/>
  <c r="AJ5884" i="2"/>
  <c r="AJ5902" i="2"/>
  <c r="AJ6329" i="2"/>
  <c r="AJ6475" i="2"/>
  <c r="AJ3324" i="2"/>
  <c r="AJ4064" i="2"/>
  <c r="AJ265" i="2"/>
  <c r="AJ330" i="2"/>
  <c r="AJ714" i="2"/>
  <c r="AJ715" i="2"/>
  <c r="AJ822" i="2"/>
  <c r="AJ1706" i="2"/>
  <c r="AJ1810" i="2"/>
  <c r="AJ1904" i="2"/>
  <c r="AJ1995" i="2"/>
  <c r="AJ1996" i="2"/>
  <c r="AJ2082" i="2"/>
  <c r="AJ2137" i="2"/>
  <c r="AJ331" i="2"/>
  <c r="AJ368" i="2"/>
  <c r="AJ1008" i="2"/>
  <c r="AJ4590" i="2"/>
  <c r="AJ1313" i="2"/>
  <c r="AJ3482" i="2"/>
  <c r="AJ5183" i="2"/>
  <c r="AJ5245" i="2"/>
  <c r="AJ5689" i="2"/>
  <c r="AJ1811" i="2"/>
  <c r="AJ2773" i="2"/>
  <c r="AJ2774" i="2"/>
  <c r="AJ3340" i="2"/>
  <c r="AJ4278" i="2"/>
  <c r="AJ2775" i="2"/>
  <c r="AJ2776" i="2"/>
  <c r="AJ2867" i="2"/>
  <c r="AJ2962" i="2"/>
  <c r="AJ3038" i="2"/>
  <c r="AJ3039" i="2"/>
  <c r="AJ5458" i="2"/>
  <c r="AJ6012" i="2"/>
  <c r="AJ6075" i="2"/>
  <c r="AJ6128" i="2"/>
  <c r="AJ6209" i="2"/>
  <c r="AJ5050" i="2"/>
  <c r="AJ6369" i="2"/>
  <c r="AJ6456" i="2"/>
  <c r="AJ266" i="2"/>
  <c r="AJ332" i="2"/>
  <c r="AJ990" i="2"/>
  <c r="AJ4591" i="2"/>
  <c r="AJ1268" i="2"/>
  <c r="AJ3483" i="2"/>
  <c r="AJ3423" i="2"/>
  <c r="AJ1365" i="2"/>
  <c r="AJ1410" i="2"/>
  <c r="AJ1411" i="2"/>
  <c r="AJ1461" i="2"/>
  <c r="AJ1517" i="2"/>
  <c r="AJ1568" i="2"/>
  <c r="AJ158" i="2"/>
  <c r="AJ267" i="2"/>
  <c r="AJ631" i="2"/>
  <c r="AJ683" i="2"/>
  <c r="AJ823" i="2"/>
  <c r="AJ1997" i="2"/>
  <c r="AJ2083" i="2"/>
  <c r="AJ3745" i="2"/>
  <c r="AJ3776" i="2"/>
  <c r="AJ3969" i="2"/>
  <c r="AJ3995" i="2"/>
  <c r="AJ2339" i="2"/>
  <c r="AJ2376" i="2"/>
  <c r="AJ2414" i="2"/>
  <c r="AJ2415" i="2"/>
  <c r="AJ2452" i="2"/>
  <c r="AJ2480" i="2"/>
  <c r="AJ3424" i="2"/>
  <c r="AJ3040" i="2"/>
  <c r="AJ3076" i="2"/>
  <c r="AJ4194" i="2"/>
  <c r="AJ4501" i="2"/>
  <c r="AJ4502" i="2"/>
  <c r="AJ4775" i="2"/>
  <c r="AJ4776" i="2"/>
  <c r="AJ4195" i="2"/>
  <c r="AJ5760" i="2"/>
  <c r="AJ5143" i="2"/>
  <c r="AJ5246" i="2"/>
  <c r="AJ5414" i="2"/>
  <c r="AJ5494" i="2"/>
  <c r="AJ5561" i="2"/>
  <c r="AJ5660" i="2"/>
  <c r="AJ5875" i="2"/>
  <c r="AJ5925" i="2"/>
  <c r="AJ5952" i="2"/>
  <c r="AJ4980" i="2"/>
  <c r="AJ6382" i="2"/>
  <c r="AJ6506" i="2"/>
  <c r="AJ159" i="2"/>
  <c r="AJ160" i="2"/>
  <c r="AJ958" i="2"/>
  <c r="AJ4592" i="2"/>
  <c r="AJ1203" i="2"/>
  <c r="AJ3484" i="2"/>
  <c r="AJ3141" i="2"/>
  <c r="AJ3682" i="2"/>
  <c r="AJ3683" i="2"/>
  <c r="AJ3904" i="2"/>
  <c r="AJ3905" i="2"/>
  <c r="AJ4142" i="2"/>
  <c r="AJ5761" i="2"/>
  <c r="AJ40" i="2"/>
  <c r="AJ76" i="2"/>
  <c r="AJ547" i="2"/>
  <c r="AJ582" i="2"/>
  <c r="AJ824" i="2"/>
  <c r="AJ1569" i="2"/>
  <c r="AJ1570" i="2"/>
  <c r="AJ1634" i="2"/>
  <c r="AJ1707" i="2"/>
  <c r="AJ1812" i="2"/>
  <c r="AJ1905" i="2"/>
  <c r="AJ2481" i="2"/>
  <c r="AJ2482" i="2"/>
  <c r="AJ2518" i="2"/>
  <c r="AJ2586" i="2"/>
  <c r="AJ1708" i="2"/>
  <c r="AJ1813" i="2"/>
  <c r="AJ2777" i="2"/>
  <c r="AJ2868" i="2"/>
  <c r="AJ3142" i="2"/>
  <c r="AJ4096" i="2"/>
  <c r="AJ4404" i="2"/>
  <c r="AJ4433" i="2"/>
  <c r="AJ4696" i="2"/>
  <c r="AJ4713" i="2"/>
  <c r="AJ4934" i="2"/>
  <c r="AJ2682" i="2"/>
  <c r="AJ2683" i="2"/>
  <c r="AJ5082" i="2"/>
  <c r="AJ5247" i="2"/>
  <c r="AJ5367" i="2"/>
  <c r="AJ5495" i="2"/>
  <c r="AJ5562" i="2"/>
  <c r="AJ5627" i="2"/>
  <c r="AJ5885" i="2"/>
  <c r="AJ5903" i="2"/>
  <c r="AJ6129" i="2"/>
  <c r="AJ6310" i="2"/>
  <c r="AJ6476" i="2"/>
  <c r="AJ268" i="2"/>
  <c r="AJ333" i="2"/>
  <c r="AJ1009" i="2"/>
  <c r="AJ4593" i="2"/>
  <c r="AJ1269" i="2"/>
  <c r="AJ3485" i="2"/>
  <c r="AJ3174" i="2"/>
  <c r="AJ3714" i="2"/>
  <c r="AJ3746" i="2"/>
  <c r="AJ3940" i="2"/>
  <c r="AJ3970" i="2"/>
  <c r="AJ161" i="2"/>
  <c r="AJ162" i="2"/>
  <c r="AJ632" i="2"/>
  <c r="AJ633" i="2"/>
  <c r="AJ825" i="2"/>
  <c r="AJ1635" i="2"/>
  <c r="AJ1709" i="2"/>
  <c r="AJ1814" i="2"/>
  <c r="AJ1906" i="2"/>
  <c r="AJ1907" i="2"/>
  <c r="AJ1998" i="2"/>
  <c r="AJ2519" i="2"/>
  <c r="AJ2587" i="2"/>
  <c r="AJ1908" i="2"/>
  <c r="AJ2084" i="2"/>
  <c r="AJ2963" i="2"/>
  <c r="AJ2964" i="2"/>
  <c r="AJ3238" i="2"/>
  <c r="AJ4196" i="2"/>
  <c r="AJ4475" i="2"/>
  <c r="AJ4476" i="2"/>
  <c r="AJ4714" i="2"/>
  <c r="AJ4745" i="2"/>
  <c r="AJ2684" i="2"/>
  <c r="AJ2778" i="2"/>
  <c r="AJ2869" i="2"/>
  <c r="AJ2870" i="2"/>
  <c r="AJ4197" i="2"/>
  <c r="AJ5762" i="2"/>
  <c r="AJ5144" i="2"/>
  <c r="AJ5248" i="2"/>
  <c r="AJ5415" i="2"/>
  <c r="AJ5496" i="2"/>
  <c r="AJ5563" i="2"/>
  <c r="AJ5661" i="2"/>
  <c r="AJ5926" i="2"/>
  <c r="AJ5953" i="2"/>
  <c r="AJ6130" i="2"/>
  <c r="AJ4981" i="2"/>
  <c r="AJ6358" i="2"/>
  <c r="AJ6507" i="2"/>
  <c r="AJ493" i="2"/>
  <c r="AJ499" i="2"/>
  <c r="AJ929" i="2"/>
  <c r="AJ4594" i="2"/>
  <c r="AJ1184" i="2"/>
  <c r="AJ3486" i="2"/>
  <c r="AJ3101" i="2"/>
  <c r="AJ4022" i="2"/>
  <c r="AJ4023" i="2"/>
  <c r="AJ4040" i="2"/>
  <c r="AJ4043" i="2"/>
  <c r="AJ4097" i="2"/>
  <c r="AJ5763" i="2"/>
  <c r="AJ500" i="2"/>
  <c r="AJ501" i="2"/>
  <c r="AJ769" i="2"/>
  <c r="AJ770" i="2"/>
  <c r="AJ826" i="2"/>
  <c r="AJ783" i="2"/>
  <c r="AJ1064" i="2"/>
  <c r="AJ1067" i="2"/>
  <c r="AJ1070" i="2"/>
  <c r="AJ1072" i="2"/>
  <c r="AJ1073" i="2"/>
  <c r="AJ1075" i="2"/>
  <c r="AJ1113" i="2"/>
  <c r="AJ1114" i="2"/>
  <c r="AJ1128" i="2"/>
  <c r="AJ1131" i="2"/>
  <c r="AJ1132" i="2"/>
  <c r="AJ1133" i="2"/>
  <c r="AJ1134" i="2"/>
  <c r="AJ1135" i="2"/>
  <c r="AJ2085" i="2"/>
  <c r="AJ2086" i="2"/>
  <c r="AJ3143" i="2"/>
  <c r="AJ4098" i="2"/>
  <c r="AJ4541" i="2"/>
  <c r="AJ4542" i="2"/>
  <c r="AJ4894" i="2"/>
  <c r="AJ4895" i="2"/>
  <c r="AJ4935" i="2"/>
  <c r="AJ5083" i="2"/>
  <c r="AJ5249" i="2"/>
  <c r="AJ5368" i="2"/>
  <c r="AJ5596" i="2"/>
  <c r="AJ5858" i="2"/>
  <c r="AJ5886" i="2"/>
  <c r="AJ5887" i="2"/>
  <c r="AJ6297" i="2"/>
  <c r="AJ6469" i="2"/>
  <c r="AJ3239" i="2"/>
  <c r="AJ3609" i="2"/>
  <c r="AJ3634" i="2"/>
  <c r="AJ3827" i="2"/>
  <c r="AJ3855" i="2"/>
  <c r="AJ4065" i="2"/>
  <c r="AJ77" i="2"/>
  <c r="AJ163" i="2"/>
  <c r="AJ583" i="2"/>
  <c r="AJ634" i="2"/>
  <c r="AJ827" i="2"/>
  <c r="AJ1571" i="2"/>
  <c r="AJ1572" i="2"/>
  <c r="AJ1636" i="2"/>
  <c r="AJ1710" i="2"/>
  <c r="AJ1711" i="2"/>
  <c r="AJ1815" i="2"/>
  <c r="AJ1909" i="2"/>
  <c r="AJ1999" i="2"/>
  <c r="AJ2520" i="2"/>
  <c r="AJ2588" i="2"/>
  <c r="AJ164" i="2"/>
  <c r="AJ165" i="2"/>
  <c r="AJ959" i="2"/>
  <c r="AJ4595" i="2"/>
  <c r="AJ1235" i="2"/>
  <c r="AJ3487" i="2"/>
  <c r="AJ5114" i="2"/>
  <c r="AJ5250" i="2"/>
  <c r="AJ5628" i="2"/>
  <c r="AJ2521" i="2"/>
  <c r="AJ2589" i="2"/>
  <c r="AJ3240" i="2"/>
  <c r="AJ4198" i="2"/>
  <c r="AJ4356" i="2"/>
  <c r="AJ4384" i="2"/>
  <c r="AJ4802" i="2"/>
  <c r="AJ4834" i="2"/>
  <c r="AJ2685" i="2"/>
  <c r="AJ2779" i="2"/>
  <c r="AJ2780" i="2"/>
  <c r="AJ2871" i="2"/>
  <c r="AJ5437" i="2"/>
  <c r="AJ6013" i="2"/>
  <c r="AJ6076" i="2"/>
  <c r="AJ6131" i="2"/>
  <c r="AJ6257" i="2"/>
  <c r="AJ5012" i="2"/>
  <c r="AJ6340" i="2"/>
  <c r="AJ6441" i="2"/>
  <c r="AJ166" i="2"/>
  <c r="AJ404" i="2"/>
  <c r="AJ991" i="2"/>
  <c r="AJ4596" i="2"/>
  <c r="AJ1270" i="2"/>
  <c r="AJ3488" i="2"/>
  <c r="AJ3394" i="2"/>
  <c r="AJ3684" i="2"/>
  <c r="AJ3685" i="2"/>
  <c r="AJ3906" i="2"/>
  <c r="AJ3941" i="2"/>
  <c r="AJ78" i="2"/>
  <c r="AJ167" i="2"/>
  <c r="AJ584" i="2"/>
  <c r="AJ635" i="2"/>
  <c r="AJ828" i="2"/>
  <c r="AJ1573" i="2"/>
  <c r="AJ1637" i="2"/>
  <c r="AJ1712" i="2"/>
  <c r="AJ1713" i="2"/>
  <c r="AJ1816" i="2"/>
  <c r="AJ1910" i="2"/>
  <c r="AJ2522" i="2"/>
  <c r="AJ2590" i="2"/>
  <c r="AJ1817" i="2"/>
  <c r="AJ1911" i="2"/>
  <c r="AJ2872" i="2"/>
  <c r="AJ2873" i="2"/>
  <c r="AJ3425" i="2"/>
  <c r="AJ4199" i="2"/>
  <c r="AJ4405" i="2"/>
  <c r="AJ4434" i="2"/>
  <c r="AJ4715" i="2"/>
  <c r="AJ4716" i="2"/>
  <c r="AJ2686" i="2"/>
  <c r="AJ2781" i="2"/>
  <c r="AJ2782" i="2"/>
  <c r="AJ2874" i="2"/>
  <c r="AJ4200" i="2"/>
  <c r="AJ5764" i="2"/>
  <c r="AJ5145" i="2"/>
  <c r="AJ5251" i="2"/>
  <c r="AJ5390" i="2"/>
  <c r="AJ5497" i="2"/>
  <c r="AJ5564" i="2"/>
  <c r="AJ5662" i="2"/>
  <c r="AJ6014" i="2"/>
  <c r="AJ6132" i="2"/>
  <c r="AJ6210" i="2"/>
  <c r="AJ5013" i="2"/>
  <c r="AJ6311" i="2"/>
  <c r="AJ6427" i="2"/>
  <c r="AJ3175" i="2"/>
  <c r="AJ3595" i="2"/>
  <c r="AJ3610" i="2"/>
  <c r="AJ3810" i="2"/>
  <c r="AJ3828" i="2"/>
  <c r="AJ4066" i="2"/>
  <c r="AJ41" i="2"/>
  <c r="AJ79" i="2"/>
  <c r="AJ585" i="2"/>
  <c r="AJ586" i="2"/>
  <c r="AJ829" i="2"/>
  <c r="AJ1518" i="2"/>
  <c r="AJ1574" i="2"/>
  <c r="AJ1575" i="2"/>
  <c r="AJ1638" i="2"/>
  <c r="AJ1714" i="2"/>
  <c r="AJ1715" i="2"/>
  <c r="AJ1818" i="2"/>
  <c r="AJ1912" i="2"/>
  <c r="AJ2483" i="2"/>
  <c r="AJ2523" i="2"/>
  <c r="AJ2591" i="2"/>
  <c r="AJ80" i="2"/>
  <c r="AJ168" i="2"/>
  <c r="AJ930" i="2"/>
  <c r="AJ4597" i="2"/>
  <c r="AJ1204" i="2"/>
  <c r="AJ3489" i="2"/>
  <c r="AJ5084" i="2"/>
  <c r="AJ5252" i="2"/>
  <c r="AJ5607" i="2"/>
  <c r="AJ2484" i="2"/>
  <c r="AJ2524" i="2"/>
  <c r="AJ3176" i="2"/>
  <c r="AJ4143" i="2"/>
  <c r="AJ4336" i="2"/>
  <c r="AJ4357" i="2"/>
  <c r="AJ4777" i="2"/>
  <c r="AJ4803" i="2"/>
  <c r="AJ2687" i="2"/>
  <c r="AJ2688" i="2"/>
  <c r="AJ2783" i="2"/>
  <c r="AJ5416" i="2"/>
  <c r="AJ6015" i="2"/>
  <c r="AJ6077" i="2"/>
  <c r="AJ6133" i="2"/>
  <c r="AJ6258" i="2"/>
  <c r="AJ4982" i="2"/>
  <c r="AJ6341" i="2"/>
  <c r="AJ6428" i="2"/>
  <c r="AJ438" i="2"/>
  <c r="AJ469" i="2"/>
  <c r="AJ931" i="2"/>
  <c r="AJ4598" i="2"/>
  <c r="AJ1205" i="2"/>
  <c r="AJ3490" i="2"/>
  <c r="AJ3144" i="2"/>
  <c r="AJ3611" i="2"/>
  <c r="AJ3635" i="2"/>
  <c r="AJ3811" i="2"/>
  <c r="AJ3829" i="2"/>
  <c r="AJ4099" i="2"/>
  <c r="AJ5765" i="2"/>
  <c r="AJ42" i="2"/>
  <c r="AJ81" i="2"/>
  <c r="AJ548" i="2"/>
  <c r="AJ587" i="2"/>
  <c r="AJ830" i="2"/>
  <c r="AJ1519" i="2"/>
  <c r="AJ1576" i="2"/>
  <c r="AJ1577" i="2"/>
  <c r="AJ1639" i="2"/>
  <c r="AJ1716" i="2"/>
  <c r="AJ1819" i="2"/>
  <c r="AJ2000" i="2"/>
  <c r="AJ2087" i="2"/>
  <c r="AJ2453" i="2"/>
  <c r="AJ2485" i="2"/>
  <c r="AJ2525" i="2"/>
  <c r="AJ2526" i="2"/>
  <c r="AJ2592" i="2"/>
  <c r="AJ2689" i="2"/>
  <c r="AJ2965" i="2"/>
  <c r="AJ3041" i="2"/>
  <c r="AJ3325" i="2"/>
  <c r="AJ4144" i="2"/>
  <c r="AJ4337" i="2"/>
  <c r="AJ4358" i="2"/>
  <c r="AJ4778" i="2"/>
  <c r="AJ4804" i="2"/>
  <c r="AJ4958" i="2"/>
  <c r="AJ5085" i="2"/>
  <c r="AJ5253" i="2"/>
  <c r="AJ5369" i="2"/>
  <c r="AJ5629" i="2"/>
  <c r="AJ6016" i="2"/>
  <c r="AJ6134" i="2"/>
  <c r="AJ6211" i="2"/>
  <c r="AJ6330" i="2"/>
  <c r="AJ6470" i="2"/>
  <c r="AJ169" i="2"/>
  <c r="AJ269" i="2"/>
  <c r="AJ960" i="2"/>
  <c r="AJ4599" i="2"/>
  <c r="AJ1206" i="2"/>
  <c r="AJ3491" i="2"/>
  <c r="AJ3145" i="2"/>
  <c r="AJ4145" i="2"/>
  <c r="AJ5766" i="2"/>
  <c r="AJ1314" i="2"/>
  <c r="AJ1366" i="2"/>
  <c r="AJ1412" i="2"/>
  <c r="AJ1413" i="2"/>
  <c r="AJ1462" i="2"/>
  <c r="AJ1520" i="2"/>
  <c r="AJ82" i="2"/>
  <c r="AJ170" i="2"/>
  <c r="AJ588" i="2"/>
  <c r="AJ636" i="2"/>
  <c r="AJ831" i="2"/>
  <c r="AJ1578" i="2"/>
  <c r="AJ1640" i="2"/>
  <c r="AJ2593" i="2"/>
  <c r="AJ2594" i="2"/>
  <c r="AJ3612" i="2"/>
  <c r="AJ3636" i="2"/>
  <c r="AJ3830" i="2"/>
  <c r="AJ3856" i="2"/>
  <c r="AJ2310" i="2"/>
  <c r="AJ2340" i="2"/>
  <c r="AJ2377" i="2"/>
  <c r="AJ2378" i="2"/>
  <c r="AJ2416" i="2"/>
  <c r="AJ2454" i="2"/>
  <c r="AJ3146" i="2"/>
  <c r="AJ4201" i="2"/>
  <c r="AJ4359" i="2"/>
  <c r="AJ4360" i="2"/>
  <c r="AJ4805" i="2"/>
  <c r="AJ4835" i="2"/>
  <c r="AJ5115" i="2"/>
  <c r="AJ5254" i="2"/>
  <c r="AJ5370" i="2"/>
  <c r="AJ5663" i="2"/>
  <c r="AJ6017" i="2"/>
  <c r="AJ6135" i="2"/>
  <c r="AJ6259" i="2"/>
  <c r="AJ4959" i="2"/>
  <c r="AJ6312" i="2"/>
  <c r="AJ6423" i="2"/>
  <c r="AJ83" i="2"/>
  <c r="AJ171" i="2"/>
  <c r="AJ932" i="2"/>
  <c r="AJ4600" i="2"/>
  <c r="AJ1185" i="2"/>
  <c r="AJ3492" i="2"/>
  <c r="AJ3102" i="2"/>
  <c r="AJ4100" i="2"/>
  <c r="AJ5767" i="2"/>
  <c r="AJ1271" i="2"/>
  <c r="AJ1315" i="2"/>
  <c r="AJ1367" i="2"/>
  <c r="AJ1414" i="2"/>
  <c r="AJ1415" i="2"/>
  <c r="AJ1463" i="2"/>
  <c r="AJ84" i="2"/>
  <c r="AJ172" i="2"/>
  <c r="AJ589" i="2"/>
  <c r="AJ590" i="2"/>
  <c r="AJ832" i="2"/>
  <c r="AJ1521" i="2"/>
  <c r="AJ1579" i="2"/>
  <c r="AJ2527" i="2"/>
  <c r="AJ2528" i="2"/>
  <c r="AJ3596" i="2"/>
  <c r="AJ3613" i="2"/>
  <c r="AJ3812" i="2"/>
  <c r="AJ3831" i="2"/>
  <c r="AJ2298" i="2"/>
  <c r="AJ2311" i="2"/>
  <c r="AJ2341" i="2"/>
  <c r="AJ2342" i="2"/>
  <c r="AJ2379" i="2"/>
  <c r="AJ2417" i="2"/>
  <c r="AJ3103" i="2"/>
  <c r="AJ4936" i="2"/>
  <c r="AJ4202" i="2"/>
  <c r="AJ4338" i="2"/>
  <c r="AJ4339" i="2"/>
  <c r="AJ4779" i="2"/>
  <c r="AJ4806" i="2"/>
  <c r="AJ5086" i="2"/>
  <c r="AJ5255" i="2"/>
  <c r="AJ5350" i="2"/>
  <c r="AJ5630" i="2"/>
  <c r="AJ6018" i="2"/>
  <c r="AJ6136" i="2"/>
  <c r="AJ6212" i="2"/>
  <c r="AJ6298" i="2"/>
  <c r="AJ6417" i="2"/>
  <c r="AJ3326" i="2"/>
  <c r="AJ4067" i="2"/>
  <c r="AJ1717" i="2"/>
  <c r="AJ369" i="2"/>
  <c r="AJ391" i="2"/>
  <c r="AJ1034" i="2"/>
  <c r="AJ4601" i="2"/>
  <c r="AJ1368" i="2"/>
  <c r="AJ3493" i="2"/>
  <c r="AJ5198" i="2"/>
  <c r="AJ5256" i="2"/>
  <c r="AJ5703" i="2"/>
  <c r="AJ1913" i="2"/>
  <c r="AJ2784" i="2"/>
  <c r="AJ2875" i="2"/>
  <c r="AJ3341" i="2"/>
  <c r="AJ4406" i="2"/>
  <c r="AJ4435" i="2"/>
  <c r="AJ4870" i="2"/>
  <c r="AJ4896" i="2"/>
  <c r="AJ5459" i="2"/>
  <c r="AJ6019" i="2"/>
  <c r="AJ6078" i="2"/>
  <c r="AJ6137" i="2"/>
  <c r="AJ6260" i="2"/>
  <c r="AJ5054" i="2"/>
  <c r="AJ6383" i="2"/>
  <c r="AJ6458" i="2"/>
  <c r="AJ370" i="2"/>
  <c r="AJ392" i="2"/>
  <c r="AJ1041" i="2"/>
  <c r="AJ4602" i="2"/>
  <c r="AJ1369" i="2"/>
  <c r="AJ3494" i="2"/>
  <c r="AJ3286" i="2"/>
  <c r="AJ270" i="2"/>
  <c r="AJ334" i="2"/>
  <c r="AJ684" i="2"/>
  <c r="AJ716" i="2"/>
  <c r="AJ833" i="2"/>
  <c r="AJ1820" i="2"/>
  <c r="AJ1914" i="2"/>
  <c r="AJ1915" i="2"/>
  <c r="AJ2001" i="2"/>
  <c r="AJ2088" i="2"/>
  <c r="AJ2138" i="2"/>
  <c r="AJ2089" i="2"/>
  <c r="AJ2139" i="2"/>
  <c r="AJ3042" i="2"/>
  <c r="AJ3077" i="2"/>
  <c r="AJ3327" i="2"/>
  <c r="AJ4251" i="2"/>
  <c r="AJ2690" i="2"/>
  <c r="AJ2785" i="2"/>
  <c r="AJ2876" i="2"/>
  <c r="AJ2877" i="2"/>
  <c r="AJ2966" i="2"/>
  <c r="AJ3043" i="2"/>
  <c r="AJ4279" i="2"/>
  <c r="AJ5768" i="2"/>
  <c r="AJ5184" i="2"/>
  <c r="AJ5257" i="2"/>
  <c r="AJ5438" i="2"/>
  <c r="AJ5498" i="2"/>
  <c r="AJ5565" i="2"/>
  <c r="AJ5704" i="2"/>
  <c r="AJ5967" i="2"/>
  <c r="AJ5977" i="2"/>
  <c r="AJ6138" i="2"/>
  <c r="AJ5028" i="2"/>
  <c r="AJ6397" i="2"/>
  <c r="AJ6513" i="2"/>
  <c r="AJ173" i="2"/>
  <c r="AJ174" i="2"/>
  <c r="AJ961" i="2"/>
  <c r="AJ4603" i="2"/>
  <c r="AJ1207" i="2"/>
  <c r="AJ3495" i="2"/>
  <c r="AJ3147" i="2"/>
  <c r="AJ3655" i="2"/>
  <c r="AJ3686" i="2"/>
  <c r="AJ3882" i="2"/>
  <c r="AJ3907" i="2"/>
  <c r="AJ4146" i="2"/>
  <c r="AJ5769" i="2"/>
  <c r="AJ43" i="2"/>
  <c r="AJ85" i="2"/>
  <c r="AJ549" i="2"/>
  <c r="AJ550" i="2"/>
  <c r="AJ834" i="2"/>
  <c r="AJ1718" i="2"/>
  <c r="AJ1522" i="2"/>
  <c r="AJ1580" i="2"/>
  <c r="AJ1641" i="2"/>
  <c r="AJ1719" i="2"/>
  <c r="AJ1720" i="2"/>
  <c r="AJ1821" i="2"/>
  <c r="AJ2486" i="2"/>
  <c r="AJ2487" i="2"/>
  <c r="AJ2529" i="2"/>
  <c r="AJ2595" i="2"/>
  <c r="AJ1822" i="2"/>
  <c r="AJ2786" i="2"/>
  <c r="AJ2878" i="2"/>
  <c r="AJ3148" i="2"/>
  <c r="AJ4101" i="2"/>
  <c r="AJ4407" i="2"/>
  <c r="AJ4408" i="2"/>
  <c r="AJ4697" i="2"/>
  <c r="AJ4698" i="2"/>
  <c r="AJ4937" i="2"/>
  <c r="AJ2691" i="2"/>
  <c r="AJ2787" i="2"/>
  <c r="AJ5087" i="2"/>
  <c r="AJ5258" i="2"/>
  <c r="AJ5371" i="2"/>
  <c r="AJ5499" i="2"/>
  <c r="AJ5566" i="2"/>
  <c r="AJ5631" i="2"/>
  <c r="AJ5850" i="2"/>
  <c r="AJ5888" i="2"/>
  <c r="AJ5904" i="2"/>
  <c r="AJ6313" i="2"/>
  <c r="AJ6477" i="2"/>
  <c r="AJ439" i="2"/>
  <c r="AJ470" i="2"/>
  <c r="AJ933" i="2"/>
  <c r="AJ4604" i="2"/>
  <c r="AJ1208" i="2"/>
  <c r="AJ3496" i="2"/>
  <c r="AJ3104" i="2"/>
  <c r="AJ3614" i="2"/>
  <c r="AJ3637" i="2"/>
  <c r="AJ3813" i="2"/>
  <c r="AJ3814" i="2"/>
  <c r="AJ4102" i="2"/>
  <c r="AJ5770" i="2"/>
  <c r="AJ44" i="2"/>
  <c r="AJ86" i="2"/>
  <c r="AJ551" i="2"/>
  <c r="AJ591" i="2"/>
  <c r="AJ835" i="2"/>
  <c r="AJ1523" i="2"/>
  <c r="AJ1524" i="2"/>
  <c r="AJ1581" i="2"/>
  <c r="AJ1642" i="2"/>
  <c r="AJ1721" i="2"/>
  <c r="AJ1722" i="2"/>
  <c r="AJ1916" i="2"/>
  <c r="AJ2090" i="2"/>
  <c r="AJ2455" i="2"/>
  <c r="AJ2488" i="2"/>
  <c r="AJ2489" i="2"/>
  <c r="AJ2530" i="2"/>
  <c r="AJ2596" i="2"/>
  <c r="AJ2692" i="2"/>
  <c r="AJ2967" i="2"/>
  <c r="AJ3044" i="2"/>
  <c r="AJ3287" i="2"/>
  <c r="AJ4103" i="2"/>
  <c r="AJ4328" i="2"/>
  <c r="AJ4340" i="2"/>
  <c r="AJ4780" i="2"/>
  <c r="AJ4781" i="2"/>
  <c r="AJ4938" i="2"/>
  <c r="AJ5088" i="2"/>
  <c r="AJ5259" i="2"/>
  <c r="AJ5372" i="2"/>
  <c r="AJ5632" i="2"/>
  <c r="AJ6020" i="2"/>
  <c r="AJ6139" i="2"/>
  <c r="AJ6261" i="2"/>
  <c r="AJ6331" i="2"/>
  <c r="AJ6471" i="2"/>
  <c r="AJ175" i="2"/>
  <c r="AJ393" i="2"/>
  <c r="AJ992" i="2"/>
  <c r="AJ4605" i="2"/>
  <c r="AJ1236" i="2"/>
  <c r="AJ3497" i="2"/>
  <c r="AJ3177" i="2"/>
  <c r="AJ3715" i="2"/>
  <c r="AJ3747" i="2"/>
  <c r="AJ3908" i="2"/>
  <c r="AJ3942" i="2"/>
  <c r="AJ4203" i="2"/>
  <c r="AJ87" i="2"/>
  <c r="AJ176" i="2"/>
  <c r="AJ592" i="2"/>
  <c r="AJ593" i="2"/>
  <c r="AJ836" i="2"/>
  <c r="AJ1582" i="2"/>
  <c r="AJ1643" i="2"/>
  <c r="AJ1723" i="2"/>
  <c r="AJ1823" i="2"/>
  <c r="AJ1824" i="2"/>
  <c r="AJ1917" i="2"/>
  <c r="AJ2531" i="2"/>
  <c r="AJ2532" i="2"/>
  <c r="AJ2597" i="2"/>
  <c r="AJ1825" i="2"/>
  <c r="AJ2002" i="2"/>
  <c r="AJ2879" i="2"/>
  <c r="AJ2968" i="2"/>
  <c r="AJ3178" i="2"/>
  <c r="AJ4147" i="2"/>
  <c r="AJ4436" i="2"/>
  <c r="AJ4477" i="2"/>
  <c r="AJ4717" i="2"/>
  <c r="AJ4718" i="2"/>
  <c r="AJ2693" i="2"/>
  <c r="AJ2788" i="2"/>
  <c r="AJ2789" i="2"/>
  <c r="AJ5771" i="2"/>
  <c r="AJ5116" i="2"/>
  <c r="AJ5260" i="2"/>
  <c r="AJ5391" i="2"/>
  <c r="AJ5500" i="2"/>
  <c r="AJ5567" i="2"/>
  <c r="AJ5664" i="2"/>
  <c r="AJ5905" i="2"/>
  <c r="AJ5927" i="2"/>
  <c r="AJ6140" i="2"/>
  <c r="AJ4960" i="2"/>
  <c r="AJ6342" i="2"/>
  <c r="AJ6489" i="2"/>
  <c r="AJ88" i="2"/>
  <c r="AJ177" i="2"/>
  <c r="AJ962" i="2"/>
  <c r="AJ4606" i="2"/>
  <c r="AJ1209" i="2"/>
  <c r="AJ3498" i="2"/>
  <c r="AJ3105" i="2"/>
  <c r="AJ3656" i="2"/>
  <c r="AJ3687" i="2"/>
  <c r="AJ3883" i="2"/>
  <c r="AJ3909" i="2"/>
  <c r="AJ4104" i="2"/>
  <c r="AJ5772" i="2"/>
  <c r="AJ29" i="2"/>
  <c r="AJ45" i="2"/>
  <c r="AJ532" i="2"/>
  <c r="AJ552" i="2"/>
  <c r="AJ837" i="2"/>
  <c r="AJ1724" i="2"/>
  <c r="AJ1525" i="2"/>
  <c r="AJ1583" i="2"/>
  <c r="AJ1644" i="2"/>
  <c r="AJ1725" i="2"/>
  <c r="AJ1726" i="2"/>
  <c r="AJ1826" i="2"/>
  <c r="AJ2456" i="2"/>
  <c r="AJ2490" i="2"/>
  <c r="AJ2533" i="2"/>
  <c r="AJ2598" i="2"/>
  <c r="AJ2599" i="2"/>
  <c r="AJ1827" i="2"/>
  <c r="AJ2790" i="2"/>
  <c r="AJ2791" i="2"/>
  <c r="AJ3149" i="2"/>
  <c r="AJ4105" i="2"/>
  <c r="AJ4409" i="2"/>
  <c r="AJ4410" i="2"/>
  <c r="AJ4691" i="2"/>
  <c r="AJ4699" i="2"/>
  <c r="AJ4939" i="2"/>
  <c r="AJ2694" i="2"/>
  <c r="AJ5089" i="2"/>
  <c r="AJ5261" i="2"/>
  <c r="AJ5351" i="2"/>
  <c r="AJ5501" i="2"/>
  <c r="AJ5568" i="2"/>
  <c r="AJ5608" i="2"/>
  <c r="AJ5851" i="2"/>
  <c r="AJ5889" i="2"/>
  <c r="AJ5906" i="2"/>
  <c r="AJ6299" i="2"/>
  <c r="AJ6472" i="2"/>
  <c r="AJ178" i="2"/>
  <c r="AJ271" i="2"/>
  <c r="AJ993" i="2"/>
  <c r="AJ4607" i="2"/>
  <c r="AJ1237" i="2"/>
  <c r="AJ3499" i="2"/>
  <c r="AJ3395" i="2"/>
  <c r="AJ4148" i="2"/>
  <c r="AJ5773" i="2"/>
  <c r="AJ89" i="2"/>
  <c r="AJ179" i="2"/>
  <c r="AJ594" i="2"/>
  <c r="AJ595" i="2"/>
  <c r="AJ838" i="2"/>
  <c r="AJ1584" i="2"/>
  <c r="AJ1645" i="2"/>
  <c r="AJ1727" i="2"/>
  <c r="AJ1728" i="2"/>
  <c r="AJ1828" i="2"/>
  <c r="AJ1918" i="2"/>
  <c r="AJ2534" i="2"/>
  <c r="AJ2600" i="2"/>
  <c r="AJ1829" i="2"/>
  <c r="AJ1919" i="2"/>
  <c r="AJ2792" i="2"/>
  <c r="AJ2880" i="2"/>
  <c r="AJ3426" i="2"/>
  <c r="AJ4204" i="2"/>
  <c r="AJ2695" i="2"/>
  <c r="AJ2696" i="2"/>
  <c r="AJ2793" i="2"/>
  <c r="AJ2881" i="2"/>
  <c r="AJ5146" i="2"/>
  <c r="AJ5262" i="2"/>
  <c r="AJ5373" i="2"/>
  <c r="AJ5502" i="2"/>
  <c r="AJ5569" i="2"/>
  <c r="AJ5633" i="2"/>
  <c r="AJ6021" i="2"/>
  <c r="AJ6141" i="2"/>
  <c r="AJ6213" i="2"/>
  <c r="AJ5014" i="2"/>
  <c r="AJ6314" i="2"/>
  <c r="AJ6424" i="2"/>
  <c r="AJ3179" i="2"/>
  <c r="AJ3615" i="2"/>
  <c r="AJ3638" i="2"/>
  <c r="AJ3832" i="2"/>
  <c r="AJ3833" i="2"/>
  <c r="AJ4068" i="2"/>
  <c r="AJ90" i="2"/>
  <c r="AJ180" i="2"/>
  <c r="AJ596" i="2"/>
  <c r="AJ637" i="2"/>
  <c r="AJ839" i="2"/>
  <c r="AJ1526" i="2"/>
  <c r="AJ1585" i="2"/>
  <c r="AJ1646" i="2"/>
  <c r="AJ1647" i="2"/>
  <c r="AJ1729" i="2"/>
  <c r="AJ1830" i="2"/>
  <c r="AJ1920" i="2"/>
  <c r="AJ2003" i="2"/>
  <c r="AJ2535" i="2"/>
  <c r="AJ2601" i="2"/>
  <c r="AJ2697" i="2"/>
  <c r="AJ181" i="2"/>
  <c r="AJ182" i="2"/>
  <c r="AJ934" i="2"/>
  <c r="AJ4608" i="2"/>
  <c r="AJ1238" i="2"/>
  <c r="AJ3500" i="2"/>
  <c r="AJ5117" i="2"/>
  <c r="AJ5263" i="2"/>
  <c r="AJ5634" i="2"/>
  <c r="AJ2536" i="2"/>
  <c r="AJ2602" i="2"/>
  <c r="AJ3241" i="2"/>
  <c r="AJ4149" i="2"/>
  <c r="AJ4361" i="2"/>
  <c r="AJ4362" i="2"/>
  <c r="AJ4807" i="2"/>
  <c r="AJ4808" i="2"/>
  <c r="AJ2698" i="2"/>
  <c r="AJ2794" i="2"/>
  <c r="AJ2882" i="2"/>
  <c r="AJ5439" i="2"/>
  <c r="AJ6022" i="2"/>
  <c r="AJ6079" i="2"/>
  <c r="AJ6142" i="2"/>
  <c r="AJ6214" i="2"/>
  <c r="AJ4983" i="2"/>
  <c r="AJ6343" i="2"/>
  <c r="AJ6435" i="2"/>
  <c r="AJ3657" i="2"/>
  <c r="AJ3688" i="2"/>
  <c r="AJ3884" i="2"/>
  <c r="AJ3910" i="2"/>
  <c r="AJ4069" i="2"/>
  <c r="AJ335" i="2"/>
  <c r="AJ371" i="2"/>
  <c r="AJ1010" i="2"/>
  <c r="AJ4609" i="2"/>
  <c r="AJ1316" i="2"/>
  <c r="AJ3501" i="2"/>
  <c r="AJ5169" i="2"/>
  <c r="AJ5264" i="2"/>
  <c r="AJ5690" i="2"/>
  <c r="AJ3328" i="2"/>
  <c r="AJ4411" i="2"/>
  <c r="AJ4437" i="2"/>
  <c r="AJ4871" i="2"/>
  <c r="AJ4897" i="2"/>
  <c r="AJ6023" i="2"/>
  <c r="AJ6080" i="2"/>
  <c r="AJ6143" i="2"/>
  <c r="AJ6262" i="2"/>
  <c r="AJ5051" i="2"/>
  <c r="AJ183" i="2"/>
  <c r="AJ272" i="2"/>
  <c r="AJ963" i="2"/>
  <c r="AJ4610" i="2"/>
  <c r="AJ1239" i="2"/>
  <c r="AJ3502" i="2"/>
  <c r="AJ3150" i="2"/>
  <c r="AJ4150" i="2"/>
  <c r="AJ5774" i="2"/>
  <c r="AJ1317" i="2"/>
  <c r="AJ1370" i="2"/>
  <c r="AJ1416" i="2"/>
  <c r="AJ1464" i="2"/>
  <c r="AJ1465" i="2"/>
  <c r="AJ1527" i="2"/>
  <c r="AJ184" i="2"/>
  <c r="AJ273" i="2"/>
  <c r="AJ638" i="2"/>
  <c r="AJ685" i="2"/>
  <c r="AJ840" i="2"/>
  <c r="AJ1586" i="2"/>
  <c r="AJ1648" i="2"/>
  <c r="AJ2603" i="2"/>
  <c r="AJ3639" i="2"/>
  <c r="AJ3640" i="2"/>
  <c r="AJ3857" i="2"/>
  <c r="AJ3858" i="2"/>
  <c r="AJ2343" i="2"/>
  <c r="AJ2344" i="2"/>
  <c r="AJ2345" i="2"/>
  <c r="AJ2380" i="2"/>
  <c r="AJ2418" i="2"/>
  <c r="AJ2457" i="2"/>
  <c r="AJ3180" i="2"/>
  <c r="AJ2699" i="2"/>
  <c r="AJ4252" i="2"/>
  <c r="AJ4363" i="2"/>
  <c r="AJ4385" i="2"/>
  <c r="AJ4836" i="2"/>
  <c r="AJ4837" i="2"/>
  <c r="AJ5118" i="2"/>
  <c r="AJ5265" i="2"/>
  <c r="AJ5392" i="2"/>
  <c r="AJ5665" i="2"/>
  <c r="AJ6024" i="2"/>
  <c r="AJ6144" i="2"/>
  <c r="AJ6263" i="2"/>
  <c r="AJ4984" i="2"/>
  <c r="AJ6315" i="2"/>
  <c r="AJ6429" i="2"/>
  <c r="AJ274" i="2"/>
  <c r="AJ336" i="2"/>
  <c r="AJ1011" i="2"/>
  <c r="AJ4611" i="2"/>
  <c r="AJ1272" i="2"/>
  <c r="AJ3503" i="2"/>
  <c r="AJ3181" i="2"/>
  <c r="AJ3716" i="2"/>
  <c r="AJ3748" i="2"/>
  <c r="AJ3943" i="2"/>
  <c r="AJ3971" i="2"/>
  <c r="AJ91" i="2"/>
  <c r="AJ185" i="2"/>
  <c r="AJ597" i="2"/>
  <c r="AJ639" i="2"/>
  <c r="AJ841" i="2"/>
  <c r="AJ1649" i="2"/>
  <c r="AJ1730" i="2"/>
  <c r="AJ1731" i="2"/>
  <c r="AJ1831" i="2"/>
  <c r="AJ1921" i="2"/>
  <c r="AJ2004" i="2"/>
  <c r="AJ2537" i="2"/>
  <c r="AJ2604" i="2"/>
  <c r="AJ2700" i="2"/>
  <c r="AJ1922" i="2"/>
  <c r="AJ2005" i="2"/>
  <c r="AJ2883" i="2"/>
  <c r="AJ2969" i="2"/>
  <c r="AJ3242" i="2"/>
  <c r="AJ4205" i="2"/>
  <c r="AJ4438" i="2"/>
  <c r="AJ4478" i="2"/>
  <c r="AJ4719" i="2"/>
  <c r="AJ4746" i="2"/>
  <c r="AJ2701" i="2"/>
  <c r="AJ2795" i="2"/>
  <c r="AJ2884" i="2"/>
  <c r="AJ4206" i="2"/>
  <c r="AJ5775" i="2"/>
  <c r="AJ5147" i="2"/>
  <c r="AJ5266" i="2"/>
  <c r="AJ5393" i="2"/>
  <c r="AJ5503" i="2"/>
  <c r="AJ5570" i="2"/>
  <c r="AJ5666" i="2"/>
  <c r="AJ5852" i="2"/>
  <c r="AJ5928" i="2"/>
  <c r="AJ5929" i="2"/>
  <c r="AJ4985" i="2"/>
  <c r="AJ6359" i="2"/>
  <c r="AJ6490" i="2"/>
  <c r="AJ3243" i="2"/>
  <c r="AJ3641" i="2"/>
  <c r="AJ3642" i="2"/>
  <c r="AJ3834" i="2"/>
  <c r="AJ3859" i="2"/>
  <c r="AJ4070" i="2"/>
  <c r="AJ186" i="2"/>
  <c r="AJ275" i="2"/>
  <c r="AJ640" i="2"/>
  <c r="AJ686" i="2"/>
  <c r="AJ842" i="2"/>
  <c r="AJ1587" i="2"/>
  <c r="AJ1650" i="2"/>
  <c r="AJ1732" i="2"/>
  <c r="AJ1733" i="2"/>
  <c r="AJ1832" i="2"/>
  <c r="AJ1923" i="2"/>
  <c r="AJ2006" i="2"/>
  <c r="AJ2091" i="2"/>
  <c r="AJ2605" i="2"/>
  <c r="AJ187" i="2"/>
  <c r="AJ394" i="2"/>
  <c r="AJ964" i="2"/>
  <c r="AJ4612" i="2"/>
  <c r="AJ1273" i="2"/>
  <c r="AJ3504" i="2"/>
  <c r="AJ5148" i="2"/>
  <c r="AJ5267" i="2"/>
  <c r="AJ5635" i="2"/>
  <c r="AJ2606" i="2"/>
  <c r="AJ2702" i="2"/>
  <c r="AJ3288" i="2"/>
  <c r="AJ4207" i="2"/>
  <c r="AJ4364" i="2"/>
  <c r="AJ4386" i="2"/>
  <c r="AJ4838" i="2"/>
  <c r="AJ4839" i="2"/>
  <c r="AJ2703" i="2"/>
  <c r="AJ2704" i="2"/>
  <c r="AJ2796" i="2"/>
  <c r="AJ2885" i="2"/>
  <c r="AJ2970" i="2"/>
  <c r="AJ5451" i="2"/>
  <c r="AJ6081" i="2"/>
  <c r="AJ6082" i="2"/>
  <c r="AJ6145" i="2"/>
  <c r="AJ6264" i="2"/>
  <c r="AJ5015" i="2"/>
  <c r="AJ6360" i="2"/>
  <c r="AJ6445" i="2"/>
  <c r="AJ92" i="2"/>
  <c r="AJ188" i="2"/>
  <c r="AJ935" i="2"/>
  <c r="AJ4613" i="2"/>
  <c r="AJ1210" i="2"/>
  <c r="AJ3505" i="2"/>
  <c r="AJ3106" i="2"/>
  <c r="AJ4106" i="2"/>
  <c r="AJ5776" i="2"/>
  <c r="AJ1274" i="2"/>
  <c r="AJ1318" i="2"/>
  <c r="AJ1371" i="2"/>
  <c r="AJ1417" i="2"/>
  <c r="AJ1418" i="2"/>
  <c r="AJ1466" i="2"/>
  <c r="AJ93" i="2"/>
  <c r="AJ189" i="2"/>
  <c r="AJ598" i="2"/>
  <c r="AJ641" i="2"/>
  <c r="AJ843" i="2"/>
  <c r="AJ1528" i="2"/>
  <c r="AJ1588" i="2"/>
  <c r="AJ2538" i="2"/>
  <c r="AJ2607" i="2"/>
  <c r="AJ3616" i="2"/>
  <c r="AJ3617" i="2"/>
  <c r="AJ3815" i="2"/>
  <c r="AJ3835" i="2"/>
  <c r="AJ2312" i="2"/>
  <c r="AJ2313" i="2"/>
  <c r="AJ2346" i="2"/>
  <c r="AJ2381" i="2"/>
  <c r="AJ2382" i="2"/>
  <c r="AJ2419" i="2"/>
  <c r="AJ3151" i="2"/>
  <c r="AJ4961" i="2"/>
  <c r="AJ4208" i="2"/>
  <c r="AJ4341" i="2"/>
  <c r="AJ4365" i="2"/>
  <c r="AJ4809" i="2"/>
  <c r="AJ4810" i="2"/>
  <c r="AJ5090" i="2"/>
  <c r="AJ5268" i="2"/>
  <c r="AJ5352" i="2"/>
  <c r="AJ5636" i="2"/>
  <c r="AJ6025" i="2"/>
  <c r="AJ6146" i="2"/>
  <c r="AJ6265" i="2"/>
  <c r="AJ6300" i="2"/>
  <c r="AJ6418" i="2"/>
  <c r="AJ190" i="2"/>
  <c r="AJ276" i="2"/>
  <c r="AJ965" i="2"/>
  <c r="AJ4614" i="2"/>
  <c r="AJ1240" i="2"/>
  <c r="AJ3506" i="2"/>
  <c r="AJ3396" i="2"/>
  <c r="AJ3689" i="2"/>
  <c r="AJ3690" i="2"/>
  <c r="AJ3911" i="2"/>
  <c r="AJ3912" i="2"/>
  <c r="AJ4151" i="2"/>
  <c r="AJ5777" i="2"/>
  <c r="AJ94" i="2"/>
  <c r="AJ191" i="2"/>
  <c r="AJ599" i="2"/>
  <c r="AJ642" i="2"/>
  <c r="AJ844" i="2"/>
  <c r="AJ1589" i="2"/>
  <c r="AJ1590" i="2"/>
  <c r="AJ1651" i="2"/>
  <c r="AJ1734" i="2"/>
  <c r="AJ1833" i="2"/>
  <c r="AJ1924" i="2"/>
  <c r="AJ2539" i="2"/>
  <c r="AJ2608" i="2"/>
  <c r="AJ2609" i="2"/>
  <c r="AJ1834" i="2"/>
  <c r="AJ1925" i="2"/>
  <c r="AJ2797" i="2"/>
  <c r="AJ2886" i="2"/>
  <c r="AJ3411" i="2"/>
  <c r="AJ4209" i="2"/>
  <c r="AJ4412" i="2"/>
  <c r="AJ4439" i="2"/>
  <c r="AJ4700" i="2"/>
  <c r="AJ4720" i="2"/>
  <c r="AJ2705" i="2"/>
  <c r="AJ2798" i="2"/>
  <c r="AJ2887" i="2"/>
  <c r="AJ5119" i="2"/>
  <c r="AJ5269" i="2"/>
  <c r="AJ5374" i="2"/>
  <c r="AJ5504" i="2"/>
  <c r="AJ5531" i="2"/>
  <c r="AJ5637" i="2"/>
  <c r="AJ6026" i="2"/>
  <c r="AJ6147" i="2"/>
  <c r="AJ6266" i="2"/>
  <c r="AJ4986" i="2"/>
  <c r="AJ6316" i="2"/>
  <c r="AJ6425" i="2"/>
  <c r="AJ10" i="2"/>
  <c r="AJ22" i="2"/>
  <c r="AJ917" i="2"/>
  <c r="AJ4615" i="2"/>
  <c r="AJ1186" i="2"/>
  <c r="AJ3507" i="2"/>
  <c r="AJ2971" i="2"/>
  <c r="AJ4107" i="2"/>
  <c r="AJ5778" i="2"/>
  <c r="AJ1124" i="2"/>
  <c r="AJ1143" i="2"/>
  <c r="AJ1180" i="2"/>
  <c r="AJ1275" i="2"/>
  <c r="AJ1319" i="2"/>
  <c r="AJ1320" i="2"/>
  <c r="AJ1372" i="2"/>
  <c r="AJ1419" i="2"/>
  <c r="AJ1467" i="2"/>
  <c r="AJ1591" i="2"/>
  <c r="AJ11" i="2"/>
  <c r="AJ23" i="2"/>
  <c r="AJ553" i="2"/>
  <c r="AJ600" i="2"/>
  <c r="AJ845" i="2"/>
  <c r="AJ1211" i="2"/>
  <c r="AJ1321" i="2"/>
  <c r="AJ2491" i="2"/>
  <c r="AJ2540" i="2"/>
  <c r="AJ3585" i="2"/>
  <c r="AJ3587" i="2"/>
  <c r="AJ3816" i="2"/>
  <c r="AJ3836" i="2"/>
  <c r="AJ2258" i="2"/>
  <c r="AJ2287" i="2"/>
  <c r="AJ3045" i="2"/>
  <c r="AJ4940" i="2"/>
  <c r="AJ4152" i="2"/>
  <c r="AJ4210" i="2"/>
  <c r="AJ4300" i="2"/>
  <c r="AJ4782" i="2"/>
  <c r="AJ4811" i="2"/>
  <c r="AJ5091" i="2"/>
  <c r="AJ5270" i="2"/>
  <c r="AJ5353" i="2"/>
  <c r="AJ5638" i="2"/>
  <c r="AJ6027" i="2"/>
  <c r="AJ6148" i="2"/>
  <c r="AJ6267" i="2"/>
  <c r="AJ6289" i="2"/>
  <c r="AJ6411" i="2"/>
  <c r="AJ3182" i="2"/>
  <c r="AJ3597" i="2"/>
  <c r="AJ3618" i="2"/>
  <c r="AJ3817" i="2"/>
  <c r="AJ3818" i="2"/>
  <c r="AJ4071" i="2"/>
  <c r="AJ46" i="2"/>
  <c r="AJ95" i="2"/>
  <c r="AJ554" i="2"/>
  <c r="AJ601" i="2"/>
  <c r="AJ846" i="2"/>
  <c r="AJ1529" i="2"/>
  <c r="AJ1592" i="2"/>
  <c r="AJ1593" i="2"/>
  <c r="AJ1652" i="2"/>
  <c r="AJ1653" i="2"/>
  <c r="AJ1735" i="2"/>
  <c r="AJ1835" i="2"/>
  <c r="AJ1926" i="2"/>
  <c r="AJ2492" i="2"/>
  <c r="AJ2541" i="2"/>
  <c r="AJ2610" i="2"/>
  <c r="AJ2611" i="2"/>
  <c r="AJ96" i="2"/>
  <c r="AJ97" i="2"/>
  <c r="AJ936" i="2"/>
  <c r="AJ4616" i="2"/>
  <c r="AJ1212" i="2"/>
  <c r="AJ3508" i="2"/>
  <c r="AJ5092" i="2"/>
  <c r="AJ5271" i="2"/>
  <c r="AJ5609" i="2"/>
  <c r="AJ2493" i="2"/>
  <c r="AJ2542" i="2"/>
  <c r="AJ3183" i="2"/>
  <c r="AJ4153" i="2"/>
  <c r="AJ4342" i="2"/>
  <c r="AJ4366" i="2"/>
  <c r="AJ4783" i="2"/>
  <c r="AJ4812" i="2"/>
  <c r="AJ2706" i="2"/>
  <c r="AJ2799" i="2"/>
  <c r="AJ5417" i="2"/>
  <c r="AJ6083" i="2"/>
  <c r="AJ6084" i="2"/>
  <c r="AJ6149" i="2"/>
  <c r="AJ6268" i="2"/>
  <c r="AJ4987" i="2"/>
  <c r="AJ6332" i="2"/>
  <c r="AJ6430" i="2"/>
  <c r="AJ98" i="2"/>
  <c r="AJ192" i="2"/>
  <c r="AJ937" i="2"/>
  <c r="AJ4617" i="2"/>
  <c r="AJ1213" i="2"/>
  <c r="AJ3509" i="2"/>
  <c r="AJ3397" i="2"/>
  <c r="AJ4108" i="2"/>
  <c r="AJ5779" i="2"/>
  <c r="AJ1276" i="2"/>
  <c r="AJ1322" i="2"/>
  <c r="AJ1373" i="2"/>
  <c r="AJ1374" i="2"/>
  <c r="AJ1420" i="2"/>
  <c r="AJ1468" i="2"/>
  <c r="AJ47" i="2"/>
  <c r="AJ99" i="2"/>
  <c r="AJ555" i="2"/>
  <c r="AJ602" i="2"/>
  <c r="AJ847" i="2"/>
  <c r="AJ1836" i="2"/>
  <c r="AJ2007" i="2"/>
  <c r="AJ3691" i="2"/>
  <c r="AJ3717" i="2"/>
  <c r="AJ3913" i="2"/>
  <c r="AJ3944" i="2"/>
  <c r="AJ2299" i="2"/>
  <c r="AJ2314" i="2"/>
  <c r="AJ2347" i="2"/>
  <c r="AJ2348" i="2"/>
  <c r="AJ2383" i="2"/>
  <c r="AJ2420" i="2"/>
  <c r="AJ3398" i="2"/>
  <c r="AJ4941" i="2"/>
  <c r="AJ2888" i="2"/>
  <c r="AJ2972" i="2"/>
  <c r="AJ4109" i="2"/>
  <c r="AJ4440" i="2"/>
  <c r="AJ4479" i="2"/>
  <c r="AJ4721" i="2"/>
  <c r="AJ4747" i="2"/>
  <c r="AJ5093" i="2"/>
  <c r="AJ5272" i="2"/>
  <c r="AJ5375" i="2"/>
  <c r="AJ5505" i="2"/>
  <c r="AJ5571" i="2"/>
  <c r="AJ5639" i="2"/>
  <c r="AJ5853" i="2"/>
  <c r="AJ5890" i="2"/>
  <c r="AJ5907" i="2"/>
  <c r="AJ6333" i="2"/>
  <c r="AJ6478" i="2"/>
  <c r="AJ193" i="2"/>
  <c r="AJ277" i="2"/>
  <c r="AJ994" i="2"/>
  <c r="AJ4618" i="2"/>
  <c r="AJ1241" i="2"/>
  <c r="AJ3510" i="2"/>
  <c r="AJ3184" i="2"/>
  <c r="AJ3692" i="2"/>
  <c r="AJ3718" i="2"/>
  <c r="AJ3914" i="2"/>
  <c r="AJ3945" i="2"/>
  <c r="AJ4154" i="2"/>
  <c r="AJ5780" i="2"/>
  <c r="AJ100" i="2"/>
  <c r="AJ101" i="2"/>
  <c r="AJ556" i="2"/>
  <c r="AJ603" i="2"/>
  <c r="AJ848" i="2"/>
  <c r="AJ1594" i="2"/>
  <c r="AJ1654" i="2"/>
  <c r="AJ1736" i="2"/>
  <c r="AJ1837" i="2"/>
  <c r="AJ1838" i="2"/>
  <c r="AJ1927" i="2"/>
  <c r="AJ2494" i="2"/>
  <c r="AJ2543" i="2"/>
  <c r="AJ2612" i="2"/>
  <c r="AJ1839" i="2"/>
  <c r="AJ1928" i="2"/>
  <c r="AJ2889" i="2"/>
  <c r="AJ2890" i="2"/>
  <c r="AJ3185" i="2"/>
  <c r="AJ4155" i="2"/>
  <c r="AJ4441" i="2"/>
  <c r="AJ4442" i="2"/>
  <c r="AJ4701" i="2"/>
  <c r="AJ4722" i="2"/>
  <c r="AJ2707" i="2"/>
  <c r="AJ2708" i="2"/>
  <c r="AJ2800" i="2"/>
  <c r="AJ5120" i="2"/>
  <c r="AJ5273" i="2"/>
  <c r="AJ5394" i="2"/>
  <c r="AJ5506" i="2"/>
  <c r="AJ5572" i="2"/>
  <c r="AJ5640" i="2"/>
  <c r="AJ5908" i="2"/>
  <c r="AJ5930" i="2"/>
  <c r="AJ6150" i="2"/>
  <c r="AJ4962" i="2"/>
  <c r="AJ6334" i="2"/>
  <c r="AJ6479" i="2"/>
  <c r="AJ102" i="2"/>
  <c r="AJ103" i="2"/>
  <c r="AJ938" i="2"/>
  <c r="AJ4619" i="2"/>
  <c r="AJ1214" i="2"/>
  <c r="AJ3511" i="2"/>
  <c r="AJ3385" i="2"/>
  <c r="AJ4110" i="2"/>
  <c r="AJ5781" i="2"/>
  <c r="AJ1277" i="2"/>
  <c r="AJ1278" i="2"/>
  <c r="AJ1323" i="2"/>
  <c r="AJ1375" i="2"/>
  <c r="AJ1421" i="2"/>
  <c r="AJ1422" i="2"/>
  <c r="AJ48" i="2"/>
  <c r="AJ104" i="2"/>
  <c r="AJ557" i="2"/>
  <c r="AJ604" i="2"/>
  <c r="AJ849" i="2"/>
  <c r="AJ1840" i="2"/>
  <c r="AJ1929" i="2"/>
  <c r="AJ3693" i="2"/>
  <c r="AJ3719" i="2"/>
  <c r="AJ3915" i="2"/>
  <c r="AJ3946" i="2"/>
  <c r="AJ2300" i="2"/>
  <c r="AJ2301" i="2"/>
  <c r="AJ2315" i="2"/>
  <c r="AJ2349" i="2"/>
  <c r="AJ2350" i="2"/>
  <c r="AJ2384" i="2"/>
  <c r="AJ3399" i="2"/>
  <c r="AJ4942" i="2"/>
  <c r="AJ2891" i="2"/>
  <c r="AJ2892" i="2"/>
  <c r="AJ4111" i="2"/>
  <c r="AJ4413" i="2"/>
  <c r="AJ4443" i="2"/>
  <c r="AJ4702" i="2"/>
  <c r="AJ4723" i="2"/>
  <c r="AJ5071" i="2"/>
  <c r="AJ5274" i="2"/>
  <c r="AJ5354" i="2"/>
  <c r="AJ5507" i="2"/>
  <c r="AJ5573" i="2"/>
  <c r="AJ5610" i="2"/>
  <c r="AJ5846" i="2"/>
  <c r="AJ5891" i="2"/>
  <c r="AJ5909" i="2"/>
  <c r="AJ6317" i="2"/>
  <c r="AJ6480" i="2"/>
  <c r="AJ278" i="2"/>
  <c r="AJ279" i="2"/>
  <c r="AJ995" i="2"/>
  <c r="AJ4620" i="2"/>
  <c r="AJ1279" i="2"/>
  <c r="AJ3512" i="2"/>
  <c r="AJ3400" i="2"/>
  <c r="AJ3589" i="2"/>
  <c r="AJ3592" i="2"/>
  <c r="AJ3885" i="2"/>
  <c r="AJ3916" i="2"/>
  <c r="AJ194" i="2"/>
  <c r="AJ195" i="2"/>
  <c r="AJ605" i="2"/>
  <c r="AJ643" i="2"/>
  <c r="AJ850" i="2"/>
  <c r="AJ1376" i="2"/>
  <c r="AJ1469" i="2"/>
  <c r="AJ1129" i="2"/>
  <c r="AJ1164" i="2"/>
  <c r="AJ1242" i="2"/>
  <c r="AJ1530" i="2"/>
  <c r="AJ1531" i="2"/>
  <c r="AJ1595" i="2"/>
  <c r="AJ1655" i="2"/>
  <c r="AJ1737" i="2"/>
  <c r="AJ1841" i="2"/>
  <c r="AJ2092" i="2"/>
  <c r="AJ2281" i="2"/>
  <c r="AJ2294" i="2"/>
  <c r="AJ2709" i="2"/>
  <c r="AJ2801" i="2"/>
  <c r="AJ3427" i="2"/>
  <c r="AJ4211" i="2"/>
  <c r="AJ4444" i="2"/>
  <c r="AJ4445" i="2"/>
  <c r="AJ4724" i="2"/>
  <c r="AJ4725" i="2"/>
  <c r="AJ4212" i="2"/>
  <c r="AJ5782" i="2"/>
  <c r="AJ5149" i="2"/>
  <c r="AJ5275" i="2"/>
  <c r="AJ5395" i="2"/>
  <c r="AJ5508" i="2"/>
  <c r="AJ5574" i="2"/>
  <c r="AJ5667" i="2"/>
  <c r="AJ6028" i="2"/>
  <c r="AJ6151" i="2"/>
  <c r="AJ6269" i="2"/>
  <c r="AJ5016" i="2"/>
  <c r="AJ6318" i="2"/>
  <c r="AJ6431" i="2"/>
  <c r="AJ337" i="2"/>
  <c r="AJ338" i="2"/>
  <c r="AJ1012" i="2"/>
  <c r="AJ4621" i="2"/>
  <c r="AJ1280" i="2"/>
  <c r="AJ3513" i="2"/>
  <c r="AJ3244" i="2"/>
  <c r="AJ3749" i="2"/>
  <c r="AJ3750" i="2"/>
  <c r="AJ3972" i="2"/>
  <c r="AJ3973" i="2"/>
  <c r="AJ196" i="2"/>
  <c r="AJ280" i="2"/>
  <c r="AJ644" i="2"/>
  <c r="AJ687" i="2"/>
  <c r="AJ851" i="2"/>
  <c r="AJ1738" i="2"/>
  <c r="AJ1739" i="2"/>
  <c r="AJ1842" i="2"/>
  <c r="AJ1930" i="2"/>
  <c r="AJ2008" i="2"/>
  <c r="AJ2093" i="2"/>
  <c r="AJ2613" i="2"/>
  <c r="AJ2009" i="2"/>
  <c r="AJ2094" i="2"/>
  <c r="AJ2973" i="2"/>
  <c r="AJ3046" i="2"/>
  <c r="AJ3289" i="2"/>
  <c r="AJ4213" i="2"/>
  <c r="AJ4480" i="2"/>
  <c r="AJ4503" i="2"/>
  <c r="AJ4748" i="2"/>
  <c r="AJ4784" i="2"/>
  <c r="AJ2710" i="2"/>
  <c r="AJ2711" i="2"/>
  <c r="AJ2802" i="2"/>
  <c r="AJ2893" i="2"/>
  <c r="AJ2974" i="2"/>
  <c r="AJ4253" i="2"/>
  <c r="AJ5783" i="2"/>
  <c r="AJ5170" i="2"/>
  <c r="AJ5276" i="2"/>
  <c r="AJ5418" i="2"/>
  <c r="AJ5509" i="2"/>
  <c r="AJ5575" i="2"/>
  <c r="AJ5691" i="2"/>
  <c r="AJ5931" i="2"/>
  <c r="AJ5954" i="2"/>
  <c r="AJ6215" i="2"/>
  <c r="AJ5017" i="2"/>
  <c r="AJ6370" i="2"/>
  <c r="AJ6508" i="2"/>
  <c r="AJ372" i="2"/>
  <c r="AJ395" i="2"/>
  <c r="AJ1042" i="2"/>
  <c r="AJ4622" i="2"/>
  <c r="AJ1377" i="2"/>
  <c r="AJ3514" i="2"/>
  <c r="AJ3329" i="2"/>
  <c r="AJ3777" i="2"/>
  <c r="AJ3784" i="2"/>
  <c r="AJ3996" i="2"/>
  <c r="AJ4003" i="2"/>
  <c r="AJ281" i="2"/>
  <c r="AJ339" i="2"/>
  <c r="AJ688" i="2"/>
  <c r="AJ717" i="2"/>
  <c r="AJ852" i="2"/>
  <c r="AJ1843" i="2"/>
  <c r="AJ1931" i="2"/>
  <c r="AJ2010" i="2"/>
  <c r="AJ2095" i="2"/>
  <c r="AJ2096" i="2"/>
  <c r="AJ2140" i="2"/>
  <c r="AJ2097" i="2"/>
  <c r="AJ2141" i="2"/>
  <c r="AJ3078" i="2"/>
  <c r="AJ3079" i="2"/>
  <c r="AJ3330" i="2"/>
  <c r="AJ4280" i="2"/>
  <c r="AJ2803" i="2"/>
  <c r="AJ2804" i="2"/>
  <c r="AJ2894" i="2"/>
  <c r="AJ2975" i="2"/>
  <c r="AJ3047" i="2"/>
  <c r="AJ3048" i="2"/>
  <c r="AJ4281" i="2"/>
  <c r="AJ5784" i="2"/>
  <c r="AJ5185" i="2"/>
  <c r="AJ5277" i="2"/>
  <c r="AJ5452" i="2"/>
  <c r="AJ5510" i="2"/>
  <c r="AJ5576" i="2"/>
  <c r="AJ5705" i="2"/>
  <c r="AJ5968" i="2"/>
  <c r="AJ5978" i="2"/>
  <c r="AJ6152" i="2"/>
  <c r="AJ5029" i="2"/>
  <c r="AJ6403" i="2"/>
  <c r="AJ6514" i="2"/>
  <c r="AJ4072" i="2"/>
  <c r="AJ1740" i="2"/>
  <c r="AJ340" i="2"/>
  <c r="AJ373" i="2"/>
  <c r="AJ1013" i="2"/>
  <c r="AJ4623" i="2"/>
  <c r="AJ1378" i="2"/>
  <c r="AJ3515" i="2"/>
  <c r="AJ5186" i="2"/>
  <c r="AJ5278" i="2"/>
  <c r="AJ5692" i="2"/>
  <c r="AJ1844" i="2"/>
  <c r="AJ2805" i="2"/>
  <c r="AJ2895" i="2"/>
  <c r="AJ3342" i="2"/>
  <c r="AJ4414" i="2"/>
  <c r="AJ4446" i="2"/>
  <c r="AJ4872" i="2"/>
  <c r="AJ4898" i="2"/>
  <c r="AJ6029" i="2"/>
  <c r="AJ6085" i="2"/>
  <c r="AJ6153" i="2"/>
  <c r="AJ6216" i="2"/>
  <c r="AJ5052" i="2"/>
  <c r="AJ12" i="2"/>
  <c r="AJ24" i="2"/>
  <c r="AJ939" i="2"/>
  <c r="AJ4624" i="2"/>
  <c r="AJ1187" i="2"/>
  <c r="AJ3516" i="2"/>
  <c r="AJ4112" i="2"/>
  <c r="AJ5785" i="2"/>
  <c r="AJ3" i="2"/>
  <c r="AJ17" i="2"/>
  <c r="AJ533" i="2"/>
  <c r="AJ558" i="2"/>
  <c r="AJ853" i="2"/>
  <c r="AJ3383" i="2"/>
  <c r="AJ4113" i="2"/>
  <c r="AJ4943" i="2"/>
  <c r="AJ5094" i="2"/>
  <c r="AJ5279" i="2"/>
  <c r="AJ5511" i="2"/>
  <c r="AJ5532" i="2"/>
  <c r="AJ5597" i="2"/>
  <c r="AJ6030" i="2"/>
  <c r="AJ6154" i="2"/>
  <c r="AJ6217" i="2"/>
  <c r="AJ197" i="2"/>
  <c r="AJ198" i="2"/>
  <c r="AJ940" i="2"/>
  <c r="AJ4625" i="2"/>
  <c r="AJ1243" i="2"/>
  <c r="AJ3517" i="2"/>
  <c r="AJ3401" i="2"/>
  <c r="AJ4156" i="2"/>
  <c r="AJ5786" i="2"/>
  <c r="AJ1281" i="2"/>
  <c r="AJ1324" i="2"/>
  <c r="AJ1379" i="2"/>
  <c r="AJ1423" i="2"/>
  <c r="AJ1470" i="2"/>
  <c r="AJ1471" i="2"/>
  <c r="AJ105" i="2"/>
  <c r="AJ199" i="2"/>
  <c r="AJ606" i="2"/>
  <c r="AJ645" i="2"/>
  <c r="AJ854" i="2"/>
  <c r="AJ1932" i="2"/>
  <c r="AJ2011" i="2"/>
  <c r="AJ3720" i="2"/>
  <c r="AJ3751" i="2"/>
  <c r="AJ3947" i="2"/>
  <c r="AJ3974" i="2"/>
  <c r="AJ2316" i="2"/>
  <c r="AJ2317" i="2"/>
  <c r="AJ2351" i="2"/>
  <c r="AJ2385" i="2"/>
  <c r="AJ2421" i="2"/>
  <c r="AJ2422" i="2"/>
  <c r="AJ3412" i="2"/>
  <c r="AJ4963" i="2"/>
  <c r="AJ2976" i="2"/>
  <c r="AJ2977" i="2"/>
  <c r="AJ4157" i="2"/>
  <c r="AJ4447" i="2"/>
  <c r="AJ4481" i="2"/>
  <c r="AJ4726" i="2"/>
  <c r="AJ4749" i="2"/>
  <c r="AJ5095" i="2"/>
  <c r="AJ5280" i="2"/>
  <c r="AJ5376" i="2"/>
  <c r="AJ5512" i="2"/>
  <c r="AJ5577" i="2"/>
  <c r="AJ5641" i="2"/>
  <c r="AJ5859" i="2"/>
  <c r="AJ5910" i="2"/>
  <c r="AJ5911" i="2"/>
  <c r="AJ6344" i="2"/>
  <c r="AJ6491" i="2"/>
  <c r="AJ3331" i="2"/>
  <c r="AJ3694" i="2"/>
  <c r="AJ3721" i="2"/>
  <c r="AJ3917" i="2"/>
  <c r="AJ3918" i="2"/>
  <c r="AJ4073" i="2"/>
  <c r="AJ341" i="2"/>
  <c r="AJ374" i="2"/>
  <c r="AJ718" i="2"/>
  <c r="AJ735" i="2"/>
  <c r="AJ855" i="2"/>
  <c r="AJ1933" i="2"/>
  <c r="AJ2012" i="2"/>
  <c r="AJ2013" i="2"/>
  <c r="AJ2098" i="2"/>
  <c r="AJ2142" i="2"/>
  <c r="AJ2165" i="2"/>
  <c r="AJ375" i="2"/>
  <c r="AJ396" i="2"/>
  <c r="AJ1035" i="2"/>
  <c r="AJ4626" i="2"/>
  <c r="AJ1424" i="2"/>
  <c r="AJ3518" i="2"/>
  <c r="AJ5199" i="2"/>
  <c r="AJ5281" i="2"/>
  <c r="AJ5706" i="2"/>
  <c r="AJ1741" i="2"/>
  <c r="AJ1845" i="2"/>
  <c r="AJ2806" i="2"/>
  <c r="AJ2896" i="2"/>
  <c r="AJ3356" i="2"/>
  <c r="AJ4282" i="2"/>
  <c r="AJ2807" i="2"/>
  <c r="AJ2897" i="2"/>
  <c r="AJ2978" i="2"/>
  <c r="AJ2979" i="2"/>
  <c r="AJ3049" i="2"/>
  <c r="AJ3080" i="2"/>
  <c r="AJ5465" i="2"/>
  <c r="AJ6031" i="2"/>
  <c r="AJ6086" i="2"/>
  <c r="AJ6155" i="2"/>
  <c r="AJ6270" i="2"/>
  <c r="AJ5055" i="2"/>
  <c r="AJ6384" i="2"/>
  <c r="AJ6459" i="2"/>
  <c r="AJ440" i="2"/>
  <c r="AJ471" i="2"/>
  <c r="AJ918" i="2"/>
  <c r="AJ4627" i="2"/>
  <c r="AJ1215" i="2"/>
  <c r="AJ3519" i="2"/>
  <c r="AJ3107" i="2"/>
  <c r="AJ3598" i="2"/>
  <c r="AJ3619" i="2"/>
  <c r="AJ3803" i="2"/>
  <c r="AJ3819" i="2"/>
  <c r="AJ4114" i="2"/>
  <c r="AJ5787" i="2"/>
  <c r="AJ49" i="2"/>
  <c r="AJ50" i="2"/>
  <c r="AJ559" i="2"/>
  <c r="AJ560" i="2"/>
  <c r="AJ856" i="2"/>
  <c r="AJ1472" i="2"/>
  <c r="AJ1532" i="2"/>
  <c r="AJ1596" i="2"/>
  <c r="AJ1656" i="2"/>
  <c r="AJ1657" i="2"/>
  <c r="AJ1742" i="2"/>
  <c r="AJ1934" i="2"/>
  <c r="AJ2014" i="2"/>
  <c r="AJ2458" i="2"/>
  <c r="AJ2459" i="2"/>
  <c r="AJ2495" i="2"/>
  <c r="AJ2544" i="2"/>
  <c r="AJ2614" i="2"/>
  <c r="AJ2615" i="2"/>
  <c r="AJ2980" i="2"/>
  <c r="AJ2981" i="2"/>
  <c r="AJ3290" i="2"/>
  <c r="AJ4115" i="2"/>
  <c r="AJ4329" i="2"/>
  <c r="AJ4343" i="2"/>
  <c r="AJ4750" i="2"/>
  <c r="AJ4785" i="2"/>
  <c r="AJ4944" i="2"/>
  <c r="AJ5072" i="2"/>
  <c r="AJ5282" i="2"/>
  <c r="AJ5355" i="2"/>
  <c r="AJ5611" i="2"/>
  <c r="AJ6087" i="2"/>
  <c r="AJ6156" i="2"/>
  <c r="AJ6218" i="2"/>
  <c r="AJ6319" i="2"/>
  <c r="AJ6473" i="2"/>
  <c r="AJ3186" i="2"/>
  <c r="AJ3599" i="2"/>
  <c r="AJ3620" i="2"/>
  <c r="AJ3820" i="2"/>
  <c r="AJ3837" i="2"/>
  <c r="AJ4074" i="2"/>
  <c r="AJ106" i="2"/>
  <c r="AJ107" i="2"/>
  <c r="AJ607" i="2"/>
  <c r="AJ646" i="2"/>
  <c r="AJ857" i="2"/>
  <c r="AJ1533" i="2"/>
  <c r="AJ1597" i="2"/>
  <c r="AJ1598" i="2"/>
  <c r="AJ1658" i="2"/>
  <c r="AJ1743" i="2"/>
  <c r="AJ1846" i="2"/>
  <c r="AJ1847" i="2"/>
  <c r="AJ1935" i="2"/>
  <c r="AJ2545" i="2"/>
  <c r="AJ2546" i="2"/>
  <c r="AJ2616" i="2"/>
  <c r="AJ108" i="2"/>
  <c r="AJ200" i="2"/>
  <c r="AJ941" i="2"/>
  <c r="AJ4628" i="2"/>
  <c r="AJ1216" i="2"/>
  <c r="AJ3520" i="2"/>
  <c r="AJ5121" i="2"/>
  <c r="AJ5283" i="2"/>
  <c r="AJ5612" i="2"/>
  <c r="AJ2547" i="2"/>
  <c r="AJ2617" i="2"/>
  <c r="AJ3245" i="2"/>
  <c r="AJ4158" i="2"/>
  <c r="AJ4344" i="2"/>
  <c r="AJ4367" i="2"/>
  <c r="AJ4786" i="2"/>
  <c r="AJ4813" i="2"/>
  <c r="AJ2712" i="2"/>
  <c r="AJ2808" i="2"/>
  <c r="AJ2809" i="2"/>
  <c r="AJ5419" i="2"/>
  <c r="AJ6032" i="2"/>
  <c r="AJ6088" i="2"/>
  <c r="AJ6157" i="2"/>
  <c r="AJ6271" i="2"/>
  <c r="AJ4988" i="2"/>
  <c r="AJ6345" i="2"/>
  <c r="AJ6432" i="2"/>
  <c r="AJ109" i="2"/>
  <c r="AJ201" i="2"/>
  <c r="AJ942" i="2"/>
  <c r="AJ4629" i="2"/>
  <c r="AJ1217" i="2"/>
  <c r="AJ3521" i="2"/>
  <c r="AJ4116" i="2"/>
  <c r="AJ5788" i="2"/>
  <c r="AJ51" i="2"/>
  <c r="AJ110" i="2"/>
  <c r="AJ561" i="2"/>
  <c r="AJ562" i="2"/>
  <c r="AJ858" i="2"/>
  <c r="AJ3402" i="2"/>
  <c r="AJ4117" i="2"/>
  <c r="AJ5096" i="2"/>
  <c r="AJ5284" i="2"/>
  <c r="AJ5513" i="2"/>
  <c r="AJ5578" i="2"/>
  <c r="AJ5613" i="2"/>
  <c r="AJ6033" i="2"/>
  <c r="AJ6158" i="2"/>
  <c r="AJ6272" i="2"/>
  <c r="AJ4964" i="2"/>
  <c r="AJ202" i="2"/>
  <c r="AJ203" i="2"/>
  <c r="AJ966" i="2"/>
  <c r="AJ4630" i="2"/>
  <c r="AJ1244" i="2"/>
  <c r="AJ3522" i="2"/>
  <c r="AJ3413" i="2"/>
  <c r="AJ4159" i="2"/>
  <c r="AJ5789" i="2"/>
  <c r="AJ1325" i="2"/>
  <c r="AJ1326" i="2"/>
  <c r="AJ1380" i="2"/>
  <c r="AJ1425" i="2"/>
  <c r="AJ1473" i="2"/>
  <c r="AJ1474" i="2"/>
  <c r="AJ111" i="2"/>
  <c r="AJ204" i="2"/>
  <c r="AJ608" i="2"/>
  <c r="AJ647" i="2"/>
  <c r="AJ859" i="2"/>
  <c r="AJ1936" i="2"/>
  <c r="AJ2015" i="2"/>
  <c r="AJ3722" i="2"/>
  <c r="AJ3752" i="2"/>
  <c r="AJ3948" i="2"/>
  <c r="AJ3975" i="2"/>
  <c r="AJ2318" i="2"/>
  <c r="AJ2352" i="2"/>
  <c r="AJ2353" i="2"/>
  <c r="AJ2386" i="2"/>
  <c r="AJ2423" i="2"/>
  <c r="AJ2460" i="2"/>
  <c r="AJ3414" i="2"/>
  <c r="AJ2982" i="2"/>
  <c r="AJ2983" i="2"/>
  <c r="AJ4160" i="2"/>
  <c r="AJ4448" i="2"/>
  <c r="AJ4482" i="2"/>
  <c r="AJ4727" i="2"/>
  <c r="AJ4751" i="2"/>
  <c r="AJ5097" i="2"/>
  <c r="AJ5285" i="2"/>
  <c r="AJ5377" i="2"/>
  <c r="AJ5514" i="2"/>
  <c r="AJ5579" i="2"/>
  <c r="AJ5642" i="2"/>
  <c r="AJ5864" i="2"/>
  <c r="AJ5912" i="2"/>
  <c r="AJ5932" i="2"/>
  <c r="AJ4965" i="2"/>
  <c r="AJ6361" i="2"/>
  <c r="AJ6492" i="2"/>
  <c r="AJ13" i="2"/>
  <c r="AJ25" i="2"/>
  <c r="AJ967" i="2"/>
  <c r="AJ4631" i="2"/>
  <c r="AJ1218" i="2"/>
  <c r="AJ3523" i="2"/>
  <c r="AJ3050" i="2"/>
  <c r="AJ3590" i="2"/>
  <c r="AJ3600" i="2"/>
  <c r="AJ3886" i="2"/>
  <c r="AJ3919" i="2"/>
  <c r="AJ4118" i="2"/>
  <c r="AJ5790" i="2"/>
  <c r="AJ4" i="2"/>
  <c r="AJ18" i="2"/>
  <c r="AJ534" i="2"/>
  <c r="AJ563" i="2"/>
  <c r="AJ860" i="2"/>
  <c r="AJ1381" i="2"/>
  <c r="AJ1475" i="2"/>
  <c r="AJ1126" i="2"/>
  <c r="AJ1165" i="2"/>
  <c r="AJ1219" i="2"/>
  <c r="AJ1534" i="2"/>
  <c r="AJ1599" i="2"/>
  <c r="AJ1659" i="2"/>
  <c r="AJ1660" i="2"/>
  <c r="AJ1744" i="2"/>
  <c r="AJ1848" i="2"/>
  <c r="AJ2016" i="2"/>
  <c r="AJ2282" i="2"/>
  <c r="AJ2292" i="2"/>
  <c r="AJ2713" i="2"/>
  <c r="AJ2810" i="2"/>
  <c r="AJ3051" i="2"/>
  <c r="AJ4119" i="2"/>
  <c r="AJ4301" i="2"/>
  <c r="AJ4330" i="2"/>
  <c r="AJ4692" i="2"/>
  <c r="AJ4703" i="2"/>
  <c r="AJ4945" i="2"/>
  <c r="AJ5098" i="2"/>
  <c r="AJ5286" i="2"/>
  <c r="AJ5356" i="2"/>
  <c r="AJ5515" i="2"/>
  <c r="AJ5580" i="2"/>
  <c r="AJ5614" i="2"/>
  <c r="AJ5854" i="2"/>
  <c r="AJ5892" i="2"/>
  <c r="AJ5913" i="2"/>
  <c r="AJ6301" i="2"/>
  <c r="AJ6467" i="2"/>
  <c r="AJ3187" i="2"/>
  <c r="AJ3621" i="2"/>
  <c r="AJ3622" i="2"/>
  <c r="AJ3821" i="2"/>
  <c r="AJ3838" i="2"/>
  <c r="AJ4075" i="2"/>
  <c r="AJ112" i="2"/>
  <c r="AJ205" i="2"/>
  <c r="AJ609" i="2"/>
  <c r="AJ648" i="2"/>
  <c r="AJ861" i="2"/>
  <c r="AJ1535" i="2"/>
  <c r="AJ1600" i="2"/>
  <c r="AJ1601" i="2"/>
  <c r="AJ1661" i="2"/>
  <c r="AJ1745" i="2"/>
  <c r="AJ1849" i="2"/>
  <c r="AJ1937" i="2"/>
  <c r="AJ1938" i="2"/>
  <c r="AJ2548" i="2"/>
  <c r="AJ2618" i="2"/>
  <c r="AJ2619" i="2"/>
  <c r="AJ113" i="2"/>
  <c r="AJ206" i="2"/>
  <c r="AJ943" i="2"/>
  <c r="AJ4632" i="2"/>
  <c r="AJ1245" i="2"/>
  <c r="AJ3524" i="2"/>
  <c r="AJ5122" i="2"/>
  <c r="AJ5287" i="2"/>
  <c r="AJ5615" i="2"/>
  <c r="AJ2549" i="2"/>
  <c r="AJ2620" i="2"/>
  <c r="AJ3246" i="2"/>
  <c r="AJ4161" i="2"/>
  <c r="AJ4345" i="2"/>
  <c r="AJ4368" i="2"/>
  <c r="AJ4814" i="2"/>
  <c r="AJ4815" i="2"/>
  <c r="AJ2714" i="2"/>
  <c r="AJ2715" i="2"/>
  <c r="AJ2811" i="2"/>
  <c r="AJ5420" i="2"/>
  <c r="AJ6034" i="2"/>
  <c r="AJ6089" i="2"/>
  <c r="AJ6159" i="2"/>
  <c r="AJ6273" i="2"/>
  <c r="AJ4989" i="2"/>
  <c r="AJ6346" i="2"/>
  <c r="AJ6436" i="2"/>
  <c r="AJ282" i="2"/>
  <c r="AJ342" i="2"/>
  <c r="AJ996" i="2"/>
  <c r="AJ4633" i="2"/>
  <c r="AJ1282" i="2"/>
  <c r="AJ3525" i="2"/>
  <c r="AJ3188" i="2"/>
  <c r="AJ1426" i="2"/>
  <c r="AJ1427" i="2"/>
  <c r="AJ1476" i="2"/>
  <c r="AJ1536" i="2"/>
  <c r="AJ1602" i="2"/>
  <c r="AJ1603" i="2"/>
  <c r="AJ283" i="2"/>
  <c r="AJ284" i="2"/>
  <c r="AJ689" i="2"/>
  <c r="AJ719" i="2"/>
  <c r="AJ862" i="2"/>
  <c r="AJ1662" i="2"/>
  <c r="AJ1746" i="2"/>
  <c r="AJ3658" i="2"/>
  <c r="AJ3659" i="2"/>
  <c r="AJ3860" i="2"/>
  <c r="AJ3887" i="2"/>
  <c r="AJ2387" i="2"/>
  <c r="AJ2388" i="2"/>
  <c r="AJ2424" i="2"/>
  <c r="AJ2461" i="2"/>
  <c r="AJ2496" i="2"/>
  <c r="AJ2497" i="2"/>
  <c r="AJ3247" i="2"/>
  <c r="AJ2716" i="2"/>
  <c r="AJ2812" i="2"/>
  <c r="AJ4283" i="2"/>
  <c r="AJ4387" i="2"/>
  <c r="AJ4415" i="2"/>
  <c r="AJ4873" i="2"/>
  <c r="AJ4874" i="2"/>
  <c r="AJ4254" i="2"/>
  <c r="AJ5791" i="2"/>
  <c r="AJ5171" i="2"/>
  <c r="AJ5288" i="2"/>
  <c r="AJ5421" i="2"/>
  <c r="AJ5707" i="2"/>
  <c r="AJ6035" i="2"/>
  <c r="AJ6160" i="2"/>
  <c r="AJ6274" i="2"/>
  <c r="AJ5018" i="2"/>
  <c r="AJ6335" i="2"/>
  <c r="AJ6442" i="2"/>
  <c r="AJ285" i="2"/>
  <c r="AJ286" i="2"/>
  <c r="AJ997" i="2"/>
  <c r="AJ4634" i="2"/>
  <c r="AJ1246" i="2"/>
  <c r="AJ3526" i="2"/>
  <c r="AJ3189" i="2"/>
  <c r="AJ3723" i="2"/>
  <c r="AJ3753" i="2"/>
  <c r="AJ3949" i="2"/>
  <c r="AJ3950" i="2"/>
  <c r="AJ114" i="2"/>
  <c r="AJ207" i="2"/>
  <c r="AJ610" i="2"/>
  <c r="AJ649" i="2"/>
  <c r="AJ863" i="2"/>
  <c r="AJ1663" i="2"/>
  <c r="AJ1747" i="2"/>
  <c r="AJ1748" i="2"/>
  <c r="AJ1850" i="2"/>
  <c r="AJ1939" i="2"/>
  <c r="AJ2017" i="2"/>
  <c r="AJ2550" i="2"/>
  <c r="AJ2621" i="2"/>
  <c r="AJ2622" i="2"/>
  <c r="AJ1851" i="2"/>
  <c r="AJ2018" i="2"/>
  <c r="AJ2898" i="2"/>
  <c r="AJ2984" i="2"/>
  <c r="AJ3190" i="2"/>
  <c r="AJ4162" i="2"/>
  <c r="AJ4449" i="2"/>
  <c r="AJ4483" i="2"/>
  <c r="AJ4728" i="2"/>
  <c r="AJ4752" i="2"/>
  <c r="AJ2717" i="2"/>
  <c r="AJ2813" i="2"/>
  <c r="AJ2899" i="2"/>
  <c r="AJ4214" i="2"/>
  <c r="AJ5792" i="2"/>
  <c r="AJ5150" i="2"/>
  <c r="AJ5289" i="2"/>
  <c r="AJ5396" i="2"/>
  <c r="AJ5516" i="2"/>
  <c r="AJ5581" i="2"/>
  <c r="AJ5668" i="2"/>
  <c r="AJ5914" i="2"/>
  <c r="AJ5933" i="2"/>
  <c r="AJ6161" i="2"/>
  <c r="AJ4990" i="2"/>
  <c r="AJ6347" i="2"/>
  <c r="AJ6493" i="2"/>
  <c r="AJ287" i="2"/>
  <c r="AJ343" i="2"/>
  <c r="AJ1014" i="2"/>
  <c r="AJ4635" i="2"/>
  <c r="AJ1283" i="2"/>
  <c r="AJ3527" i="2"/>
  <c r="AJ3248" i="2"/>
  <c r="AJ3754" i="2"/>
  <c r="AJ3755" i="2"/>
  <c r="AJ3951" i="2"/>
  <c r="AJ3976" i="2"/>
  <c r="AJ208" i="2"/>
  <c r="AJ209" i="2"/>
  <c r="AJ650" i="2"/>
  <c r="AJ651" i="2"/>
  <c r="AJ864" i="2"/>
  <c r="AJ1664" i="2"/>
  <c r="AJ1749" i="2"/>
  <c r="AJ1852" i="2"/>
  <c r="AJ1940" i="2"/>
  <c r="AJ2019" i="2"/>
  <c r="AJ2020" i="2"/>
  <c r="AJ2623" i="2"/>
  <c r="AJ2624" i="2"/>
  <c r="AJ1941" i="2"/>
  <c r="AJ2099" i="2"/>
  <c r="AJ2985" i="2"/>
  <c r="AJ3052" i="2"/>
  <c r="AJ3249" i="2"/>
  <c r="AJ4215" i="2"/>
  <c r="AJ4484" i="2"/>
  <c r="AJ4485" i="2"/>
  <c r="AJ4753" i="2"/>
  <c r="AJ4754" i="2"/>
  <c r="AJ2718" i="2"/>
  <c r="AJ2814" i="2"/>
  <c r="AJ2900" i="2"/>
  <c r="AJ2986" i="2"/>
  <c r="AJ4255" i="2"/>
  <c r="AJ5793" i="2"/>
  <c r="AJ5151" i="2"/>
  <c r="AJ5290" i="2"/>
  <c r="AJ5422" i="2"/>
  <c r="AJ5517" i="2"/>
  <c r="AJ5533" i="2"/>
  <c r="AJ5693" i="2"/>
  <c r="AJ5934" i="2"/>
  <c r="AJ5955" i="2"/>
  <c r="AJ6162" i="2"/>
  <c r="AJ4991" i="2"/>
  <c r="AJ6371" i="2"/>
  <c r="AJ6509" i="2"/>
  <c r="AJ288" i="2"/>
  <c r="AJ289" i="2"/>
  <c r="AJ968" i="2"/>
  <c r="AJ4636" i="2"/>
  <c r="AJ1247" i="2"/>
  <c r="AJ3528" i="2"/>
  <c r="AJ1382" i="2"/>
  <c r="AJ1428" i="2"/>
  <c r="AJ1429" i="2"/>
  <c r="AJ1477" i="2"/>
  <c r="AJ1537" i="2"/>
  <c r="AJ1604" i="2"/>
  <c r="AJ1665" i="2"/>
  <c r="AJ1750" i="2"/>
  <c r="AJ2625" i="2"/>
  <c r="AJ2354" i="2"/>
  <c r="AJ2389" i="2"/>
  <c r="AJ2390" i="2"/>
  <c r="AJ2425" i="2"/>
  <c r="AJ2462" i="2"/>
  <c r="AJ2498" i="2"/>
  <c r="AJ3191" i="2"/>
  <c r="AJ2719" i="2"/>
  <c r="AJ4216" i="2"/>
  <c r="AJ5794" i="2"/>
  <c r="AJ5152" i="2"/>
  <c r="AJ5291" i="2"/>
  <c r="AJ5694" i="2"/>
  <c r="AJ6036" i="2"/>
  <c r="AJ6163" i="2"/>
  <c r="AJ6275" i="2"/>
  <c r="AJ4992" i="2"/>
  <c r="AJ3291" i="2"/>
  <c r="AJ3643" i="2"/>
  <c r="AJ3660" i="2"/>
  <c r="AJ3861" i="2"/>
  <c r="AJ3888" i="2"/>
  <c r="AJ4076" i="2"/>
  <c r="AJ290" i="2"/>
  <c r="AJ291" i="2"/>
  <c r="AJ690" i="2"/>
  <c r="AJ720" i="2"/>
  <c r="AJ865" i="2"/>
  <c r="AJ1666" i="2"/>
  <c r="AJ1751" i="2"/>
  <c r="AJ1752" i="2"/>
  <c r="AJ1853" i="2"/>
  <c r="AJ1942" i="2"/>
  <c r="AJ2021" i="2"/>
  <c r="AJ2022" i="2"/>
  <c r="AJ2100" i="2"/>
  <c r="AJ2720" i="2"/>
  <c r="AJ292" i="2"/>
  <c r="AJ344" i="2"/>
  <c r="AJ998" i="2"/>
  <c r="AJ4637" i="2"/>
  <c r="AJ1284" i="2"/>
  <c r="AJ3529" i="2"/>
  <c r="AJ5172" i="2"/>
  <c r="AJ5292" i="2"/>
  <c r="AJ5669" i="2"/>
  <c r="AJ2721" i="2"/>
  <c r="AJ2722" i="2"/>
  <c r="AJ3292" i="2"/>
  <c r="AJ4256" i="2"/>
  <c r="AJ4388" i="2"/>
  <c r="AJ4416" i="2"/>
  <c r="AJ4840" i="2"/>
  <c r="AJ4875" i="2"/>
  <c r="AJ2723" i="2"/>
  <c r="AJ2815" i="2"/>
  <c r="AJ2901" i="2"/>
  <c r="AJ2987" i="2"/>
  <c r="AJ3053" i="2"/>
  <c r="AJ5453" i="2"/>
  <c r="AJ6090" i="2"/>
  <c r="AJ6091" i="2"/>
  <c r="AJ6164" i="2"/>
  <c r="AJ6276" i="2"/>
  <c r="AJ5030" i="2"/>
  <c r="AJ6372" i="2"/>
  <c r="AJ6452" i="2"/>
  <c r="AJ115" i="2"/>
  <c r="AJ210" i="2"/>
  <c r="AJ944" i="2"/>
  <c r="AJ4638" i="2"/>
  <c r="AJ1220" i="2"/>
  <c r="AJ3530" i="2"/>
  <c r="AJ3108" i="2"/>
  <c r="AJ4120" i="2"/>
  <c r="AJ5795" i="2"/>
  <c r="AJ1327" i="2"/>
  <c r="AJ1328" i="2"/>
  <c r="AJ1383" i="2"/>
  <c r="AJ1430" i="2"/>
  <c r="AJ1478" i="2"/>
  <c r="AJ1479" i="2"/>
  <c r="AJ116" i="2"/>
  <c r="AJ211" i="2"/>
  <c r="AJ611" i="2"/>
  <c r="AJ652" i="2"/>
  <c r="AJ866" i="2"/>
  <c r="AJ1538" i="2"/>
  <c r="AJ1605" i="2"/>
  <c r="AJ2551" i="2"/>
  <c r="AJ2626" i="2"/>
  <c r="AJ3623" i="2"/>
  <c r="AJ3644" i="2"/>
  <c r="AJ3839" i="2"/>
  <c r="AJ3840" i="2"/>
  <c r="AJ2319" i="2"/>
  <c r="AJ2320" i="2"/>
  <c r="AJ2355" i="2"/>
  <c r="AJ2391" i="2"/>
  <c r="AJ2426" i="2"/>
  <c r="AJ2427" i="2"/>
  <c r="AJ3152" i="2"/>
  <c r="AJ4966" i="2"/>
  <c r="AJ4217" i="2"/>
  <c r="AJ4346" i="2"/>
  <c r="AJ4369" i="2"/>
  <c r="AJ4816" i="2"/>
  <c r="AJ4841" i="2"/>
  <c r="AJ5099" i="2"/>
  <c r="AJ5293" i="2"/>
  <c r="AJ5378" i="2"/>
  <c r="AJ5643" i="2"/>
  <c r="AJ6092" i="2"/>
  <c r="AJ6165" i="2"/>
  <c r="AJ6277" i="2"/>
  <c r="AJ6320" i="2"/>
  <c r="AJ6419" i="2"/>
  <c r="AJ117" i="2"/>
  <c r="AJ212" i="2"/>
  <c r="AJ945" i="2"/>
  <c r="AJ4639" i="2"/>
  <c r="AJ1221" i="2"/>
  <c r="AJ3531" i="2"/>
  <c r="AJ4121" i="2"/>
  <c r="AJ5796" i="2"/>
  <c r="AJ52" i="2"/>
  <c r="AJ53" i="2"/>
  <c r="AJ564" i="2"/>
  <c r="AJ565" i="2"/>
  <c r="AJ867" i="2"/>
  <c r="AJ3403" i="2"/>
  <c r="AJ4122" i="2"/>
  <c r="AJ5100" i="2"/>
  <c r="AJ5294" i="2"/>
  <c r="AJ5518" i="2"/>
  <c r="AJ5582" i="2"/>
  <c r="AJ5616" i="2"/>
  <c r="AJ6037" i="2"/>
  <c r="AJ6166" i="2"/>
  <c r="AJ6278" i="2"/>
  <c r="AJ4967" i="2"/>
  <c r="AJ213" i="2"/>
  <c r="AJ293" i="2"/>
  <c r="AJ969" i="2"/>
  <c r="AJ4640" i="2"/>
  <c r="AJ1248" i="2"/>
  <c r="AJ3532" i="2"/>
  <c r="AJ3153" i="2"/>
  <c r="AJ3695" i="2"/>
  <c r="AJ3724" i="2"/>
  <c r="AJ3920" i="2"/>
  <c r="AJ3952" i="2"/>
  <c r="AJ4163" i="2"/>
  <c r="AJ5797" i="2"/>
  <c r="AJ54" i="2"/>
  <c r="AJ118" i="2"/>
  <c r="AJ566" i="2"/>
  <c r="AJ612" i="2"/>
  <c r="AJ868" i="2"/>
  <c r="AJ1606" i="2"/>
  <c r="AJ1667" i="2"/>
  <c r="AJ1668" i="2"/>
  <c r="AJ1753" i="2"/>
  <c r="AJ1854" i="2"/>
  <c r="AJ1943" i="2"/>
  <c r="AJ2499" i="2"/>
  <c r="AJ2552" i="2"/>
  <c r="AJ2553" i="2"/>
  <c r="AJ2627" i="2"/>
  <c r="AJ1855" i="2"/>
  <c r="AJ1944" i="2"/>
  <c r="AJ2816" i="2"/>
  <c r="AJ2902" i="2"/>
  <c r="AJ3192" i="2"/>
  <c r="AJ4164" i="2"/>
  <c r="AJ4417" i="2"/>
  <c r="AJ4450" i="2"/>
  <c r="AJ4704" i="2"/>
  <c r="AJ4729" i="2"/>
  <c r="AJ4968" i="2"/>
  <c r="AJ2724" i="2"/>
  <c r="AJ2817" i="2"/>
  <c r="AJ5123" i="2"/>
  <c r="AJ5295" i="2"/>
  <c r="AJ5379" i="2"/>
  <c r="AJ5519" i="2"/>
  <c r="AJ5583" i="2"/>
  <c r="AJ5644" i="2"/>
  <c r="AJ5915" i="2"/>
  <c r="AJ5916" i="2"/>
  <c r="AJ6167" i="2"/>
  <c r="AJ6321" i="2"/>
  <c r="AJ6481" i="2"/>
  <c r="AJ3293" i="2"/>
  <c r="AJ3661" i="2"/>
  <c r="AJ3662" i="2"/>
  <c r="AJ3862" i="2"/>
  <c r="AJ3889" i="2"/>
  <c r="AJ4077" i="2"/>
  <c r="AJ294" i="2"/>
  <c r="AJ345" i="2"/>
  <c r="AJ691" i="2"/>
  <c r="AJ721" i="2"/>
  <c r="AJ869" i="2"/>
  <c r="AJ1669" i="2"/>
  <c r="AJ1754" i="2"/>
  <c r="AJ1856" i="2"/>
  <c r="AJ1945" i="2"/>
  <c r="AJ2023" i="2"/>
  <c r="AJ2101" i="2"/>
  <c r="AJ2102" i="2"/>
  <c r="AJ295" i="2"/>
  <c r="AJ346" i="2"/>
  <c r="AJ999" i="2"/>
  <c r="AJ4641" i="2"/>
  <c r="AJ1285" i="2"/>
  <c r="AJ3533" i="2"/>
  <c r="AJ5173" i="2"/>
  <c r="AJ5296" i="2"/>
  <c r="AJ5670" i="2"/>
  <c r="AJ1755" i="2"/>
  <c r="AJ2725" i="2"/>
  <c r="AJ2818" i="2"/>
  <c r="AJ3332" i="2"/>
  <c r="AJ4257" i="2"/>
  <c r="AJ4389" i="2"/>
  <c r="AJ4418" i="2"/>
  <c r="AJ4842" i="2"/>
  <c r="AJ4876" i="2"/>
  <c r="AJ2726" i="2"/>
  <c r="AJ2819" i="2"/>
  <c r="AJ2820" i="2"/>
  <c r="AJ2903" i="2"/>
  <c r="AJ2988" i="2"/>
  <c r="AJ3054" i="2"/>
  <c r="AJ5460" i="2"/>
  <c r="AJ6038" i="2"/>
  <c r="AJ6093" i="2"/>
  <c r="AJ6168" i="2"/>
  <c r="AJ6219" i="2"/>
  <c r="AJ5031" i="2"/>
  <c r="AJ6373" i="2"/>
  <c r="AJ6453" i="2"/>
  <c r="AJ296" i="2"/>
  <c r="AJ347" i="2"/>
  <c r="AJ1015" i="2"/>
  <c r="AJ4642" i="2"/>
  <c r="AJ1286" i="2"/>
  <c r="AJ3534" i="2"/>
  <c r="AJ3193" i="2"/>
  <c r="AJ3725" i="2"/>
  <c r="AJ3756" i="2"/>
  <c r="AJ3953" i="2"/>
  <c r="AJ3977" i="2"/>
  <c r="AJ119" i="2"/>
  <c r="AJ214" i="2"/>
  <c r="AJ613" i="2"/>
  <c r="AJ653" i="2"/>
  <c r="AJ870" i="2"/>
  <c r="AJ1670" i="2"/>
  <c r="AJ1756" i="2"/>
  <c r="AJ1857" i="2"/>
  <c r="AJ1946" i="2"/>
  <c r="AJ2024" i="2"/>
  <c r="AJ2025" i="2"/>
  <c r="AJ2554" i="2"/>
  <c r="AJ2628" i="2"/>
  <c r="AJ1947" i="2"/>
  <c r="AJ2103" i="2"/>
  <c r="AJ2989" i="2"/>
  <c r="AJ2990" i="2"/>
  <c r="AJ3250" i="2"/>
  <c r="AJ4218" i="2"/>
  <c r="AJ4451" i="2"/>
  <c r="AJ4486" i="2"/>
  <c r="AJ4730" i="2"/>
  <c r="AJ4755" i="2"/>
  <c r="AJ2727" i="2"/>
  <c r="AJ2821" i="2"/>
  <c r="AJ2822" i="2"/>
  <c r="AJ2904" i="2"/>
  <c r="AJ4219" i="2"/>
  <c r="AJ5798" i="2"/>
  <c r="AJ5153" i="2"/>
  <c r="AJ5297" i="2"/>
  <c r="AJ5397" i="2"/>
  <c r="AJ5520" i="2"/>
  <c r="AJ5584" i="2"/>
  <c r="AJ5671" i="2"/>
  <c r="AJ5860" i="2"/>
  <c r="AJ5935" i="2"/>
  <c r="AJ5956" i="2"/>
  <c r="AJ4993" i="2"/>
  <c r="AJ6362" i="2"/>
  <c r="AJ6494" i="2"/>
  <c r="AJ215" i="2"/>
  <c r="AJ297" i="2"/>
  <c r="AJ1000" i="2"/>
  <c r="AJ4643" i="2"/>
  <c r="AJ1249" i="2"/>
  <c r="AJ3535" i="2"/>
  <c r="AJ3154" i="2"/>
  <c r="AJ3696" i="2"/>
  <c r="AJ3726" i="2"/>
  <c r="AJ3921" i="2"/>
  <c r="AJ3954" i="2"/>
  <c r="AJ4165" i="2"/>
  <c r="AJ5799" i="2"/>
  <c r="AJ55" i="2"/>
  <c r="AJ120" i="2"/>
  <c r="AJ567" i="2"/>
  <c r="AJ614" i="2"/>
  <c r="AJ871" i="2"/>
  <c r="AJ1607" i="2"/>
  <c r="AJ1671" i="2"/>
  <c r="AJ1757" i="2"/>
  <c r="AJ1758" i="2"/>
  <c r="AJ1858" i="2"/>
  <c r="AJ1948" i="2"/>
  <c r="AJ2500" i="2"/>
  <c r="AJ2555" i="2"/>
  <c r="AJ2629" i="2"/>
  <c r="AJ2630" i="2"/>
  <c r="AJ1859" i="2"/>
  <c r="AJ1949" i="2"/>
  <c r="AJ2823" i="2"/>
  <c r="AJ2905" i="2"/>
  <c r="AJ3194" i="2"/>
  <c r="AJ4166" i="2"/>
  <c r="AJ4419" i="2"/>
  <c r="AJ4452" i="2"/>
  <c r="AJ4705" i="2"/>
  <c r="AJ4731" i="2"/>
  <c r="AJ4969" i="2"/>
  <c r="AJ2728" i="2"/>
  <c r="AJ2824" i="2"/>
  <c r="AJ5124" i="2"/>
  <c r="AJ5298" i="2"/>
  <c r="AJ5380" i="2"/>
  <c r="AJ5521" i="2"/>
  <c r="AJ5585" i="2"/>
  <c r="AJ5645" i="2"/>
  <c r="AJ5917" i="2"/>
  <c r="AJ5936" i="2"/>
  <c r="AJ6169" i="2"/>
  <c r="AJ6336" i="2"/>
  <c r="AJ6482" i="2"/>
  <c r="AJ348" i="2"/>
  <c r="AJ376" i="2"/>
  <c r="AJ1016" i="2"/>
  <c r="AJ4644" i="2"/>
  <c r="AJ1329" i="2"/>
  <c r="AJ3536" i="2"/>
  <c r="AJ3428" i="2"/>
  <c r="AJ1431" i="2"/>
  <c r="AJ1432" i="2"/>
  <c r="AJ1480" i="2"/>
  <c r="AJ1539" i="2"/>
  <c r="AJ1608" i="2"/>
  <c r="AJ1609" i="2"/>
  <c r="AJ298" i="2"/>
  <c r="AJ299" i="2"/>
  <c r="AJ692" i="2"/>
  <c r="AJ722" i="2"/>
  <c r="AJ872" i="2"/>
  <c r="AJ2104" i="2"/>
  <c r="AJ2143" i="2"/>
  <c r="AJ3778" i="2"/>
  <c r="AJ3785" i="2"/>
  <c r="AJ3997" i="2"/>
  <c r="AJ3998" i="2"/>
  <c r="AJ2392" i="2"/>
  <c r="AJ2393" i="2"/>
  <c r="AJ2428" i="2"/>
  <c r="AJ2463" i="2"/>
  <c r="AJ2501" i="2"/>
  <c r="AJ2502" i="2"/>
  <c r="AJ3433" i="2"/>
  <c r="AJ3055" i="2"/>
  <c r="AJ3081" i="2"/>
  <c r="AJ4258" i="2"/>
  <c r="AJ4504" i="2"/>
  <c r="AJ4519" i="2"/>
  <c r="AJ4787" i="2"/>
  <c r="AJ4817" i="2"/>
  <c r="AJ4259" i="2"/>
  <c r="AJ5800" i="2"/>
  <c r="AJ5154" i="2"/>
  <c r="AJ5299" i="2"/>
  <c r="AJ5423" i="2"/>
  <c r="AJ5522" i="2"/>
  <c r="AJ5586" i="2"/>
  <c r="AJ5695" i="2"/>
  <c r="AJ5957" i="2"/>
  <c r="AJ5969" i="2"/>
  <c r="AJ6170" i="2"/>
  <c r="AJ5019" i="2"/>
  <c r="AJ6390" i="2"/>
  <c r="AJ6515" i="2"/>
  <c r="AJ300" i="2"/>
  <c r="AJ349" i="2"/>
  <c r="AJ1001" i="2"/>
  <c r="AJ4645" i="2"/>
  <c r="AJ1287" i="2"/>
  <c r="AJ3537" i="2"/>
  <c r="AJ3429" i="2"/>
  <c r="AJ1384" i="2"/>
  <c r="AJ1433" i="2"/>
  <c r="AJ1481" i="2"/>
  <c r="AJ1482" i="2"/>
  <c r="AJ1540" i="2"/>
  <c r="AJ1610" i="2"/>
  <c r="AJ216" i="2"/>
  <c r="AJ301" i="2"/>
  <c r="AJ693" i="2"/>
  <c r="AJ694" i="2"/>
  <c r="AJ873" i="2"/>
  <c r="AJ2026" i="2"/>
  <c r="AJ2105" i="2"/>
  <c r="AJ3779" i="2"/>
  <c r="AJ3780" i="2"/>
  <c r="AJ3978" i="2"/>
  <c r="AJ3999" i="2"/>
  <c r="AJ2356" i="2"/>
  <c r="AJ2394" i="2"/>
  <c r="AJ2429" i="2"/>
  <c r="AJ2464" i="2"/>
  <c r="AJ2465" i="2"/>
  <c r="AJ2503" i="2"/>
  <c r="AJ3434" i="2"/>
  <c r="AJ3056" i="2"/>
  <c r="AJ3082" i="2"/>
  <c r="AJ4220" i="2"/>
  <c r="AJ4505" i="2"/>
  <c r="AJ4520" i="2"/>
  <c r="AJ4788" i="2"/>
  <c r="AJ4818" i="2"/>
  <c r="AJ4260" i="2"/>
  <c r="AJ5801" i="2"/>
  <c r="AJ5155" i="2"/>
  <c r="AJ5300" i="2"/>
  <c r="AJ5424" i="2"/>
  <c r="AJ5523" i="2"/>
  <c r="AJ5587" i="2"/>
  <c r="AJ5696" i="2"/>
  <c r="AJ5878" i="2"/>
  <c r="AJ5958" i="2"/>
  <c r="AJ5959" i="2"/>
  <c r="AJ5020" i="2"/>
  <c r="AJ6391" i="2"/>
  <c r="AJ6510" i="2"/>
  <c r="AJ217" i="2"/>
  <c r="AJ397" i="2"/>
  <c r="AJ970" i="2"/>
  <c r="AJ4646" i="2"/>
  <c r="AJ1288" i="2"/>
  <c r="AJ3538" i="2"/>
  <c r="AJ3415" i="2"/>
  <c r="AJ1330" i="2"/>
  <c r="AJ1385" i="2"/>
  <c r="AJ1434" i="2"/>
  <c r="AJ1483" i="2"/>
  <c r="AJ1484" i="2"/>
  <c r="AJ1541" i="2"/>
  <c r="AJ218" i="2"/>
  <c r="AJ219" i="2"/>
  <c r="AJ654" i="2"/>
  <c r="AJ655" i="2"/>
  <c r="AJ874" i="2"/>
  <c r="AJ2027" i="2"/>
  <c r="AJ2106" i="2"/>
  <c r="AJ3757" i="2"/>
  <c r="AJ3758" i="2"/>
  <c r="AJ3979" i="2"/>
  <c r="AJ3980" i="2"/>
  <c r="AJ2321" i="2"/>
  <c r="AJ2357" i="2"/>
  <c r="AJ2395" i="2"/>
  <c r="AJ2430" i="2"/>
  <c r="AJ2431" i="2"/>
  <c r="AJ2466" i="2"/>
  <c r="AJ3430" i="2"/>
  <c r="AJ2991" i="2"/>
  <c r="AJ3057" i="2"/>
  <c r="AJ4221" i="2"/>
  <c r="AJ4487" i="2"/>
  <c r="AJ4506" i="2"/>
  <c r="AJ4756" i="2"/>
  <c r="AJ4789" i="2"/>
  <c r="AJ4222" i="2"/>
  <c r="AJ5802" i="2"/>
  <c r="AJ5125" i="2"/>
  <c r="AJ5301" i="2"/>
  <c r="AJ5398" i="2"/>
  <c r="AJ5524" i="2"/>
  <c r="AJ5588" i="2"/>
  <c r="AJ5672" i="2"/>
  <c r="AJ5870" i="2"/>
  <c r="AJ5937" i="2"/>
  <c r="AJ5938" i="2"/>
  <c r="AJ4994" i="2"/>
  <c r="AJ6374" i="2"/>
  <c r="AJ6495" i="2"/>
  <c r="AJ377" i="2"/>
  <c r="AJ398" i="2"/>
  <c r="AJ1036" i="2"/>
  <c r="AJ4647" i="2"/>
  <c r="AJ1331" i="2"/>
  <c r="AJ3539" i="2"/>
  <c r="AJ3294" i="2"/>
  <c r="AJ3781" i="2"/>
  <c r="AJ3786" i="2"/>
  <c r="AJ4000" i="2"/>
  <c r="AJ4001" i="2"/>
  <c r="AJ1860" i="2"/>
  <c r="AJ1861" i="2"/>
  <c r="AJ1950" i="2"/>
  <c r="AJ2028" i="2"/>
  <c r="AJ2107" i="2"/>
  <c r="AJ2108" i="2"/>
  <c r="AJ2109" i="2"/>
  <c r="AJ2144" i="2"/>
  <c r="AJ3058" i="2"/>
  <c r="AJ3083" i="2"/>
  <c r="AJ3295" i="2"/>
  <c r="AJ4507" i="2"/>
  <c r="AJ4521" i="2"/>
  <c r="AJ4790" i="2"/>
  <c r="AJ4819" i="2"/>
  <c r="AJ2729" i="2"/>
  <c r="AJ2825" i="2"/>
  <c r="AJ2826" i="2"/>
  <c r="AJ2906" i="2"/>
  <c r="AJ2992" i="2"/>
  <c r="AJ3059" i="2"/>
  <c r="AJ4284" i="2"/>
  <c r="AJ5803" i="2"/>
  <c r="AJ5187" i="2"/>
  <c r="AJ5302" i="2"/>
  <c r="AJ5440" i="2"/>
  <c r="AJ5525" i="2"/>
  <c r="AJ5589" i="2"/>
  <c r="AJ5708" i="2"/>
  <c r="AJ5865" i="2"/>
  <c r="AJ5970" i="2"/>
  <c r="AJ5971" i="2"/>
  <c r="AJ5032" i="2"/>
  <c r="AJ6392" i="2"/>
  <c r="AJ6516" i="2"/>
  <c r="AJ378" i="2"/>
  <c r="AJ399" i="2"/>
  <c r="AJ1043" i="2"/>
  <c r="AJ4648" i="2"/>
  <c r="AJ1386" i="2"/>
  <c r="AJ3540" i="2"/>
  <c r="AJ3296" i="2"/>
  <c r="AJ1862" i="2"/>
  <c r="AJ1951" i="2"/>
  <c r="AJ2029" i="2"/>
  <c r="AJ2030" i="2"/>
  <c r="AJ2110" i="2"/>
  <c r="AJ2145" i="2"/>
  <c r="AJ2111" i="2"/>
  <c r="AJ2146" i="2"/>
  <c r="AJ3084" i="2"/>
  <c r="AJ3085" i="2"/>
  <c r="AJ3333" i="2"/>
  <c r="AJ4508" i="2"/>
  <c r="AJ4522" i="2"/>
  <c r="AJ4791" i="2"/>
  <c r="AJ4820" i="2"/>
  <c r="AJ2730" i="2"/>
  <c r="AJ2827" i="2"/>
  <c r="AJ2907" i="2"/>
  <c r="AJ2993" i="2"/>
  <c r="AJ2994" i="2"/>
  <c r="AJ3060" i="2"/>
  <c r="AJ4302" i="2"/>
  <c r="AJ5804" i="2"/>
  <c r="AJ5188" i="2"/>
  <c r="AJ5303" i="2"/>
  <c r="AJ5441" i="2"/>
  <c r="AJ5526" i="2"/>
  <c r="AJ5590" i="2"/>
  <c r="AJ5709" i="2"/>
  <c r="AJ5972" i="2"/>
  <c r="AJ5979" i="2"/>
  <c r="AJ6171" i="2"/>
  <c r="AJ5033" i="2"/>
  <c r="AJ6398" i="2"/>
  <c r="AJ6517" i="2"/>
  <c r="AJ350" i="2"/>
  <c r="AJ379" i="2"/>
  <c r="AJ1017" i="2"/>
  <c r="AJ4649" i="2"/>
  <c r="AJ1332" i="2"/>
  <c r="AJ3541" i="2"/>
  <c r="AJ3435" i="2"/>
  <c r="AJ1435" i="2"/>
  <c r="AJ1485" i="2"/>
  <c r="AJ1486" i="2"/>
  <c r="AJ1542" i="2"/>
  <c r="AJ1611" i="2"/>
  <c r="AJ1672" i="2"/>
  <c r="AJ302" i="2"/>
  <c r="AJ400" i="2"/>
  <c r="AJ695" i="2"/>
  <c r="AJ723" i="2"/>
  <c r="AJ875" i="2"/>
  <c r="AJ2112" i="2"/>
  <c r="AJ2147" i="2"/>
  <c r="AJ3782" i="2"/>
  <c r="AJ3787" i="2"/>
  <c r="AJ4002" i="2"/>
  <c r="AJ4004" i="2"/>
  <c r="AJ2396" i="2"/>
  <c r="AJ2432" i="2"/>
  <c r="AJ2433" i="2"/>
  <c r="AJ2467" i="2"/>
  <c r="AJ2504" i="2"/>
  <c r="AJ2556" i="2"/>
  <c r="AJ3436" i="2"/>
  <c r="AJ3086" i="2"/>
  <c r="AJ3087" i="2"/>
  <c r="AJ4261" i="2"/>
  <c r="AJ4509" i="2"/>
  <c r="AJ4523" i="2"/>
  <c r="AJ4792" i="2"/>
  <c r="AJ4821" i="2"/>
  <c r="AJ4262" i="2"/>
  <c r="AJ5805" i="2"/>
  <c r="AJ5156" i="2"/>
  <c r="AJ5304" i="2"/>
  <c r="AJ5425" i="2"/>
  <c r="AJ5527" i="2"/>
  <c r="AJ5591" i="2"/>
  <c r="AJ5697" i="2"/>
  <c r="AJ5879" i="2"/>
  <c r="AJ5960" i="2"/>
  <c r="AJ5973" i="2"/>
  <c r="AJ5021" i="2"/>
  <c r="AJ6399" i="2"/>
  <c r="AJ6518" i="2"/>
  <c r="AJ121" i="2"/>
  <c r="AJ122" i="2"/>
  <c r="AJ919" i="2"/>
  <c r="AJ4650" i="2"/>
  <c r="AJ1188" i="2"/>
  <c r="AJ3542" i="2"/>
  <c r="AJ3109" i="2"/>
  <c r="AJ4123" i="2"/>
  <c r="AJ5806" i="2"/>
  <c r="AJ1289" i="2"/>
  <c r="AJ1333" i="2"/>
  <c r="AJ1387" i="2"/>
  <c r="AJ1388" i="2"/>
  <c r="AJ1436" i="2"/>
  <c r="AJ1487" i="2"/>
  <c r="AJ56" i="2"/>
  <c r="AJ123" i="2"/>
  <c r="AJ615" i="2"/>
  <c r="AJ616" i="2"/>
  <c r="AJ876" i="2"/>
  <c r="AJ1543" i="2"/>
  <c r="AJ1544" i="2"/>
  <c r="AJ2505" i="2"/>
  <c r="AJ2557" i="2"/>
  <c r="AJ3601" i="2"/>
  <c r="AJ3624" i="2"/>
  <c r="AJ3822" i="2"/>
  <c r="AJ3841" i="2"/>
  <c r="AJ2302" i="2"/>
  <c r="AJ2322" i="2"/>
  <c r="AJ2358" i="2"/>
  <c r="AJ2359" i="2"/>
  <c r="AJ2397" i="2"/>
  <c r="AJ2434" i="2"/>
  <c r="AJ3110" i="2"/>
  <c r="AJ4946" i="2"/>
  <c r="AJ4167" i="2"/>
  <c r="AJ4331" i="2"/>
  <c r="AJ4347" i="2"/>
  <c r="AJ4793" i="2"/>
  <c r="AJ4822" i="2"/>
  <c r="AJ5101" i="2"/>
  <c r="AJ5305" i="2"/>
  <c r="AJ5357" i="2"/>
  <c r="AJ5646" i="2"/>
  <c r="AJ6039" i="2"/>
  <c r="AJ6172" i="2"/>
  <c r="AJ6220" i="2"/>
  <c r="AJ6302" i="2"/>
  <c r="AJ6412" i="2"/>
  <c r="AJ220" i="2"/>
  <c r="AJ221" i="2"/>
  <c r="AJ971" i="2"/>
  <c r="AJ4651" i="2"/>
  <c r="AJ1250" i="2"/>
  <c r="AJ3543" i="2"/>
  <c r="AJ3386" i="2"/>
  <c r="AJ3663" i="2"/>
  <c r="AJ3697" i="2"/>
  <c r="AJ3890" i="2"/>
  <c r="AJ3922" i="2"/>
  <c r="AJ4168" i="2"/>
  <c r="AJ5807" i="2"/>
  <c r="AJ57" i="2"/>
  <c r="AJ124" i="2"/>
  <c r="AJ568" i="2"/>
  <c r="AJ617" i="2"/>
  <c r="AJ877" i="2"/>
  <c r="AJ1759" i="2"/>
  <c r="AJ1545" i="2"/>
  <c r="AJ1612" i="2"/>
  <c r="AJ1673" i="2"/>
  <c r="AJ1674" i="2"/>
  <c r="AJ1760" i="2"/>
  <c r="AJ1863" i="2"/>
  <c r="AJ2506" i="2"/>
  <c r="AJ2558" i="2"/>
  <c r="AJ2631" i="2"/>
  <c r="AJ2632" i="2"/>
  <c r="AJ1864" i="2"/>
  <c r="AJ2828" i="2"/>
  <c r="AJ2829" i="2"/>
  <c r="AJ3416" i="2"/>
  <c r="AJ4169" i="2"/>
  <c r="AJ4420" i="2"/>
  <c r="AJ4453" i="2"/>
  <c r="AJ4706" i="2"/>
  <c r="AJ4732" i="2"/>
  <c r="AJ2731" i="2"/>
  <c r="AJ2830" i="2"/>
  <c r="AJ5126" i="2"/>
  <c r="AJ5306" i="2"/>
  <c r="AJ5358" i="2"/>
  <c r="AJ5528" i="2"/>
  <c r="AJ5592" i="2"/>
  <c r="AJ5647" i="2"/>
  <c r="AJ6094" i="2"/>
  <c r="AJ6173" i="2"/>
  <c r="AJ6279" i="2"/>
  <c r="AJ4995" i="2"/>
  <c r="AJ6303" i="2"/>
  <c r="AJ6413" i="2"/>
  <c r="AJ351" i="2"/>
  <c r="AJ519" i="2"/>
  <c r="AJ920" i="2"/>
  <c r="AJ4652" i="2"/>
  <c r="AJ1189" i="2"/>
  <c r="AJ3544" i="2"/>
  <c r="AJ2995" i="2"/>
  <c r="AJ4019" i="2"/>
  <c r="AJ4026" i="2"/>
  <c r="AJ4035" i="2"/>
  <c r="AJ4036" i="2"/>
  <c r="AJ4124" i="2"/>
  <c r="AJ5808" i="2"/>
  <c r="AJ5073" i="2"/>
  <c r="AJ5307" i="2"/>
  <c r="AJ5359" i="2"/>
  <c r="AJ5598" i="2"/>
  <c r="AJ5844" i="2"/>
  <c r="AJ5880" i="2"/>
  <c r="AJ5881" i="2"/>
  <c r="AJ6293" i="2"/>
  <c r="AJ6465" i="2"/>
  <c r="AJ401" i="2"/>
  <c r="AJ441" i="2"/>
  <c r="AJ753" i="2"/>
  <c r="AJ754" i="2"/>
  <c r="AJ878" i="2"/>
  <c r="AJ1058" i="2"/>
  <c r="AJ1059" i="2"/>
  <c r="AJ1060" i="2"/>
  <c r="AJ1061" i="2"/>
  <c r="AJ1062" i="2"/>
  <c r="AJ1065" i="2"/>
  <c r="AJ1080" i="2"/>
  <c r="AJ1090" i="2"/>
  <c r="AJ1170" i="2"/>
  <c r="AJ1174" i="2"/>
  <c r="AJ1175" i="2"/>
  <c r="AJ1176" i="2"/>
  <c r="AJ1177" i="2"/>
  <c r="AJ1178" i="2"/>
  <c r="AJ1952" i="2"/>
  <c r="AJ1953" i="2"/>
  <c r="AJ4125" i="2"/>
  <c r="AJ4524" i="2"/>
  <c r="AJ4538" i="2"/>
  <c r="AJ4843" i="2"/>
  <c r="AJ4877" i="2"/>
  <c r="AJ442" i="2"/>
  <c r="AJ443" i="2"/>
  <c r="AJ1018" i="2"/>
  <c r="AJ4653" i="2"/>
  <c r="AJ1290" i="2"/>
  <c r="AJ3545" i="2"/>
  <c r="AJ4263" i="2"/>
  <c r="AJ5809" i="2"/>
  <c r="AJ5174" i="2"/>
  <c r="AJ5308" i="2"/>
  <c r="AJ5469" i="2"/>
  <c r="AJ5534" i="2"/>
  <c r="AJ5698" i="2"/>
  <c r="AJ6040" i="2"/>
  <c r="AJ6174" i="2"/>
  <c r="AJ6221" i="2"/>
  <c r="AJ303" i="2"/>
  <c r="AJ304" i="2"/>
  <c r="AJ696" i="2"/>
  <c r="AJ697" i="2"/>
  <c r="AJ879" i="2"/>
  <c r="AJ3437" i="2"/>
  <c r="AJ4264" i="2"/>
  <c r="AJ5034" i="2"/>
  <c r="AJ405" i="2"/>
  <c r="AJ406" i="2"/>
  <c r="AJ1047" i="2"/>
  <c r="AJ4654" i="2"/>
  <c r="AJ1437" i="2"/>
  <c r="AJ3546" i="2"/>
  <c r="AJ3788" i="2"/>
  <c r="AJ3789" i="2"/>
  <c r="AJ4005" i="2"/>
  <c r="AJ4006" i="2"/>
  <c r="AJ4303" i="2"/>
  <c r="AJ5810" i="2"/>
  <c r="AJ5200" i="2"/>
  <c r="AJ5309" i="2"/>
  <c r="AJ5470" i="2"/>
  <c r="AJ5535" i="2"/>
  <c r="AJ5721" i="2"/>
  <c r="AJ5871" i="2"/>
  <c r="AJ5983" i="2"/>
  <c r="AJ5984" i="2"/>
  <c r="AJ407" i="2"/>
  <c r="AJ408" i="2"/>
  <c r="AJ736" i="2"/>
  <c r="AJ737" i="2"/>
  <c r="AJ880" i="2"/>
  <c r="AJ2166" i="2"/>
  <c r="AJ2167" i="2"/>
  <c r="AJ2186" i="2"/>
  <c r="AJ2187" i="2"/>
  <c r="AJ2188" i="2"/>
  <c r="AJ2209" i="2"/>
  <c r="AJ2210" i="2"/>
  <c r="AJ2211" i="2"/>
  <c r="AJ3111" i="2"/>
  <c r="AJ3112" i="2"/>
  <c r="AJ3113" i="2"/>
  <c r="AJ3155" i="2"/>
  <c r="AJ3156" i="2"/>
  <c r="AJ3195" i="2"/>
  <c r="AJ3196" i="2"/>
  <c r="AJ3197" i="2"/>
  <c r="AJ4304" i="2"/>
  <c r="AJ4525" i="2"/>
  <c r="AJ4526" i="2"/>
  <c r="AJ4844" i="2"/>
  <c r="AJ4845" i="2"/>
  <c r="AJ3343" i="2"/>
  <c r="AJ5461" i="2"/>
  <c r="AJ6406" i="2"/>
  <c r="AJ6520" i="2"/>
  <c r="AJ3344" i="2"/>
  <c r="AJ5053" i="2"/>
  <c r="AJ522" i="2"/>
  <c r="AJ523" i="2"/>
  <c r="AJ972" i="2"/>
  <c r="AJ4655" i="2"/>
  <c r="AJ1222" i="2"/>
  <c r="AJ3547" i="2"/>
  <c r="AJ3373" i="2"/>
  <c r="AJ4029" i="2"/>
  <c r="AJ4030" i="2"/>
  <c r="AJ4041" i="2"/>
  <c r="AJ4044" i="2"/>
  <c r="AJ4170" i="2"/>
  <c r="AJ5811" i="2"/>
  <c r="AJ5127" i="2"/>
  <c r="AJ5310" i="2"/>
  <c r="AJ5399" i="2"/>
  <c r="AJ5648" i="2"/>
  <c r="AJ5861" i="2"/>
  <c r="AJ5918" i="2"/>
  <c r="AJ5919" i="2"/>
  <c r="AJ6322" i="2"/>
  <c r="AJ6530" i="2"/>
  <c r="AJ509" i="2"/>
  <c r="AJ510" i="2"/>
  <c r="AJ774" i="2"/>
  <c r="AJ775" i="2"/>
  <c r="AJ881" i="2"/>
  <c r="AJ784" i="2"/>
  <c r="AJ1091" i="2"/>
  <c r="AJ1094" i="2"/>
  <c r="AJ1095" i="2"/>
  <c r="AJ1099" i="2"/>
  <c r="AJ1100" i="2"/>
  <c r="AJ1101" i="2"/>
  <c r="AJ1115" i="2"/>
  <c r="AJ1118" i="2"/>
  <c r="AJ1149" i="2"/>
  <c r="AJ1152" i="2"/>
  <c r="AJ1153" i="2"/>
  <c r="AJ1154" i="2"/>
  <c r="AJ1158" i="2"/>
  <c r="AJ1159" i="2"/>
  <c r="AJ2113" i="2"/>
  <c r="AJ2148" i="2"/>
  <c r="AJ4171" i="2"/>
  <c r="AJ4544" i="2"/>
  <c r="AJ4545" i="2"/>
  <c r="AJ4918" i="2"/>
  <c r="AJ4919" i="2"/>
  <c r="AJ524" i="2"/>
  <c r="AJ525" i="2"/>
  <c r="AJ526" i="2"/>
  <c r="AJ527" i="2"/>
  <c r="AJ973" i="2"/>
  <c r="AJ974" i="2"/>
  <c r="AJ4656" i="2"/>
  <c r="AJ4657" i="2"/>
  <c r="AJ1251" i="2"/>
  <c r="AJ1252" i="2"/>
  <c r="AJ3548" i="2"/>
  <c r="AJ3549" i="2"/>
  <c r="AJ3374" i="2"/>
  <c r="AJ4031" i="2"/>
  <c r="AJ4032" i="2"/>
  <c r="AJ4045" i="2"/>
  <c r="AJ4046" i="2"/>
  <c r="AJ4223" i="2"/>
  <c r="AJ5812" i="2"/>
  <c r="AJ4224" i="2"/>
  <c r="AJ5813" i="2"/>
  <c r="AJ5128" i="2"/>
  <c r="AJ5129" i="2"/>
  <c r="AJ5311" i="2"/>
  <c r="AJ5312" i="2"/>
  <c r="AJ5400" i="2"/>
  <c r="AJ5649" i="2"/>
  <c r="AJ5650" i="2"/>
  <c r="AJ5866" i="2"/>
  <c r="AJ5872" i="2"/>
  <c r="AJ5920" i="2"/>
  <c r="AJ5939" i="2"/>
  <c r="AJ5940" i="2"/>
  <c r="AJ5941" i="2"/>
  <c r="AJ6531" i="2"/>
  <c r="AJ511" i="2"/>
  <c r="AJ512" i="2"/>
  <c r="AJ776" i="2"/>
  <c r="AJ777" i="2"/>
  <c r="AJ882" i="2"/>
  <c r="AJ1096" i="2"/>
  <c r="AJ1097" i="2"/>
  <c r="AJ1098" i="2"/>
  <c r="AJ1102" i="2"/>
  <c r="AJ1103" i="2"/>
  <c r="AJ1104" i="2"/>
  <c r="AJ1116" i="2"/>
  <c r="AJ1119" i="2"/>
  <c r="AJ1150" i="2"/>
  <c r="AJ1155" i="2"/>
  <c r="AJ1156" i="2"/>
  <c r="AJ1160" i="2"/>
  <c r="AJ1161" i="2"/>
  <c r="AJ1162" i="2"/>
  <c r="AJ2114" i="2"/>
  <c r="AJ2149" i="2"/>
  <c r="AJ4225" i="2"/>
  <c r="AJ4546" i="2"/>
  <c r="AJ4547" i="2"/>
  <c r="AJ4920" i="2"/>
  <c r="AJ4921" i="2"/>
  <c r="AJ494" i="2"/>
  <c r="AJ502" i="2"/>
  <c r="AJ755" i="2"/>
  <c r="AJ883" i="2"/>
  <c r="AJ771" i="2"/>
  <c r="AJ1108" i="2"/>
  <c r="AJ1109" i="2"/>
  <c r="AJ2031" i="2"/>
  <c r="AJ2115" i="2"/>
  <c r="AJ4172" i="2"/>
  <c r="AJ4540" i="2"/>
  <c r="AJ4543" i="2"/>
  <c r="AJ4899" i="2"/>
  <c r="AJ4910" i="2"/>
  <c r="AJ520" i="2"/>
  <c r="AJ521" i="2"/>
  <c r="AJ946" i="2"/>
  <c r="AJ4658" i="2"/>
  <c r="AJ1223" i="2"/>
  <c r="AJ3550" i="2"/>
  <c r="AJ3372" i="2"/>
  <c r="AJ4027" i="2"/>
  <c r="AJ4028" i="2"/>
  <c r="AJ4037" i="2"/>
  <c r="AJ4042" i="2"/>
  <c r="AJ4173" i="2"/>
  <c r="AJ5814" i="2"/>
  <c r="AJ5102" i="2"/>
  <c r="AJ5313" i="2"/>
  <c r="AJ5381" i="2"/>
  <c r="AJ5617" i="2"/>
  <c r="AJ5855" i="2"/>
  <c r="AJ5893" i="2"/>
  <c r="AJ5894" i="2"/>
  <c r="AJ6304" i="2"/>
  <c r="AJ6529" i="2"/>
  <c r="AJ1076" i="2"/>
  <c r="AJ1078" i="2"/>
  <c r="AJ1081" i="2"/>
  <c r="AJ1083" i="2"/>
  <c r="AJ1087" i="2"/>
  <c r="AJ1092" i="2"/>
  <c r="AJ1136" i="2"/>
  <c r="AJ1140" i="2"/>
  <c r="AJ1144" i="2"/>
  <c r="AJ1145" i="2"/>
  <c r="AJ1147" i="2"/>
  <c r="AJ1151" i="2"/>
  <c r="AJ513" i="2"/>
  <c r="AJ515" i="2"/>
  <c r="AJ975" i="2"/>
  <c r="AJ4659" i="2"/>
  <c r="AJ1224" i="2"/>
  <c r="AJ3551" i="2"/>
  <c r="AJ3157" i="2"/>
  <c r="AJ4024" i="2"/>
  <c r="AJ4025" i="2"/>
  <c r="AJ4047" i="2"/>
  <c r="AJ4049" i="2"/>
  <c r="AJ4126" i="2"/>
  <c r="AJ5815" i="2"/>
  <c r="AJ5130" i="2"/>
  <c r="AJ5314" i="2"/>
  <c r="AJ5382" i="2"/>
  <c r="AJ5618" i="2"/>
  <c r="AJ5867" i="2"/>
  <c r="AJ5942" i="2"/>
  <c r="AJ5961" i="2"/>
  <c r="AJ6323" i="2"/>
  <c r="AJ6483" i="2"/>
  <c r="AJ514" i="2"/>
  <c r="AJ516" i="2"/>
  <c r="AJ778" i="2"/>
  <c r="AJ779" i="2"/>
  <c r="AJ884" i="2"/>
  <c r="AJ785" i="2"/>
  <c r="AJ1077" i="2"/>
  <c r="AJ1079" i="2"/>
  <c r="AJ1082" i="2"/>
  <c r="AJ1084" i="2"/>
  <c r="AJ1085" i="2"/>
  <c r="AJ1088" i="2"/>
  <c r="AJ1117" i="2"/>
  <c r="AJ1120" i="2"/>
  <c r="AJ1137" i="2"/>
  <c r="AJ1138" i="2"/>
  <c r="AJ1141" i="2"/>
  <c r="AJ1142" i="2"/>
  <c r="AJ1146" i="2"/>
  <c r="AJ1148" i="2"/>
  <c r="AJ2150" i="2"/>
  <c r="AJ2168" i="2"/>
  <c r="AJ3198" i="2"/>
  <c r="AJ4174" i="2"/>
  <c r="AJ4548" i="2"/>
  <c r="AJ4549" i="2"/>
  <c r="AJ4911" i="2"/>
  <c r="AJ4922" i="2"/>
  <c r="AJ4970" i="2"/>
  <c r="AJ3297" i="2"/>
  <c r="AJ3727" i="2"/>
  <c r="AJ3759" i="2"/>
  <c r="AJ3923" i="2"/>
  <c r="AJ3924" i="2"/>
  <c r="AJ5442" i="2"/>
  <c r="AJ6400" i="2"/>
  <c r="AJ6521" i="2"/>
  <c r="AJ380" i="2"/>
  <c r="AJ381" i="2"/>
  <c r="AJ738" i="2"/>
  <c r="AJ739" i="2"/>
  <c r="AJ885" i="2"/>
  <c r="AJ2212" i="2"/>
  <c r="AJ2213" i="2"/>
  <c r="AJ2232" i="2"/>
  <c r="AJ2233" i="2"/>
  <c r="AJ2259" i="2"/>
  <c r="AJ2260" i="2"/>
  <c r="AJ2261" i="2"/>
  <c r="AJ2262" i="2"/>
  <c r="AJ3199" i="2"/>
  <c r="AJ3200" i="2"/>
  <c r="AJ3201" i="2"/>
  <c r="AJ3251" i="2"/>
  <c r="AJ3252" i="2"/>
  <c r="AJ3253" i="2"/>
  <c r="AJ3298" i="2"/>
  <c r="AJ3299" i="2"/>
  <c r="AJ3365" i="2"/>
  <c r="AJ4305" i="2"/>
  <c r="AJ4454" i="2"/>
  <c r="AJ4455" i="2"/>
  <c r="AJ4900" i="2"/>
  <c r="AJ4901" i="2"/>
  <c r="AJ5035" i="2"/>
  <c r="AJ503" i="2"/>
  <c r="AJ504" i="2"/>
  <c r="AJ1019" i="2"/>
  <c r="AJ4660" i="2"/>
  <c r="AJ1334" i="2"/>
  <c r="AJ3552" i="2"/>
  <c r="AJ5816" i="2"/>
  <c r="AJ4306" i="2"/>
  <c r="AJ5189" i="2"/>
  <c r="AJ5315" i="2"/>
  <c r="AJ5710" i="2"/>
  <c r="AJ6095" i="2"/>
  <c r="AJ6175" i="2"/>
  <c r="AJ6222" i="2"/>
  <c r="AJ444" i="2"/>
  <c r="AJ445" i="2"/>
  <c r="AJ1048" i="2"/>
  <c r="AJ4661" i="2"/>
  <c r="AJ1438" i="2"/>
  <c r="AJ3553" i="2"/>
  <c r="AJ3790" i="2"/>
  <c r="AJ3797" i="2"/>
  <c r="AJ4008" i="2"/>
  <c r="AJ4009" i="2"/>
  <c r="AJ4319" i="2"/>
  <c r="AJ5817" i="2"/>
  <c r="AJ5201" i="2"/>
  <c r="AJ5316" i="2"/>
  <c r="AJ5471" i="2"/>
  <c r="AJ5536" i="2"/>
  <c r="AJ5729" i="2"/>
  <c r="AJ5876" i="2"/>
  <c r="AJ5986" i="2"/>
  <c r="AJ5987" i="2"/>
  <c r="AJ446" i="2"/>
  <c r="AJ447" i="2"/>
  <c r="AJ756" i="2"/>
  <c r="AJ757" i="2"/>
  <c r="AJ886" i="2"/>
  <c r="AJ2189" i="2"/>
  <c r="AJ2190" i="2"/>
  <c r="AJ2214" i="2"/>
  <c r="AJ2234" i="2"/>
  <c r="AJ2235" i="2"/>
  <c r="AJ2236" i="2"/>
  <c r="AJ2263" i="2"/>
  <c r="AJ2264" i="2"/>
  <c r="AJ3202" i="2"/>
  <c r="AJ3203" i="2"/>
  <c r="AJ3254" i="2"/>
  <c r="AJ3255" i="2"/>
  <c r="AJ3300" i="2"/>
  <c r="AJ3301" i="2"/>
  <c r="AJ3302" i="2"/>
  <c r="AJ3334" i="2"/>
  <c r="AJ4320" i="2"/>
  <c r="AJ4530" i="2"/>
  <c r="AJ4531" i="2"/>
  <c r="AJ4878" i="2"/>
  <c r="AJ4879" i="2"/>
  <c r="AJ3345" i="2"/>
  <c r="AJ5462" i="2"/>
  <c r="AJ6407" i="2"/>
  <c r="AJ6526" i="2"/>
  <c r="AJ3357" i="2"/>
  <c r="AJ5056" i="2"/>
  <c r="AJ3256" i="2"/>
  <c r="AJ3728" i="2"/>
  <c r="AJ3729" i="2"/>
  <c r="AJ3925" i="2"/>
  <c r="AJ3926" i="2"/>
  <c r="AJ5443" i="2"/>
  <c r="AJ6393" i="2"/>
  <c r="AJ6522" i="2"/>
  <c r="AJ352" i="2"/>
  <c r="AJ382" i="2"/>
  <c r="AJ724" i="2"/>
  <c r="AJ740" i="2"/>
  <c r="AJ887" i="2"/>
  <c r="AJ2215" i="2"/>
  <c r="AJ2216" i="2"/>
  <c r="AJ2237" i="2"/>
  <c r="AJ2238" i="2"/>
  <c r="AJ2239" i="2"/>
  <c r="AJ2240" i="2"/>
  <c r="AJ2265" i="2"/>
  <c r="AJ2266" i="2"/>
  <c r="AJ3204" i="2"/>
  <c r="AJ3205" i="2"/>
  <c r="AJ3206" i="2"/>
  <c r="AJ3207" i="2"/>
  <c r="AJ3208" i="2"/>
  <c r="AJ3257" i="2"/>
  <c r="AJ3258" i="2"/>
  <c r="AJ3259" i="2"/>
  <c r="AJ3366" i="2"/>
  <c r="AJ4285" i="2"/>
  <c r="AJ4456" i="2"/>
  <c r="AJ4457" i="2"/>
  <c r="AJ4902" i="2"/>
  <c r="AJ4903" i="2"/>
  <c r="AJ5036" i="2"/>
  <c r="AJ495" i="2"/>
  <c r="AJ505" i="2"/>
  <c r="AJ1020" i="2"/>
  <c r="AJ4662" i="2"/>
  <c r="AJ1335" i="2"/>
  <c r="AJ3554" i="2"/>
  <c r="AJ4307" i="2"/>
  <c r="AJ5818" i="2"/>
  <c r="AJ5190" i="2"/>
  <c r="AJ5317" i="2"/>
  <c r="AJ5711" i="2"/>
  <c r="AJ6041" i="2"/>
  <c r="AJ6176" i="2"/>
  <c r="AJ6223" i="2"/>
  <c r="AJ448" i="2"/>
  <c r="AJ449" i="2"/>
  <c r="AJ1049" i="2"/>
  <c r="AJ4663" i="2"/>
  <c r="AJ1488" i="2"/>
  <c r="AJ3555" i="2"/>
  <c r="AJ3791" i="2"/>
  <c r="AJ3792" i="2"/>
  <c r="AJ4010" i="2"/>
  <c r="AJ4011" i="2"/>
  <c r="AJ4323" i="2"/>
  <c r="AJ5819" i="2"/>
  <c r="AJ5202" i="2"/>
  <c r="AJ5318" i="2"/>
  <c r="AJ5472" i="2"/>
  <c r="AJ5537" i="2"/>
  <c r="AJ5730" i="2"/>
  <c r="AJ5877" i="2"/>
  <c r="AJ5988" i="2"/>
  <c r="AJ5989" i="2"/>
  <c r="AJ450" i="2"/>
  <c r="AJ451" i="2"/>
  <c r="AJ758" i="2"/>
  <c r="AJ759" i="2"/>
  <c r="AJ888" i="2"/>
  <c r="AJ2191" i="2"/>
  <c r="AJ2192" i="2"/>
  <c r="AJ2241" i="2"/>
  <c r="AJ2242" i="2"/>
  <c r="AJ2243" i="2"/>
  <c r="AJ2244" i="2"/>
  <c r="AJ2267" i="2"/>
  <c r="AJ2268" i="2"/>
  <c r="AJ3209" i="2"/>
  <c r="AJ3210" i="2"/>
  <c r="AJ3260" i="2"/>
  <c r="AJ3261" i="2"/>
  <c r="AJ3303" i="2"/>
  <c r="AJ3304" i="2"/>
  <c r="AJ3305" i="2"/>
  <c r="AJ3306" i="2"/>
  <c r="AJ4321" i="2"/>
  <c r="AJ4532" i="2"/>
  <c r="AJ4533" i="2"/>
  <c r="AJ4880" i="2"/>
  <c r="AJ4881" i="2"/>
  <c r="AJ3346" i="2"/>
  <c r="AJ5463" i="2"/>
  <c r="AJ6408" i="2"/>
  <c r="AJ6527" i="2"/>
  <c r="AJ3358" i="2"/>
  <c r="AJ5057" i="2"/>
  <c r="AJ472" i="2"/>
  <c r="AJ473" i="2"/>
  <c r="AJ4664" i="2"/>
  <c r="AJ1021" i="2"/>
  <c r="AJ1336" i="2"/>
  <c r="AJ3556" i="2"/>
  <c r="AJ4286" i="2"/>
  <c r="AJ5820" i="2"/>
  <c r="AJ5319" i="2"/>
  <c r="AJ5191" i="2"/>
  <c r="AJ5473" i="2"/>
  <c r="AJ5538" i="2"/>
  <c r="AJ5712" i="2"/>
  <c r="AJ2193" i="2"/>
  <c r="AJ2194" i="2"/>
  <c r="AJ2217" i="2"/>
  <c r="AJ2218" i="2"/>
  <c r="AJ2219" i="2"/>
  <c r="AJ2220" i="2"/>
  <c r="AJ3088" i="2"/>
  <c r="AJ3089" i="2"/>
  <c r="AJ3114" i="2"/>
  <c r="AJ3115" i="2"/>
  <c r="AJ3116" i="2"/>
  <c r="AJ3117" i="2"/>
  <c r="AJ3431" i="2"/>
  <c r="AJ3760" i="2"/>
  <c r="AJ3761" i="2"/>
  <c r="AJ3981" i="2"/>
  <c r="AJ3982" i="2"/>
  <c r="AJ5426" i="2"/>
  <c r="AJ6042" i="2"/>
  <c r="AJ6177" i="2"/>
  <c r="AJ6224" i="2"/>
  <c r="AJ6348" i="2"/>
  <c r="AJ6437" i="2"/>
  <c r="AJ353" i="2"/>
  <c r="AJ383" i="2"/>
  <c r="AJ725" i="2"/>
  <c r="AJ726" i="2"/>
  <c r="AJ889" i="2"/>
  <c r="AJ2151" i="2"/>
  <c r="AJ2152" i="2"/>
  <c r="AJ3061" i="2"/>
  <c r="AJ3062" i="2"/>
  <c r="AJ3438" i="2"/>
  <c r="AJ4287" i="2"/>
  <c r="AJ4510" i="2"/>
  <c r="AJ4511" i="2"/>
  <c r="AJ4794" i="2"/>
  <c r="AJ4795" i="2"/>
  <c r="AJ5037" i="2"/>
  <c r="AJ452" i="2"/>
  <c r="AJ453" i="2"/>
  <c r="AJ1050" i="2"/>
  <c r="AJ4665" i="2"/>
  <c r="AJ1489" i="2"/>
  <c r="AJ3557" i="2"/>
  <c r="AJ3793" i="2"/>
  <c r="AJ3798" i="2"/>
  <c r="AJ4012" i="2"/>
  <c r="AJ4013" i="2"/>
  <c r="AJ4324" i="2"/>
  <c r="AJ5821" i="2"/>
  <c r="AJ5203" i="2"/>
  <c r="AJ5320" i="2"/>
  <c r="AJ5529" i="2"/>
  <c r="AJ5539" i="2"/>
  <c r="AJ5731" i="2"/>
  <c r="AJ5990" i="2"/>
  <c r="AJ5991" i="2"/>
  <c r="AJ454" i="2"/>
  <c r="AJ455" i="2"/>
  <c r="AJ760" i="2"/>
  <c r="AJ761" i="2"/>
  <c r="AJ890" i="2"/>
  <c r="AJ2195" i="2"/>
  <c r="AJ2196" i="2"/>
  <c r="AJ2245" i="2"/>
  <c r="AJ2246" i="2"/>
  <c r="AJ2269" i="2"/>
  <c r="AJ2270" i="2"/>
  <c r="AJ2271" i="2"/>
  <c r="AJ2277" i="2"/>
  <c r="AJ3211" i="2"/>
  <c r="AJ3262" i="2"/>
  <c r="AJ3263" i="2"/>
  <c r="AJ3307" i="2"/>
  <c r="AJ3308" i="2"/>
  <c r="AJ3309" i="2"/>
  <c r="AJ3310" i="2"/>
  <c r="AJ3335" i="2"/>
  <c r="AJ4322" i="2"/>
  <c r="AJ4534" i="2"/>
  <c r="AJ4535" i="2"/>
  <c r="AJ4882" i="2"/>
  <c r="AJ4883" i="2"/>
  <c r="AJ3347" i="2"/>
  <c r="AJ5464" i="2"/>
  <c r="AJ6178" i="2"/>
  <c r="AJ6409" i="2"/>
  <c r="AJ6528" i="2"/>
  <c r="AJ3359" i="2"/>
  <c r="AJ5058" i="2"/>
  <c r="AJ409" i="2"/>
  <c r="AJ456" i="2"/>
  <c r="AJ1044" i="2"/>
  <c r="AJ4666" i="2"/>
  <c r="AJ1490" i="2"/>
  <c r="AJ3558" i="2"/>
  <c r="AJ3762" i="2"/>
  <c r="AJ3763" i="2"/>
  <c r="AJ3983" i="2"/>
  <c r="AJ3984" i="2"/>
  <c r="AJ4051" i="2"/>
  <c r="AJ5204" i="2"/>
  <c r="AJ5321" i="2"/>
  <c r="AJ5722" i="2"/>
  <c r="AJ457" i="2"/>
  <c r="AJ458" i="2"/>
  <c r="AJ762" i="2"/>
  <c r="AJ772" i="2"/>
  <c r="AJ891" i="2"/>
  <c r="AJ2116" i="2"/>
  <c r="AJ2117" i="2"/>
  <c r="AJ2221" i="2"/>
  <c r="AJ2222" i="2"/>
  <c r="AJ2247" i="2"/>
  <c r="AJ2248" i="2"/>
  <c r="AJ2249" i="2"/>
  <c r="AJ2272" i="2"/>
  <c r="AJ2996" i="2"/>
  <c r="AJ3063" i="2"/>
  <c r="AJ3158" i="2"/>
  <c r="AJ3212" i="2"/>
  <c r="AJ3213" i="2"/>
  <c r="AJ3214" i="2"/>
  <c r="AJ3215" i="2"/>
  <c r="AJ3264" i="2"/>
  <c r="AJ4308" i="2"/>
  <c r="AJ4512" i="2"/>
  <c r="AJ4513" i="2"/>
  <c r="AJ4923" i="2"/>
  <c r="AJ4924" i="2"/>
  <c r="AJ3360" i="2"/>
  <c r="AJ5467" i="2"/>
  <c r="AJ6043" i="2"/>
  <c r="AJ6096" i="2"/>
  <c r="AJ6179" i="2"/>
  <c r="AJ6225" i="2"/>
  <c r="AJ6394" i="2"/>
  <c r="AJ6461" i="2"/>
  <c r="AJ3367" i="2"/>
  <c r="AJ5059" i="2"/>
  <c r="AJ410" i="2"/>
  <c r="AJ459" i="2"/>
  <c r="AJ1045" i="2"/>
  <c r="AJ4667" i="2"/>
  <c r="AJ1491" i="2"/>
  <c r="AJ3559" i="2"/>
  <c r="AJ3764" i="2"/>
  <c r="AJ3765" i="2"/>
  <c r="AJ3985" i="2"/>
  <c r="AJ3986" i="2"/>
  <c r="AJ4052" i="2"/>
  <c r="AJ5205" i="2"/>
  <c r="AJ5322" i="2"/>
  <c r="AJ5723" i="2"/>
  <c r="AJ460" i="2"/>
  <c r="AJ461" i="2"/>
  <c r="AJ763" i="2"/>
  <c r="AJ773" i="2"/>
  <c r="AJ892" i="2"/>
  <c r="AJ2118" i="2"/>
  <c r="AJ2153" i="2"/>
  <c r="AJ2223" i="2"/>
  <c r="AJ2250" i="2"/>
  <c r="AJ2251" i="2"/>
  <c r="AJ2252" i="2"/>
  <c r="AJ2253" i="2"/>
  <c r="AJ2273" i="2"/>
  <c r="AJ2997" i="2"/>
  <c r="AJ3064" i="2"/>
  <c r="AJ3159" i="2"/>
  <c r="AJ3216" i="2"/>
  <c r="AJ3217" i="2"/>
  <c r="AJ3218" i="2"/>
  <c r="AJ3219" i="2"/>
  <c r="AJ3265" i="2"/>
  <c r="AJ4309" i="2"/>
  <c r="AJ4514" i="2"/>
  <c r="AJ4515" i="2"/>
  <c r="AJ4925" i="2"/>
  <c r="AJ4926" i="2"/>
  <c r="AJ3361" i="2"/>
  <c r="AJ5468" i="2"/>
  <c r="AJ6044" i="2"/>
  <c r="AJ6097" i="2"/>
  <c r="AJ6180" i="2"/>
  <c r="AJ6226" i="2"/>
  <c r="AJ6395" i="2"/>
  <c r="AJ6462" i="2"/>
  <c r="AJ3368" i="2"/>
  <c r="AJ5060" i="2"/>
  <c r="AJ411" i="2"/>
  <c r="AJ412" i="2"/>
  <c r="AJ1037" i="2"/>
  <c r="AJ4668" i="2"/>
  <c r="AJ1389" i="2"/>
  <c r="AJ3560" i="2"/>
  <c r="AJ3794" i="2"/>
  <c r="AJ3799" i="2"/>
  <c r="AJ4014" i="2"/>
  <c r="AJ4015" i="2"/>
  <c r="AJ4288" i="2"/>
  <c r="AJ5822" i="2"/>
  <c r="AJ5192" i="2"/>
  <c r="AJ5323" i="2"/>
  <c r="AJ5530" i="2"/>
  <c r="AJ5540" i="2"/>
  <c r="AJ5724" i="2"/>
  <c r="AJ5980" i="2"/>
  <c r="AJ5985" i="2"/>
  <c r="AJ462" i="2"/>
  <c r="AJ463" i="2"/>
  <c r="AJ741" i="2"/>
  <c r="AJ764" i="2"/>
  <c r="AJ893" i="2"/>
  <c r="AJ1865" i="2"/>
  <c r="AJ1866" i="2"/>
  <c r="AJ1954" i="2"/>
  <c r="AJ2032" i="2"/>
  <c r="AJ2033" i="2"/>
  <c r="AJ2119" i="2"/>
  <c r="AJ2197" i="2"/>
  <c r="AJ2224" i="2"/>
  <c r="AJ2732" i="2"/>
  <c r="AJ2733" i="2"/>
  <c r="AJ2734" i="2"/>
  <c r="AJ2831" i="2"/>
  <c r="AJ2832" i="2"/>
  <c r="AJ2908" i="2"/>
  <c r="AJ3160" i="2"/>
  <c r="AJ3161" i="2"/>
  <c r="AJ4289" i="2"/>
  <c r="AJ4536" i="2"/>
  <c r="AJ4537" i="2"/>
  <c r="AJ4884" i="2"/>
  <c r="AJ4885" i="2"/>
  <c r="AJ3441" i="2"/>
  <c r="AJ5454" i="2"/>
  <c r="AJ6181" i="2"/>
  <c r="AJ6404" i="2"/>
  <c r="AJ6525" i="2"/>
  <c r="AJ3442" i="2"/>
  <c r="AJ5038" i="2"/>
  <c r="AJ3266" i="2"/>
  <c r="AJ3730" i="2"/>
  <c r="AJ3731" i="2"/>
  <c r="AJ3927" i="2"/>
  <c r="AJ3928" i="2"/>
  <c r="AJ5444" i="2"/>
  <c r="AJ6401" i="2"/>
  <c r="AJ6523" i="2"/>
  <c r="AJ354" i="2"/>
  <c r="AJ384" i="2"/>
  <c r="AJ727" i="2"/>
  <c r="AJ742" i="2"/>
  <c r="AJ894" i="2"/>
  <c r="AJ2225" i="2"/>
  <c r="AJ2226" i="2"/>
  <c r="AJ2254" i="2"/>
  <c r="AJ2255" i="2"/>
  <c r="AJ2256" i="2"/>
  <c r="AJ2274" i="2"/>
  <c r="AJ2275" i="2"/>
  <c r="AJ2276" i="2"/>
  <c r="AJ3220" i="2"/>
  <c r="AJ3221" i="2"/>
  <c r="AJ3222" i="2"/>
  <c r="AJ3223" i="2"/>
  <c r="AJ3267" i="2"/>
  <c r="AJ3268" i="2"/>
  <c r="AJ3336" i="2"/>
  <c r="AJ3337" i="2"/>
  <c r="AJ3369" i="2"/>
  <c r="AJ3370" i="2"/>
  <c r="AJ4310" i="2"/>
  <c r="AJ4458" i="2"/>
  <c r="AJ4459" i="2"/>
  <c r="AJ4904" i="2"/>
  <c r="AJ4905" i="2"/>
  <c r="AJ5039" i="2"/>
  <c r="AJ5040" i="2"/>
  <c r="AJ496" i="2"/>
  <c r="AJ506" i="2"/>
  <c r="AJ507" i="2"/>
  <c r="AJ508" i="2"/>
  <c r="AJ1022" i="2"/>
  <c r="AJ1023" i="2"/>
  <c r="AJ4669" i="2"/>
  <c r="AJ4670" i="2"/>
  <c r="AJ1337" i="2"/>
  <c r="AJ1338" i="2"/>
  <c r="AJ3561" i="2"/>
  <c r="AJ3562" i="2"/>
  <c r="AJ5823" i="2"/>
  <c r="AJ4311" i="2"/>
  <c r="AJ5824" i="2"/>
  <c r="AJ4312" i="2"/>
  <c r="AJ5193" i="2"/>
  <c r="AJ5194" i="2"/>
  <c r="AJ5324" i="2"/>
  <c r="AJ5325" i="2"/>
  <c r="AJ5713" i="2"/>
  <c r="AJ5714" i="2"/>
  <c r="AJ6045" i="2"/>
  <c r="AJ6098" i="2"/>
  <c r="AJ6182" i="2"/>
  <c r="AJ6227" i="2"/>
  <c r="AJ6280" i="2"/>
  <c r="AJ6285" i="2"/>
  <c r="AJ517" i="2"/>
  <c r="AJ518" i="2"/>
  <c r="AJ780" i="2"/>
  <c r="AJ781" i="2"/>
  <c r="AJ895" i="2"/>
  <c r="AJ1105" i="2"/>
  <c r="AJ1106" i="2"/>
  <c r="AJ1107" i="2"/>
  <c r="AJ1110" i="2"/>
  <c r="AJ1111" i="2"/>
  <c r="AJ1112" i="2"/>
  <c r="AJ1121" i="2"/>
  <c r="AJ1122" i="2"/>
  <c r="AJ1166" i="2"/>
  <c r="AJ1167" i="2"/>
  <c r="AJ1168" i="2"/>
  <c r="AJ1169" i="2"/>
  <c r="AJ1171" i="2"/>
  <c r="AJ1172" i="2"/>
  <c r="AJ2169" i="2"/>
  <c r="AJ2170" i="2"/>
  <c r="AJ4226" i="2"/>
  <c r="AJ4550" i="2"/>
  <c r="AJ4551" i="2"/>
  <c r="AJ4927" i="2"/>
  <c r="AJ4928" i="2"/>
  <c r="AJ528" i="2"/>
  <c r="AJ529" i="2"/>
  <c r="AJ1002" i="2"/>
  <c r="AJ4671" i="2"/>
  <c r="AJ1253" i="2"/>
  <c r="AJ3563" i="2"/>
  <c r="AJ3375" i="2"/>
  <c r="AJ4033" i="2"/>
  <c r="AJ4034" i="2"/>
  <c r="AJ4048" i="2"/>
  <c r="AJ4050" i="2"/>
  <c r="AJ4265" i="2"/>
  <c r="AJ5825" i="2"/>
  <c r="AJ5157" i="2"/>
  <c r="AJ5326" i="2"/>
  <c r="AJ5401" i="2"/>
  <c r="AJ5673" i="2"/>
  <c r="AJ5873" i="2"/>
  <c r="AJ5962" i="2"/>
  <c r="AJ5963" i="2"/>
  <c r="AJ6324" i="2"/>
  <c r="AJ6532" i="2"/>
  <c r="AJ3224" i="2"/>
  <c r="AJ3664" i="2"/>
  <c r="AJ3665" i="2"/>
  <c r="AJ3863" i="2"/>
  <c r="AJ3864" i="2"/>
  <c r="AJ5402" i="2"/>
  <c r="AJ6363" i="2"/>
  <c r="AJ6484" i="2"/>
  <c r="AJ222" i="2"/>
  <c r="AJ223" i="2"/>
  <c r="AJ656" i="2"/>
  <c r="AJ698" i="2"/>
  <c r="AJ896" i="2"/>
  <c r="AJ1955" i="2"/>
  <c r="AJ2034" i="2"/>
  <c r="AJ2035" i="2"/>
  <c r="AJ2120" i="2"/>
  <c r="AJ2154" i="2"/>
  <c r="AJ2155" i="2"/>
  <c r="AJ2171" i="2"/>
  <c r="AJ2172" i="2"/>
  <c r="AJ2833" i="2"/>
  <c r="AJ2909" i="2"/>
  <c r="AJ2910" i="2"/>
  <c r="AJ2998" i="2"/>
  <c r="AJ3065" i="2"/>
  <c r="AJ3090" i="2"/>
  <c r="AJ3091" i="2"/>
  <c r="AJ3118" i="2"/>
  <c r="AJ3348" i="2"/>
  <c r="AJ3349" i="2"/>
  <c r="AJ4227" i="2"/>
  <c r="AJ4370" i="2"/>
  <c r="AJ4390" i="2"/>
  <c r="AJ4846" i="2"/>
  <c r="AJ4847" i="2"/>
  <c r="AJ4996" i="2"/>
  <c r="AJ4997" i="2"/>
  <c r="AJ475" i="2"/>
  <c r="AJ476" i="2"/>
  <c r="AJ482" i="2"/>
  <c r="AJ483" i="2"/>
  <c r="AJ4672" i="2"/>
  <c r="AJ976" i="2"/>
  <c r="AJ977" i="2"/>
  <c r="AJ4673" i="2"/>
  <c r="AJ1254" i="2"/>
  <c r="AJ3564" i="2"/>
  <c r="AJ1291" i="2"/>
  <c r="AJ3565" i="2"/>
  <c r="AJ4175" i="2"/>
  <c r="AJ5826" i="2"/>
  <c r="AJ4266" i="2"/>
  <c r="AJ5827" i="2"/>
  <c r="AJ5131" i="2"/>
  <c r="AJ5327" i="2"/>
  <c r="AJ5158" i="2"/>
  <c r="AJ5328" i="2"/>
  <c r="AJ5674" i="2"/>
  <c r="AJ5699" i="2"/>
  <c r="AJ6046" i="2"/>
  <c r="AJ6099" i="2"/>
  <c r="AJ6183" i="2"/>
  <c r="AJ6228" i="2"/>
  <c r="AJ6281" i="2"/>
  <c r="AJ6286" i="2"/>
  <c r="AJ413" i="2"/>
  <c r="AJ414" i="2"/>
  <c r="AJ1024" i="2"/>
  <c r="AJ4674" i="2"/>
  <c r="AJ1339" i="2"/>
  <c r="AJ3566" i="2"/>
  <c r="AJ3698" i="2"/>
  <c r="AJ3699" i="2"/>
  <c r="AJ3929" i="2"/>
  <c r="AJ3930" i="2"/>
  <c r="AJ4267" i="2"/>
  <c r="AJ5828" i="2"/>
  <c r="AJ5175" i="2"/>
  <c r="AJ5329" i="2"/>
  <c r="AJ5715" i="2"/>
  <c r="AJ415" i="2"/>
  <c r="AJ416" i="2"/>
  <c r="AJ728" i="2"/>
  <c r="AJ743" i="2"/>
  <c r="AJ897" i="2"/>
  <c r="AJ1675" i="2"/>
  <c r="AJ1761" i="2"/>
  <c r="AJ1762" i="2"/>
  <c r="AJ1763" i="2"/>
  <c r="AJ1764" i="2"/>
  <c r="AJ1867" i="2"/>
  <c r="AJ1868" i="2"/>
  <c r="AJ1956" i="2"/>
  <c r="AJ2559" i="2"/>
  <c r="AJ2633" i="2"/>
  <c r="AJ2634" i="2"/>
  <c r="AJ2635" i="2"/>
  <c r="AJ2636" i="2"/>
  <c r="AJ2735" i="2"/>
  <c r="AJ2911" i="2"/>
  <c r="AJ2912" i="2"/>
  <c r="AJ4313" i="2"/>
  <c r="AJ4421" i="2"/>
  <c r="AJ4460" i="2"/>
  <c r="AJ4906" i="2"/>
  <c r="AJ4912" i="2"/>
  <c r="AJ3269" i="2"/>
  <c r="AJ5427" i="2"/>
  <c r="AJ6047" i="2"/>
  <c r="AJ6184" i="2"/>
  <c r="AJ6229" i="2"/>
  <c r="AJ6349" i="2"/>
  <c r="AJ6449" i="2"/>
  <c r="AJ3311" i="2"/>
  <c r="AJ5041" i="2"/>
  <c r="AJ3225" i="2"/>
  <c r="AJ3666" i="2"/>
  <c r="AJ3667" i="2"/>
  <c r="AJ3842" i="2"/>
  <c r="AJ3865" i="2"/>
  <c r="AJ5403" i="2"/>
  <c r="AJ6350" i="2"/>
  <c r="AJ6485" i="2"/>
  <c r="AJ224" i="2"/>
  <c r="AJ225" i="2"/>
  <c r="AJ657" i="2"/>
  <c r="AJ658" i="2"/>
  <c r="AJ898" i="2"/>
  <c r="AJ1869" i="2"/>
  <c r="AJ1957" i="2"/>
  <c r="AJ1958" i="2"/>
  <c r="AJ2036" i="2"/>
  <c r="AJ2121" i="2"/>
  <c r="AJ2156" i="2"/>
  <c r="AJ2157" i="2"/>
  <c r="AJ2173" i="2"/>
  <c r="AJ2834" i="2"/>
  <c r="AJ2835" i="2"/>
  <c r="AJ2836" i="2"/>
  <c r="AJ2913" i="2"/>
  <c r="AJ2914" i="2"/>
  <c r="AJ2999" i="2"/>
  <c r="AJ3092" i="2"/>
  <c r="AJ3093" i="2"/>
  <c r="AJ3350" i="2"/>
  <c r="AJ3351" i="2"/>
  <c r="AJ4176" i="2"/>
  <c r="AJ4371" i="2"/>
  <c r="AJ4372" i="2"/>
  <c r="AJ4823" i="2"/>
  <c r="AJ4848" i="2"/>
  <c r="AJ4971" i="2"/>
  <c r="AJ4998" i="2"/>
  <c r="AJ477" i="2"/>
  <c r="AJ478" i="2"/>
  <c r="AJ484" i="2"/>
  <c r="AJ485" i="2"/>
  <c r="AJ978" i="2"/>
  <c r="AJ4675" i="2"/>
  <c r="AJ979" i="2"/>
  <c r="AJ4676" i="2"/>
  <c r="AJ1255" i="2"/>
  <c r="AJ3567" i="2"/>
  <c r="AJ1256" i="2"/>
  <c r="AJ3568" i="2"/>
  <c r="AJ4177" i="2"/>
  <c r="AJ5829" i="2"/>
  <c r="AJ4228" i="2"/>
  <c r="AJ5830" i="2"/>
  <c r="AJ5330" i="2"/>
  <c r="AJ5132" i="2"/>
  <c r="AJ5159" i="2"/>
  <c r="AJ5331" i="2"/>
  <c r="AJ5675" i="2"/>
  <c r="AJ5676" i="2"/>
  <c r="AJ6048" i="2"/>
  <c r="AJ6100" i="2"/>
  <c r="AJ6185" i="2"/>
  <c r="AJ6230" i="2"/>
  <c r="AJ6282" i="2"/>
  <c r="AJ6287" i="2"/>
  <c r="AJ3226" i="2"/>
  <c r="AJ3668" i="2"/>
  <c r="AJ3669" i="2"/>
  <c r="AJ3843" i="2"/>
  <c r="AJ3866" i="2"/>
  <c r="AJ5404" i="2"/>
  <c r="AJ6364" i="2"/>
  <c r="AJ6486" i="2"/>
  <c r="AJ226" i="2"/>
  <c r="AJ227" i="2"/>
  <c r="AJ659" i="2"/>
  <c r="AJ660" i="2"/>
  <c r="AJ899" i="2"/>
  <c r="AJ1870" i="2"/>
  <c r="AJ1959" i="2"/>
  <c r="AJ1960" i="2"/>
  <c r="AJ2037" i="2"/>
  <c r="AJ2122" i="2"/>
  <c r="AJ2158" i="2"/>
  <c r="AJ2159" i="2"/>
  <c r="AJ2174" i="2"/>
  <c r="AJ2837" i="2"/>
  <c r="AJ2838" i="2"/>
  <c r="AJ2839" i="2"/>
  <c r="AJ2840" i="2"/>
  <c r="AJ2915" i="2"/>
  <c r="AJ2916" i="2"/>
  <c r="AJ3094" i="2"/>
  <c r="AJ3095" i="2"/>
  <c r="AJ3352" i="2"/>
  <c r="AJ4178" i="2"/>
  <c r="AJ4373" i="2"/>
  <c r="AJ4391" i="2"/>
  <c r="AJ4824" i="2"/>
  <c r="AJ4849" i="2"/>
  <c r="AJ4972" i="2"/>
  <c r="AJ479" i="2"/>
  <c r="AJ480" i="2"/>
  <c r="AJ980" i="2"/>
  <c r="AJ4677" i="2"/>
  <c r="AJ3569" i="2"/>
  <c r="AJ1257" i="2"/>
  <c r="AJ5831" i="2"/>
  <c r="AJ4179" i="2"/>
  <c r="AJ5332" i="2"/>
  <c r="AJ5133" i="2"/>
  <c r="AJ5677" i="2"/>
  <c r="AJ6049" i="2"/>
  <c r="AJ6186" i="2"/>
  <c r="AJ6231" i="2"/>
  <c r="AJ417" i="2"/>
  <c r="AJ418" i="2"/>
  <c r="AJ1025" i="2"/>
  <c r="AJ4678" i="2"/>
  <c r="AJ1340" i="2"/>
  <c r="AJ3570" i="2"/>
  <c r="AJ3700" i="2"/>
  <c r="AJ3701" i="2"/>
  <c r="AJ3931" i="2"/>
  <c r="AJ3932" i="2"/>
  <c r="AJ4268" i="2"/>
  <c r="AJ5832" i="2"/>
  <c r="AJ5176" i="2"/>
  <c r="AJ5333" i="2"/>
  <c r="AJ5716" i="2"/>
  <c r="AJ402" i="2"/>
  <c r="AJ419" i="2"/>
  <c r="AJ729" i="2"/>
  <c r="AJ744" i="2"/>
  <c r="AJ900" i="2"/>
  <c r="AJ1676" i="2"/>
  <c r="AJ1677" i="2"/>
  <c r="AJ1765" i="2"/>
  <c r="AJ1766" i="2"/>
  <c r="AJ1767" i="2"/>
  <c r="AJ1768" i="2"/>
  <c r="AJ1871" i="2"/>
  <c r="AJ1961" i="2"/>
  <c r="AJ2560" i="2"/>
  <c r="AJ2637" i="2"/>
  <c r="AJ2638" i="2"/>
  <c r="AJ2639" i="2"/>
  <c r="AJ2640" i="2"/>
  <c r="AJ2736" i="2"/>
  <c r="AJ2917" i="2"/>
  <c r="AJ2918" i="2"/>
  <c r="AJ4290" i="2"/>
  <c r="AJ4422" i="2"/>
  <c r="AJ4461" i="2"/>
  <c r="AJ4907" i="2"/>
  <c r="AJ4908" i="2"/>
  <c r="AJ3270" i="2"/>
  <c r="AJ5428" i="2"/>
  <c r="AJ6050" i="2"/>
  <c r="AJ6187" i="2"/>
  <c r="AJ6232" i="2"/>
  <c r="AJ6351" i="2"/>
  <c r="AJ6446" i="2"/>
  <c r="AJ3312" i="2"/>
  <c r="AJ5042" i="2"/>
  <c r="AJ420" i="2"/>
  <c r="AJ421" i="2"/>
  <c r="AJ1046" i="2"/>
  <c r="AJ4679" i="2"/>
  <c r="AJ1439" i="2"/>
  <c r="AJ3571" i="2"/>
  <c r="AJ3732" i="2"/>
  <c r="AJ3766" i="2"/>
  <c r="AJ3955" i="2"/>
  <c r="AJ3956" i="2"/>
  <c r="AJ4053" i="2"/>
  <c r="AJ5206" i="2"/>
  <c r="AJ5334" i="2"/>
  <c r="AJ5725" i="2"/>
  <c r="AJ422" i="2"/>
  <c r="AJ423" i="2"/>
  <c r="AJ765" i="2"/>
  <c r="AJ766" i="2"/>
  <c r="AJ901" i="2"/>
  <c r="AJ2038" i="2"/>
  <c r="AJ2039" i="2"/>
  <c r="AJ2198" i="2"/>
  <c r="AJ2199" i="2"/>
  <c r="AJ2200" i="2"/>
  <c r="AJ2201" i="2"/>
  <c r="AJ2227" i="2"/>
  <c r="AJ2228" i="2"/>
  <c r="AJ3000" i="2"/>
  <c r="AJ3001" i="2"/>
  <c r="AJ3119" i="2"/>
  <c r="AJ3120" i="2"/>
  <c r="AJ3121" i="2"/>
  <c r="AJ3122" i="2"/>
  <c r="AJ3162" i="2"/>
  <c r="AJ3163" i="2"/>
  <c r="AJ4314" i="2"/>
  <c r="AJ4488" i="2"/>
  <c r="AJ4489" i="2"/>
  <c r="AJ4913" i="2"/>
  <c r="AJ4914" i="2"/>
  <c r="AJ3353" i="2"/>
  <c r="AJ5466" i="2"/>
  <c r="AJ6051" i="2"/>
  <c r="AJ6101" i="2"/>
  <c r="AJ6188" i="2"/>
  <c r="AJ6233" i="2"/>
  <c r="AJ6396" i="2"/>
  <c r="AJ6460" i="2"/>
  <c r="AJ3371" i="2"/>
  <c r="AJ5061" i="2"/>
  <c r="AJ424" i="2"/>
  <c r="AJ464" i="2"/>
  <c r="AJ1038" i="2"/>
  <c r="AJ4680" i="2"/>
  <c r="AJ1341" i="2"/>
  <c r="AJ3572" i="2"/>
  <c r="AJ3733" i="2"/>
  <c r="AJ3734" i="2"/>
  <c r="AJ3933" i="2"/>
  <c r="AJ3957" i="2"/>
  <c r="AJ4291" i="2"/>
  <c r="AJ5833" i="2"/>
  <c r="AJ5195" i="2"/>
  <c r="AJ5335" i="2"/>
  <c r="AJ5726" i="2"/>
  <c r="AJ425" i="2"/>
  <c r="AJ426" i="2"/>
  <c r="AJ745" i="2"/>
  <c r="AJ746" i="2"/>
  <c r="AJ902" i="2"/>
  <c r="AJ1769" i="2"/>
  <c r="AJ1770" i="2"/>
  <c r="AJ1771" i="2"/>
  <c r="AJ1872" i="2"/>
  <c r="AJ1873" i="2"/>
  <c r="AJ1962" i="2"/>
  <c r="AJ1963" i="2"/>
  <c r="AJ2040" i="2"/>
  <c r="AJ2641" i="2"/>
  <c r="AJ2642" i="2"/>
  <c r="AJ2643" i="2"/>
  <c r="AJ2737" i="2"/>
  <c r="AJ2738" i="2"/>
  <c r="AJ2739" i="2"/>
  <c r="AJ2919" i="2"/>
  <c r="AJ2920" i="2"/>
  <c r="AJ4315" i="2"/>
  <c r="AJ4462" i="2"/>
  <c r="AJ4463" i="2"/>
  <c r="AJ4915" i="2"/>
  <c r="AJ4916" i="2"/>
  <c r="AJ3313" i="2"/>
  <c r="AJ5445" i="2"/>
  <c r="AJ6052" i="2"/>
  <c r="AJ6189" i="2"/>
  <c r="AJ6234" i="2"/>
  <c r="AJ6365" i="2"/>
  <c r="AJ6454" i="2"/>
  <c r="AJ3314" i="2"/>
  <c r="AJ5043" i="2"/>
  <c r="AJ3227" i="2"/>
  <c r="AJ3702" i="2"/>
  <c r="AJ3703" i="2"/>
  <c r="AJ3867" i="2"/>
  <c r="AJ3868" i="2"/>
  <c r="AJ5429" i="2"/>
  <c r="AJ6375" i="2"/>
  <c r="AJ6496" i="2"/>
  <c r="AJ305" i="2"/>
  <c r="AJ306" i="2"/>
  <c r="AJ699" i="2"/>
  <c r="AJ700" i="2"/>
  <c r="AJ903" i="2"/>
  <c r="AJ1964" i="2"/>
  <c r="AJ1965" i="2"/>
  <c r="AJ2041" i="2"/>
  <c r="AJ2042" i="2"/>
  <c r="AJ2043" i="2"/>
  <c r="AJ2123" i="2"/>
  <c r="AJ2175" i="2"/>
  <c r="AJ2176" i="2"/>
  <c r="AJ2841" i="2"/>
  <c r="AJ2921" i="2"/>
  <c r="AJ2922" i="2"/>
  <c r="AJ2923" i="2"/>
  <c r="AJ2924" i="2"/>
  <c r="AJ3002" i="2"/>
  <c r="AJ3123" i="2"/>
  <c r="AJ3124" i="2"/>
  <c r="AJ3362" i="2"/>
  <c r="AJ4229" i="2"/>
  <c r="AJ4392" i="2"/>
  <c r="AJ4393" i="2"/>
  <c r="AJ4850" i="2"/>
  <c r="AJ4851" i="2"/>
  <c r="AJ4999" i="2"/>
  <c r="AJ486" i="2"/>
  <c r="AJ487" i="2"/>
  <c r="AJ1003" i="2"/>
  <c r="AJ4681" i="2"/>
  <c r="AJ1292" i="2"/>
  <c r="AJ3573" i="2"/>
  <c r="AJ4230" i="2"/>
  <c r="AJ5834" i="2"/>
  <c r="AJ5160" i="2"/>
  <c r="AJ5336" i="2"/>
  <c r="AJ5678" i="2"/>
  <c r="AJ6053" i="2"/>
  <c r="AJ6190" i="2"/>
  <c r="AJ6235" i="2"/>
  <c r="AJ3228" i="2"/>
  <c r="AJ3670" i="2"/>
  <c r="AJ3704" i="2"/>
  <c r="AJ3869" i="2"/>
  <c r="AJ3870" i="2"/>
  <c r="AJ5405" i="2"/>
  <c r="AJ6376" i="2"/>
  <c r="AJ6497" i="2"/>
  <c r="AJ307" i="2"/>
  <c r="AJ308" i="2"/>
  <c r="AJ701" i="2"/>
  <c r="AJ702" i="2"/>
  <c r="AJ904" i="2"/>
  <c r="AJ1966" i="2"/>
  <c r="AJ1967" i="2"/>
  <c r="AJ2044" i="2"/>
  <c r="AJ2045" i="2"/>
  <c r="AJ2046" i="2"/>
  <c r="AJ2047" i="2"/>
  <c r="AJ2177" i="2"/>
  <c r="AJ2178" i="2"/>
  <c r="AJ2842" i="2"/>
  <c r="AJ2925" i="2"/>
  <c r="AJ2926" i="2"/>
  <c r="AJ2927" i="2"/>
  <c r="AJ3003" i="2"/>
  <c r="AJ3004" i="2"/>
  <c r="AJ3125" i="2"/>
  <c r="AJ3126" i="2"/>
  <c r="AJ3354" i="2"/>
  <c r="AJ4231" i="2"/>
  <c r="AJ4394" i="2"/>
  <c r="AJ4395" i="2"/>
  <c r="AJ4852" i="2"/>
  <c r="AJ4853" i="2"/>
  <c r="AJ5000" i="2"/>
  <c r="AJ488" i="2"/>
  <c r="AJ489" i="2"/>
  <c r="AJ981" i="2"/>
  <c r="AJ4682" i="2"/>
  <c r="AJ1293" i="2"/>
  <c r="AJ3574" i="2"/>
  <c r="AJ4232" i="2"/>
  <c r="AJ5835" i="2"/>
  <c r="AJ5161" i="2"/>
  <c r="AJ5337" i="2"/>
  <c r="AJ5679" i="2"/>
  <c r="AJ6054" i="2"/>
  <c r="AJ6191" i="2"/>
  <c r="AJ6236" i="2"/>
  <c r="AJ3229" i="2"/>
  <c r="AJ3671" i="2"/>
  <c r="AJ3672" i="2"/>
  <c r="AJ3871" i="2"/>
  <c r="AJ3872" i="2"/>
  <c r="AJ5406" i="2"/>
  <c r="AJ6377" i="2"/>
  <c r="AJ6498" i="2"/>
  <c r="AJ228" i="2"/>
  <c r="AJ309" i="2"/>
  <c r="AJ661" i="2"/>
  <c r="AJ703" i="2"/>
  <c r="AJ905" i="2"/>
  <c r="AJ1968" i="2"/>
  <c r="AJ2048" i="2"/>
  <c r="AJ2049" i="2"/>
  <c r="AJ2124" i="2"/>
  <c r="AJ2160" i="2"/>
  <c r="AJ2179" i="2"/>
  <c r="AJ2180" i="2"/>
  <c r="AJ2181" i="2"/>
  <c r="AJ2843" i="2"/>
  <c r="AJ2928" i="2"/>
  <c r="AJ3005" i="2"/>
  <c r="AJ3006" i="2"/>
  <c r="AJ3007" i="2"/>
  <c r="AJ3008" i="2"/>
  <c r="AJ3127" i="2"/>
  <c r="AJ3128" i="2"/>
  <c r="AJ3355" i="2"/>
  <c r="AJ4233" i="2"/>
  <c r="AJ4396" i="2"/>
  <c r="AJ4397" i="2"/>
  <c r="AJ4854" i="2"/>
  <c r="AJ4855" i="2"/>
  <c r="AJ5001" i="2"/>
  <c r="AJ481" i="2"/>
  <c r="AJ490" i="2"/>
  <c r="AJ982" i="2"/>
  <c r="AJ4683" i="2"/>
  <c r="AJ1258" i="2"/>
  <c r="AJ3575" i="2"/>
  <c r="AJ4234" i="2"/>
  <c r="AJ5836" i="2"/>
  <c r="AJ5134" i="2"/>
  <c r="AJ5338" i="2"/>
  <c r="AJ5680" i="2"/>
  <c r="AJ6055" i="2"/>
  <c r="AJ6192" i="2"/>
  <c r="AJ6237" i="2"/>
  <c r="AJ3271" i="2"/>
  <c r="AJ3705" i="2"/>
  <c r="AJ3706" i="2"/>
  <c r="AJ3873" i="2"/>
  <c r="AJ3891" i="2"/>
  <c r="AJ5430" i="2"/>
  <c r="AJ6385" i="2"/>
  <c r="AJ6499" i="2"/>
  <c r="AJ310" i="2"/>
  <c r="AJ311" i="2"/>
  <c r="AJ704" i="2"/>
  <c r="AJ705" i="2"/>
  <c r="AJ906" i="2"/>
  <c r="AJ1969" i="2"/>
  <c r="AJ2050" i="2"/>
  <c r="AJ2051" i="2"/>
  <c r="AJ2052" i="2"/>
  <c r="AJ2125" i="2"/>
  <c r="AJ2126" i="2"/>
  <c r="AJ2182" i="2"/>
  <c r="AJ2202" i="2"/>
  <c r="AJ2929" i="2"/>
  <c r="AJ2930" i="2"/>
  <c r="AJ2931" i="2"/>
  <c r="AJ2932" i="2"/>
  <c r="AJ3009" i="2"/>
  <c r="AJ3010" i="2"/>
  <c r="AJ3129" i="2"/>
  <c r="AJ3130" i="2"/>
  <c r="AJ3363" i="2"/>
  <c r="AJ4269" i="2"/>
  <c r="AJ4398" i="2"/>
  <c r="AJ4423" i="2"/>
  <c r="AJ4856" i="2"/>
  <c r="AJ4886" i="2"/>
  <c r="AJ5022" i="2"/>
  <c r="AJ491" i="2"/>
  <c r="AJ492" i="2"/>
  <c r="AJ1004" i="2"/>
  <c r="AJ4684" i="2"/>
  <c r="AJ1294" i="2"/>
  <c r="AJ3576" i="2"/>
  <c r="AJ4235" i="2"/>
  <c r="AJ5837" i="2"/>
  <c r="AJ5162" i="2"/>
  <c r="AJ5339" i="2"/>
  <c r="AJ5700" i="2"/>
  <c r="AJ6056" i="2"/>
  <c r="AJ6193" i="2"/>
  <c r="AJ6238" i="2"/>
  <c r="AJ427" i="2"/>
  <c r="AJ465" i="2"/>
  <c r="AJ1039" i="2"/>
  <c r="AJ4685" i="2"/>
  <c r="AJ1342" i="2"/>
  <c r="AJ3577" i="2"/>
  <c r="AJ3707" i="2"/>
  <c r="AJ3735" i="2"/>
  <c r="AJ3934" i="2"/>
  <c r="AJ3958" i="2"/>
  <c r="AJ4292" i="2"/>
  <c r="AJ5838" i="2"/>
  <c r="AJ5196" i="2"/>
  <c r="AJ5340" i="2"/>
  <c r="AJ5727" i="2"/>
  <c r="AJ428" i="2"/>
  <c r="AJ429" i="2"/>
  <c r="AJ747" i="2"/>
  <c r="AJ748" i="2"/>
  <c r="AJ907" i="2"/>
  <c r="AJ1772" i="2"/>
  <c r="AJ1773" i="2"/>
  <c r="AJ1774" i="2"/>
  <c r="AJ1775" i="2"/>
  <c r="AJ1874" i="2"/>
  <c r="AJ1875" i="2"/>
  <c r="AJ1970" i="2"/>
  <c r="AJ1971" i="2"/>
  <c r="AJ2644" i="2"/>
  <c r="AJ2645" i="2"/>
  <c r="AJ2646" i="2"/>
  <c r="AJ2647" i="2"/>
  <c r="AJ2740" i="2"/>
  <c r="AJ2741" i="2"/>
  <c r="AJ2933" i="2"/>
  <c r="AJ2934" i="2"/>
  <c r="AJ4316" i="2"/>
  <c r="AJ4464" i="2"/>
  <c r="AJ4465" i="2"/>
  <c r="AJ4909" i="2"/>
  <c r="AJ4917" i="2"/>
  <c r="AJ3315" i="2"/>
  <c r="AJ5446" i="2"/>
  <c r="AJ6057" i="2"/>
  <c r="AJ6194" i="2"/>
  <c r="AJ6239" i="2"/>
  <c r="AJ6352" i="2"/>
  <c r="AJ6450" i="2"/>
  <c r="AJ3316" i="2"/>
  <c r="AJ5044" i="2"/>
  <c r="AJ430" i="2"/>
  <c r="AJ431" i="2"/>
  <c r="AJ1026" i="2"/>
  <c r="AJ4686" i="2"/>
  <c r="AJ1343" i="2"/>
  <c r="AJ3578" i="2"/>
  <c r="AJ4293" i="2"/>
  <c r="AJ5839" i="2"/>
  <c r="AJ5197" i="2"/>
  <c r="AJ5341" i="2"/>
  <c r="AJ5728" i="2"/>
  <c r="AJ1776" i="2"/>
  <c r="AJ1777" i="2"/>
  <c r="AJ1778" i="2"/>
  <c r="AJ1876" i="2"/>
  <c r="AJ1877" i="2"/>
  <c r="AJ1878" i="2"/>
  <c r="AJ2648" i="2"/>
  <c r="AJ2649" i="2"/>
  <c r="AJ2742" i="2"/>
  <c r="AJ2743" i="2"/>
  <c r="AJ2844" i="2"/>
  <c r="AJ2935" i="2"/>
  <c r="AJ6058" i="2"/>
  <c r="AJ6195" i="2"/>
  <c r="AJ6240" i="2"/>
  <c r="AJ3317" i="2"/>
  <c r="AJ5045" i="2"/>
  <c r="AJ3417" i="2"/>
  <c r="AJ3736" i="2"/>
  <c r="AJ3767" i="2"/>
  <c r="AJ3959" i="2"/>
  <c r="AJ3987" i="2"/>
  <c r="AJ5407" i="2"/>
  <c r="AJ6337" i="2"/>
  <c r="AJ6438" i="2"/>
  <c r="AJ355" i="2"/>
  <c r="AJ356" i="2"/>
  <c r="AJ706" i="2"/>
  <c r="AJ730" i="2"/>
  <c r="AJ908" i="2"/>
  <c r="AJ2127" i="2"/>
  <c r="AJ2161" i="2"/>
  <c r="AJ3011" i="2"/>
  <c r="AJ3012" i="2"/>
  <c r="AJ4294" i="2"/>
  <c r="AJ466" i="2"/>
  <c r="AJ474" i="2"/>
  <c r="AJ4687" i="2"/>
  <c r="AJ1027" i="2"/>
  <c r="AJ1344" i="2"/>
  <c r="AJ3579" i="2"/>
  <c r="AJ4270" i="2"/>
  <c r="AJ5840" i="2"/>
  <c r="AJ5177" i="2"/>
  <c r="AJ5342" i="2"/>
  <c r="AJ5474" i="2"/>
  <c r="AJ5541" i="2"/>
  <c r="AJ5717" i="2"/>
  <c r="AJ2053" i="2"/>
  <c r="AJ2054" i="2"/>
  <c r="AJ2128" i="2"/>
  <c r="AJ2162" i="2"/>
  <c r="AJ2183" i="2"/>
  <c r="AJ2203" i="2"/>
  <c r="AJ3013" i="2"/>
  <c r="AJ3014" i="2"/>
  <c r="AJ3066" i="2"/>
  <c r="AJ3067" i="2"/>
  <c r="AJ3068" i="2"/>
  <c r="AJ3096" i="2"/>
  <c r="AJ6059" i="2"/>
  <c r="AJ6196" i="2"/>
  <c r="AJ6241" i="2"/>
  <c r="AJ3439" i="2"/>
  <c r="AJ4490" i="2"/>
  <c r="AJ4491" i="2"/>
  <c r="AJ4757" i="2"/>
  <c r="AJ4758" i="2"/>
  <c r="AJ5046" i="2"/>
  <c r="AJ403" i="2"/>
  <c r="AJ432" i="2"/>
  <c r="AJ1028" i="2"/>
  <c r="AJ4688" i="2"/>
  <c r="AJ1390" i="2"/>
  <c r="AJ3580" i="2"/>
  <c r="AJ3795" i="2"/>
  <c r="AJ3796" i="2"/>
  <c r="AJ4007" i="2"/>
  <c r="AJ4016" i="2"/>
  <c r="AJ4295" i="2"/>
  <c r="AJ5841" i="2"/>
  <c r="AJ5178" i="2"/>
  <c r="AJ5343" i="2"/>
  <c r="AJ5475" i="2"/>
  <c r="AJ5542" i="2"/>
  <c r="AJ5718" i="2"/>
  <c r="AJ5981" i="2"/>
  <c r="AJ5982" i="2"/>
  <c r="AJ433" i="2"/>
  <c r="AJ434" i="2"/>
  <c r="AJ749" i="2"/>
  <c r="AJ750" i="2"/>
  <c r="AJ909" i="2"/>
  <c r="AJ1678" i="2"/>
  <c r="AJ1679" i="2"/>
  <c r="AJ1779" i="2"/>
  <c r="AJ1780" i="2"/>
  <c r="AJ1781" i="2"/>
  <c r="AJ1782" i="2"/>
  <c r="AJ2184" i="2"/>
  <c r="AJ2185" i="2"/>
  <c r="AJ2561" i="2"/>
  <c r="AJ2650" i="2"/>
  <c r="AJ2651" i="2"/>
  <c r="AJ2652" i="2"/>
  <c r="AJ2653" i="2"/>
  <c r="AJ2744" i="2"/>
  <c r="AJ3131" i="2"/>
  <c r="AJ3132" i="2"/>
  <c r="AJ4296" i="2"/>
  <c r="AJ4527" i="2"/>
  <c r="AJ4528" i="2"/>
  <c r="AJ4857" i="2"/>
  <c r="AJ4858" i="2"/>
  <c r="AJ3440" i="2"/>
  <c r="AJ5447" i="2"/>
  <c r="AJ6197" i="2"/>
  <c r="AJ6405" i="2"/>
  <c r="AJ6524" i="2"/>
  <c r="AJ3443" i="2"/>
  <c r="AJ5047" i="2"/>
  <c r="AJ229" i="2"/>
  <c r="AJ435" i="2"/>
  <c r="AJ921" i="2"/>
  <c r="AJ4689" i="2"/>
  <c r="AJ1440" i="2"/>
  <c r="AJ3581" i="2"/>
  <c r="AJ3378" i="2"/>
  <c r="AJ3673" i="2"/>
  <c r="AJ3800" i="2"/>
  <c r="AJ4017" i="2"/>
  <c r="AJ4018" i="2"/>
  <c r="AJ4127" i="2"/>
  <c r="AJ5842" i="2"/>
  <c r="AJ5103" i="2"/>
  <c r="AJ5344" i="2"/>
  <c r="AJ5431" i="2"/>
  <c r="AJ5599" i="2"/>
  <c r="AJ5847" i="2"/>
  <c r="AJ5895" i="2"/>
  <c r="AJ5974" i="2"/>
  <c r="AJ6290" i="2"/>
  <c r="AJ6414" i="2"/>
  <c r="AJ751" i="2"/>
  <c r="AJ767" i="2"/>
  <c r="AJ910" i="2"/>
  <c r="AJ1051" i="2"/>
  <c r="AJ1052" i="2"/>
  <c r="AJ1130" i="2"/>
  <c r="AJ1173" i="2"/>
  <c r="AJ1295" i="2"/>
  <c r="AJ1680" i="2"/>
  <c r="AJ2129" i="2"/>
  <c r="AJ2130" i="2"/>
  <c r="AJ2278" i="2"/>
  <c r="AJ2283" i="2"/>
  <c r="AJ2284" i="2"/>
  <c r="AJ2285" i="2"/>
  <c r="AJ2288" i="2"/>
  <c r="AJ2289" i="2"/>
  <c r="AJ2291" i="2"/>
  <c r="AJ2295" i="2"/>
  <c r="AJ3376" i="2"/>
  <c r="AJ3377" i="2"/>
  <c r="AJ3379" i="2"/>
  <c r="AJ4180" i="2"/>
  <c r="AJ4759" i="2"/>
  <c r="AJ4887" i="2"/>
  <c r="AJ4947" i="2"/>
  <c r="AJ5066" i="2"/>
  <c r="AJ5067" i="2"/>
  <c r="AJ497" i="2"/>
  <c r="AJ498" i="2"/>
  <c r="AJ1005" i="2"/>
  <c r="AJ4690" i="2"/>
  <c r="AJ1296" i="2"/>
  <c r="AJ3582" i="2"/>
  <c r="AJ3272" i="2"/>
  <c r="AJ3708" i="2"/>
  <c r="AJ3737" i="2"/>
  <c r="AJ3892" i="2"/>
  <c r="AJ3893" i="2"/>
  <c r="AJ4297" i="2"/>
  <c r="AJ5843" i="2"/>
  <c r="AJ5179" i="2"/>
  <c r="AJ5345" i="2"/>
  <c r="AJ5432" i="2"/>
  <c r="AJ5719" i="2"/>
  <c r="AJ6060" i="2"/>
  <c r="AJ6198" i="2"/>
  <c r="AJ6242" i="2"/>
  <c r="AJ6386" i="2"/>
  <c r="AJ6511" i="2"/>
  <c r="AJ357" i="2"/>
  <c r="AJ358" i="2"/>
  <c r="AJ731" i="2"/>
  <c r="AJ732" i="2"/>
  <c r="AJ911" i="2"/>
  <c r="AJ2204" i="2"/>
  <c r="AJ2205" i="2"/>
  <c r="AJ2206" i="2"/>
  <c r="AJ2207" i="2"/>
  <c r="AJ2208" i="2"/>
  <c r="AJ2229" i="2"/>
  <c r="AJ2230" i="2"/>
  <c r="AJ2231" i="2"/>
  <c r="AJ3097" i="2"/>
  <c r="AJ3133" i="2"/>
  <c r="AJ3134" i="2"/>
  <c r="AJ3135" i="2"/>
  <c r="AJ3164" i="2"/>
  <c r="AJ3165" i="2"/>
  <c r="AJ3166" i="2"/>
  <c r="AJ3230" i="2"/>
  <c r="AJ3364" i="2"/>
  <c r="AJ4271" i="2"/>
  <c r="AJ4424" i="2"/>
  <c r="AJ4425" i="2"/>
  <c r="AJ4888" i="2"/>
  <c r="AJ4889" i="2"/>
  <c r="AJ5023" i="2"/>
  <c r="AK312" i="2" a="1"/>
  <c r="AK312" i="2" s="1"/>
  <c r="AK359" i="2" a="1"/>
  <c r="AK359" i="2" s="1"/>
  <c r="AK1029" i="2" a="1"/>
  <c r="AK1029" i="2" s="1"/>
  <c r="AK4552" i="2" a="1"/>
  <c r="AK4552" i="2" s="1"/>
  <c r="AK1297" i="2" a="1"/>
  <c r="AK1297" i="2" s="1"/>
  <c r="AK3444" i="2" a="1"/>
  <c r="AK3444" i="2"/>
  <c r="AK3231" i="2" a="1"/>
  <c r="AK3231" i="2"/>
  <c r="AK3738" i="2" a="1"/>
  <c r="AK3738" i="2" s="1"/>
  <c r="AK3768" i="2" a="1"/>
  <c r="AK3768" i="2" s="1"/>
  <c r="AK3960" i="2" a="1"/>
  <c r="AK3960" i="2"/>
  <c r="AK3988" i="2" a="1"/>
  <c r="AK3988" i="2"/>
  <c r="AK125" i="2" a="1"/>
  <c r="AK125" i="2" s="1"/>
  <c r="AK230" i="2" a="1"/>
  <c r="AK230" i="2" s="1"/>
  <c r="AK618" i="2" a="1"/>
  <c r="AK618" i="2" s="1"/>
  <c r="AK662" i="2" a="1"/>
  <c r="AK662" i="2" s="1"/>
  <c r="AK786" i="2" a="1"/>
  <c r="AK786" i="2" s="1"/>
  <c r="AK1681" i="2" a="1"/>
  <c r="AK1681" i="2" s="1"/>
  <c r="AK1783" i="2" a="1"/>
  <c r="AK1783" i="2" s="1"/>
  <c r="AK1879" i="2" a="1"/>
  <c r="AK1879" i="2" s="1"/>
  <c r="AK1880" i="2" a="1"/>
  <c r="AK1880" i="2" s="1"/>
  <c r="AK1972" i="2" a="1"/>
  <c r="AK1972" i="2" s="1"/>
  <c r="AK2055" i="2" a="1"/>
  <c r="AK2055" i="2" s="1"/>
  <c r="AK2562" i="2" a="1"/>
  <c r="AK2562" i="2" s="1"/>
  <c r="AK1973" i="2" a="1"/>
  <c r="AK1973" i="2"/>
  <c r="AK2056" i="2" a="1"/>
  <c r="AK2056" i="2" s="1"/>
  <c r="AK2936" i="2" a="1"/>
  <c r="AK2936" i="2"/>
  <c r="AK3015" i="2" a="1"/>
  <c r="AK3015" i="2"/>
  <c r="AK3273" i="2" a="1"/>
  <c r="AK3273" i="2" s="1"/>
  <c r="AK4236" i="2" a="1"/>
  <c r="AK4236" i="2" s="1"/>
  <c r="AK4466" i="2" a="1"/>
  <c r="AK4466" i="2" s="1"/>
  <c r="AK4492" i="2" a="1"/>
  <c r="AK4492" i="2" s="1"/>
  <c r="AK4733" i="2" a="1"/>
  <c r="AK4733" i="2" s="1"/>
  <c r="AK4760" i="2" a="1"/>
  <c r="AK4760" i="2"/>
  <c r="AK2654" i="2" a="1"/>
  <c r="AK2654" i="2" s="1"/>
  <c r="AK2745" i="2" a="1"/>
  <c r="AK2745" i="2" s="1"/>
  <c r="AK2845" i="2" a="1"/>
  <c r="AK2845" i="2" s="1"/>
  <c r="AK2846" i="2" a="1"/>
  <c r="AK2846" i="2" s="1"/>
  <c r="AK2937" i="2" a="1"/>
  <c r="AK2937" i="2" s="1"/>
  <c r="AK4237" i="2" a="1"/>
  <c r="AK4237" i="2"/>
  <c r="AK5732" i="2" a="1"/>
  <c r="AK5732" i="2" s="1"/>
  <c r="AK5163" i="2" a="1"/>
  <c r="AK5163" i="2" s="1"/>
  <c r="AK5207" i="2" a="1"/>
  <c r="AK5207" i="2"/>
  <c r="AK5408" i="2" a="1"/>
  <c r="AK5408" i="2" s="1"/>
  <c r="AK5476" i="2" a="1"/>
  <c r="AK5476" i="2" s="1"/>
  <c r="AK5543" i="2" a="1"/>
  <c r="AK5543" i="2" s="1"/>
  <c r="AK5681" i="2" a="1"/>
  <c r="AK5681" i="2" s="1"/>
  <c r="AK5943" i="2" a="1"/>
  <c r="AK5943" i="2" s="1"/>
  <c r="AK5964" i="2" a="1"/>
  <c r="AK5964" i="2" s="1"/>
  <c r="AK6102" i="2" a="1"/>
  <c r="AK6102" i="2"/>
  <c r="AK5002" i="2" a="1"/>
  <c r="AK5002" i="2" s="1"/>
  <c r="AK6378" i="2" a="1"/>
  <c r="AK6378" i="2" s="1"/>
  <c r="AK6500" i="2" a="1"/>
  <c r="AK6500" i="2" s="1"/>
  <c r="AK313" i="2" a="1"/>
  <c r="AK313" i="2" s="1"/>
  <c r="AK360" i="2" a="1"/>
  <c r="AK360" i="2" s="1"/>
  <c r="AK1030" i="2" a="1"/>
  <c r="AK1030" i="2" s="1"/>
  <c r="AK4553" i="2" a="1"/>
  <c r="AK4553" i="2" s="1"/>
  <c r="AK1298" i="2" a="1"/>
  <c r="AK1298" i="2" s="1"/>
  <c r="AK3445" i="2" a="1"/>
  <c r="AK3445" i="2"/>
  <c r="AK3274" i="2" a="1"/>
  <c r="AK3274" i="2"/>
  <c r="AK3739" i="2" a="1"/>
  <c r="AK3739" i="2" s="1"/>
  <c r="AK3769" i="2" a="1"/>
  <c r="AK3769" i="2" s="1"/>
  <c r="AK3961" i="2" a="1"/>
  <c r="AK3961" i="2" s="1"/>
  <c r="AK3989" i="2" a="1"/>
  <c r="AK3989" i="2" s="1"/>
  <c r="AK231" i="2" a="1"/>
  <c r="AK231" i="2" s="1"/>
  <c r="AK232" i="2" a="1"/>
  <c r="AK232" i="2" s="1"/>
  <c r="AK663" i="2" a="1"/>
  <c r="AK663" i="2" s="1"/>
  <c r="AK664" i="2" a="1"/>
  <c r="AK664" i="2" s="1"/>
  <c r="AK787" i="2" a="1"/>
  <c r="AK787" i="2" s="1"/>
  <c r="AK1682" i="2" a="1"/>
  <c r="AK1682" i="2" s="1"/>
  <c r="AK1784" i="2" a="1"/>
  <c r="AK1784" i="2"/>
  <c r="AK1881" i="2" a="1"/>
  <c r="AK1881" i="2"/>
  <c r="AK1974" i="2" a="1"/>
  <c r="AK1974" i="2"/>
  <c r="AK1975" i="2" a="1"/>
  <c r="AK1975" i="2" s="1"/>
  <c r="AK2057" i="2" a="1"/>
  <c r="AK2057" i="2"/>
  <c r="AK2563" i="2" a="1"/>
  <c r="AK2563" i="2" s="1"/>
  <c r="AK1976" i="2" a="1"/>
  <c r="AK1976" i="2" s="1"/>
  <c r="AK2058" i="2" a="1"/>
  <c r="AK2058" i="2" s="1"/>
  <c r="AK3016" i="2" a="1"/>
  <c r="AK3016" i="2" s="1"/>
  <c r="AK3017" i="2" a="1"/>
  <c r="AK3017" i="2" s="1"/>
  <c r="AK3275" i="2" a="1"/>
  <c r="AK3275" i="2" s="1"/>
  <c r="AK4238" i="2" a="1"/>
  <c r="AK4238" i="2" s="1"/>
  <c r="AK4493" i="2" a="1"/>
  <c r="AK4493" i="2"/>
  <c r="AK4494" i="2" a="1"/>
  <c r="AK4494" i="2" s="1"/>
  <c r="AK4734" i="2" a="1"/>
  <c r="AK4734" i="2" s="1"/>
  <c r="AK4761" i="2" a="1"/>
  <c r="AK4761" i="2" s="1"/>
  <c r="AK2655" i="2" a="1"/>
  <c r="AK2655" i="2" s="1"/>
  <c r="AK2746" i="2" a="1"/>
  <c r="AK2746" i="2"/>
  <c r="AK2847" i="2" a="1"/>
  <c r="AK2847" i="2" s="1"/>
  <c r="AK2938" i="2" a="1"/>
  <c r="AK2938" i="2" s="1"/>
  <c r="AK2939" i="2" a="1"/>
  <c r="AK2939" i="2" s="1"/>
  <c r="AK4239" i="2" a="1"/>
  <c r="AK4239" i="2" s="1"/>
  <c r="AK5733" i="2" a="1"/>
  <c r="AK5733" i="2" s="1"/>
  <c r="AK5164" i="2" a="1"/>
  <c r="AK5164" i="2" s="1"/>
  <c r="AK5208" i="2" a="1"/>
  <c r="AK5208" i="2" s="1"/>
  <c r="AK5433" i="2" a="1"/>
  <c r="AK5433" i="2" s="1"/>
  <c r="AK5477" i="2" a="1"/>
  <c r="AK5477" i="2" s="1"/>
  <c r="AK5544" i="2" a="1"/>
  <c r="AK5544" i="2" s="1"/>
  <c r="AK5682" i="2" a="1"/>
  <c r="AK5682" i="2" s="1"/>
  <c r="AK5944" i="2" a="1"/>
  <c r="AK5944" i="2" s="1"/>
  <c r="AK5965" i="2" a="1"/>
  <c r="AK5965" i="2" s="1"/>
  <c r="AK6103" i="2" a="1"/>
  <c r="AK6103" i="2" s="1"/>
  <c r="AK5003" i="2" a="1"/>
  <c r="AK5003" i="2" s="1"/>
  <c r="AK6387" i="2" a="1"/>
  <c r="AK6387" i="2"/>
  <c r="AK6501" i="2" a="1"/>
  <c r="AK6501" i="2"/>
  <c r="AK436" i="2" a="1"/>
  <c r="AK436" i="2" s="1"/>
  <c r="AK467" i="2" a="1"/>
  <c r="AK467" i="2" s="1"/>
  <c r="AK912" i="2" a="1"/>
  <c r="AK912" i="2" s="1"/>
  <c r="AK4554" i="2" a="1"/>
  <c r="AK4554" i="2"/>
  <c r="AK3446" i="2" a="1"/>
  <c r="AK3446" i="2" s="1"/>
  <c r="AK1190" i="2" a="1"/>
  <c r="AK1190" i="2" s="1"/>
  <c r="AK3098" i="2" a="1"/>
  <c r="AK3098" i="2" s="1"/>
  <c r="AK3602" i="2" a="1"/>
  <c r="AK3602" i="2" s="1"/>
  <c r="AK3603" i="2" a="1"/>
  <c r="AK3603" i="2" s="1"/>
  <c r="AK3804" i="2" a="1"/>
  <c r="AK3804" i="2"/>
  <c r="AK3805" i="2" a="1"/>
  <c r="AK3805" i="2" s="1"/>
  <c r="AK4079" i="2" a="1"/>
  <c r="AK4079" i="2" s="1"/>
  <c r="AK5734" i="2" a="1"/>
  <c r="AK5734" i="2" s="1"/>
  <c r="AK30" i="2" a="1"/>
  <c r="AK30" i="2" s="1"/>
  <c r="AK58" i="2" a="1"/>
  <c r="AK58" i="2" s="1"/>
  <c r="AK535" i="2" a="1"/>
  <c r="AK535" i="2" s="1"/>
  <c r="AK569" i="2" a="1"/>
  <c r="AK569" i="2" s="1"/>
  <c r="AK788" i="2" a="1"/>
  <c r="AK788" i="2"/>
  <c r="AK1441" i="2" a="1"/>
  <c r="AK1441" i="2" s="1"/>
  <c r="AK1492" i="2" a="1"/>
  <c r="AK1492" i="2"/>
  <c r="AK1546" i="2" a="1"/>
  <c r="AK1546" i="2" s="1"/>
  <c r="AK1613" i="2" a="1"/>
  <c r="AK1613" i="2" s="1"/>
  <c r="AK1683" i="2" a="1"/>
  <c r="AK1683" i="2"/>
  <c r="AK1684" i="2" a="1"/>
  <c r="AK1684" i="2" s="1"/>
  <c r="AK1882" i="2" a="1"/>
  <c r="AK1882" i="2" s="1"/>
  <c r="AK2059" i="2" a="1"/>
  <c r="AK2059" i="2" s="1"/>
  <c r="AK2435" i="2" a="1"/>
  <c r="AK2435" i="2" s="1"/>
  <c r="AK2436" i="2" a="1"/>
  <c r="AK2436" i="2" s="1"/>
  <c r="AK2468" i="2" a="1"/>
  <c r="AK2468" i="2" s="1"/>
  <c r="AK2507" i="2" a="1"/>
  <c r="AK2507" i="2" s="1"/>
  <c r="AK2564" i="2" a="1"/>
  <c r="AK2564" i="2" s="1"/>
  <c r="AK2565" i="2" a="1"/>
  <c r="AK2565" i="2" s="1"/>
  <c r="AK2940" i="2" a="1"/>
  <c r="AK2940" i="2" s="1"/>
  <c r="AK3018" i="2" a="1"/>
  <c r="AK3018" i="2" s="1"/>
  <c r="AK3276" i="2" a="1"/>
  <c r="AK3276" i="2" s="1"/>
  <c r="AK4080" i="2" a="1"/>
  <c r="AK4080" i="2" s="1"/>
  <c r="AK4325" i="2" a="1"/>
  <c r="AK4325" i="2" s="1"/>
  <c r="AK4332" i="2" a="1"/>
  <c r="AK4332" i="2"/>
  <c r="AK4735" i="2" a="1"/>
  <c r="AK4735" i="2" s="1"/>
  <c r="AK4762" i="2" a="1"/>
  <c r="AK4762" i="2"/>
  <c r="AK4929" i="2" a="1"/>
  <c r="AK4929" i="2" s="1"/>
  <c r="AK5074" i="2" a="1"/>
  <c r="AK5074" i="2"/>
  <c r="AK5209" i="2" a="1"/>
  <c r="AK5209" i="2"/>
  <c r="AK5360" i="2" a="1"/>
  <c r="AK5360" i="2"/>
  <c r="AK5600" i="2" a="1"/>
  <c r="AK5600" i="2" s="1"/>
  <c r="AK5992" i="2" a="1"/>
  <c r="AK5992" i="2" s="1"/>
  <c r="AK6104" i="2" a="1"/>
  <c r="AK6104" i="2" s="1"/>
  <c r="AK6199" i="2" a="1"/>
  <c r="AK6199" i="2" s="1"/>
  <c r="AK6305" i="2" a="1"/>
  <c r="AK6305" i="2" s="1"/>
  <c r="AK6468" i="2" a="1"/>
  <c r="AK6468" i="2" s="1"/>
  <c r="AK126" i="2" a="1"/>
  <c r="AK126" i="2"/>
  <c r="AK233" i="2" a="1"/>
  <c r="AK233" i="2"/>
  <c r="AK947" i="2" a="1"/>
  <c r="AK947" i="2" s="1"/>
  <c r="AK4555" i="2" a="1"/>
  <c r="AK4555" i="2" s="1"/>
  <c r="AK1225" i="2" a="1"/>
  <c r="AK1225" i="2" s="1"/>
  <c r="AK3447" i="2" a="1"/>
  <c r="AK3447" i="2" s="1"/>
  <c r="AK3404" i="2" a="1"/>
  <c r="AK3404" i="2" s="1"/>
  <c r="AK4128" i="2" a="1"/>
  <c r="AK4128" i="2" s="1"/>
  <c r="AK5735" i="2" a="1"/>
  <c r="AK5735" i="2" s="1"/>
  <c r="AK1299" i="2" a="1"/>
  <c r="AK1299" i="2" s="1"/>
  <c r="AK1345" i="2" a="1"/>
  <c r="AK1345" i="2" s="1"/>
  <c r="AK1346" i="2" a="1"/>
  <c r="AK1346" i="2" s="1"/>
  <c r="AK1391" i="2" a="1"/>
  <c r="AK1391" i="2"/>
  <c r="AK1442" i="2" a="1"/>
  <c r="AK1442" i="2" s="1"/>
  <c r="AK1493" i="2" a="1"/>
  <c r="AK1493" i="2" s="1"/>
  <c r="AK59" i="2" a="1"/>
  <c r="AK59" i="2" s="1"/>
  <c r="AK127" i="2" a="1"/>
  <c r="AK127" i="2" s="1"/>
  <c r="AK570" i="2" a="1"/>
  <c r="AK570" i="2" s="1"/>
  <c r="AK619" i="2" a="1"/>
  <c r="AK619" i="2" s="1"/>
  <c r="AK789" i="2" a="1"/>
  <c r="AK789" i="2" s="1"/>
  <c r="AK1883" i="2" a="1"/>
  <c r="AK1883" i="2" s="1"/>
  <c r="AK1977" i="2" a="1"/>
  <c r="AK1977" i="2" s="1"/>
  <c r="AK3709" i="2" a="1"/>
  <c r="AK3709" i="2" s="1"/>
  <c r="AK3740" i="2" a="1"/>
  <c r="AK3740" i="2" s="1"/>
  <c r="AK3935" i="2" a="1"/>
  <c r="AK3935" i="2" s="1"/>
  <c r="AK3962" i="2" a="1"/>
  <c r="AK3962" i="2" s="1"/>
  <c r="AK2303" i="2" a="1"/>
  <c r="AK2303" i="2"/>
  <c r="AK2323" i="2" a="1"/>
  <c r="AK2323" i="2" s="1"/>
  <c r="AK2324" i="2" a="1"/>
  <c r="AK2324" i="2" s="1"/>
  <c r="AK2360" i="2" a="1"/>
  <c r="AK2360" i="2" s="1"/>
  <c r="AK2398" i="2" a="1"/>
  <c r="AK2398" i="2" s="1"/>
  <c r="AK2437" i="2" a="1"/>
  <c r="AK2437" i="2" s="1"/>
  <c r="AK3405" i="2" a="1"/>
  <c r="AK3405" i="2" s="1"/>
  <c r="AK2941" i="2" a="1"/>
  <c r="AK2941" i="2" s="1"/>
  <c r="AK3019" i="2" a="1"/>
  <c r="AK3019" i="2" s="1"/>
  <c r="AK4129" i="2" a="1"/>
  <c r="AK4129" i="2" s="1"/>
  <c r="AK4467" i="2" a="1"/>
  <c r="AK4467" i="2" s="1"/>
  <c r="AK4468" i="2" a="1"/>
  <c r="AK4468" i="2"/>
  <c r="AK4736" i="2" a="1"/>
  <c r="AK4736" i="2" s="1"/>
  <c r="AK4737" i="2" a="1"/>
  <c r="AK4737" i="2" s="1"/>
  <c r="AK5104" i="2" a="1"/>
  <c r="AK5104" i="2" s="1"/>
  <c r="AK5210" i="2" a="1"/>
  <c r="AK5210" i="2" s="1"/>
  <c r="AK5383" i="2" a="1"/>
  <c r="AK5383" i="2"/>
  <c r="AK5478" i="2" a="1"/>
  <c r="AK5478" i="2" s="1"/>
  <c r="AK5545" i="2" a="1"/>
  <c r="AK5545" i="2" s="1"/>
  <c r="AK5619" i="2" a="1"/>
  <c r="AK5619" i="2" s="1"/>
  <c r="AK5862" i="2" a="1"/>
  <c r="AK5862" i="2" s="1"/>
  <c r="AK5896" i="2" a="1"/>
  <c r="AK5896" i="2" s="1"/>
  <c r="AK5921" i="2" a="1"/>
  <c r="AK5921" i="2" s="1"/>
  <c r="AK4948" i="2" a="1"/>
  <c r="AK4948" i="2" s="1"/>
  <c r="AK6353" i="2" a="1"/>
  <c r="AK6353" i="2" s="1"/>
  <c r="AK6487" i="2" a="1"/>
  <c r="AK6487" i="2" s="1"/>
  <c r="AK361" i="2" a="1"/>
  <c r="AK361" i="2" s="1"/>
  <c r="AK385" i="2" a="1"/>
  <c r="AK385" i="2" s="1"/>
  <c r="AK1040" i="2" a="1"/>
  <c r="AK1040" i="2" s="1"/>
  <c r="AK4556" i="2" a="1"/>
  <c r="AK4556" i="2" s="1"/>
  <c r="AK1347" i="2" a="1"/>
  <c r="AK1347" i="2" s="1"/>
  <c r="AK3448" i="2" a="1"/>
  <c r="AK3448" i="2" s="1"/>
  <c r="AK3318" i="2" a="1"/>
  <c r="AK3318" i="2" s="1"/>
  <c r="AK234" i="2" a="1"/>
  <c r="AK234" i="2" s="1"/>
  <c r="AK314" i="2" a="1"/>
  <c r="AK314" i="2" s="1"/>
  <c r="AK665" i="2" a="1"/>
  <c r="AK665" i="2" s="1"/>
  <c r="AK790" i="2" a="1"/>
  <c r="AK790" i="2" s="1"/>
  <c r="AK707" i="2" a="1"/>
  <c r="AK707" i="2" s="1"/>
  <c r="AK1884" i="2" a="1"/>
  <c r="AK1884" i="2" s="1"/>
  <c r="AK1885" i="2" a="1"/>
  <c r="AK1885" i="2" s="1"/>
  <c r="AK1978" i="2" a="1"/>
  <c r="AK1978" i="2" s="1"/>
  <c r="AK2060" i="2" a="1"/>
  <c r="AK2060" i="2" s="1"/>
  <c r="AK2131" i="2" a="1"/>
  <c r="AK2131" i="2" s="1"/>
  <c r="AK2163" i="2" a="1"/>
  <c r="AK2163" i="2" s="1"/>
  <c r="AK5062" i="2" a="1"/>
  <c r="AK5062" i="2" s="1"/>
  <c r="AK5063" i="2" a="1"/>
  <c r="AK5063" i="2" s="1"/>
  <c r="AK5064" i="2" a="1"/>
  <c r="AK5064" i="2" s="1"/>
  <c r="AK5065" i="2" a="1"/>
  <c r="AK5065" i="2" s="1"/>
  <c r="AK2061" i="2" a="1"/>
  <c r="AK2061" i="2"/>
  <c r="AK2132" i="2" a="1"/>
  <c r="AK2132" i="2" s="1"/>
  <c r="AK3069" i="2" a="1"/>
  <c r="AK3069" i="2" s="1"/>
  <c r="AK3099" i="2" a="1"/>
  <c r="AK3099" i="2" s="1"/>
  <c r="AK3319" i="2" a="1"/>
  <c r="AK3319" i="2" s="1"/>
  <c r="AK4272" i="2" a="1"/>
  <c r="AK4272" i="2"/>
  <c r="AK4495" i="2" a="1"/>
  <c r="AK4495" i="2" s="1"/>
  <c r="AK4516" i="2" a="1"/>
  <c r="AK4516" i="2" s="1"/>
  <c r="AK4763" i="2" a="1"/>
  <c r="AK4763" i="2" s="1"/>
  <c r="AK4796" i="2" a="1"/>
  <c r="AK4796" i="2" s="1"/>
  <c r="AK2747" i="2" a="1"/>
  <c r="AK2747" i="2" s="1"/>
  <c r="AK2848" i="2" a="1"/>
  <c r="AK2848" i="2" s="1"/>
  <c r="AK2942" i="2" a="1"/>
  <c r="AK2942" i="2" s="1"/>
  <c r="AK3020" i="2" a="1"/>
  <c r="AK3020" i="2" s="1"/>
  <c r="AK3021" i="2" a="1"/>
  <c r="AK3021" i="2" s="1"/>
  <c r="AK3070" i="2" a="1"/>
  <c r="AK3070" i="2" s="1"/>
  <c r="AK4298" i="2" a="1"/>
  <c r="AK4298" i="2" s="1"/>
  <c r="AK5736" i="2" a="1"/>
  <c r="AK5736" i="2" s="1"/>
  <c r="AK5180" i="2" a="1"/>
  <c r="AK5180" i="2" s="1"/>
  <c r="AK5211" i="2" a="1"/>
  <c r="AK5211" i="2" s="1"/>
  <c r="AK5448" i="2" a="1"/>
  <c r="AK5448" i="2" s="1"/>
  <c r="AK5479" i="2" a="1"/>
  <c r="AK5479" i="2"/>
  <c r="AK5546" i="2" a="1"/>
  <c r="AK5546" i="2" s="1"/>
  <c r="AK5720" i="2" a="1"/>
  <c r="AK5720" i="2" s="1"/>
  <c r="AK5863" i="2" a="1"/>
  <c r="AK5863" i="2"/>
  <c r="AK5975" i="2" a="1"/>
  <c r="AK5975" i="2" s="1"/>
  <c r="AK5976" i="2" a="1"/>
  <c r="AK5976" i="2" s="1"/>
  <c r="AK5024" i="2" a="1"/>
  <c r="AK5024" i="2" s="1"/>
  <c r="AK6402" i="2" a="1"/>
  <c r="AK6402" i="2" s="1"/>
  <c r="AK6519" i="2" a="1"/>
  <c r="AK6519" i="2" s="1"/>
  <c r="AK128" i="2" a="1"/>
  <c r="AK128" i="2" s="1"/>
  <c r="AK386" i="2" a="1"/>
  <c r="AK386" i="2" s="1"/>
  <c r="AK948" i="2" a="1"/>
  <c r="AK948" i="2" s="1"/>
  <c r="AK4557" i="2" a="1"/>
  <c r="AK4557" i="2" s="1"/>
  <c r="AK1226" i="2" a="1"/>
  <c r="AK1226" i="2" s="1"/>
  <c r="AK3449" i="2" a="1"/>
  <c r="AK3449" i="2" s="1"/>
  <c r="AK3136" i="2" a="1"/>
  <c r="AK3136" i="2" s="1"/>
  <c r="AK4130" i="2" a="1"/>
  <c r="AK4130" i="2" s="1"/>
  <c r="AK5737" i="2" a="1"/>
  <c r="AK5737" i="2"/>
  <c r="AK1348" i="2" a="1"/>
  <c r="AK1348" i="2" s="1"/>
  <c r="AK1392" i="2" a="1"/>
  <c r="AK1392" i="2"/>
  <c r="AK1393" i="2" a="1"/>
  <c r="AK1393" i="2" s="1"/>
  <c r="AK1443" i="2" a="1"/>
  <c r="AK1443" i="2"/>
  <c r="AK1494" i="2" a="1"/>
  <c r="AK1494" i="2" s="1"/>
  <c r="AK1495" i="2" a="1"/>
  <c r="AK1495" i="2" s="1"/>
  <c r="AK129" i="2" a="1"/>
  <c r="AK129" i="2" s="1"/>
  <c r="AK235" i="2" a="1"/>
  <c r="AK235" i="2" s="1"/>
  <c r="AK620" i="2" a="1"/>
  <c r="AK620" i="2" s="1"/>
  <c r="AK666" i="2" a="1"/>
  <c r="AK666" i="2" s="1"/>
  <c r="AK791" i="2" a="1"/>
  <c r="AK791" i="2" s="1"/>
  <c r="AK1547" i="2" a="1"/>
  <c r="AK1547" i="2"/>
  <c r="AK1614" i="2" a="1"/>
  <c r="AK1614" i="2" s="1"/>
  <c r="AK2566" i="2" a="1"/>
  <c r="AK2566" i="2" s="1"/>
  <c r="AK3625" i="2" a="1"/>
  <c r="AK3625" i="2" s="1"/>
  <c r="AK3645" i="2" a="1"/>
  <c r="AK3645" i="2" s="1"/>
  <c r="AK3844" i="2" a="1"/>
  <c r="AK3844" i="2"/>
  <c r="AK3845" i="2" a="1"/>
  <c r="AK3845" i="2" s="1"/>
  <c r="AK2325" i="2" a="1"/>
  <c r="AK2325" i="2" s="1"/>
  <c r="AK2326" i="2" a="1"/>
  <c r="AK2326" i="2" s="1"/>
  <c r="AK2361" i="2" a="1"/>
  <c r="AK2361" i="2" s="1"/>
  <c r="AK2399" i="2" a="1"/>
  <c r="AK2399" i="2" s="1"/>
  <c r="AK2438" i="2" a="1"/>
  <c r="AK2438" i="2" s="1"/>
  <c r="AK2439" i="2" a="1"/>
  <c r="AK2439" i="2" s="1"/>
  <c r="AK3167" i="2" a="1"/>
  <c r="AK3167" i="2" s="1"/>
  <c r="AK2656" i="2" a="1"/>
  <c r="AK2656" i="2" s="1"/>
  <c r="AK4240" i="2" a="1"/>
  <c r="AK4240" i="2" s="1"/>
  <c r="AK4348" i="2" a="1"/>
  <c r="AK4348" i="2"/>
  <c r="AK4374" i="2" a="1"/>
  <c r="AK4374" i="2" s="1"/>
  <c r="AK4825" i="2" a="1"/>
  <c r="AK4825" i="2" s="1"/>
  <c r="AK4859" i="2" a="1"/>
  <c r="AK4859" i="2" s="1"/>
  <c r="AK5135" i="2" a="1"/>
  <c r="AK5135" i="2" s="1"/>
  <c r="AK5212" i="2" a="1"/>
  <c r="AK5212" i="2" s="1"/>
  <c r="AK5384" i="2" a="1"/>
  <c r="AK5384" i="2" s="1"/>
  <c r="AK5651" i="2" a="1"/>
  <c r="AK5651" i="2"/>
  <c r="AK5993" i="2" a="1"/>
  <c r="AK5993" i="2" s="1"/>
  <c r="AK6105" i="2" a="1"/>
  <c r="AK6105" i="2" s="1"/>
  <c r="AK6200" i="2" a="1"/>
  <c r="AK6200" i="2"/>
  <c r="AK4973" i="2" a="1"/>
  <c r="AK4973" i="2"/>
  <c r="AK6306" i="2" a="1"/>
  <c r="AK6306" i="2" s="1"/>
  <c r="AK6433" i="2" a="1"/>
  <c r="AK6433" i="2" s="1"/>
  <c r="AK315" i="2" a="1"/>
  <c r="AK315" i="2" s="1"/>
  <c r="AK362" i="2" a="1"/>
  <c r="AK362" i="2" s="1"/>
  <c r="AK1031" i="2" a="1"/>
  <c r="AK1031" i="2" s="1"/>
  <c r="AK4558" i="2" a="1"/>
  <c r="AK4558" i="2" s="1"/>
  <c r="AK1300" i="2" a="1"/>
  <c r="AK1300" i="2" s="1"/>
  <c r="AK3450" i="2" a="1"/>
  <c r="AK3450" i="2" s="1"/>
  <c r="AK3277" i="2" a="1"/>
  <c r="AK3277" i="2" s="1"/>
  <c r="AK3770" i="2" a="1"/>
  <c r="AK3770" i="2" s="1"/>
  <c r="AK3771" i="2" a="1"/>
  <c r="AK3771" i="2" s="1"/>
  <c r="AK3963" i="2" a="1"/>
  <c r="AK3963" i="2" s="1"/>
  <c r="AK3990" i="2" a="1"/>
  <c r="AK3990" i="2" s="1"/>
  <c r="AK236" i="2" a="1"/>
  <c r="AK236" i="2" s="1"/>
  <c r="AK387" i="2" a="1"/>
  <c r="AK387" i="2" s="1"/>
  <c r="AK667" i="2" a="1"/>
  <c r="AK667" i="2"/>
  <c r="AK708" i="2" a="1"/>
  <c r="AK708" i="2" s="1"/>
  <c r="AK792" i="2" a="1"/>
  <c r="AK792" i="2" s="1"/>
  <c r="AK1685" i="2" a="1"/>
  <c r="AK1685" i="2"/>
  <c r="AK1785" i="2" a="1"/>
  <c r="AK1785" i="2" s="1"/>
  <c r="AK1886" i="2" a="1"/>
  <c r="AK1886" i="2" s="1"/>
  <c r="AK1979" i="2" a="1"/>
  <c r="AK1979" i="2" s="1"/>
  <c r="AK2062" i="2" a="1"/>
  <c r="AK2062" i="2" s="1"/>
  <c r="AK2063" i="2" a="1"/>
  <c r="AK2063" i="2" s="1"/>
  <c r="AK1980" i="2" a="1"/>
  <c r="AK1980" i="2" s="1"/>
  <c r="AK2064" i="2" a="1"/>
  <c r="AK2064" i="2" s="1"/>
  <c r="AK3022" i="2" a="1"/>
  <c r="AK3022" i="2" s="1"/>
  <c r="AK3071" i="2" a="1"/>
  <c r="AK3071" i="2" s="1"/>
  <c r="AK3278" i="2" a="1"/>
  <c r="AK3278" i="2" s="1"/>
  <c r="AK4241" i="2" a="1"/>
  <c r="AK4241" i="2" s="1"/>
  <c r="AK4496" i="2" a="1"/>
  <c r="AK4496" i="2"/>
  <c r="AK4517" i="2" a="1"/>
  <c r="AK4517" i="2" s="1"/>
  <c r="AK4764" i="2" a="1"/>
  <c r="AK4764" i="2" s="1"/>
  <c r="AK4765" i="2" a="1"/>
  <c r="AK4765" i="2" s="1"/>
  <c r="AK2657" i="2" a="1"/>
  <c r="AK2657" i="2" s="1"/>
  <c r="AK2658" i="2" a="1"/>
  <c r="AK2658" i="2" s="1"/>
  <c r="AK2748" i="2" a="1"/>
  <c r="AK2748" i="2" s="1"/>
  <c r="AK2849" i="2" a="1"/>
  <c r="AK2849" i="2" s="1"/>
  <c r="AK2943" i="2" a="1"/>
  <c r="AK2943" i="2" s="1"/>
  <c r="AK3023" i="2" a="1"/>
  <c r="AK3023" i="2" s="1"/>
  <c r="AK4273" i="2" a="1"/>
  <c r="AK4273" i="2" s="1"/>
  <c r="AK5738" i="2" a="1"/>
  <c r="AK5738" i="2" s="1"/>
  <c r="AK5165" i="2" a="1"/>
  <c r="AK5165" i="2" s="1"/>
  <c r="AK5213" i="2" a="1"/>
  <c r="AK5213" i="2" s="1"/>
  <c r="AK5434" i="2" a="1"/>
  <c r="AK5434" i="2" s="1"/>
  <c r="AK5480" i="2" a="1"/>
  <c r="AK5480" i="2" s="1"/>
  <c r="AK5547" i="2" a="1"/>
  <c r="AK5547" i="2" s="1"/>
  <c r="AK5701" i="2" a="1"/>
  <c r="AK5701" i="2" s="1"/>
  <c r="AK5856" i="2" a="1"/>
  <c r="AK5856" i="2" s="1"/>
  <c r="AK5945" i="2" a="1"/>
  <c r="AK5945" i="2" s="1"/>
  <c r="AK5966" i="2" a="1"/>
  <c r="AK5966" i="2" s="1"/>
  <c r="AK5004" i="2" a="1"/>
  <c r="AK5004" i="2" s="1"/>
  <c r="AK6388" i="2" a="1"/>
  <c r="AK6388" i="2"/>
  <c r="AK6512" i="2" a="1"/>
  <c r="AK6512" i="2" s="1"/>
  <c r="AK316" i="2" a="1"/>
  <c r="AK316" i="2"/>
  <c r="AK363" i="2" a="1"/>
  <c r="AK363" i="2" s="1"/>
  <c r="AK1032" i="2" a="1"/>
  <c r="AK1032" i="2" s="1"/>
  <c r="AK4559" i="2" a="1"/>
  <c r="AK4559" i="2"/>
  <c r="AK1301" i="2" a="1"/>
  <c r="AK1301" i="2" s="1"/>
  <c r="AK3451" i="2" a="1"/>
  <c r="AK3451" i="2" s="1"/>
  <c r="AK3232" i="2" a="1"/>
  <c r="AK3232" i="2" s="1"/>
  <c r="AK3741" i="2" a="1"/>
  <c r="AK3741" i="2" s="1"/>
  <c r="AK3772" i="2" a="1"/>
  <c r="AK3772" i="2" s="1"/>
  <c r="AK3964" i="2" a="1"/>
  <c r="AK3964" i="2" s="1"/>
  <c r="AK3991" i="2" a="1"/>
  <c r="AK3991" i="2" s="1"/>
  <c r="AK130" i="2" a="1"/>
  <c r="AK130" i="2" s="1"/>
  <c r="AK237" i="2" a="1"/>
  <c r="AK237" i="2" s="1"/>
  <c r="AK621" i="2" a="1"/>
  <c r="AK621" i="2" s="1"/>
  <c r="AK668" i="2" a="1"/>
  <c r="AK668" i="2" s="1"/>
  <c r="AK793" i="2" a="1"/>
  <c r="AK793" i="2" s="1"/>
  <c r="AK1686" i="2" a="1"/>
  <c r="AK1686" i="2" s="1"/>
  <c r="AK1786" i="2" a="1"/>
  <c r="AK1786" i="2"/>
  <c r="AK1787" i="2" a="1"/>
  <c r="AK1787" i="2"/>
  <c r="AK1887" i="2" a="1"/>
  <c r="AK1887" i="2" s="1"/>
  <c r="AK1981" i="2" a="1"/>
  <c r="AK1981" i="2" s="1"/>
  <c r="AK2065" i="2" a="1"/>
  <c r="AK2065" i="2" s="1"/>
  <c r="AK2567" i="2" a="1"/>
  <c r="AK2567" i="2" s="1"/>
  <c r="AK1982" i="2" a="1"/>
  <c r="AK1982" i="2" s="1"/>
  <c r="AK2066" i="2" a="1"/>
  <c r="AK2066" i="2" s="1"/>
  <c r="AK2944" i="2" a="1"/>
  <c r="AK2944" i="2" s="1"/>
  <c r="AK3024" i="2" a="1"/>
  <c r="AK3024" i="2" s="1"/>
  <c r="AK3279" i="2" a="1"/>
  <c r="AK3279" i="2" s="1"/>
  <c r="AK4242" i="2" a="1"/>
  <c r="AK4242" i="2" s="1"/>
  <c r="AK4469" i="2" a="1"/>
  <c r="AK4469" i="2" s="1"/>
  <c r="AK4497" i="2" a="1"/>
  <c r="AK4497" i="2"/>
  <c r="AK4738" i="2" a="1"/>
  <c r="AK4738" i="2" s="1"/>
  <c r="AK4766" i="2" a="1"/>
  <c r="AK4766" i="2" s="1"/>
  <c r="AK2659" i="2" a="1"/>
  <c r="AK2659" i="2"/>
  <c r="AK2749" i="2" a="1"/>
  <c r="AK2749" i="2" s="1"/>
  <c r="AK2750" i="2" a="1"/>
  <c r="AK2750" i="2" s="1"/>
  <c r="AK2850" i="2" a="1"/>
  <c r="AK2850" i="2" s="1"/>
  <c r="AK2945" i="2" a="1"/>
  <c r="AK2945" i="2"/>
  <c r="AK4243" i="2" a="1"/>
  <c r="AK4243" i="2" s="1"/>
  <c r="AK5739" i="2" a="1"/>
  <c r="AK5739" i="2" s="1"/>
  <c r="AK5166" i="2" a="1"/>
  <c r="AK5166" i="2" s="1"/>
  <c r="AK5214" i="2" a="1"/>
  <c r="AK5214" i="2" s="1"/>
  <c r="AK5409" i="2" a="1"/>
  <c r="AK5409" i="2" s="1"/>
  <c r="AK5481" i="2" a="1"/>
  <c r="AK5481" i="2" s="1"/>
  <c r="AK5548" i="2" a="1"/>
  <c r="AK5548" i="2" s="1"/>
  <c r="AK5683" i="2" a="1"/>
  <c r="AK5683" i="2" s="1"/>
  <c r="AK5946" i="2" a="1"/>
  <c r="AK5946" i="2"/>
  <c r="AK5947" i="2" a="1"/>
  <c r="AK5947" i="2" s="1"/>
  <c r="AK6106" i="2" a="1"/>
  <c r="AK6106" i="2" s="1"/>
  <c r="AK5005" i="2" a="1"/>
  <c r="AK5005" i="2" s="1"/>
  <c r="AK6379" i="2" a="1"/>
  <c r="AK6379" i="2"/>
  <c r="AK6502" i="2" a="1"/>
  <c r="AK6502" i="2"/>
  <c r="AK238" i="2" a="1"/>
  <c r="AK238" i="2" s="1"/>
  <c r="AK317" i="2" a="1"/>
  <c r="AK317" i="2"/>
  <c r="AK983" i="2" a="1"/>
  <c r="AK983" i="2" s="1"/>
  <c r="AK4560" i="2" a="1"/>
  <c r="AK4560" i="2" s="1"/>
  <c r="AK1302" i="2" a="1"/>
  <c r="AK1302" i="2" s="1"/>
  <c r="AK3452" i="2" a="1"/>
  <c r="AK3452" i="2" s="1"/>
  <c r="AK3418" i="2" a="1"/>
  <c r="AK3418" i="2" s="1"/>
  <c r="AK1349" i="2" a="1"/>
  <c r="AK1349" i="2" s="1"/>
  <c r="AK1394" i="2" a="1"/>
  <c r="AK1394" i="2" s="1"/>
  <c r="AK1444" i="2" a="1"/>
  <c r="AK1444" i="2" s="1"/>
  <c r="AK1496" i="2" a="1"/>
  <c r="AK1496" i="2"/>
  <c r="AK1497" i="2" a="1"/>
  <c r="AK1497" i="2" s="1"/>
  <c r="AK1548" i="2" a="1"/>
  <c r="AK1548" i="2" s="1"/>
  <c r="AK131" i="2" a="1"/>
  <c r="AK131" i="2" s="1"/>
  <c r="AK239" i="2" a="1"/>
  <c r="AK239" i="2" s="1"/>
  <c r="AK669" i="2" a="1"/>
  <c r="AK669" i="2" s="1"/>
  <c r="AK709" i="2" a="1"/>
  <c r="AK709" i="2" s="1"/>
  <c r="AK794" i="2" a="1"/>
  <c r="AK794" i="2" s="1"/>
  <c r="AK2067" i="2" a="1"/>
  <c r="AK2067" i="2" s="1"/>
  <c r="AK2068" i="2" a="1"/>
  <c r="AK2068" i="2" s="1"/>
  <c r="AK3773" i="2" a="1"/>
  <c r="AK3773" i="2" s="1"/>
  <c r="AK3783" i="2" a="1"/>
  <c r="AK3783" i="2"/>
  <c r="AK3992" i="2" a="1"/>
  <c r="AK3992" i="2" s="1"/>
  <c r="AK3993" i="2" a="1"/>
  <c r="AK3993" i="2" s="1"/>
  <c r="AK2327" i="2" a="1"/>
  <c r="AK2327" i="2" s="1"/>
  <c r="AK2362" i="2" a="1"/>
  <c r="AK2362" i="2" s="1"/>
  <c r="AK2400" i="2" a="1"/>
  <c r="AK2400" i="2"/>
  <c r="AK2440" i="2" a="1"/>
  <c r="AK2440" i="2" s="1"/>
  <c r="AK2441" i="2" a="1"/>
  <c r="AK2441" i="2" s="1"/>
  <c r="AK2469" i="2" a="1"/>
  <c r="AK2469" i="2" s="1"/>
  <c r="AK3432" i="2" a="1"/>
  <c r="AK3432" i="2" s="1"/>
  <c r="AK3025" i="2" a="1"/>
  <c r="AK3025" i="2" s="1"/>
  <c r="AK3072" i="2" a="1"/>
  <c r="AK3072" i="2" s="1"/>
  <c r="AK4244" i="2" a="1"/>
  <c r="AK4244" i="2" s="1"/>
  <c r="AK4498" i="2" a="1"/>
  <c r="AK4498" i="2" s="1"/>
  <c r="AK4518" i="2" a="1"/>
  <c r="AK4518" i="2" s="1"/>
  <c r="AK4767" i="2" a="1"/>
  <c r="AK4767" i="2"/>
  <c r="AK4797" i="2" a="1"/>
  <c r="AK4797" i="2" s="1"/>
  <c r="AK4245" i="2" a="1"/>
  <c r="AK4245" i="2" s="1"/>
  <c r="AK5740" i="2" a="1"/>
  <c r="AK5740" i="2" s="1"/>
  <c r="AK5136" i="2" a="1"/>
  <c r="AK5136" i="2" s="1"/>
  <c r="AK5215" i="2" a="1"/>
  <c r="AK5215" i="2" s="1"/>
  <c r="AK5410" i="2" a="1"/>
  <c r="AK5410" i="2" s="1"/>
  <c r="AK5482" i="2" a="1"/>
  <c r="AK5482" i="2" s="1"/>
  <c r="AK5549" i="2" a="1"/>
  <c r="AK5549" i="2" s="1"/>
  <c r="AK5684" i="2" a="1"/>
  <c r="AK5684" i="2" s="1"/>
  <c r="AK5948" i="2" a="1"/>
  <c r="AK5948" i="2" s="1"/>
  <c r="AK5949" i="2" a="1"/>
  <c r="AK5949" i="2" s="1"/>
  <c r="AK6107" i="2" a="1"/>
  <c r="AK6107" i="2" s="1"/>
  <c r="AK5006" i="2" a="1"/>
  <c r="AK5006" i="2" s="1"/>
  <c r="AK6389" i="2" a="1"/>
  <c r="AK6389" i="2" s="1"/>
  <c r="AK6503" i="2" a="1"/>
  <c r="AK6503" i="2" s="1"/>
  <c r="AK3320" i="2" a="1"/>
  <c r="AK3320" i="2" s="1"/>
  <c r="AK3646" i="2" a="1"/>
  <c r="AK3646" i="2" s="1"/>
  <c r="AK3674" i="2" a="1"/>
  <c r="AK3674" i="2" s="1"/>
  <c r="AK3874" i="2" a="1"/>
  <c r="AK3874" i="2" s="1"/>
  <c r="AK3894" i="2" a="1"/>
  <c r="AK3894" i="2" s="1"/>
  <c r="AK4054" i="2" a="1"/>
  <c r="AK4054" i="2" s="1"/>
  <c r="AK318" i="2" a="1"/>
  <c r="AK318" i="2" s="1"/>
  <c r="AK319" i="2" a="1"/>
  <c r="AK319" i="2" s="1"/>
  <c r="AK710" i="2" a="1"/>
  <c r="AK710" i="2"/>
  <c r="AK733" i="2" a="1"/>
  <c r="AK733" i="2" s="1"/>
  <c r="AK795" i="2" a="1"/>
  <c r="AK795" i="2" s="1"/>
  <c r="AK1788" i="2" a="1"/>
  <c r="AK1788" i="2" s="1"/>
  <c r="AK1888" i="2" a="1"/>
  <c r="AK1888" i="2" s="1"/>
  <c r="AK1983" i="2" a="1"/>
  <c r="AK1983" i="2" s="1"/>
  <c r="AK2069" i="2" a="1"/>
  <c r="AK2069" i="2" s="1"/>
  <c r="AK2070" i="2" a="1"/>
  <c r="AK2070" i="2" s="1"/>
  <c r="AK2133" i="2" a="1"/>
  <c r="AK2133" i="2" s="1"/>
  <c r="AK320" i="2" a="1"/>
  <c r="AK320" i="2" s="1"/>
  <c r="AK364" i="2" a="1"/>
  <c r="AK364" i="2" s="1"/>
  <c r="AK1006" i="2" a="1"/>
  <c r="AK1006" i="2" s="1"/>
  <c r="AK4561" i="2" a="1"/>
  <c r="AK4561" i="2" s="1"/>
  <c r="AK1350" i="2" a="1"/>
  <c r="AK1350" i="2" s="1"/>
  <c r="AK3453" i="2" a="1"/>
  <c r="AK3453" i="2" s="1"/>
  <c r="AK5181" i="2" a="1"/>
  <c r="AK5181" i="2" s="1"/>
  <c r="AK5216" i="2" a="1"/>
  <c r="AK5216" i="2" s="1"/>
  <c r="AK5685" i="2" a="1"/>
  <c r="AK5685" i="2" s="1"/>
  <c r="AK3338" i="2" a="1"/>
  <c r="AK3338" i="2" s="1"/>
  <c r="AK4274" i="2" a="1"/>
  <c r="AK4274" i="2" s="1"/>
  <c r="AK2751" i="2" a="1"/>
  <c r="AK2751" i="2" s="1"/>
  <c r="AK2752" i="2" a="1"/>
  <c r="AK2752" i="2" s="1"/>
  <c r="AK2851" i="2" a="1"/>
  <c r="AK2851" i="2" s="1"/>
  <c r="AK2946" i="2" a="1"/>
  <c r="AK2946" i="2" s="1"/>
  <c r="AK3026" i="2" a="1"/>
  <c r="AK3026" i="2" s="1"/>
  <c r="AK3027" i="2" a="1"/>
  <c r="AK3027" i="2" s="1"/>
  <c r="AK5455" i="2" a="1"/>
  <c r="AK5455" i="2" s="1"/>
  <c r="AK5994" i="2" a="1"/>
  <c r="AK5994" i="2" s="1"/>
  <c r="AK6061" i="2" a="1"/>
  <c r="AK6061" i="2" s="1"/>
  <c r="AK6108" i="2" a="1"/>
  <c r="AK6108" i="2" s="1"/>
  <c r="AK6243" i="2" a="1"/>
  <c r="AK6243" i="2" s="1"/>
  <c r="AK5048" i="2" a="1"/>
  <c r="AK5048" i="2" s="1"/>
  <c r="AK6380" i="2" a="1"/>
  <c r="AK6380" i="2" s="1"/>
  <c r="AK6457" i="2" a="1"/>
  <c r="AK6457" i="2" s="1"/>
  <c r="AK132" i="2" a="1"/>
  <c r="AK132" i="2" s="1"/>
  <c r="AK240" i="2" a="1"/>
  <c r="AK240" i="2" s="1"/>
  <c r="AK949" i="2" a="1"/>
  <c r="AK949" i="2"/>
  <c r="AK4562" i="2" a="1"/>
  <c r="AK4562" i="2" s="1"/>
  <c r="AK1227" i="2" a="1"/>
  <c r="AK1227" i="2" s="1"/>
  <c r="AK3454" i="2" a="1"/>
  <c r="AK3454" i="2" s="1"/>
  <c r="AK3406" i="2" a="1"/>
  <c r="AK3406" i="2" s="1"/>
  <c r="AK4131" i="2" a="1"/>
  <c r="AK4131" i="2" s="1"/>
  <c r="AK5741" i="2" a="1"/>
  <c r="AK5741" i="2" s="1"/>
  <c r="AK1303" i="2" a="1"/>
  <c r="AK1303" i="2" s="1"/>
  <c r="AK1351" i="2" a="1"/>
  <c r="AK1351" i="2" s="1"/>
  <c r="AK1395" i="2" a="1"/>
  <c r="AK1395" i="2" s="1"/>
  <c r="AK1396" i="2" a="1"/>
  <c r="AK1396" i="2" s="1"/>
  <c r="AK1445" i="2" a="1"/>
  <c r="AK1445" i="2" s="1"/>
  <c r="AK1498" i="2" a="1"/>
  <c r="AK1498" i="2" s="1"/>
  <c r="AK60" i="2" a="1"/>
  <c r="AK60" i="2"/>
  <c r="AK133" i="2" a="1"/>
  <c r="AK133" i="2" s="1"/>
  <c r="AK571" i="2" a="1"/>
  <c r="AK571" i="2" s="1"/>
  <c r="AK622" i="2" a="1"/>
  <c r="AK622" i="2" s="1"/>
  <c r="AK796" i="2" a="1"/>
  <c r="AK796" i="2" s="1"/>
  <c r="AK1889" i="2" a="1"/>
  <c r="AK1889" i="2" s="1"/>
  <c r="AK2071" i="2" a="1"/>
  <c r="AK2071" i="2" s="1"/>
  <c r="AK3710" i="2" a="1"/>
  <c r="AK3710" i="2" s="1"/>
  <c r="AK3742" i="2" a="1"/>
  <c r="AK3742" i="2" s="1"/>
  <c r="AK3936" i="2" a="1"/>
  <c r="AK3936" i="2" s="1"/>
  <c r="AK3965" i="2" a="1"/>
  <c r="AK3965" i="2" s="1"/>
  <c r="AK2304" i="2" a="1"/>
  <c r="AK2304" i="2" s="1"/>
  <c r="AK2328" i="2" a="1"/>
  <c r="AK2328" i="2" s="1"/>
  <c r="AK2363" i="2" a="1"/>
  <c r="AK2363" i="2"/>
  <c r="AK2364" i="2" a="1"/>
  <c r="AK2364" i="2" s="1"/>
  <c r="AK2401" i="2" a="1"/>
  <c r="AK2401" i="2" s="1"/>
  <c r="AK2442" i="2" a="1"/>
  <c r="AK2442" i="2" s="1"/>
  <c r="AK3419" i="2" a="1"/>
  <c r="AK3419" i="2" s="1"/>
  <c r="AK2947" i="2" a="1"/>
  <c r="AK2947" i="2"/>
  <c r="AK3028" i="2" a="1"/>
  <c r="AK3028" i="2"/>
  <c r="AK4132" i="2" a="1"/>
  <c r="AK4132" i="2"/>
  <c r="AK4470" i="2" a="1"/>
  <c r="AK4470" i="2" s="1"/>
  <c r="AK4471" i="2" a="1"/>
  <c r="AK4471" i="2"/>
  <c r="AK4739" i="2" a="1"/>
  <c r="AK4739" i="2" s="1"/>
  <c r="AK4740" i="2" a="1"/>
  <c r="AK4740" i="2"/>
  <c r="AK5105" i="2" a="1"/>
  <c r="AK5105" i="2" s="1"/>
  <c r="AK5217" i="2" a="1"/>
  <c r="AK5217" i="2" s="1"/>
  <c r="AK5385" i="2" a="1"/>
  <c r="AK5385" i="2" s="1"/>
  <c r="AK5483" i="2" a="1"/>
  <c r="AK5483" i="2" s="1"/>
  <c r="AK5550" i="2" a="1"/>
  <c r="AK5550" i="2" s="1"/>
  <c r="AK5652" i="2" a="1"/>
  <c r="AK5652" i="2" s="1"/>
  <c r="AK5868" i="2" a="1"/>
  <c r="AK5868" i="2" s="1"/>
  <c r="AK5897" i="2" a="1"/>
  <c r="AK5897" i="2" s="1"/>
  <c r="AK5922" i="2" a="1"/>
  <c r="AK5922" i="2" s="1"/>
  <c r="AK4974" i="2" a="1"/>
  <c r="AK4974" i="2" s="1"/>
  <c r="AK6354" i="2" a="1"/>
  <c r="AK6354" i="2" s="1"/>
  <c r="AK6488" i="2" a="1"/>
  <c r="AK6488" i="2" s="1"/>
  <c r="AK3168" i="2" a="1"/>
  <c r="AK3168" i="2"/>
  <c r="AK3593" i="2" a="1"/>
  <c r="AK3593" i="2"/>
  <c r="AK3604" i="2" a="1"/>
  <c r="AK3604" i="2" s="1"/>
  <c r="AK3806" i="2" a="1"/>
  <c r="AK3806" i="2" s="1"/>
  <c r="AK3807" i="2" a="1"/>
  <c r="AK3807" i="2" s="1"/>
  <c r="AK4055" i="2" a="1"/>
  <c r="AK4055" i="2" s="1"/>
  <c r="AK31" i="2" a="1"/>
  <c r="AK31" i="2" s="1"/>
  <c r="AK61" i="2" a="1"/>
  <c r="AK61" i="2" s="1"/>
  <c r="AK536" i="2" a="1"/>
  <c r="AK536" i="2"/>
  <c r="AK537" i="2" a="1"/>
  <c r="AK537" i="2" s="1"/>
  <c r="AK797" i="2" a="1"/>
  <c r="AK797" i="2" s="1"/>
  <c r="AK1446" i="2" a="1"/>
  <c r="AK1446" i="2" s="1"/>
  <c r="AK1499" i="2" a="1"/>
  <c r="AK1499" i="2" s="1"/>
  <c r="AK1549" i="2" a="1"/>
  <c r="AK1549" i="2" s="1"/>
  <c r="AK1550" i="2" a="1"/>
  <c r="AK1550" i="2" s="1"/>
  <c r="AK1615" i="2" a="1"/>
  <c r="AK1615" i="2" s="1"/>
  <c r="AK1687" i="2" a="1"/>
  <c r="AK1687" i="2" s="1"/>
  <c r="AK1789" i="2" a="1"/>
  <c r="AK1789" i="2"/>
  <c r="AK1890" i="2" a="1"/>
  <c r="AK1890" i="2"/>
  <c r="AK2470" i="2" a="1"/>
  <c r="AK2470" i="2" s="1"/>
  <c r="AK2508" i="2" a="1"/>
  <c r="AK2508" i="2" s="1"/>
  <c r="AK2568" i="2" a="1"/>
  <c r="AK2568" i="2" s="1"/>
  <c r="AK2569" i="2" a="1"/>
  <c r="AK2569" i="2"/>
  <c r="AK32" i="2" a="1"/>
  <c r="AK32" i="2" s="1"/>
  <c r="AK62" i="2" a="1"/>
  <c r="AK62" i="2" s="1"/>
  <c r="AK913" i="2" a="1"/>
  <c r="AK913" i="2" s="1"/>
  <c r="AK4563" i="2" a="1"/>
  <c r="AK4563" i="2" s="1"/>
  <c r="AK1191" i="2" a="1"/>
  <c r="AK1191" i="2" s="1"/>
  <c r="AK3455" i="2" a="1"/>
  <c r="AK3455" i="2" s="1"/>
  <c r="AK5075" i="2" a="1"/>
  <c r="AK5075" i="2" s="1"/>
  <c r="AK5218" i="2" a="1"/>
  <c r="AK5218" i="2" s="1"/>
  <c r="AK5593" i="2" a="1"/>
  <c r="AK5593" i="2" s="1"/>
  <c r="AK2471" i="2" a="1"/>
  <c r="AK2471" i="2" s="1"/>
  <c r="AK2509" i="2" a="1"/>
  <c r="AK2509" i="2" s="1"/>
  <c r="AK3169" i="2" a="1"/>
  <c r="AK3169" i="2"/>
  <c r="AK4081" i="2" a="1"/>
  <c r="AK4081" i="2"/>
  <c r="AK4326" i="2" a="1"/>
  <c r="AK4326" i="2" s="1"/>
  <c r="AK4333" i="2" a="1"/>
  <c r="AK4333" i="2" s="1"/>
  <c r="AK4768" i="2" a="1"/>
  <c r="AK4768" i="2"/>
  <c r="AK4769" i="2" a="1"/>
  <c r="AK4769" i="2" s="1"/>
  <c r="AK2660" i="2" a="1"/>
  <c r="AK2660" i="2" s="1"/>
  <c r="AK2753" i="2" a="1"/>
  <c r="AK2753" i="2" s="1"/>
  <c r="AK5411" i="2" a="1"/>
  <c r="AK5411" i="2" s="1"/>
  <c r="AK5995" i="2" a="1"/>
  <c r="AK5995" i="2" s="1"/>
  <c r="AK6062" i="2" a="1"/>
  <c r="AK6062" i="2" s="1"/>
  <c r="AK6109" i="2" a="1"/>
  <c r="AK6109" i="2" s="1"/>
  <c r="AK6244" i="2" a="1"/>
  <c r="AK6244" i="2" s="1"/>
  <c r="AK4949" i="2" a="1"/>
  <c r="AK4949" i="2" s="1"/>
  <c r="AK6325" i="2" a="1"/>
  <c r="AK6325" i="2" s="1"/>
  <c r="AK6420" i="2" a="1"/>
  <c r="AK6420" i="2" s="1"/>
  <c r="AK63" i="2" a="1"/>
  <c r="AK63" i="2" s="1"/>
  <c r="AK64" i="2" a="1"/>
  <c r="AK64" i="2" s="1"/>
  <c r="AK922" i="2" a="1"/>
  <c r="AK922" i="2" s="1"/>
  <c r="AK4564" i="2" a="1"/>
  <c r="AK4564" i="2" s="1"/>
  <c r="AK1192" i="2" a="1"/>
  <c r="AK1192" i="2"/>
  <c r="AK3456" i="2" a="1"/>
  <c r="AK3456" i="2" s="1"/>
  <c r="AK4082" i="2" a="1"/>
  <c r="AK4082" i="2" s="1"/>
  <c r="AK5742" i="2" a="1"/>
  <c r="AK5742" i="2" s="1"/>
  <c r="AK26" i="2" a="1"/>
  <c r="AK26" i="2" s="1"/>
  <c r="AK33" i="2" a="1"/>
  <c r="AK33" i="2" s="1"/>
  <c r="AK530" i="2" a="1"/>
  <c r="AK530" i="2" s="1"/>
  <c r="AK538" i="2" a="1"/>
  <c r="AK538" i="2"/>
  <c r="AK798" i="2" a="1"/>
  <c r="AK798" i="2" s="1"/>
  <c r="AK3387" i="2" a="1"/>
  <c r="AK3387" i="2" s="1"/>
  <c r="AK4083" i="2" a="1"/>
  <c r="AK4083" i="2" s="1"/>
  <c r="AK4950" i="2" a="1"/>
  <c r="AK4950" i="2" s="1"/>
  <c r="AK5076" i="2" a="1"/>
  <c r="AK5076" i="2" s="1"/>
  <c r="AK5219" i="2" a="1"/>
  <c r="AK5219" i="2" s="1"/>
  <c r="AK5484" i="2" a="1"/>
  <c r="AK5484" i="2" s="1"/>
  <c r="AK5551" i="2" a="1"/>
  <c r="AK5551" i="2" s="1"/>
  <c r="AK5601" i="2" a="1"/>
  <c r="AK5601" i="2" s="1"/>
  <c r="AK5996" i="2" a="1"/>
  <c r="AK5996" i="2" s="1"/>
  <c r="AK6110" i="2" a="1"/>
  <c r="AK6110" i="2" s="1"/>
  <c r="AK6245" i="2" a="1"/>
  <c r="AK6245" i="2" s="1"/>
  <c r="AK3280" i="2" a="1"/>
  <c r="AK3280" i="2"/>
  <c r="AK3626" i="2" a="1"/>
  <c r="AK3626" i="2"/>
  <c r="AK3647" i="2" a="1"/>
  <c r="AK3647" i="2" s="1"/>
  <c r="AK3846" i="2" a="1"/>
  <c r="AK3846" i="2" s="1"/>
  <c r="AK3847" i="2" a="1"/>
  <c r="AK3847" i="2" s="1"/>
  <c r="AK4056" i="2" a="1"/>
  <c r="AK4056" i="2"/>
  <c r="AK134" i="2" a="1"/>
  <c r="AK134" i="2" s="1"/>
  <c r="AK241" i="2" a="1"/>
  <c r="AK241" i="2" s="1"/>
  <c r="AK623" i="2" a="1"/>
  <c r="AK623" i="2" s="1"/>
  <c r="AK670" i="2" a="1"/>
  <c r="AK670" i="2" s="1"/>
  <c r="AK799" i="2" a="1"/>
  <c r="AK799" i="2" s="1"/>
  <c r="AK1551" i="2" a="1"/>
  <c r="AK1551" i="2" s="1"/>
  <c r="AK1616" i="2" a="1"/>
  <c r="AK1616" i="2" s="1"/>
  <c r="AK1688" i="2" a="1"/>
  <c r="AK1688" i="2" s="1"/>
  <c r="AK1790" i="2" a="1"/>
  <c r="AK1790" i="2" s="1"/>
  <c r="AK1791" i="2" a="1"/>
  <c r="AK1791" i="2" s="1"/>
  <c r="AK1891" i="2" a="1"/>
  <c r="AK1891" i="2"/>
  <c r="AK1984" i="2" a="1"/>
  <c r="AK1984" i="2"/>
  <c r="AK2072" i="2" a="1"/>
  <c r="AK2072" i="2" s="1"/>
  <c r="AK2570" i="2" a="1"/>
  <c r="AK2570" i="2" s="1"/>
  <c r="AK135" i="2" a="1"/>
  <c r="AK135" i="2" s="1"/>
  <c r="AK242" i="2" a="1"/>
  <c r="AK242" i="2" s="1"/>
  <c r="AK950" i="2" a="1"/>
  <c r="AK950" i="2" s="1"/>
  <c r="AK4565" i="2" a="1"/>
  <c r="AK4565" i="2" s="1"/>
  <c r="AK1259" i="2" a="1"/>
  <c r="AK1259" i="2" s="1"/>
  <c r="AK3457" i="2" a="1"/>
  <c r="AK3457" i="2" s="1"/>
  <c r="AK5137" i="2" a="1"/>
  <c r="AK5137" i="2" s="1"/>
  <c r="AK5220" i="2" a="1"/>
  <c r="AK5220" i="2" s="1"/>
  <c r="AK5620" i="2" a="1"/>
  <c r="AK5620" i="2" s="1"/>
  <c r="AK2571" i="2" a="1"/>
  <c r="AK2571" i="2" s="1"/>
  <c r="AK2661" i="2" a="1"/>
  <c r="AK2661" i="2" s="1"/>
  <c r="AK3281" i="2" a="1"/>
  <c r="AK3281" i="2" s="1"/>
  <c r="AK4181" i="2" a="1"/>
  <c r="AK4181" i="2" s="1"/>
  <c r="AK4375" i="2" a="1"/>
  <c r="AK4375" i="2" s="1"/>
  <c r="AK4376" i="2" a="1"/>
  <c r="AK4376" i="2" s="1"/>
  <c r="AK4826" i="2" a="1"/>
  <c r="AK4826" i="2"/>
  <c r="AK4860" i="2" a="1"/>
  <c r="AK4860" i="2"/>
  <c r="AK2662" i="2" a="1"/>
  <c r="AK2662" i="2" s="1"/>
  <c r="AK2754" i="2" a="1"/>
  <c r="AK2754" i="2" s="1"/>
  <c r="AK2755" i="2" a="1"/>
  <c r="AK2755" i="2"/>
  <c r="AK2948" i="2" a="1"/>
  <c r="AK2948" i="2"/>
  <c r="AK2949" i="2" a="1"/>
  <c r="AK2949" i="2" s="1"/>
  <c r="AK5449" i="2" a="1"/>
  <c r="AK5449" i="2" s="1"/>
  <c r="AK5997" i="2" a="1"/>
  <c r="AK5997" i="2" s="1"/>
  <c r="AK6063" i="2" a="1"/>
  <c r="AK6063" i="2" s="1"/>
  <c r="AK6111" i="2" a="1"/>
  <c r="AK6111" i="2" s="1"/>
  <c r="AK6246" i="2" a="1"/>
  <c r="AK6246" i="2" s="1"/>
  <c r="AK5007" i="2" a="1"/>
  <c r="AK5007" i="2" s="1"/>
  <c r="AK6355" i="2" a="1"/>
  <c r="AK6355" i="2" s="1"/>
  <c r="AK6447" i="2" a="1"/>
  <c r="AK6447" i="2" s="1"/>
  <c r="AK243" i="2" a="1"/>
  <c r="AK243" i="2" s="1"/>
  <c r="AK321" i="2" a="1"/>
  <c r="AK321" i="2" s="1"/>
  <c r="AK984" i="2" a="1"/>
  <c r="AK984" i="2"/>
  <c r="AK4566" i="2" a="1"/>
  <c r="AK4566" i="2"/>
  <c r="AK1260" i="2" a="1"/>
  <c r="AK1260" i="2"/>
  <c r="AK3458" i="2" a="1"/>
  <c r="AK3458" i="2" s="1"/>
  <c r="AK3170" i="2" a="1"/>
  <c r="AK3170" i="2" s="1"/>
  <c r="AK1352" i="2" a="1"/>
  <c r="AK1352" i="2"/>
  <c r="AK1397" i="2" a="1"/>
  <c r="AK1397" i="2" s="1"/>
  <c r="AK1447" i="2" a="1"/>
  <c r="AK1447" i="2" s="1"/>
  <c r="AK1500" i="2" a="1"/>
  <c r="AK1500" i="2" s="1"/>
  <c r="AK1501" i="2" a="1"/>
  <c r="AK1501" i="2" s="1"/>
  <c r="AK1552" i="2" a="1"/>
  <c r="AK1552" i="2" s="1"/>
  <c r="AK136" i="2" a="1"/>
  <c r="AK136" i="2" s="1"/>
  <c r="AK244" i="2" a="1"/>
  <c r="AK244" i="2" s="1"/>
  <c r="AK624" i="2" a="1"/>
  <c r="AK624" i="2" s="1"/>
  <c r="AK671" i="2" a="1"/>
  <c r="AK671" i="2" s="1"/>
  <c r="AK800" i="2" a="1"/>
  <c r="AK800" i="2" s="1"/>
  <c r="AK1617" i="2" a="1"/>
  <c r="AK1617" i="2" s="1"/>
  <c r="AK1689" i="2" a="1"/>
  <c r="AK1689" i="2" s="1"/>
  <c r="AK3627" i="2" a="1"/>
  <c r="AK3627" i="2" s="1"/>
  <c r="AK3648" i="2" a="1"/>
  <c r="AK3648" i="2" s="1"/>
  <c r="AK3848" i="2" a="1"/>
  <c r="AK3848" i="2" s="1"/>
  <c r="AK3875" i="2" a="1"/>
  <c r="AK3875" i="2" s="1"/>
  <c r="AK2329" i="2" a="1"/>
  <c r="AK2329" i="2" s="1"/>
  <c r="AK2365" i="2" a="1"/>
  <c r="AK2365" i="2" s="1"/>
  <c r="AK2402" i="2" a="1"/>
  <c r="AK2402" i="2" s="1"/>
  <c r="AK2443" i="2" a="1"/>
  <c r="AK2443" i="2" s="1"/>
  <c r="AK2444" i="2" a="1"/>
  <c r="AK2444" i="2" s="1"/>
  <c r="AK2472" i="2" a="1"/>
  <c r="AK2472" i="2" s="1"/>
  <c r="AK3233" i="2" a="1"/>
  <c r="AK3233" i="2" s="1"/>
  <c r="AK2663" i="2" a="1"/>
  <c r="AK2663" i="2" s="1"/>
  <c r="AK2756" i="2" a="1"/>
  <c r="AK2756" i="2" s="1"/>
  <c r="AK4246" i="2" a="1"/>
  <c r="AK4246" i="2" s="1"/>
  <c r="AK4349" i="2" a="1"/>
  <c r="AK4349" i="2" s="1"/>
  <c r="AK4377" i="2" a="1"/>
  <c r="AK4377" i="2" s="1"/>
  <c r="AK4827" i="2" a="1"/>
  <c r="AK4827" i="2" s="1"/>
  <c r="AK4861" i="2" a="1"/>
  <c r="AK4861" i="2" s="1"/>
  <c r="AK4182" i="2" a="1"/>
  <c r="AK4182" i="2" s="1"/>
  <c r="AK5743" i="2" a="1"/>
  <c r="AK5743" i="2" s="1"/>
  <c r="AK5138" i="2" a="1"/>
  <c r="AK5138" i="2" s="1"/>
  <c r="AK5221" i="2" a="1"/>
  <c r="AK5221" i="2" s="1"/>
  <c r="AK5386" i="2" a="1"/>
  <c r="AK5386" i="2" s="1"/>
  <c r="AK5686" i="2" a="1"/>
  <c r="AK5686" i="2" s="1"/>
  <c r="AK5998" i="2" a="1"/>
  <c r="AK5998" i="2" s="1"/>
  <c r="AK6112" i="2" a="1"/>
  <c r="AK6112" i="2" s="1"/>
  <c r="AK6247" i="2" a="1"/>
  <c r="AK6247" i="2" s="1"/>
  <c r="AK5008" i="2" a="1"/>
  <c r="AK5008" i="2" s="1"/>
  <c r="AK6326" i="2" a="1"/>
  <c r="AK6326" i="2" s="1"/>
  <c r="AK6439" i="2" a="1"/>
  <c r="AK6439" i="2" s="1"/>
  <c r="AK245" i="2" a="1"/>
  <c r="AK245" i="2" s="1"/>
  <c r="AK322" i="2" a="1"/>
  <c r="AK322" i="2" s="1"/>
  <c r="AK985" i="2" a="1"/>
  <c r="AK985" i="2" s="1"/>
  <c r="AK4567" i="2" a="1"/>
  <c r="AK4567" i="2" s="1"/>
  <c r="AK1228" i="2" a="1"/>
  <c r="AK1228" i="2" s="1"/>
  <c r="AK3459" i="2" a="1"/>
  <c r="AK3459" i="2" s="1"/>
  <c r="AK3171" i="2" a="1"/>
  <c r="AK3171" i="2" s="1"/>
  <c r="AK1353" i="2" a="1"/>
  <c r="AK1353" i="2" s="1"/>
  <c r="AK1398" i="2" a="1"/>
  <c r="AK1398" i="2"/>
  <c r="AK1448" i="2" a="1"/>
  <c r="AK1448" i="2" s="1"/>
  <c r="AK1449" i="2" a="1"/>
  <c r="AK1449" i="2" s="1"/>
  <c r="AK1502" i="2" a="1"/>
  <c r="AK1502" i="2" s="1"/>
  <c r="AK1553" i="2" a="1"/>
  <c r="AK1553" i="2" s="1"/>
  <c r="AK1618" i="2" a="1"/>
  <c r="AK1618" i="2" s="1"/>
  <c r="AK1690" i="2" a="1"/>
  <c r="AK1690" i="2" s="1"/>
  <c r="AK2330" i="2" a="1"/>
  <c r="AK2330" i="2" s="1"/>
  <c r="AK2366" i="2" a="1"/>
  <c r="AK2366" i="2" s="1"/>
  <c r="AK2403" i="2" a="1"/>
  <c r="AK2403" i="2" s="1"/>
  <c r="AK2404" i="2" a="1"/>
  <c r="AK2404" i="2" s="1"/>
  <c r="AK2445" i="2" a="1"/>
  <c r="AK2445" i="2" s="1"/>
  <c r="AK2473" i="2" a="1"/>
  <c r="AK2473" i="2" s="1"/>
  <c r="AK3172" i="2" a="1"/>
  <c r="AK3172" i="2" s="1"/>
  <c r="AK2664" i="2" a="1"/>
  <c r="AK2664" i="2" s="1"/>
  <c r="AK2665" i="2" a="1"/>
  <c r="AK2665" i="2" s="1"/>
  <c r="AK4350" i="2" a="1"/>
  <c r="AK4350" i="2" s="1"/>
  <c r="AK4378" i="2" a="1"/>
  <c r="AK4378" i="2" s="1"/>
  <c r="AK4828" i="2" a="1"/>
  <c r="AK4828" i="2" s="1"/>
  <c r="AK4862" i="2" a="1"/>
  <c r="AK4862" i="2" s="1"/>
  <c r="AK4183" i="2" a="1"/>
  <c r="AK4183" i="2" s="1"/>
  <c r="AK5744" i="2" a="1"/>
  <c r="AK5744" i="2" s="1"/>
  <c r="AK5139" i="2" a="1"/>
  <c r="AK5139" i="2"/>
  <c r="AK5222" i="2" a="1"/>
  <c r="AK5222" i="2" s="1"/>
  <c r="AK5387" i="2" a="1"/>
  <c r="AK5387" i="2" s="1"/>
  <c r="AK5687" i="2" a="1"/>
  <c r="AK5687" i="2"/>
  <c r="AK5999" i="2" a="1"/>
  <c r="AK5999" i="2" s="1"/>
  <c r="AK6113" i="2" a="1"/>
  <c r="AK6113" i="2" s="1"/>
  <c r="AK6201" i="2" a="1"/>
  <c r="AK6201" i="2" s="1"/>
  <c r="AK4975" i="2" a="1"/>
  <c r="AK4975" i="2" s="1"/>
  <c r="AK6327" i="2" a="1"/>
  <c r="AK6327" i="2" s="1"/>
  <c r="AK6434" i="2" a="1"/>
  <c r="AK6434" i="2" s="1"/>
  <c r="AK137" i="2" a="1"/>
  <c r="AK137" i="2" s="1"/>
  <c r="AK246" i="2" a="1"/>
  <c r="AK246" i="2" s="1"/>
  <c r="AK951" i="2" a="1"/>
  <c r="AK951" i="2" s="1"/>
  <c r="AK4568" i="2" a="1"/>
  <c r="AK4568" i="2" s="1"/>
  <c r="AK1193" i="2" a="1"/>
  <c r="AK1193" i="2" s="1"/>
  <c r="AK3460" i="2" a="1"/>
  <c r="AK3460" i="2" s="1"/>
  <c r="AK3137" i="2" a="1"/>
  <c r="AK3137" i="2" s="1"/>
  <c r="AK4133" i="2" a="1"/>
  <c r="AK4133" i="2" s="1"/>
  <c r="AK5745" i="2" a="1"/>
  <c r="AK5745" i="2" s="1"/>
  <c r="AK1304" i="2" a="1"/>
  <c r="AK1304" i="2" s="1"/>
  <c r="AK1354" i="2" a="1"/>
  <c r="AK1354" i="2" s="1"/>
  <c r="AK1399" i="2" a="1"/>
  <c r="AK1399" i="2" s="1"/>
  <c r="AK1450" i="2" a="1"/>
  <c r="AK1450" i="2" s="1"/>
  <c r="AK1451" i="2" a="1"/>
  <c r="AK1451" i="2" s="1"/>
  <c r="AK1503" i="2" a="1"/>
  <c r="AK1503" i="2" s="1"/>
  <c r="AK138" i="2" a="1"/>
  <c r="AK138" i="2" s="1"/>
  <c r="AK139" i="2" a="1"/>
  <c r="AK139" i="2" s="1"/>
  <c r="AK625" i="2" a="1"/>
  <c r="AK625" i="2" s="1"/>
  <c r="AK672" i="2" a="1"/>
  <c r="AK672" i="2" s="1"/>
  <c r="AK801" i="2" a="1"/>
  <c r="AK801" i="2" s="1"/>
  <c r="AK1554" i="2" a="1"/>
  <c r="AK1554" i="2" s="1"/>
  <c r="AK1619" i="2" a="1"/>
  <c r="AK1619" i="2" s="1"/>
  <c r="AK2572" i="2" a="1"/>
  <c r="AK2572" i="2"/>
  <c r="AK2666" i="2" a="1"/>
  <c r="AK2666" i="2"/>
  <c r="AK3605" i="2" a="1"/>
  <c r="AK3605" i="2"/>
  <c r="AK3628" i="2" a="1"/>
  <c r="AK3628" i="2" s="1"/>
  <c r="AK3823" i="2" a="1"/>
  <c r="AK3823" i="2"/>
  <c r="AK3849" i="2" a="1"/>
  <c r="AK3849" i="2" s="1"/>
  <c r="AK2305" i="2" a="1"/>
  <c r="AK2305" i="2" s="1"/>
  <c r="AK2331" i="2" a="1"/>
  <c r="AK2331" i="2" s="1"/>
  <c r="AK2367" i="2" a="1"/>
  <c r="AK2367" i="2" s="1"/>
  <c r="AK2405" i="2" a="1"/>
  <c r="AK2405" i="2" s="1"/>
  <c r="AK2406" i="2" a="1"/>
  <c r="AK2406" i="2" s="1"/>
  <c r="AK2446" i="2" a="1"/>
  <c r="AK2446" i="2" s="1"/>
  <c r="AK3138" i="2" a="1"/>
  <c r="AK3138" i="2" s="1"/>
  <c r="AK4247" i="2" a="1"/>
  <c r="AK4247" i="2" s="1"/>
  <c r="AK4351" i="2" a="1"/>
  <c r="AK4351" i="2" s="1"/>
  <c r="AK4352" i="2" a="1"/>
  <c r="AK4352" i="2" s="1"/>
  <c r="AK4798" i="2" a="1"/>
  <c r="AK4798" i="2" s="1"/>
  <c r="AK4829" i="2" a="1"/>
  <c r="AK4829" i="2" s="1"/>
  <c r="AK5106" i="2" a="1"/>
  <c r="AK5106" i="2"/>
  <c r="AK5223" i="2" a="1"/>
  <c r="AK5223" i="2" s="1"/>
  <c r="AK5361" i="2" a="1"/>
  <c r="AK5361" i="2" s="1"/>
  <c r="AK5653" i="2" a="1"/>
  <c r="AK5653" i="2"/>
  <c r="AK6000" i="2" a="1"/>
  <c r="AK6000" i="2" s="1"/>
  <c r="AK6114" i="2" a="1"/>
  <c r="AK6114" i="2" s="1"/>
  <c r="AK6202" i="2" a="1"/>
  <c r="AK6202" i="2" s="1"/>
  <c r="AK4951" i="2" a="1"/>
  <c r="AK4951" i="2" s="1"/>
  <c r="AK6307" i="2" a="1"/>
  <c r="AK6307" i="2" s="1"/>
  <c r="AK6426" i="2" a="1"/>
  <c r="AK6426" i="2" s="1"/>
  <c r="AK65" i="2" a="1"/>
  <c r="AK65" i="2" s="1"/>
  <c r="AK140" i="2" a="1"/>
  <c r="AK140" i="2" s="1"/>
  <c r="AK923" i="2" a="1"/>
  <c r="AK923" i="2" s="1"/>
  <c r="AK4569" i="2" a="1"/>
  <c r="AK4569" i="2" s="1"/>
  <c r="AK1194" i="2" a="1"/>
  <c r="AK1194" i="2" s="1"/>
  <c r="AK3461" i="2" a="1"/>
  <c r="AK3461" i="2" s="1"/>
  <c r="AK3388" i="2" a="1"/>
  <c r="AK3388" i="2" s="1"/>
  <c r="AK4134" i="2" a="1"/>
  <c r="AK4134" i="2" s="1"/>
  <c r="AK5746" i="2" a="1"/>
  <c r="AK5746" i="2" s="1"/>
  <c r="AK1261" i="2" a="1"/>
  <c r="AK1261" i="2" s="1"/>
  <c r="AK1305" i="2" a="1"/>
  <c r="AK1305" i="2" s="1"/>
  <c r="AK1355" i="2" a="1"/>
  <c r="AK1355" i="2"/>
  <c r="AK1356" i="2" a="1"/>
  <c r="AK1356" i="2" s="1"/>
  <c r="AK1400" i="2" a="1"/>
  <c r="AK1400" i="2" s="1"/>
  <c r="AK1452" i="2" a="1"/>
  <c r="AK1452" i="2" s="1"/>
  <c r="AK34" i="2" a="1"/>
  <c r="AK34" i="2" s="1"/>
  <c r="AK66" i="2" a="1"/>
  <c r="AK66" i="2" s="1"/>
  <c r="AK572" i="2" a="1"/>
  <c r="AK572" i="2" s="1"/>
  <c r="AK573" i="2" a="1"/>
  <c r="AK573" i="2" s="1"/>
  <c r="AK802" i="2" a="1"/>
  <c r="AK802" i="2" s="1"/>
  <c r="AK1792" i="2" a="1"/>
  <c r="AK1792" i="2" s="1"/>
  <c r="AK1985" i="2" a="1"/>
  <c r="AK1985" i="2" s="1"/>
  <c r="AK3711" i="2" a="1"/>
  <c r="AK3711" i="2" s="1"/>
  <c r="AK3712" i="2" a="1"/>
  <c r="AK3712" i="2" s="1"/>
  <c r="AK3895" i="2" a="1"/>
  <c r="AK3895" i="2" s="1"/>
  <c r="AK3937" i="2" a="1"/>
  <c r="AK3937" i="2" s="1"/>
  <c r="AK2296" i="2" a="1"/>
  <c r="AK2296" i="2" s="1"/>
  <c r="AK2306" i="2" a="1"/>
  <c r="AK2306" i="2"/>
  <c r="AK2332" i="2" a="1"/>
  <c r="AK2332" i="2" s="1"/>
  <c r="AK2368" i="2" a="1"/>
  <c r="AK2368" i="2" s="1"/>
  <c r="AK2369" i="2" a="1"/>
  <c r="AK2369" i="2"/>
  <c r="AK2407" i="2" a="1"/>
  <c r="AK2407" i="2" s="1"/>
  <c r="AK3407" i="2" a="1"/>
  <c r="AK3407" i="2" s="1"/>
  <c r="AK4952" i="2" a="1"/>
  <c r="AK4952" i="2" s="1"/>
  <c r="AK2852" i="2" a="1"/>
  <c r="AK2852" i="2" s="1"/>
  <c r="AK2950" i="2" a="1"/>
  <c r="AK2950" i="2" s="1"/>
  <c r="AK4135" i="2" a="1"/>
  <c r="AK4135" i="2" s="1"/>
  <c r="AK4426" i="2" a="1"/>
  <c r="AK4426" i="2" s="1"/>
  <c r="AK4472" i="2" a="1"/>
  <c r="AK4472" i="2" s="1"/>
  <c r="AK4707" i="2" a="1"/>
  <c r="AK4707" i="2" s="1"/>
  <c r="AK4741" i="2" a="1"/>
  <c r="AK4741" i="2" s="1"/>
  <c r="AK5077" i="2" a="1"/>
  <c r="AK5077" i="2" s="1"/>
  <c r="AK5224" i="2" a="1"/>
  <c r="AK5224" i="2" s="1"/>
  <c r="AK5362" i="2" a="1"/>
  <c r="AK5362" i="2" s="1"/>
  <c r="AK5485" i="2" a="1"/>
  <c r="AK5485" i="2" s="1"/>
  <c r="AK5552" i="2" a="1"/>
  <c r="AK5552" i="2" s="1"/>
  <c r="AK5621" i="2" a="1"/>
  <c r="AK5621" i="2"/>
  <c r="AK5857" i="2" a="1"/>
  <c r="AK5857" i="2" s="1"/>
  <c r="AK5898" i="2" a="1"/>
  <c r="AK5898" i="2"/>
  <c r="AK5899" i="2" a="1"/>
  <c r="AK5899" i="2" s="1"/>
  <c r="AK6338" i="2" a="1"/>
  <c r="AK6338" i="2" s="1"/>
  <c r="AK6474" i="2" a="1"/>
  <c r="AK6474" i="2" s="1"/>
  <c r="AK3282" i="2" a="1"/>
  <c r="AK3282" i="2" s="1"/>
  <c r="AK3649" i="2" a="1"/>
  <c r="AK3649" i="2"/>
  <c r="AK3675" i="2" a="1"/>
  <c r="AK3675" i="2" s="1"/>
  <c r="AK3876" i="2" a="1"/>
  <c r="AK3876" i="2" s="1"/>
  <c r="AK3877" i="2" a="1"/>
  <c r="AK3877" i="2" s="1"/>
  <c r="AK4057" i="2" a="1"/>
  <c r="AK4057" i="2" s="1"/>
  <c r="AK247" i="2" a="1"/>
  <c r="AK247" i="2" s="1"/>
  <c r="AK388" i="2" a="1"/>
  <c r="AK388" i="2" s="1"/>
  <c r="AK673" i="2" a="1"/>
  <c r="AK673" i="2" s="1"/>
  <c r="AK711" i="2" a="1"/>
  <c r="AK711" i="2" s="1"/>
  <c r="AK803" i="2" a="1"/>
  <c r="AK803" i="2" s="1"/>
  <c r="AK1620" i="2" a="1"/>
  <c r="AK1620" i="2" s="1"/>
  <c r="AK1691" i="2" a="1"/>
  <c r="AK1691" i="2" s="1"/>
  <c r="AK1793" i="2" a="1"/>
  <c r="AK1793" i="2" s="1"/>
  <c r="AK1794" i="2" a="1"/>
  <c r="AK1794" i="2"/>
  <c r="AK1892" i="2" a="1"/>
  <c r="AK1892" i="2" s="1"/>
  <c r="AK1986" i="2" a="1"/>
  <c r="AK1986" i="2" s="1"/>
  <c r="AK2073" i="2" a="1"/>
  <c r="AK2073" i="2"/>
  <c r="AK2074" i="2" a="1"/>
  <c r="AK2074" i="2" s="1"/>
  <c r="AK248" i="2" a="1"/>
  <c r="AK248" i="2"/>
  <c r="AK323" i="2" a="1"/>
  <c r="AK323" i="2" s="1"/>
  <c r="AK986" i="2" a="1"/>
  <c r="AK986" i="2" s="1"/>
  <c r="AK4570" i="2" a="1"/>
  <c r="AK4570" i="2" s="1"/>
  <c r="AK1306" i="2" a="1"/>
  <c r="AK1306" i="2" s="1"/>
  <c r="AK3462" i="2" a="1"/>
  <c r="AK3462" i="2" s="1"/>
  <c r="AK5167" i="2" a="1"/>
  <c r="AK5167" i="2" s="1"/>
  <c r="AK5225" i="2" a="1"/>
  <c r="AK5225" i="2" s="1"/>
  <c r="AK5654" i="2" a="1"/>
  <c r="AK5654" i="2" s="1"/>
  <c r="AK2667" i="2" a="1"/>
  <c r="AK2667" i="2"/>
  <c r="AK2757" i="2" a="1"/>
  <c r="AK2757" i="2" s="1"/>
  <c r="AK3321" i="2" a="1"/>
  <c r="AK3321" i="2" s="1"/>
  <c r="AK4248" i="2" a="1"/>
  <c r="AK4248" i="2"/>
  <c r="AK4399" i="2" a="1"/>
  <c r="AK4399" i="2" s="1"/>
  <c r="AK4400" i="2" a="1"/>
  <c r="AK4400" i="2"/>
  <c r="AK4863" i="2" a="1"/>
  <c r="AK4863" i="2" s="1"/>
  <c r="AK4864" i="2" a="1"/>
  <c r="AK4864" i="2" s="1"/>
  <c r="AK2668" i="2" a="1"/>
  <c r="AK2668" i="2" s="1"/>
  <c r="AK2758" i="2" a="1"/>
  <c r="AK2758" i="2" s="1"/>
  <c r="AK2853" i="2" a="1"/>
  <c r="AK2853" i="2" s="1"/>
  <c r="AK2854" i="2" a="1"/>
  <c r="AK2854" i="2" s="1"/>
  <c r="AK2951" i="2" a="1"/>
  <c r="AK2951" i="2" s="1"/>
  <c r="AK3029" i="2" a="1"/>
  <c r="AK3029" i="2" s="1"/>
  <c r="AK5456" i="2" a="1"/>
  <c r="AK5456" i="2" s="1"/>
  <c r="AK6001" i="2" a="1"/>
  <c r="AK6001" i="2" s="1"/>
  <c r="AK6064" i="2" a="1"/>
  <c r="AK6064" i="2" s="1"/>
  <c r="AK6115" i="2" a="1"/>
  <c r="AK6115" i="2" s="1"/>
  <c r="AK6248" i="2" a="1"/>
  <c r="AK6248" i="2" s="1"/>
  <c r="AK5025" i="2" a="1"/>
  <c r="AK5025" i="2" s="1"/>
  <c r="AK6366" i="2" a="1"/>
  <c r="AK6366" i="2" s="1"/>
  <c r="AK6451" i="2" a="1"/>
  <c r="AK6451" i="2" s="1"/>
  <c r="AK67" i="2" a="1"/>
  <c r="AK67" i="2" s="1"/>
  <c r="AK141" i="2" a="1"/>
  <c r="AK141" i="2" s="1"/>
  <c r="AK952" i="2" a="1"/>
  <c r="AK952" i="2"/>
  <c r="AK4571" i="2" a="1"/>
  <c r="AK4571" i="2"/>
  <c r="AK1195" i="2" a="1"/>
  <c r="AK1195" i="2" s="1"/>
  <c r="AK3463" i="2" a="1"/>
  <c r="AK3463" i="2"/>
  <c r="AK3380" i="2" a="1"/>
  <c r="AK3380" i="2" s="1"/>
  <c r="AK3650" i="2" a="1"/>
  <c r="AK3650" i="2" s="1"/>
  <c r="AK3676" i="2" a="1"/>
  <c r="AK3676" i="2" s="1"/>
  <c r="AK3878" i="2" a="1"/>
  <c r="AK3878" i="2" s="1"/>
  <c r="AK3896" i="2" a="1"/>
  <c r="AK3896" i="2" s="1"/>
  <c r="AK4084" i="2" a="1"/>
  <c r="AK4084" i="2" s="1"/>
  <c r="AK5747" i="2" a="1"/>
  <c r="AK5747" i="2" s="1"/>
  <c r="AK35" i="2" a="1"/>
  <c r="AK35" i="2" s="1"/>
  <c r="AK68" i="2" a="1"/>
  <c r="AK68" i="2" s="1"/>
  <c r="AK539" i="2" a="1"/>
  <c r="AK539" i="2" s="1"/>
  <c r="AK574" i="2" a="1"/>
  <c r="AK574" i="2" s="1"/>
  <c r="AK804" i="2" a="1"/>
  <c r="AK804" i="2" s="1"/>
  <c r="AK1692" i="2" a="1"/>
  <c r="AK1692" i="2" s="1"/>
  <c r="AK1504" i="2" a="1"/>
  <c r="AK1504" i="2" s="1"/>
  <c r="AK1555" i="2" a="1"/>
  <c r="AK1555" i="2" s="1"/>
  <c r="AK1556" i="2" a="1"/>
  <c r="AK1556" i="2" s="1"/>
  <c r="AK1621" i="2" a="1"/>
  <c r="AK1621" i="2" s="1"/>
  <c r="AK1693" i="2" a="1"/>
  <c r="AK1693" i="2" s="1"/>
  <c r="AK1795" i="2" a="1"/>
  <c r="AK1795" i="2" s="1"/>
  <c r="AK2474" i="2" a="1"/>
  <c r="AK2474" i="2" s="1"/>
  <c r="AK2510" i="2" a="1"/>
  <c r="AK2510" i="2" s="1"/>
  <c r="AK2511" i="2" a="1"/>
  <c r="AK2511" i="2" s="1"/>
  <c r="AK2573" i="2" a="1"/>
  <c r="AK2573" i="2" s="1"/>
  <c r="AK1796" i="2" a="1"/>
  <c r="AK1796" i="2" s="1"/>
  <c r="AK2669" i="2" a="1"/>
  <c r="AK2669" i="2" s="1"/>
  <c r="AK2759" i="2" a="1"/>
  <c r="AK2759" i="2" s="1"/>
  <c r="AK3389" i="2" a="1"/>
  <c r="AK3389" i="2" s="1"/>
  <c r="AK4136" i="2" a="1"/>
  <c r="AK4136" i="2" s="1"/>
  <c r="AK4317" i="2" a="1"/>
  <c r="AK4317" i="2" s="1"/>
  <c r="AK4327" i="2" a="1"/>
  <c r="AK4327" i="2" s="1"/>
  <c r="AK4693" i="2" a="1"/>
  <c r="AK4693" i="2" s="1"/>
  <c r="AK4708" i="2" a="1"/>
  <c r="AK4708" i="2" s="1"/>
  <c r="AK2670" i="2" a="1"/>
  <c r="AK2670" i="2" s="1"/>
  <c r="AK2760" i="2" a="1"/>
  <c r="AK2760" i="2" s="1"/>
  <c r="AK5107" i="2" a="1"/>
  <c r="AK5107" i="2" s="1"/>
  <c r="AK5226" i="2" a="1"/>
  <c r="AK5226" i="2" s="1"/>
  <c r="AK5346" i="2" a="1"/>
  <c r="AK5346" i="2" s="1"/>
  <c r="AK5486" i="2" a="1"/>
  <c r="AK5486" i="2" s="1"/>
  <c r="AK5553" i="2" a="1"/>
  <c r="AK5553" i="2" s="1"/>
  <c r="AK5602" i="2" a="1"/>
  <c r="AK5602" i="2" s="1"/>
  <c r="AK6002" i="2" a="1"/>
  <c r="AK6002" i="2" s="1"/>
  <c r="AK6116" i="2" a="1"/>
  <c r="AK6116" i="2" s="1"/>
  <c r="AK6249" i="2" a="1"/>
  <c r="AK6249" i="2" s="1"/>
  <c r="AK4953" i="2" a="1"/>
  <c r="AK4953" i="2" s="1"/>
  <c r="AK6288" i="2" a="1"/>
  <c r="AK6288" i="2" s="1"/>
  <c r="AK6410" i="2" a="1"/>
  <c r="AK6410" i="2" s="1"/>
  <c r="AK5" i="2" a="1"/>
  <c r="AK5" i="2"/>
  <c r="AK19" i="2" a="1"/>
  <c r="AK19" i="2"/>
  <c r="AK27" i="2" a="1"/>
  <c r="AK27" i="2" s="1"/>
  <c r="AK249" i="2" a="1"/>
  <c r="AK249" i="2" s="1"/>
  <c r="AK914" i="2" a="1"/>
  <c r="AK914" i="2" s="1"/>
  <c r="AK4572" i="2" a="1"/>
  <c r="AK4572" i="2" s="1"/>
  <c r="AK924" i="2" a="1"/>
  <c r="AK924" i="2"/>
  <c r="AK4573" i="2" a="1"/>
  <c r="AK4573" i="2" s="1"/>
  <c r="AK1181" i="2" a="1"/>
  <c r="AK1181" i="2"/>
  <c r="AK3464" i="2" a="1"/>
  <c r="AK3464" i="2" s="1"/>
  <c r="AK1196" i="2" a="1"/>
  <c r="AK1196" i="2" s="1"/>
  <c r="AK3465" i="2" a="1"/>
  <c r="AK3465" i="2" s="1"/>
  <c r="AK2952" i="2" a="1"/>
  <c r="AK2952" i="2" s="1"/>
  <c r="AK3583" i="2" a="1"/>
  <c r="AK3583" i="2" s="1"/>
  <c r="AK3588" i="2" a="1"/>
  <c r="AK3588" i="2" s="1"/>
  <c r="AK3801" i="2" a="1"/>
  <c r="AK3801" i="2" s="1"/>
  <c r="AK3808" i="2" a="1"/>
  <c r="AK3808" i="2" s="1"/>
  <c r="AK4085" i="2" a="1"/>
  <c r="AK4085" i="2" s="1"/>
  <c r="AK5748" i="2" a="1"/>
  <c r="AK5748" i="2" s="1"/>
  <c r="AK4086" i="2" a="1"/>
  <c r="AK4086" i="2" s="1"/>
  <c r="AK5749" i="2" a="1"/>
  <c r="AK5749" i="2" s="1"/>
  <c r="AK2" i="2" a="1"/>
  <c r="AK2" i="2" s="1"/>
  <c r="AK14" i="2" a="1"/>
  <c r="AK14" i="2"/>
  <c r="AK540" i="2" a="1"/>
  <c r="AK540" i="2" s="1"/>
  <c r="AK805" i="2" a="1"/>
  <c r="AK805" i="2"/>
  <c r="AK541" i="2" a="1"/>
  <c r="AK541" i="2" s="1"/>
  <c r="AK1125" i="2" a="1"/>
  <c r="AK1125" i="2"/>
  <c r="AK1157" i="2" a="1"/>
  <c r="AK1157" i="2" s="1"/>
  <c r="AK1197" i="2" a="1"/>
  <c r="AK1197" i="2" s="1"/>
  <c r="AK1453" i="2" a="1"/>
  <c r="AK1453" i="2" s="1"/>
  <c r="AK1454" i="2" a="1"/>
  <c r="AK1454" i="2" s="1"/>
  <c r="AK1505" i="2" a="1"/>
  <c r="AK1505" i="2" s="1"/>
  <c r="AK1557" i="2" a="1"/>
  <c r="AK1557" i="2" s="1"/>
  <c r="AK1558" i="2" a="1"/>
  <c r="AK1558" i="2" s="1"/>
  <c r="AK1559" i="2" a="1"/>
  <c r="AK1559" i="2" s="1"/>
  <c r="AK1622" i="2" a="1"/>
  <c r="AK1622" i="2" s="1"/>
  <c r="AK1694" i="2" a="1"/>
  <c r="AK1694" i="2" s="1"/>
  <c r="AK1893" i="2" a="1"/>
  <c r="AK1893" i="2" s="1"/>
  <c r="AK2279" i="2" a="1"/>
  <c r="AK2279" i="2" s="1"/>
  <c r="AK2290" i="2" a="1"/>
  <c r="AK2290" i="2" s="1"/>
  <c r="AK2953" i="2" a="1"/>
  <c r="AK2953" i="2" s="1"/>
  <c r="AK2954" i="2" a="1"/>
  <c r="AK2954" i="2" s="1"/>
  <c r="AK3030" i="2" a="1"/>
  <c r="AK3030" i="2" s="1"/>
  <c r="AK3100" i="2" a="1"/>
  <c r="AK3100" i="2" s="1"/>
  <c r="AK4087" i="2" a="1"/>
  <c r="AK4087" i="2" s="1"/>
  <c r="AK4184" i="2" a="1"/>
  <c r="AK4184" i="2" s="1"/>
  <c r="AK4275" i="2" a="1"/>
  <c r="AK4275" i="2" s="1"/>
  <c r="AK4742" i="2" a="1"/>
  <c r="AK4742" i="2" s="1"/>
  <c r="AK4770" i="2" a="1"/>
  <c r="AK4770" i="2" s="1"/>
  <c r="AK4930" i="2" a="1"/>
  <c r="AK4930" i="2" s="1"/>
  <c r="AK4954" i="2" a="1"/>
  <c r="AK4954" i="2" s="1"/>
  <c r="AK5068" i="2" a="1"/>
  <c r="AK5068" i="2" s="1"/>
  <c r="AK5227" i="2" a="1"/>
  <c r="AK5227" i="2" s="1"/>
  <c r="AK5078" i="2" a="1"/>
  <c r="AK5078" i="2" s="1"/>
  <c r="AK5228" i="2" a="1"/>
  <c r="AK5228" i="2" s="1"/>
  <c r="AK5347" i="2" a="1"/>
  <c r="AK5347" i="2" s="1"/>
  <c r="AK5603" i="2" a="1"/>
  <c r="AK5603" i="2" s="1"/>
  <c r="AK5622" i="2" a="1"/>
  <c r="AK5622" i="2" s="1"/>
  <c r="AK6003" i="2" a="1"/>
  <c r="AK6003" i="2" s="1"/>
  <c r="AK6065" i="2" a="1"/>
  <c r="AK6065" i="2" s="1"/>
  <c r="AK6117" i="2" a="1"/>
  <c r="AK6117" i="2" s="1"/>
  <c r="AK6250" i="2" a="1"/>
  <c r="AK6250" i="2" s="1"/>
  <c r="AK6283" i="2" a="1"/>
  <c r="AK6283" i="2"/>
  <c r="AK6284" i="2" a="1"/>
  <c r="AK6284" i="2" s="1"/>
  <c r="AK6294" i="2" a="1"/>
  <c r="AK6294" i="2" s="1"/>
  <c r="AK6463" i="2" a="1"/>
  <c r="AK6463" i="2" s="1"/>
  <c r="AK36" i="2" a="1"/>
  <c r="AK36" i="2" s="1"/>
  <c r="AK69" i="2" a="1"/>
  <c r="AK69" i="2" s="1"/>
  <c r="AK925" i="2" a="1"/>
  <c r="AK925" i="2" s="1"/>
  <c r="AK4574" i="2" a="1"/>
  <c r="AK4574" i="2" s="1"/>
  <c r="AK1182" i="2" a="1"/>
  <c r="AK1182" i="2" s="1"/>
  <c r="AK3466" i="2" a="1"/>
  <c r="AK3466" i="2" s="1"/>
  <c r="AK4088" i="2" a="1"/>
  <c r="AK4088" i="2" s="1"/>
  <c r="AK5750" i="2" a="1"/>
  <c r="AK5750" i="2" s="1"/>
  <c r="AK28" i="2" a="1"/>
  <c r="AK28" i="2" s="1"/>
  <c r="AK37" i="2" a="1"/>
  <c r="AK37" i="2"/>
  <c r="AK531" i="2" a="1"/>
  <c r="AK531" i="2" s="1"/>
  <c r="AK542" i="2" a="1"/>
  <c r="AK542" i="2" s="1"/>
  <c r="AK806" i="2" a="1"/>
  <c r="AK806" i="2" s="1"/>
  <c r="AK3390" i="2" a="1"/>
  <c r="AK3390" i="2" s="1"/>
  <c r="AK4089" i="2" a="1"/>
  <c r="AK4089" i="2"/>
  <c r="AK4955" i="2" a="1"/>
  <c r="AK4955" i="2" s="1"/>
  <c r="AK5079" i="2" a="1"/>
  <c r="AK5079" i="2" s="1"/>
  <c r="AK5229" i="2" a="1"/>
  <c r="AK5229" i="2" s="1"/>
  <c r="AK5487" i="2" a="1"/>
  <c r="AK5487" i="2" s="1"/>
  <c r="AK5554" i="2" a="1"/>
  <c r="AK5554" i="2" s="1"/>
  <c r="AK5604" i="2" a="1"/>
  <c r="AK5604" i="2" s="1"/>
  <c r="AK6004" i="2" a="1"/>
  <c r="AK6004" i="2" s="1"/>
  <c r="AK6118" i="2" a="1"/>
  <c r="AK6118" i="2" s="1"/>
  <c r="AK6251" i="2" a="1"/>
  <c r="AK6251" i="2" s="1"/>
  <c r="AK3283" i="2" a="1"/>
  <c r="AK3283" i="2" s="1"/>
  <c r="AK3629" i="2" a="1"/>
  <c r="AK3629" i="2" s="1"/>
  <c r="AK3651" i="2" a="1"/>
  <c r="AK3651" i="2" s="1"/>
  <c r="AK3850" i="2" a="1"/>
  <c r="AK3850" i="2"/>
  <c r="AK3879" i="2" a="1"/>
  <c r="AK3879" i="2" s="1"/>
  <c r="AK4058" i="2" a="1"/>
  <c r="AK4058" i="2" s="1"/>
  <c r="AK142" i="2" a="1"/>
  <c r="AK142" i="2"/>
  <c r="AK250" i="2" a="1"/>
  <c r="AK250" i="2" s="1"/>
  <c r="AK674" i="2" a="1"/>
  <c r="AK674" i="2" s="1"/>
  <c r="AK675" i="2" a="1"/>
  <c r="AK675" i="2" s="1"/>
  <c r="AK807" i="2" a="1"/>
  <c r="AK807" i="2"/>
  <c r="AK1623" i="2" a="1"/>
  <c r="AK1623" i="2" s="1"/>
  <c r="AK1624" i="2" a="1"/>
  <c r="AK1624" i="2" s="1"/>
  <c r="AK1695" i="2" a="1"/>
  <c r="AK1695" i="2" s="1"/>
  <c r="AK1797" i="2" a="1"/>
  <c r="AK1797" i="2" s="1"/>
  <c r="AK1894" i="2" a="1"/>
  <c r="AK1894" i="2" s="1"/>
  <c r="AK1895" i="2" a="1"/>
  <c r="AK1895" i="2" s="1"/>
  <c r="AK1987" i="2" a="1"/>
  <c r="AK1987" i="2" s="1"/>
  <c r="AK2075" i="2" a="1"/>
  <c r="AK2075" i="2" s="1"/>
  <c r="AK2574" i="2" a="1"/>
  <c r="AK2574" i="2" s="1"/>
  <c r="AK251" i="2" a="1"/>
  <c r="AK251" i="2" s="1"/>
  <c r="AK324" i="2" a="1"/>
  <c r="AK324" i="2" s="1"/>
  <c r="AK987" i="2" a="1"/>
  <c r="AK987" i="2" s="1"/>
  <c r="AK4575" i="2" a="1"/>
  <c r="AK4575" i="2" s="1"/>
  <c r="AK1262" i="2" a="1"/>
  <c r="AK1262" i="2" s="1"/>
  <c r="AK3467" i="2" a="1"/>
  <c r="AK3467" i="2" s="1"/>
  <c r="AK5140" i="2" a="1"/>
  <c r="AK5140" i="2"/>
  <c r="AK5230" i="2" a="1"/>
  <c r="AK5230" i="2" s="1"/>
  <c r="AK5655" i="2" a="1"/>
  <c r="AK5655" i="2" s="1"/>
  <c r="AK2575" i="2" a="1"/>
  <c r="AK2575" i="2" s="1"/>
  <c r="AK2671" i="2" a="1"/>
  <c r="AK2671" i="2" s="1"/>
  <c r="AK3284" i="2" a="1"/>
  <c r="AK3284" i="2" s="1"/>
  <c r="AK4249" i="2" a="1"/>
  <c r="AK4249" i="2" s="1"/>
  <c r="AK4379" i="2" a="1"/>
  <c r="AK4379" i="2" s="1"/>
  <c r="AK4401" i="2" a="1"/>
  <c r="AK4401" i="2" s="1"/>
  <c r="AK4830" i="2" a="1"/>
  <c r="AK4830" i="2" s="1"/>
  <c r="AK4865" i="2" a="1"/>
  <c r="AK4865" i="2" s="1"/>
  <c r="AK2672" i="2" a="1"/>
  <c r="AK2672" i="2" s="1"/>
  <c r="AK2761" i="2" a="1"/>
  <c r="AK2761" i="2" s="1"/>
  <c r="AK2855" i="2" a="1"/>
  <c r="AK2855" i="2" s="1"/>
  <c r="AK2856" i="2" a="1"/>
  <c r="AK2856" i="2" s="1"/>
  <c r="AK2955" i="2" a="1"/>
  <c r="AK2955" i="2" s="1"/>
  <c r="AK5450" i="2" a="1"/>
  <c r="AK5450" i="2" s="1"/>
  <c r="AK6005" i="2" a="1"/>
  <c r="AK6005" i="2" s="1"/>
  <c r="AK6066" i="2" a="1"/>
  <c r="AK6066" i="2" s="1"/>
  <c r="AK6119" i="2" a="1"/>
  <c r="AK6119" i="2" s="1"/>
  <c r="AK6252" i="2" a="1"/>
  <c r="AK6252" i="2" s="1"/>
  <c r="AK5026" i="2" a="1"/>
  <c r="AK5026" i="2"/>
  <c r="AK6356" i="2" a="1"/>
  <c r="AK6356" i="2" s="1"/>
  <c r="AK6448" i="2" a="1"/>
  <c r="AK6448" i="2" s="1"/>
  <c r="AK143" i="2" a="1"/>
  <c r="AK143" i="2" s="1"/>
  <c r="AK144" i="2" a="1"/>
  <c r="AK144" i="2" s="1"/>
  <c r="AK926" i="2" a="1"/>
  <c r="AK926" i="2" s="1"/>
  <c r="AK4576" i="2" a="1"/>
  <c r="AK4576" i="2" s="1"/>
  <c r="AK1198" i="2" a="1"/>
  <c r="AK1198" i="2" s="1"/>
  <c r="AK3468" i="2" a="1"/>
  <c r="AK3468" i="2" s="1"/>
  <c r="AK3139" i="2" a="1"/>
  <c r="AK3139" i="2" s="1"/>
  <c r="AK4137" i="2" a="1"/>
  <c r="AK4137" i="2" s="1"/>
  <c r="AK5751" i="2" a="1"/>
  <c r="AK5751" i="2"/>
  <c r="AK1307" i="2" a="1"/>
  <c r="AK1307" i="2" s="1"/>
  <c r="AK1357" i="2" a="1"/>
  <c r="AK1357" i="2"/>
  <c r="AK1358" i="2" a="1"/>
  <c r="AK1358" i="2" s="1"/>
  <c r="AK1401" i="2" a="1"/>
  <c r="AK1401" i="2"/>
  <c r="AK1455" i="2" a="1"/>
  <c r="AK1455" i="2" s="1"/>
  <c r="AK1506" i="2" a="1"/>
  <c r="AK1506" i="2"/>
  <c r="AK70" i="2" a="1"/>
  <c r="AK70" i="2" s="1"/>
  <c r="AK145" i="2" a="1"/>
  <c r="AK145" i="2" s="1"/>
  <c r="AK575" i="2" a="1"/>
  <c r="AK575" i="2" s="1"/>
  <c r="AK626" i="2" a="1"/>
  <c r="AK626" i="2" s="1"/>
  <c r="AK808" i="2" a="1"/>
  <c r="AK808" i="2" s="1"/>
  <c r="AK1507" i="2" a="1"/>
  <c r="AK1507" i="2" s="1"/>
  <c r="AK1560" i="2" a="1"/>
  <c r="AK1560" i="2" s="1"/>
  <c r="AK2512" i="2" a="1"/>
  <c r="AK2512" i="2" s="1"/>
  <c r="AK2576" i="2" a="1"/>
  <c r="AK2576" i="2" s="1"/>
  <c r="AK3606" i="2" a="1"/>
  <c r="AK3606" i="2" s="1"/>
  <c r="AK3630" i="2" a="1"/>
  <c r="AK3630" i="2" s="1"/>
  <c r="AK3824" i="2" a="1"/>
  <c r="AK3824" i="2" s="1"/>
  <c r="AK3851" i="2" a="1"/>
  <c r="AK3851" i="2" s="1"/>
  <c r="AK2307" i="2" a="1"/>
  <c r="AK2307" i="2" s="1"/>
  <c r="AK2333" i="2" a="1"/>
  <c r="AK2333" i="2" s="1"/>
  <c r="AK2334" i="2" a="1"/>
  <c r="AK2334" i="2" s="1"/>
  <c r="AK2370" i="2" a="1"/>
  <c r="AK2370" i="2" s="1"/>
  <c r="AK2408" i="2" a="1"/>
  <c r="AK2408" i="2" s="1"/>
  <c r="AK2447" i="2" a="1"/>
  <c r="AK2447" i="2" s="1"/>
  <c r="AK3140" i="2" a="1"/>
  <c r="AK3140" i="2" s="1"/>
  <c r="AK4185" i="2" a="1"/>
  <c r="AK4185" i="2" s="1"/>
  <c r="AK4334" i="2" a="1"/>
  <c r="AK4334" i="2" s="1"/>
  <c r="AK4353" i="2" a="1"/>
  <c r="AK4353" i="2" s="1"/>
  <c r="AK4799" i="2" a="1"/>
  <c r="AK4799" i="2" s="1"/>
  <c r="AK4831" i="2" a="1"/>
  <c r="AK4831" i="2" s="1"/>
  <c r="AK5108" i="2" a="1"/>
  <c r="AK5108" i="2" s="1"/>
  <c r="AK5231" i="2" a="1"/>
  <c r="AK5231" i="2" s="1"/>
  <c r="AK5363" i="2" a="1"/>
  <c r="AK5363" i="2"/>
  <c r="AK5656" i="2" a="1"/>
  <c r="AK5656" i="2"/>
  <c r="AK6006" i="2" a="1"/>
  <c r="AK6006" i="2" s="1"/>
  <c r="AK6120" i="2" a="1"/>
  <c r="AK6120" i="2"/>
  <c r="AK6253" i="2" a="1"/>
  <c r="AK6253" i="2" s="1"/>
  <c r="AK4956" i="2" a="1"/>
  <c r="AK4956" i="2" s="1"/>
  <c r="AK6308" i="2" a="1"/>
  <c r="AK6308" i="2" s="1"/>
  <c r="AK6421" i="2" a="1"/>
  <c r="AK6421" i="2" s="1"/>
  <c r="AK389" i="2" a="1"/>
  <c r="AK389" i="2" s="1"/>
  <c r="AK437" i="2" a="1"/>
  <c r="AK437" i="2" s="1"/>
  <c r="AK927" i="2" a="1"/>
  <c r="AK927" i="2" s="1"/>
  <c r="AK4577" i="2" a="1"/>
  <c r="AK4577" i="2"/>
  <c r="AK1183" i="2" a="1"/>
  <c r="AK1183" i="2" s="1"/>
  <c r="AK3469" i="2" a="1"/>
  <c r="AK3469" i="2" s="1"/>
  <c r="AK3031" i="2" a="1"/>
  <c r="AK3031" i="2" s="1"/>
  <c r="AK4020" i="2" a="1"/>
  <c r="AK4020" i="2" s="1"/>
  <c r="AK4021" i="2" a="1"/>
  <c r="AK4021" i="2" s="1"/>
  <c r="AK4038" i="2" a="1"/>
  <c r="AK4038" i="2" s="1"/>
  <c r="AK4039" i="2" a="1"/>
  <c r="AK4039" i="2" s="1"/>
  <c r="AK4078" i="2" a="1"/>
  <c r="AK4078" i="2" s="1"/>
  <c r="AK5752" i="2" a="1"/>
  <c r="AK5752" i="2"/>
  <c r="AK390" i="2" a="1"/>
  <c r="AK390" i="2"/>
  <c r="AK468" i="2" a="1"/>
  <c r="AK468" i="2" s="1"/>
  <c r="AK752" i="2" a="1"/>
  <c r="AK752" i="2" s="1"/>
  <c r="AK768" i="2" a="1"/>
  <c r="AK768" i="2"/>
  <c r="AK809" i="2" a="1"/>
  <c r="AK809" i="2" s="1"/>
  <c r="AK782" i="2" a="1"/>
  <c r="AK782" i="2"/>
  <c r="AK1053" i="2" a="1"/>
  <c r="AK1053" i="2" s="1"/>
  <c r="AK1054" i="2" a="1"/>
  <c r="AK1054" i="2" s="1"/>
  <c r="AK1055" i="2" a="1"/>
  <c r="AK1055" i="2" s="1"/>
  <c r="AK1056" i="2" a="1"/>
  <c r="AK1056" i="2" s="1"/>
  <c r="AK1057" i="2" a="1"/>
  <c r="AK1057" i="2" s="1"/>
  <c r="AK1063" i="2" a="1"/>
  <c r="AK1063" i="2" s="1"/>
  <c r="AK1066" i="2" a="1"/>
  <c r="AK1066" i="2" s="1"/>
  <c r="AK1068" i="2" a="1"/>
  <c r="AK1068" i="2" s="1"/>
  <c r="AK1069" i="2" a="1"/>
  <c r="AK1069" i="2"/>
  <c r="AK1071" i="2" a="1"/>
  <c r="AK1071" i="2" s="1"/>
  <c r="AK1074" i="2" a="1"/>
  <c r="AK1074" i="2" s="1"/>
  <c r="AK1086" i="2" a="1"/>
  <c r="AK1086" i="2" s="1"/>
  <c r="AK1089" i="2" a="1"/>
  <c r="AK1089" i="2"/>
  <c r="AK1093" i="2" a="1"/>
  <c r="AK1093" i="2" s="1"/>
  <c r="AK2076" i="2" a="1"/>
  <c r="AK2076" i="2" s="1"/>
  <c r="AK2077" i="2" a="1"/>
  <c r="AK2077" i="2"/>
  <c r="AK3032" i="2" a="1"/>
  <c r="AK3032" i="2"/>
  <c r="AK4090" i="2" a="1"/>
  <c r="AK4090" i="2" s="1"/>
  <c r="AK4529" i="2" a="1"/>
  <c r="AK4529" i="2" s="1"/>
  <c r="AK4539" i="2" a="1"/>
  <c r="AK4539" i="2"/>
  <c r="AK4866" i="2" a="1"/>
  <c r="AK4866" i="2" s="1"/>
  <c r="AK4890" i="2" a="1"/>
  <c r="AK4890" i="2" s="1"/>
  <c r="AK4931" i="2" a="1"/>
  <c r="AK4931" i="2" s="1"/>
  <c r="AK5080" i="2" a="1"/>
  <c r="AK5080" i="2" s="1"/>
  <c r="AK5232" i="2" a="1"/>
  <c r="AK5232" i="2" s="1"/>
  <c r="AK5348" i="2" a="1"/>
  <c r="AK5348" i="2" s="1"/>
  <c r="AK5594" i="2" a="1"/>
  <c r="AK5594" i="2" s="1"/>
  <c r="AK5848" i="2" a="1"/>
  <c r="AK5848" i="2" s="1"/>
  <c r="AK5882" i="2" a="1"/>
  <c r="AK5882" i="2"/>
  <c r="AK5900" i="2" a="1"/>
  <c r="AK5900" i="2" s="1"/>
  <c r="AK6291" i="2" a="1"/>
  <c r="AK6291" i="2" s="1"/>
  <c r="AK6464" i="2" a="1"/>
  <c r="AK6464" i="2" s="1"/>
  <c r="AK252" i="2" a="1"/>
  <c r="AK252" i="2" s="1"/>
  <c r="AK253" i="2" a="1"/>
  <c r="AK253" i="2" s="1"/>
  <c r="AK953" i="2" a="1"/>
  <c r="AK953" i="2" s="1"/>
  <c r="AK4578" i="2" a="1"/>
  <c r="AK4578" i="2" s="1"/>
  <c r="AK1263" i="2" a="1"/>
  <c r="AK1263" i="2" s="1"/>
  <c r="AK3470" i="2" a="1"/>
  <c r="AK3470" i="2" s="1"/>
  <c r="AK3408" i="2" a="1"/>
  <c r="AK3408" i="2"/>
  <c r="AK1359" i="2" a="1"/>
  <c r="AK1359" i="2"/>
  <c r="AK1360" i="2" a="1"/>
  <c r="AK1360" i="2"/>
  <c r="AK1402" i="2" a="1"/>
  <c r="AK1402" i="2"/>
  <c r="AK1456" i="2" a="1"/>
  <c r="AK1456" i="2" s="1"/>
  <c r="AK1508" i="2" a="1"/>
  <c r="AK1508" i="2" s="1"/>
  <c r="AK1509" i="2" a="1"/>
  <c r="AK1509" i="2"/>
  <c r="AK146" i="2" a="1"/>
  <c r="AK146" i="2" s="1"/>
  <c r="AK147" i="2" a="1"/>
  <c r="AK147" i="2" s="1"/>
  <c r="AK627" i="2" a="1"/>
  <c r="AK627" i="2" s="1"/>
  <c r="AK676" i="2" a="1"/>
  <c r="AK676" i="2" s="1"/>
  <c r="AK810" i="2" a="1"/>
  <c r="AK810" i="2" s="1"/>
  <c r="AK1988" i="2" a="1"/>
  <c r="AK1988" i="2" s="1"/>
  <c r="AK2134" i="2" a="1"/>
  <c r="AK2134" i="2" s="1"/>
  <c r="AK3743" i="2" a="1"/>
  <c r="AK3743" i="2" s="1"/>
  <c r="AK3774" i="2" a="1"/>
  <c r="AK3774" i="2" s="1"/>
  <c r="AK3966" i="2" a="1"/>
  <c r="AK3966" i="2" s="1"/>
  <c r="AK3967" i="2" a="1"/>
  <c r="AK3967" i="2" s="1"/>
  <c r="AK2335" i="2" a="1"/>
  <c r="AK2335" i="2" s="1"/>
  <c r="AK2336" i="2" a="1"/>
  <c r="AK2336" i="2" s="1"/>
  <c r="AK2371" i="2" a="1"/>
  <c r="AK2371" i="2" s="1"/>
  <c r="AK2409" i="2" a="1"/>
  <c r="AK2409" i="2" s="1"/>
  <c r="AK2448" i="2" a="1"/>
  <c r="AK2448" i="2" s="1"/>
  <c r="AK2449" i="2" a="1"/>
  <c r="AK2449" i="2" s="1"/>
  <c r="AK3420" i="2" a="1"/>
  <c r="AK3420" i="2"/>
  <c r="AK3033" i="2" a="1"/>
  <c r="AK3033" i="2"/>
  <c r="AK3034" i="2" a="1"/>
  <c r="AK3034" i="2" s="1"/>
  <c r="AK4186" i="2" a="1"/>
  <c r="AK4186" i="2" s="1"/>
  <c r="AK4473" i="2" a="1"/>
  <c r="AK4473" i="2" s="1"/>
  <c r="AK4499" i="2" a="1"/>
  <c r="AK4499" i="2" s="1"/>
  <c r="AK4743" i="2" a="1"/>
  <c r="AK4743" i="2" s="1"/>
  <c r="AK4771" i="2" a="1"/>
  <c r="AK4771" i="2"/>
  <c r="AK4187" i="2" a="1"/>
  <c r="AK4187" i="2" s="1"/>
  <c r="AK5753" i="2" a="1"/>
  <c r="AK5753" i="2" s="1"/>
  <c r="AK5109" i="2" a="1"/>
  <c r="AK5109" i="2"/>
  <c r="AK5233" i="2" a="1"/>
  <c r="AK5233" i="2"/>
  <c r="AK5388" i="2" a="1"/>
  <c r="AK5388" i="2"/>
  <c r="AK5488" i="2" a="1"/>
  <c r="AK5488" i="2" s="1"/>
  <c r="AK5555" i="2" a="1"/>
  <c r="AK5555" i="2" s="1"/>
  <c r="AK5657" i="2" a="1"/>
  <c r="AK5657" i="2"/>
  <c r="AK5869" i="2" a="1"/>
  <c r="AK5869" i="2"/>
  <c r="AK5923" i="2" a="1"/>
  <c r="AK5923" i="2"/>
  <c r="AK5950" i="2" a="1"/>
  <c r="AK5950" i="2" s="1"/>
  <c r="AK4976" i="2" a="1"/>
  <c r="AK4976" i="2" s="1"/>
  <c r="AK6367" i="2" a="1"/>
  <c r="AK6367" i="2" s="1"/>
  <c r="AK6504" i="2" a="1"/>
  <c r="AK6504" i="2"/>
  <c r="AK4427" i="2" a="1"/>
  <c r="AK4427" i="2" s="1"/>
  <c r="AK4428" i="2" a="1"/>
  <c r="AK4428" i="2" s="1"/>
  <c r="AK4891" i="2" a="1"/>
  <c r="AK4891" i="2"/>
  <c r="AK4892" i="2" a="1"/>
  <c r="AK4892" i="2" s="1"/>
  <c r="AK3234" i="2" a="1"/>
  <c r="AK3234" i="2"/>
  <c r="AK3607" i="2" a="1"/>
  <c r="AK3607" i="2" s="1"/>
  <c r="AK3631" i="2" a="1"/>
  <c r="AK3631" i="2" s="1"/>
  <c r="AK3825" i="2" a="1"/>
  <c r="AK3825" i="2" s="1"/>
  <c r="AK3852" i="2" a="1"/>
  <c r="AK3852" i="2" s="1"/>
  <c r="AK4059" i="2" a="1"/>
  <c r="AK4059" i="2" s="1"/>
  <c r="AK148" i="2" a="1"/>
  <c r="AK148" i="2" s="1"/>
  <c r="AK149" i="2" a="1"/>
  <c r="AK149" i="2" s="1"/>
  <c r="AK628" i="2" a="1"/>
  <c r="AK628" i="2" s="1"/>
  <c r="AK677" i="2" a="1"/>
  <c r="AK677" i="2" s="1"/>
  <c r="AK811" i="2" a="1"/>
  <c r="AK811" i="2" s="1"/>
  <c r="AK1561" i="2" a="1"/>
  <c r="AK1561" i="2" s="1"/>
  <c r="AK1625" i="2" a="1"/>
  <c r="AK1625" i="2" s="1"/>
  <c r="AK1626" i="2" a="1"/>
  <c r="AK1626" i="2" s="1"/>
  <c r="AK1696" i="2" a="1"/>
  <c r="AK1696" i="2" s="1"/>
  <c r="AK1798" i="2" a="1"/>
  <c r="AK1798" i="2" s="1"/>
  <c r="AK1799" i="2" a="1"/>
  <c r="AK1799" i="2"/>
  <c r="AK1896" i="2" a="1"/>
  <c r="AK1896" i="2" s="1"/>
  <c r="AK1989" i="2" a="1"/>
  <c r="AK1989" i="2" s="1"/>
  <c r="AK2513" i="2" a="1"/>
  <c r="AK2513" i="2"/>
  <c r="AK2577" i="2" a="1"/>
  <c r="AK2577" i="2" s="1"/>
  <c r="AK150" i="2" a="1"/>
  <c r="AK150" i="2" s="1"/>
  <c r="AK254" i="2" a="1"/>
  <c r="AK254" i="2"/>
  <c r="AK954" i="2" a="1"/>
  <c r="AK954" i="2"/>
  <c r="AK4579" i="2" a="1"/>
  <c r="AK4579" i="2"/>
  <c r="AK1229" i="2" a="1"/>
  <c r="AK1229" i="2" s="1"/>
  <c r="AK3471" i="2" a="1"/>
  <c r="AK3471" i="2" s="1"/>
  <c r="AK5110" i="2" a="1"/>
  <c r="AK5110" i="2" s="1"/>
  <c r="AK5234" i="2" a="1"/>
  <c r="AK5234" i="2" s="1"/>
  <c r="AK5623" i="2" a="1"/>
  <c r="AK5623" i="2" s="1"/>
  <c r="AK2578" i="2" a="1"/>
  <c r="AK2578" i="2" s="1"/>
  <c r="AK2579" i="2" a="1"/>
  <c r="AK2579" i="2" s="1"/>
  <c r="AK3235" i="2" a="1"/>
  <c r="AK3235" i="2"/>
  <c r="AK4188" i="2" a="1"/>
  <c r="AK4188" i="2" s="1"/>
  <c r="AK4354" i="2" a="1"/>
  <c r="AK4354" i="2" s="1"/>
  <c r="AK4380" i="2" a="1"/>
  <c r="AK4380" i="2" s="1"/>
  <c r="AK4800" i="2" a="1"/>
  <c r="AK4800" i="2" s="1"/>
  <c r="AK4832" i="2" a="1"/>
  <c r="AK4832" i="2" s="1"/>
  <c r="AK2673" i="2" a="1"/>
  <c r="AK2673" i="2" s="1"/>
  <c r="AK2762" i="2" a="1"/>
  <c r="AK2762" i="2" s="1"/>
  <c r="AK2857" i="2" a="1"/>
  <c r="AK2857" i="2" s="1"/>
  <c r="AK2858" i="2" a="1"/>
  <c r="AK2858" i="2" s="1"/>
  <c r="AK5435" i="2" a="1"/>
  <c r="AK5435" i="2" s="1"/>
  <c r="AK6007" i="2" a="1"/>
  <c r="AK6007" i="2" s="1"/>
  <c r="AK6067" i="2" a="1"/>
  <c r="AK6067" i="2" s="1"/>
  <c r="AK6121" i="2" a="1"/>
  <c r="AK6121" i="2"/>
  <c r="AK6254" i="2" a="1"/>
  <c r="AK6254" i="2" s="1"/>
  <c r="AK5009" i="2" a="1"/>
  <c r="AK5009" i="2" s="1"/>
  <c r="AK6339" i="2" a="1"/>
  <c r="AK6339" i="2" s="1"/>
  <c r="AK6440" i="2" a="1"/>
  <c r="AK6440" i="2" s="1"/>
  <c r="AK6" i="2" a="1"/>
  <c r="AK6" i="2" s="1"/>
  <c r="AK20" i="2" a="1"/>
  <c r="AK20" i="2" s="1"/>
  <c r="AK915" i="2" a="1"/>
  <c r="AK915" i="2" s="1"/>
  <c r="AK4580" i="2" a="1"/>
  <c r="AK4580" i="2" s="1"/>
  <c r="AK1199" i="2" a="1"/>
  <c r="AK1199" i="2"/>
  <c r="AK3472" i="2" a="1"/>
  <c r="AK3472" i="2" s="1"/>
  <c r="AK3381" i="2" a="1"/>
  <c r="AK3381" i="2" s="1"/>
  <c r="AK4091" i="2" a="1"/>
  <c r="AK4091" i="2" s="1"/>
  <c r="AK5754" i="2" a="1"/>
  <c r="AK5754" i="2" s="1"/>
  <c r="AK1123" i="2" a="1"/>
  <c r="AK1123" i="2"/>
  <c r="AK1139" i="2" a="1"/>
  <c r="AK1139" i="2" s="1"/>
  <c r="AK1179" i="2" a="1"/>
  <c r="AK1179" i="2" s="1"/>
  <c r="AK1230" i="2" a="1"/>
  <c r="AK1230" i="2" s="1"/>
  <c r="AK1264" i="2" a="1"/>
  <c r="AK1264" i="2" s="1"/>
  <c r="AK1308" i="2" a="1"/>
  <c r="AK1308" i="2"/>
  <c r="AK1361" i="2" a="1"/>
  <c r="AK1361" i="2" s="1"/>
  <c r="AK1403" i="2" a="1"/>
  <c r="AK1403" i="2" s="1"/>
  <c r="AK1404" i="2" a="1"/>
  <c r="AK1404" i="2" s="1"/>
  <c r="AK1510" i="2" a="1"/>
  <c r="AK1510" i="2" s="1"/>
  <c r="AK7" i="2" a="1"/>
  <c r="AK7" i="2"/>
  <c r="AK15" i="2" a="1"/>
  <c r="AK15" i="2" s="1"/>
  <c r="AK543" i="2" a="1"/>
  <c r="AK543" i="2" s="1"/>
  <c r="AK576" i="2" a="1"/>
  <c r="AK576" i="2" s="1"/>
  <c r="AK812" i="2" a="1"/>
  <c r="AK812" i="2" s="1"/>
  <c r="AK1405" i="2" a="1"/>
  <c r="AK1405" i="2" s="1"/>
  <c r="AK1511" i="2" a="1"/>
  <c r="AK1511" i="2" s="1"/>
  <c r="AK3591" i="2" a="1"/>
  <c r="AK3591" i="2" s="1"/>
  <c r="AK3594" i="2" a="1"/>
  <c r="AK3594" i="2" s="1"/>
  <c r="AK3897" i="2" a="1"/>
  <c r="AK3897" i="2" s="1"/>
  <c r="AK3938" i="2" a="1"/>
  <c r="AK3938" i="2"/>
  <c r="AK2257" i="2" a="1"/>
  <c r="AK2257" i="2"/>
  <c r="AK2286" i="2" a="1"/>
  <c r="AK2286" i="2" s="1"/>
  <c r="AK3382" i="2" a="1"/>
  <c r="AK3382" i="2" s="1"/>
  <c r="AK4932" i="2" a="1"/>
  <c r="AK4932" i="2" s="1"/>
  <c r="AK2763" i="2" a="1"/>
  <c r="AK2763" i="2"/>
  <c r="AK2859" i="2" a="1"/>
  <c r="AK2859" i="2" s="1"/>
  <c r="AK4092" i="2" a="1"/>
  <c r="AK4092" i="2" s="1"/>
  <c r="AK4318" i="2" a="1"/>
  <c r="AK4318" i="2"/>
  <c r="AK4335" i="2" a="1"/>
  <c r="AK4335" i="2" s="1"/>
  <c r="AK4694" i="2" a="1"/>
  <c r="AK4694" i="2" s="1"/>
  <c r="AK4709" i="2" a="1"/>
  <c r="AK4709" i="2" s="1"/>
  <c r="AK5069" i="2" a="1"/>
  <c r="AK5069" i="2"/>
  <c r="AK5235" i="2" a="1"/>
  <c r="AK5235" i="2" s="1"/>
  <c r="AK5349" i="2" a="1"/>
  <c r="AK5349" i="2" s="1"/>
  <c r="AK5489" i="2" a="1"/>
  <c r="AK5489" i="2" s="1"/>
  <c r="AK5556" i="2" a="1"/>
  <c r="AK5556" i="2" s="1"/>
  <c r="AK5605" i="2" a="1"/>
  <c r="AK5605" i="2" s="1"/>
  <c r="AK5845" i="2" a="1"/>
  <c r="AK5845" i="2" s="1"/>
  <c r="AK5883" i="2" a="1"/>
  <c r="AK5883" i="2"/>
  <c r="AK5901" i="2" a="1"/>
  <c r="AK5901" i="2" s="1"/>
  <c r="AK6309" i="2" a="1"/>
  <c r="AK6309" i="2"/>
  <c r="AK6466" i="2" a="1"/>
  <c r="AK6466" i="2" s="1"/>
  <c r="AK255" i="2" a="1"/>
  <c r="AK255" i="2" s="1"/>
  <c r="AK325" i="2" a="1"/>
  <c r="AK325" i="2" s="1"/>
  <c r="AK988" i="2" a="1"/>
  <c r="AK988" i="2" s="1"/>
  <c r="AK4581" i="2" a="1"/>
  <c r="AK4581" i="2" s="1"/>
  <c r="AK1265" i="2" a="1"/>
  <c r="AK1265" i="2" s="1"/>
  <c r="AK3473" i="2" a="1"/>
  <c r="AK3473" i="2" s="1"/>
  <c r="AK3173" i="2" a="1"/>
  <c r="AK3173" i="2" s="1"/>
  <c r="AK1406" i="2" a="1"/>
  <c r="AK1406" i="2" s="1"/>
  <c r="AK1457" i="2" a="1"/>
  <c r="AK1457" i="2"/>
  <c r="AK1458" i="2" a="1"/>
  <c r="AK1458" i="2"/>
  <c r="AK1512" i="2" a="1"/>
  <c r="AK1512" i="2" s="1"/>
  <c r="AK1562" i="2" a="1"/>
  <c r="AK1562" i="2"/>
  <c r="AK1627" i="2" a="1"/>
  <c r="AK1627" i="2"/>
  <c r="AK256" i="2" a="1"/>
  <c r="AK256" i="2" s="1"/>
  <c r="AK257" i="2" a="1"/>
  <c r="AK257" i="2" s="1"/>
  <c r="AK678" i="2" a="1"/>
  <c r="AK678" i="2" s="1"/>
  <c r="AK679" i="2" a="1"/>
  <c r="AK679" i="2" s="1"/>
  <c r="AK813" i="2" a="1"/>
  <c r="AK813" i="2" s="1"/>
  <c r="AK1628" i="2" a="1"/>
  <c r="AK1628" i="2" s="1"/>
  <c r="AK1697" i="2" a="1"/>
  <c r="AK1697" i="2" s="1"/>
  <c r="AK3632" i="2" a="1"/>
  <c r="AK3632" i="2" s="1"/>
  <c r="AK3652" i="2" a="1"/>
  <c r="AK3652" i="2" s="1"/>
  <c r="AK3853" i="2" a="1"/>
  <c r="AK3853" i="2" s="1"/>
  <c r="AK3880" i="2" a="1"/>
  <c r="AK3880" i="2" s="1"/>
  <c r="AK2372" i="2" a="1"/>
  <c r="AK2372" i="2" s="1"/>
  <c r="AK2410" i="2" a="1"/>
  <c r="AK2410" i="2" s="1"/>
  <c r="AK2411" i="2" a="1"/>
  <c r="AK2411" i="2" s="1"/>
  <c r="AK2450" i="2" a="1"/>
  <c r="AK2450" i="2" s="1"/>
  <c r="AK2475" i="2" a="1"/>
  <c r="AK2475" i="2" s="1"/>
  <c r="AK2514" i="2" a="1"/>
  <c r="AK2514" i="2" s="1"/>
  <c r="AK3236" i="2" a="1"/>
  <c r="AK3236" i="2" s="1"/>
  <c r="AK2674" i="2" a="1"/>
  <c r="AK2674" i="2"/>
  <c r="AK2764" i="2" a="1"/>
  <c r="AK2764" i="2"/>
  <c r="AK4250" i="2" a="1"/>
  <c r="AK4250" i="2" s="1"/>
  <c r="AK4381" i="2" a="1"/>
  <c r="AK4381" i="2" s="1"/>
  <c r="AK4382" i="2" a="1"/>
  <c r="AK4382" i="2" s="1"/>
  <c r="AK4867" i="2" a="1"/>
  <c r="AK4867" i="2" s="1"/>
  <c r="AK4868" i="2" a="1"/>
  <c r="AK4868" i="2" s="1"/>
  <c r="AK4189" i="2" a="1"/>
  <c r="AK4189" i="2" s="1"/>
  <c r="AK5755" i="2" a="1"/>
  <c r="AK5755" i="2" s="1"/>
  <c r="AK5141" i="2" a="1"/>
  <c r="AK5141" i="2" s="1"/>
  <c r="AK5236" i="2" a="1"/>
  <c r="AK5236" i="2" s="1"/>
  <c r="AK5412" i="2" a="1"/>
  <c r="AK5412" i="2"/>
  <c r="AK5688" i="2" a="1"/>
  <c r="AK5688" i="2"/>
  <c r="AK6008" i="2" a="1"/>
  <c r="AK6008" i="2" s="1"/>
  <c r="AK6122" i="2" a="1"/>
  <c r="AK6122" i="2" s="1"/>
  <c r="AK6203" i="2" a="1"/>
  <c r="AK6203" i="2"/>
  <c r="AK5010" i="2" a="1"/>
  <c r="AK5010" i="2"/>
  <c r="AK6328" i="2" a="1"/>
  <c r="AK6328" i="2"/>
  <c r="AK6443" i="2" a="1"/>
  <c r="AK6443" i="2" s="1"/>
  <c r="AK151" i="2" a="1"/>
  <c r="AK151" i="2" s="1"/>
  <c r="AK258" i="2" a="1"/>
  <c r="AK258" i="2" s="1"/>
  <c r="AK955" i="2" a="1"/>
  <c r="AK955" i="2" s="1"/>
  <c r="AK4582" i="2" a="1"/>
  <c r="AK4582" i="2"/>
  <c r="AK1231" i="2" a="1"/>
  <c r="AK1231" i="2" s="1"/>
  <c r="AK3474" i="2" a="1"/>
  <c r="AK3474" i="2" s="1"/>
  <c r="AK3384" i="2" a="1"/>
  <c r="AK3384" i="2"/>
  <c r="AK3653" i="2" a="1"/>
  <c r="AK3653" i="2" s="1"/>
  <c r="AK3677" i="2" a="1"/>
  <c r="AK3677" i="2" s="1"/>
  <c r="AK3898" i="2" a="1"/>
  <c r="AK3898" i="2" s="1"/>
  <c r="AK3899" i="2" a="1"/>
  <c r="AK3899" i="2" s="1"/>
  <c r="AK4138" i="2" a="1"/>
  <c r="AK4138" i="2" s="1"/>
  <c r="AK5756" i="2" a="1"/>
  <c r="AK5756" i="2" s="1"/>
  <c r="AK38" i="2" a="1"/>
  <c r="AK38" i="2" s="1"/>
  <c r="AK71" i="2" a="1"/>
  <c r="AK71" i="2" s="1"/>
  <c r="AK544" i="2" a="1"/>
  <c r="AK544" i="2" s="1"/>
  <c r="AK577" i="2" a="1"/>
  <c r="AK577" i="2" s="1"/>
  <c r="AK814" i="2" a="1"/>
  <c r="AK814" i="2" s="1"/>
  <c r="AK1513" i="2" a="1"/>
  <c r="AK1513" i="2" s="1"/>
  <c r="AK1563" i="2" a="1"/>
  <c r="AK1563" i="2" s="1"/>
  <c r="AK1629" i="2" a="1"/>
  <c r="AK1629" i="2" s="1"/>
  <c r="AK1698" i="2" a="1"/>
  <c r="AK1698" i="2" s="1"/>
  <c r="AK1699" i="2" a="1"/>
  <c r="AK1699" i="2"/>
  <c r="AK1800" i="2" a="1"/>
  <c r="AK1800" i="2" s="1"/>
  <c r="AK2476" i="2" a="1"/>
  <c r="AK2476" i="2" s="1"/>
  <c r="AK2515" i="2" a="1"/>
  <c r="AK2515" i="2" s="1"/>
  <c r="AK2580" i="2" a="1"/>
  <c r="AK2580" i="2" s="1"/>
  <c r="AK1700" i="2" a="1"/>
  <c r="AK1700" i="2"/>
  <c r="AK1897" i="2" a="1"/>
  <c r="AK1897" i="2"/>
  <c r="AK2765" i="2" a="1"/>
  <c r="AK2765" i="2" s="1"/>
  <c r="AK2860" i="2" a="1"/>
  <c r="AK2860" i="2"/>
  <c r="AK3409" i="2" a="1"/>
  <c r="AK3409" i="2"/>
  <c r="AK4139" i="2" a="1"/>
  <c r="AK4139" i="2" s="1"/>
  <c r="AK4402" i="2" a="1"/>
  <c r="AK4402" i="2" s="1"/>
  <c r="AK4429" i="2" a="1"/>
  <c r="AK4429" i="2" s="1"/>
  <c r="AK4695" i="2" a="1"/>
  <c r="AK4695" i="2" s="1"/>
  <c r="AK4710" i="2" a="1"/>
  <c r="AK4710" i="2" s="1"/>
  <c r="AK2675" i="2" a="1"/>
  <c r="AK2675" i="2" s="1"/>
  <c r="AK2676" i="2" a="1"/>
  <c r="AK2676" i="2" s="1"/>
  <c r="AK2766" i="2" a="1"/>
  <c r="AK2766" i="2" s="1"/>
  <c r="AK5111" i="2" a="1"/>
  <c r="AK5111" i="2" s="1"/>
  <c r="AK5237" i="2" a="1"/>
  <c r="AK5237" i="2" s="1"/>
  <c r="AK5364" i="2" a="1"/>
  <c r="AK5364" i="2" s="1"/>
  <c r="AK5490" i="2" a="1"/>
  <c r="AK5490" i="2" s="1"/>
  <c r="AK5557" i="2" a="1"/>
  <c r="AK5557" i="2" s="1"/>
  <c r="AK5624" i="2" a="1"/>
  <c r="AK5624" i="2" s="1"/>
  <c r="AK6068" i="2" a="1"/>
  <c r="AK6068" i="2" s="1"/>
  <c r="AK6123" i="2" a="1"/>
  <c r="AK6123" i="2" s="1"/>
  <c r="AK6204" i="2" a="1"/>
  <c r="AK6204" i="2" s="1"/>
  <c r="AK4977" i="2" a="1"/>
  <c r="AK4977" i="2" s="1"/>
  <c r="AK6295" i="2" a="1"/>
  <c r="AK6295" i="2" s="1"/>
  <c r="AK6415" i="2" a="1"/>
  <c r="AK6415" i="2" s="1"/>
  <c r="AK3237" i="2" a="1"/>
  <c r="AK3237" i="2" s="1"/>
  <c r="AK3608" i="2" a="1"/>
  <c r="AK3608" i="2" s="1"/>
  <c r="AK3633" i="2" a="1"/>
  <c r="AK3633" i="2" s="1"/>
  <c r="AK3826" i="2" a="1"/>
  <c r="AK3826" i="2"/>
  <c r="AK3854" i="2" a="1"/>
  <c r="AK3854" i="2" s="1"/>
  <c r="AK4060" i="2" a="1"/>
  <c r="AK4060" i="2"/>
  <c r="AK152" i="2" a="1"/>
  <c r="AK152" i="2" s="1"/>
  <c r="AK153" i="2" a="1"/>
  <c r="AK153" i="2"/>
  <c r="AK629" i="2" a="1"/>
  <c r="AK629" i="2" s="1"/>
  <c r="AK680" i="2" a="1"/>
  <c r="AK680" i="2"/>
  <c r="AK815" i="2" a="1"/>
  <c r="AK815" i="2" s="1"/>
  <c r="AK1564" i="2" a="1"/>
  <c r="AK1564" i="2" s="1"/>
  <c r="AK1630" i="2" a="1"/>
  <c r="AK1630" i="2"/>
  <c r="AK1631" i="2" a="1"/>
  <c r="AK1631" i="2" s="1"/>
  <c r="AK1701" i="2" a="1"/>
  <c r="AK1701" i="2" s="1"/>
  <c r="AK1801" i="2" a="1"/>
  <c r="AK1801" i="2"/>
  <c r="AK1898" i="2" a="1"/>
  <c r="AK1898" i="2" s="1"/>
  <c r="AK1899" i="2" a="1"/>
  <c r="AK1899" i="2" s="1"/>
  <c r="AK1990" i="2" a="1"/>
  <c r="AK1990" i="2" s="1"/>
  <c r="AK2581" i="2" a="1"/>
  <c r="AK2581" i="2"/>
  <c r="AK2582" i="2" a="1"/>
  <c r="AK2582" i="2" s="1"/>
  <c r="AK154" i="2" a="1"/>
  <c r="AK154" i="2"/>
  <c r="AK259" i="2" a="1"/>
  <c r="AK259" i="2"/>
  <c r="AK956" i="2" a="1"/>
  <c r="AK956" i="2" s="1"/>
  <c r="AK4583" i="2" a="1"/>
  <c r="AK4583" i="2" s="1"/>
  <c r="AK1232" i="2" a="1"/>
  <c r="AK1232" i="2" s="1"/>
  <c r="AK3475" i="2" a="1"/>
  <c r="AK3475" i="2" s="1"/>
  <c r="AK5142" i="2" a="1"/>
  <c r="AK5142" i="2" s="1"/>
  <c r="AK5238" i="2" a="1"/>
  <c r="AK5238" i="2" s="1"/>
  <c r="AK5625" i="2" a="1"/>
  <c r="AK5625" i="2" s="1"/>
  <c r="AK2583" i="2" a="1"/>
  <c r="AK2583" i="2" s="1"/>
  <c r="AK2677" i="2" a="1"/>
  <c r="AK2677" i="2" s="1"/>
  <c r="AK3285" i="2" a="1"/>
  <c r="AK3285" i="2" s="1"/>
  <c r="AK4190" i="2" a="1"/>
  <c r="AK4190" i="2"/>
  <c r="AK4355" i="2" a="1"/>
  <c r="AK4355" i="2" s="1"/>
  <c r="AK4383" i="2" a="1"/>
  <c r="AK4383" i="2" s="1"/>
  <c r="AK4801" i="2" a="1"/>
  <c r="AK4801" i="2" s="1"/>
  <c r="AK4833" i="2" a="1"/>
  <c r="AK4833" i="2" s="1"/>
  <c r="AK2678" i="2" a="1"/>
  <c r="AK2678" i="2" s="1"/>
  <c r="AK2767" i="2" a="1"/>
  <c r="AK2767" i="2" s="1"/>
  <c r="AK2861" i="2" a="1"/>
  <c r="AK2861" i="2" s="1"/>
  <c r="AK2956" i="2" a="1"/>
  <c r="AK2956" i="2" s="1"/>
  <c r="AK5436" i="2" a="1"/>
  <c r="AK5436" i="2" s="1"/>
  <c r="AK6009" i="2" a="1"/>
  <c r="AK6009" i="2" s="1"/>
  <c r="AK6069" i="2" a="1"/>
  <c r="AK6069" i="2" s="1"/>
  <c r="AK6124" i="2" a="1"/>
  <c r="AK6124" i="2" s="1"/>
  <c r="AK6205" i="2" a="1"/>
  <c r="AK6205" i="2" s="1"/>
  <c r="AK5011" i="2" a="1"/>
  <c r="AK5011" i="2"/>
  <c r="AK6357" i="2" a="1"/>
  <c r="AK6357" i="2" s="1"/>
  <c r="AK6444" i="2" a="1"/>
  <c r="AK6444" i="2" s="1"/>
  <c r="AK3678" i="2" a="1"/>
  <c r="AK3678" i="2" s="1"/>
  <c r="AK3679" i="2" a="1"/>
  <c r="AK3679" i="2" s="1"/>
  <c r="AK3900" i="2" a="1"/>
  <c r="AK3900" i="2" s="1"/>
  <c r="AK3901" i="2" a="1"/>
  <c r="AK3901" i="2"/>
  <c r="AK4061" i="2" a="1"/>
  <c r="AK4061" i="2"/>
  <c r="AK326" i="2" a="1"/>
  <c r="AK326" i="2" s="1"/>
  <c r="AK365" i="2" a="1"/>
  <c r="AK365" i="2" s="1"/>
  <c r="AK712" i="2" a="1"/>
  <c r="AK712" i="2" s="1"/>
  <c r="AK734" i="2" a="1"/>
  <c r="AK734" i="2" s="1"/>
  <c r="AK816" i="2" a="1"/>
  <c r="AK816" i="2"/>
  <c r="AK1900" i="2" a="1"/>
  <c r="AK1900" i="2" s="1"/>
  <c r="AK1901" i="2" a="1"/>
  <c r="AK1901" i="2" s="1"/>
  <c r="AK1991" i="2" a="1"/>
  <c r="AK1991" i="2" s="1"/>
  <c r="AK2078" i="2" a="1"/>
  <c r="AK2078" i="2" s="1"/>
  <c r="AK2135" i="2" a="1"/>
  <c r="AK2135" i="2" s="1"/>
  <c r="AK2164" i="2" a="1"/>
  <c r="AK2164" i="2"/>
  <c r="AK366" i="2" a="1"/>
  <c r="AK366" i="2"/>
  <c r="AK367" i="2" a="1"/>
  <c r="AK367" i="2" s="1"/>
  <c r="AK1033" i="2" a="1"/>
  <c r="AK1033" i="2"/>
  <c r="AK4584" i="2" a="1"/>
  <c r="AK4584" i="2"/>
  <c r="AK1362" i="2" a="1"/>
  <c r="AK1362" i="2" s="1"/>
  <c r="AK3476" i="2" a="1"/>
  <c r="AK3476" i="2" s="1"/>
  <c r="AK5182" i="2" a="1"/>
  <c r="AK5182" i="2" s="1"/>
  <c r="AK5239" i="2" a="1"/>
  <c r="AK5239" i="2"/>
  <c r="AK5702" i="2" a="1"/>
  <c r="AK5702" i="2"/>
  <c r="AK3339" i="2" a="1"/>
  <c r="AK3339" i="2"/>
  <c r="AK4276" i="2" a="1"/>
  <c r="AK4276" i="2"/>
  <c r="AK2768" i="2" a="1"/>
  <c r="AK2768" i="2" s="1"/>
  <c r="AK2862" i="2" a="1"/>
  <c r="AK2862" i="2" s="1"/>
  <c r="AK2863" i="2" a="1"/>
  <c r="AK2863" i="2" s="1"/>
  <c r="AK2957" i="2" a="1"/>
  <c r="AK2957" i="2" s="1"/>
  <c r="AK3035" i="2" a="1"/>
  <c r="AK3035" i="2" s="1"/>
  <c r="AK3073" i="2" a="1"/>
  <c r="AK3073" i="2" s="1"/>
  <c r="AK6010" i="2" a="1"/>
  <c r="AK6010" i="2" s="1"/>
  <c r="AK6070" i="2" a="1"/>
  <c r="AK6070" i="2" s="1"/>
  <c r="AK6125" i="2" a="1"/>
  <c r="AK6125" i="2" s="1"/>
  <c r="AK6206" i="2" a="1"/>
  <c r="AK6206" i="2" s="1"/>
  <c r="AK5049" i="2" a="1"/>
  <c r="AK5049" i="2" s="1"/>
  <c r="AK3074" i="2" a="1"/>
  <c r="AK3074" i="2" s="1"/>
  <c r="AK3584" i="2" a="1"/>
  <c r="AK3584" i="2"/>
  <c r="AK3586" i="2" a="1"/>
  <c r="AK3586" i="2" s="1"/>
  <c r="AK3802" i="2" a="1"/>
  <c r="AK3802" i="2" s="1"/>
  <c r="AK3809" i="2" a="1"/>
  <c r="AK3809" i="2" s="1"/>
  <c r="AK4062" i="2" a="1"/>
  <c r="AK4062" i="2" s="1"/>
  <c r="AK8" i="2" a="1"/>
  <c r="AK8" i="2" s="1"/>
  <c r="AK16" i="2" a="1"/>
  <c r="AK16" i="2"/>
  <c r="AK545" i="2" a="1"/>
  <c r="AK545" i="2" s="1"/>
  <c r="AK578" i="2" a="1"/>
  <c r="AK578" i="2" s="1"/>
  <c r="AK817" i="2" a="1"/>
  <c r="AK817" i="2"/>
  <c r="AK1200" i="2" a="1"/>
  <c r="AK1200" i="2"/>
  <c r="AK1309" i="2" a="1"/>
  <c r="AK1309" i="2"/>
  <c r="AK1127" i="2" a="1"/>
  <c r="AK1127" i="2"/>
  <c r="AK1163" i="2" a="1"/>
  <c r="AK1163" i="2"/>
  <c r="AK1233" i="2" a="1"/>
  <c r="AK1233" i="2"/>
  <c r="AK1565" i="2" a="1"/>
  <c r="AK1565" i="2"/>
  <c r="AK1566" i="2" a="1"/>
  <c r="AK1566" i="2" s="1"/>
  <c r="AK1632" i="2" a="1"/>
  <c r="AK1632" i="2" s="1"/>
  <c r="AK1702" i="2" a="1"/>
  <c r="AK1702" i="2" s="1"/>
  <c r="AK1802" i="2" a="1"/>
  <c r="AK1802" i="2"/>
  <c r="AK1803" i="2" a="1"/>
  <c r="AK1803" i="2" s="1"/>
  <c r="AK2079" i="2" a="1"/>
  <c r="AK2079" i="2" s="1"/>
  <c r="AK2280" i="2" a="1"/>
  <c r="AK2280" i="2"/>
  <c r="AK2293" i="2" a="1"/>
  <c r="AK2293" i="2" s="1"/>
  <c r="AK9" i="2" a="1"/>
  <c r="AK9" i="2"/>
  <c r="AK21" i="2" a="1"/>
  <c r="AK21" i="2"/>
  <c r="AK916" i="2" a="1"/>
  <c r="AK916" i="2" s="1"/>
  <c r="AK4585" i="2" a="1"/>
  <c r="AK4585" i="2" s="1"/>
  <c r="AK1201" i="2" a="1"/>
  <c r="AK1201" i="2" s="1"/>
  <c r="AK3477" i="2" a="1"/>
  <c r="AK3477" i="2" s="1"/>
  <c r="AK5081" i="2" a="1"/>
  <c r="AK5081" i="2" s="1"/>
  <c r="AK5240" i="2" a="1"/>
  <c r="AK5240" i="2" s="1"/>
  <c r="AK5595" i="2" a="1"/>
  <c r="AK5595" i="2" s="1"/>
  <c r="AK2477" i="2" a="1"/>
  <c r="AK2477" i="2" s="1"/>
  <c r="AK2516" i="2" a="1"/>
  <c r="AK2516" i="2"/>
  <c r="AK3075" i="2" a="1"/>
  <c r="AK3075" i="2"/>
  <c r="AK4093" i="2" a="1"/>
  <c r="AK4093" i="2" s="1"/>
  <c r="AK4191" i="2" a="1"/>
  <c r="AK4191" i="2" s="1"/>
  <c r="AK4299" i="2" a="1"/>
  <c r="AK4299" i="2"/>
  <c r="AK4772" i="2" a="1"/>
  <c r="AK4772" i="2" s="1"/>
  <c r="AK4773" i="2" a="1"/>
  <c r="AK4773" i="2" s="1"/>
  <c r="AK5413" i="2" a="1"/>
  <c r="AK5413" i="2" s="1"/>
  <c r="AK6011" i="2" a="1"/>
  <c r="AK6011" i="2"/>
  <c r="AK6071" i="2" a="1"/>
  <c r="AK6071" i="2" s="1"/>
  <c r="AK6126" i="2" a="1"/>
  <c r="AK6126" i="2" s="1"/>
  <c r="AK6255" i="2" a="1"/>
  <c r="AK6255" i="2" s="1"/>
  <c r="AK4957" i="2" a="1"/>
  <c r="AK4957" i="2" s="1"/>
  <c r="AK6292" i="2" a="1"/>
  <c r="AK6292" i="2"/>
  <c r="AK6422" i="2" a="1"/>
  <c r="AK6422" i="2"/>
  <c r="AK3322" i="2" a="1"/>
  <c r="AK3322" i="2"/>
  <c r="AK3654" i="2" a="1"/>
  <c r="AK3654" i="2"/>
  <c r="AK3680" i="2" a="1"/>
  <c r="AK3680" i="2"/>
  <c r="AK3881" i="2" a="1"/>
  <c r="AK3881" i="2" s="1"/>
  <c r="AK3902" i="2" a="1"/>
  <c r="AK3902" i="2" s="1"/>
  <c r="AK4063" i="2" a="1"/>
  <c r="AK4063" i="2" s="1"/>
  <c r="AK260" i="2" a="1"/>
  <c r="AK260" i="2" s="1"/>
  <c r="AK327" i="2" a="1"/>
  <c r="AK327" i="2"/>
  <c r="AK681" i="2" a="1"/>
  <c r="AK681" i="2"/>
  <c r="AK713" i="2" a="1"/>
  <c r="AK713" i="2" s="1"/>
  <c r="AK818" i="2" a="1"/>
  <c r="AK818" i="2" s="1"/>
  <c r="AK1703" i="2" a="1"/>
  <c r="AK1703" i="2" s="1"/>
  <c r="AK1804" i="2" a="1"/>
  <c r="AK1804" i="2" s="1"/>
  <c r="AK1902" i="2" a="1"/>
  <c r="AK1902" i="2" s="1"/>
  <c r="AK1992" i="2" a="1"/>
  <c r="AK1992" i="2" s="1"/>
  <c r="AK1993" i="2" a="1"/>
  <c r="AK1993" i="2" s="1"/>
  <c r="AK2080" i="2" a="1"/>
  <c r="AK2080" i="2" s="1"/>
  <c r="AK2136" i="2" a="1"/>
  <c r="AK2136" i="2" s="1"/>
  <c r="AK261" i="2" a="1"/>
  <c r="AK261" i="2" s="1"/>
  <c r="AK328" i="2" a="1"/>
  <c r="AK328" i="2" s="1"/>
  <c r="AK1007" i="2" a="1"/>
  <c r="AK1007" i="2" s="1"/>
  <c r="AK4586" i="2" a="1"/>
  <c r="AK4586" i="2" s="1"/>
  <c r="AK1310" i="2" a="1"/>
  <c r="AK1310" i="2" s="1"/>
  <c r="AK3478" i="2" a="1"/>
  <c r="AK3478" i="2" s="1"/>
  <c r="AK5168" i="2" a="1"/>
  <c r="AK5168" i="2" s="1"/>
  <c r="AK5241" i="2" a="1"/>
  <c r="AK5241" i="2" s="1"/>
  <c r="AK5658" i="2" a="1"/>
  <c r="AK5658" i="2" s="1"/>
  <c r="AK1805" i="2" a="1"/>
  <c r="AK1805" i="2" s="1"/>
  <c r="AK2679" i="2" a="1"/>
  <c r="AK2679" i="2"/>
  <c r="AK2769" i="2" a="1"/>
  <c r="AK2769" i="2" s="1"/>
  <c r="AK3323" i="2" a="1"/>
  <c r="AK3323" i="2"/>
  <c r="AK4277" i="2" a="1"/>
  <c r="AK4277" i="2"/>
  <c r="AK4403" i="2" a="1"/>
  <c r="AK4403" i="2"/>
  <c r="AK4430" i="2" a="1"/>
  <c r="AK4430" i="2"/>
  <c r="AK4869" i="2" a="1"/>
  <c r="AK4869" i="2" s="1"/>
  <c r="AK4893" i="2" a="1"/>
  <c r="AK4893" i="2" s="1"/>
  <c r="AK2680" i="2" a="1"/>
  <c r="AK2680" i="2" s="1"/>
  <c r="AK2770" i="2" a="1"/>
  <c r="AK2770" i="2"/>
  <c r="AK2864" i="2" a="1"/>
  <c r="AK2864" i="2" s="1"/>
  <c r="AK2958" i="2" a="1"/>
  <c r="AK2958" i="2"/>
  <c r="AK2959" i="2" a="1"/>
  <c r="AK2959" i="2" s="1"/>
  <c r="AK3036" i="2" a="1"/>
  <c r="AK3036" i="2" s="1"/>
  <c r="AK5457" i="2" a="1"/>
  <c r="AK5457" i="2"/>
  <c r="AK6072" i="2" a="1"/>
  <c r="AK6072" i="2" s="1"/>
  <c r="AK6073" i="2" a="1"/>
  <c r="AK6073" i="2" s="1"/>
  <c r="AK6127" i="2" a="1"/>
  <c r="AK6127" i="2" s="1"/>
  <c r="AK6207" i="2" a="1"/>
  <c r="AK6207" i="2"/>
  <c r="AK5027" i="2" a="1"/>
  <c r="AK5027" i="2" s="1"/>
  <c r="AK6368" i="2" a="1"/>
  <c r="AK6368" i="2" s="1"/>
  <c r="AK6455" i="2" a="1"/>
  <c r="AK6455" i="2" s="1"/>
  <c r="AK262" i="2" a="1"/>
  <c r="AK262" i="2" s="1"/>
  <c r="AK329" i="2" a="1"/>
  <c r="AK329" i="2" s="1"/>
  <c r="AK989" i="2" a="1"/>
  <c r="AK989" i="2" s="1"/>
  <c r="AK4587" i="2" a="1"/>
  <c r="AK4587" i="2" s="1"/>
  <c r="AK1266" i="2" a="1"/>
  <c r="AK1266" i="2" s="1"/>
  <c r="AK3479" i="2" a="1"/>
  <c r="AK3479" i="2"/>
  <c r="AK3421" i="2" a="1"/>
  <c r="AK3421" i="2"/>
  <c r="AK1363" i="2" a="1"/>
  <c r="AK1363" i="2" s="1"/>
  <c r="AK1407" i="2" a="1"/>
  <c r="AK1407" i="2" s="1"/>
  <c r="AK1408" i="2" a="1"/>
  <c r="AK1408" i="2"/>
  <c r="AK1459" i="2" a="1"/>
  <c r="AK1459" i="2" s="1"/>
  <c r="AK1514" i="2" a="1"/>
  <c r="AK1514" i="2" s="1"/>
  <c r="AK1515" i="2" a="1"/>
  <c r="AK1515" i="2" s="1"/>
  <c r="AK155" i="2" a="1"/>
  <c r="AK155" i="2" s="1"/>
  <c r="AK263" i="2" a="1"/>
  <c r="AK263" i="2" s="1"/>
  <c r="AK630" i="2" a="1"/>
  <c r="AK630" i="2"/>
  <c r="AK682" i="2" a="1"/>
  <c r="AK682" i="2"/>
  <c r="AK819" i="2" a="1"/>
  <c r="AK819" i="2" s="1"/>
  <c r="AK1994" i="2" a="1"/>
  <c r="AK1994" i="2" s="1"/>
  <c r="AK2081" i="2" a="1"/>
  <c r="AK2081" i="2"/>
  <c r="AK3744" i="2" a="1"/>
  <c r="AK3744" i="2" s="1"/>
  <c r="AK3775" i="2" a="1"/>
  <c r="AK3775" i="2" s="1"/>
  <c r="AK3968" i="2" a="1"/>
  <c r="AK3968" i="2" s="1"/>
  <c r="AK3994" i="2" a="1"/>
  <c r="AK3994" i="2" s="1"/>
  <c r="AK2337" i="2" a="1"/>
  <c r="AK2337" i="2"/>
  <c r="AK2373" i="2" a="1"/>
  <c r="AK2373" i="2"/>
  <c r="AK2374" i="2" a="1"/>
  <c r="AK2374" i="2"/>
  <c r="AK2412" i="2" a="1"/>
  <c r="AK2412" i="2"/>
  <c r="AK2451" i="2" a="1"/>
  <c r="AK2451" i="2" s="1"/>
  <c r="AK2478" i="2" a="1"/>
  <c r="AK2478" i="2" s="1"/>
  <c r="AK3422" i="2" a="1"/>
  <c r="AK3422" i="2" s="1"/>
  <c r="AK2960" i="2" a="1"/>
  <c r="AK2960" i="2" s="1"/>
  <c r="AK3037" i="2" a="1"/>
  <c r="AK3037" i="2" s="1"/>
  <c r="AK4192" i="2" a="1"/>
  <c r="AK4192" i="2" s="1"/>
  <c r="AK4474" i="2" a="1"/>
  <c r="AK4474" i="2" s="1"/>
  <c r="AK4500" i="2" a="1"/>
  <c r="AK4500" i="2" s="1"/>
  <c r="AK4744" i="2" a="1"/>
  <c r="AK4744" i="2" s="1"/>
  <c r="AK4774" i="2" a="1"/>
  <c r="AK4774" i="2"/>
  <c r="AK4193" i="2" a="1"/>
  <c r="AK4193" i="2"/>
  <c r="AK5757" i="2" a="1"/>
  <c r="AK5757" i="2" s="1"/>
  <c r="AK5112" i="2" a="1"/>
  <c r="AK5112" i="2" s="1"/>
  <c r="AK5242" i="2" a="1"/>
  <c r="AK5242" i="2" s="1"/>
  <c r="AK5389" i="2" a="1"/>
  <c r="AK5389" i="2" s="1"/>
  <c r="AK5491" i="2" a="1"/>
  <c r="AK5491" i="2" s="1"/>
  <c r="AK5558" i="2" a="1"/>
  <c r="AK5558" i="2" s="1"/>
  <c r="AK5659" i="2" a="1"/>
  <c r="AK5659" i="2" s="1"/>
  <c r="AK5874" i="2" a="1"/>
  <c r="AK5874" i="2"/>
  <c r="AK5924" i="2" a="1"/>
  <c r="AK5924" i="2" s="1"/>
  <c r="AK5951" i="2" a="1"/>
  <c r="AK5951" i="2" s="1"/>
  <c r="AK4978" i="2" a="1"/>
  <c r="AK4978" i="2" s="1"/>
  <c r="AK6381" i="2" a="1"/>
  <c r="AK6381" i="2" s="1"/>
  <c r="AK6505" i="2" a="1"/>
  <c r="AK6505" i="2" s="1"/>
  <c r="AK156" i="2" a="1"/>
  <c r="AK156" i="2" s="1"/>
  <c r="AK264" i="2" a="1"/>
  <c r="AK264" i="2" s="1"/>
  <c r="AK957" i="2" a="1"/>
  <c r="AK957" i="2" s="1"/>
  <c r="AK4588" i="2" a="1"/>
  <c r="AK4588" i="2" s="1"/>
  <c r="AK1234" i="2" a="1"/>
  <c r="AK1234" i="2" s="1"/>
  <c r="AK3480" i="2" a="1"/>
  <c r="AK3480" i="2" s="1"/>
  <c r="AK3391" i="2" a="1"/>
  <c r="AK3391" i="2" s="1"/>
  <c r="AK4140" i="2" a="1"/>
  <c r="AK4140" i="2"/>
  <c r="AK5758" i="2" a="1"/>
  <c r="AK5758" i="2"/>
  <c r="AK72" i="2" a="1"/>
  <c r="AK72" i="2" s="1"/>
  <c r="AK73" i="2" a="1"/>
  <c r="AK73" i="2" s="1"/>
  <c r="AK579" i="2" a="1"/>
  <c r="AK579" i="2" s="1"/>
  <c r="AK580" i="2" a="1"/>
  <c r="AK580" i="2"/>
  <c r="AK820" i="2" a="1"/>
  <c r="AK820" i="2" s="1"/>
  <c r="AK1516" i="2" a="1"/>
  <c r="AK1516" i="2" s="1"/>
  <c r="AK1567" i="2" a="1"/>
  <c r="AK1567" i="2" s="1"/>
  <c r="AK1633" i="2" a="1"/>
  <c r="AK1633" i="2" s="1"/>
  <c r="AK1704" i="2" a="1"/>
  <c r="AK1704" i="2"/>
  <c r="AK1806" i="2" a="1"/>
  <c r="AK1806" i="2" s="1"/>
  <c r="AK1807" i="2" a="1"/>
  <c r="AK1807" i="2" s="1"/>
  <c r="AK2479" i="2" a="1"/>
  <c r="AK2479" i="2" s="1"/>
  <c r="AK2517" i="2" a="1"/>
  <c r="AK2517" i="2"/>
  <c r="AK2584" i="2" a="1"/>
  <c r="AK2584" i="2"/>
  <c r="AK2585" i="2" a="1"/>
  <c r="AK2585" i="2"/>
  <c r="AK1705" i="2" a="1"/>
  <c r="AK1705" i="2"/>
  <c r="AK1808" i="2" a="1"/>
  <c r="AK1808" i="2" s="1"/>
  <c r="AK2771" i="2" a="1"/>
  <c r="AK2771" i="2" s="1"/>
  <c r="AK2865" i="2" a="1"/>
  <c r="AK2865" i="2"/>
  <c r="AK3410" i="2" a="1"/>
  <c r="AK3410" i="2" s="1"/>
  <c r="AK4141" i="2" a="1"/>
  <c r="AK4141" i="2" s="1"/>
  <c r="AK2681" i="2" a="1"/>
  <c r="AK2681" i="2" s="1"/>
  <c r="AK2772" i="2" a="1"/>
  <c r="AK2772" i="2" s="1"/>
  <c r="AK5113" i="2" a="1"/>
  <c r="AK5113" i="2" s="1"/>
  <c r="AK5243" i="2" a="1"/>
  <c r="AK5243" i="2" s="1"/>
  <c r="AK5365" i="2" a="1"/>
  <c r="AK5365" i="2" s="1"/>
  <c r="AK5492" i="2" a="1"/>
  <c r="AK5492" i="2" s="1"/>
  <c r="AK5559" i="2" a="1"/>
  <c r="AK5559" i="2" s="1"/>
  <c r="AK5626" i="2" a="1"/>
  <c r="AK5626" i="2" s="1"/>
  <c r="AK6074" i="2" a="1"/>
  <c r="AK6074" i="2" s="1"/>
  <c r="AK6208" i="2" a="1"/>
  <c r="AK6208" i="2" s="1"/>
  <c r="AK6256" i="2" a="1"/>
  <c r="AK6256" i="2" s="1"/>
  <c r="AK4979" i="2" a="1"/>
  <c r="AK4979" i="2" s="1"/>
  <c r="AK6296" i="2" a="1"/>
  <c r="AK6296" i="2" s="1"/>
  <c r="AK6416" i="2" a="1"/>
  <c r="AK6416" i="2" s="1"/>
  <c r="AK74" i="2" a="1"/>
  <c r="AK74" i="2" s="1"/>
  <c r="AK157" i="2" a="1"/>
  <c r="AK157" i="2" s="1"/>
  <c r="AK928" i="2" a="1"/>
  <c r="AK928" i="2" s="1"/>
  <c r="AK4589" i="2" a="1"/>
  <c r="AK4589" i="2"/>
  <c r="AK1202" i="2" a="1"/>
  <c r="AK1202" i="2" s="1"/>
  <c r="AK3481" i="2" a="1"/>
  <c r="AK3481" i="2"/>
  <c r="AK3392" i="2" a="1"/>
  <c r="AK3392" i="2"/>
  <c r="AK4094" i="2" a="1"/>
  <c r="AK4094" i="2" s="1"/>
  <c r="AK5759" i="2" a="1"/>
  <c r="AK5759" i="2"/>
  <c r="AK1267" i="2" a="1"/>
  <c r="AK1267" i="2"/>
  <c r="AK1311" i="2" a="1"/>
  <c r="AK1311" i="2"/>
  <c r="AK1312" i="2" a="1"/>
  <c r="AK1312" i="2" s="1"/>
  <c r="AK1364" i="2" a="1"/>
  <c r="AK1364" i="2"/>
  <c r="AK1409" i="2" a="1"/>
  <c r="AK1409" i="2"/>
  <c r="AK1460" i="2" a="1"/>
  <c r="AK1460" i="2" s="1"/>
  <c r="AK39" i="2" a="1"/>
  <c r="AK39" i="2"/>
  <c r="AK75" i="2" a="1"/>
  <c r="AK75" i="2" s="1"/>
  <c r="AK546" i="2" a="1"/>
  <c r="AK546" i="2" s="1"/>
  <c r="AK581" i="2" a="1"/>
  <c r="AK581" i="2" s="1"/>
  <c r="AK821" i="2" a="1"/>
  <c r="AK821" i="2"/>
  <c r="AK1809" i="2" a="1"/>
  <c r="AK1809" i="2" s="1"/>
  <c r="AK1903" i="2" a="1"/>
  <c r="AK1903" i="2" s="1"/>
  <c r="AK3681" i="2" a="1"/>
  <c r="AK3681" i="2" s="1"/>
  <c r="AK3713" i="2" a="1"/>
  <c r="AK3713" i="2" s="1"/>
  <c r="AK3903" i="2" a="1"/>
  <c r="AK3903" i="2" s="1"/>
  <c r="AK3939" i="2" a="1"/>
  <c r="AK3939" i="2" s="1"/>
  <c r="AK2297" i="2" a="1"/>
  <c r="AK2297" i="2" s="1"/>
  <c r="AK2308" i="2" a="1"/>
  <c r="AK2308" i="2" s="1"/>
  <c r="AK2309" i="2" a="1"/>
  <c r="AK2309" i="2" s="1"/>
  <c r="AK2338" i="2" a="1"/>
  <c r="AK2338" i="2" s="1"/>
  <c r="AK2375" i="2" a="1"/>
  <c r="AK2375" i="2" s="1"/>
  <c r="AK2413" i="2" a="1"/>
  <c r="AK2413" i="2" s="1"/>
  <c r="AK3393" i="2" a="1"/>
  <c r="AK3393" i="2" s="1"/>
  <c r="AK4933" i="2" a="1"/>
  <c r="AK4933" i="2" s="1"/>
  <c r="AK2866" i="2" a="1"/>
  <c r="AK2866" i="2" s="1"/>
  <c r="AK2961" i="2" a="1"/>
  <c r="AK2961" i="2"/>
  <c r="AK4095" i="2" a="1"/>
  <c r="AK4095" i="2" s="1"/>
  <c r="AK4431" i="2" a="1"/>
  <c r="AK4431" i="2" s="1"/>
  <c r="AK4432" i="2" a="1"/>
  <c r="AK4432" i="2" s="1"/>
  <c r="AK4711" i="2" a="1"/>
  <c r="AK4711" i="2"/>
  <c r="AK4712" i="2" a="1"/>
  <c r="AK4712" i="2" s="1"/>
  <c r="AK5070" i="2" a="1"/>
  <c r="AK5070" i="2" s="1"/>
  <c r="AK5244" i="2" a="1"/>
  <c r="AK5244" i="2" s="1"/>
  <c r="AK5366" i="2" a="1"/>
  <c r="AK5366" i="2" s="1"/>
  <c r="AK5493" i="2" a="1"/>
  <c r="AK5493" i="2"/>
  <c r="AK5560" i="2" a="1"/>
  <c r="AK5560" i="2"/>
  <c r="AK5606" i="2" a="1"/>
  <c r="AK5606" i="2"/>
  <c r="AK5849" i="2" a="1"/>
  <c r="AK5849" i="2"/>
  <c r="AK5884" i="2" a="1"/>
  <c r="AK5884" i="2"/>
  <c r="AK5902" i="2" a="1"/>
  <c r="AK5902" i="2" s="1"/>
  <c r="AK6329" i="2" a="1"/>
  <c r="AK6329" i="2" s="1"/>
  <c r="AK6475" i="2" a="1"/>
  <c r="AK6475" i="2"/>
  <c r="AK3324" i="2" a="1"/>
  <c r="AK3324" i="2" s="1"/>
  <c r="AK4064" i="2" a="1"/>
  <c r="AK4064" i="2"/>
  <c r="AK265" i="2" a="1"/>
  <c r="AK265" i="2" s="1"/>
  <c r="AK330" i="2" a="1"/>
  <c r="AK330" i="2"/>
  <c r="AK714" i="2" a="1"/>
  <c r="AK714" i="2" s="1"/>
  <c r="AK715" i="2" a="1"/>
  <c r="AK715" i="2" s="1"/>
  <c r="AK822" i="2" a="1"/>
  <c r="AK822" i="2" s="1"/>
  <c r="AK1706" i="2" a="1"/>
  <c r="AK1706" i="2"/>
  <c r="AK1810" i="2" a="1"/>
  <c r="AK1810" i="2" s="1"/>
  <c r="AK1904" i="2" a="1"/>
  <c r="AK1904" i="2" s="1"/>
  <c r="AK1995" i="2" a="1"/>
  <c r="AK1995" i="2" s="1"/>
  <c r="AK1996" i="2" a="1"/>
  <c r="AK1996" i="2" s="1"/>
  <c r="AK2082" i="2" a="1"/>
  <c r="AK2082" i="2" s="1"/>
  <c r="AK2137" i="2" a="1"/>
  <c r="AK2137" i="2" s="1"/>
  <c r="AK331" i="2" a="1"/>
  <c r="AK331" i="2" s="1"/>
  <c r="AK368" i="2" a="1"/>
  <c r="AK368" i="2" s="1"/>
  <c r="AK1008" i="2" a="1"/>
  <c r="AK1008" i="2" s="1"/>
  <c r="AK4590" i="2" a="1"/>
  <c r="AK4590" i="2"/>
  <c r="AK1313" i="2" a="1"/>
  <c r="AK1313" i="2" s="1"/>
  <c r="AK3482" i="2" a="1"/>
  <c r="AK3482" i="2"/>
  <c r="AK5183" i="2" a="1"/>
  <c r="AK5183" i="2" s="1"/>
  <c r="AK5245" i="2" a="1"/>
  <c r="AK5245" i="2" s="1"/>
  <c r="AK5689" i="2" a="1"/>
  <c r="AK5689" i="2" s="1"/>
  <c r="AK1811" i="2" a="1"/>
  <c r="AK1811" i="2" s="1"/>
  <c r="AK2773" i="2" a="1"/>
  <c r="AK2773" i="2" s="1"/>
  <c r="AK2774" i="2" a="1"/>
  <c r="AK2774" i="2" s="1"/>
  <c r="AK3340" i="2" a="1"/>
  <c r="AK3340" i="2"/>
  <c r="AK4278" i="2" a="1"/>
  <c r="AK4278" i="2" s="1"/>
  <c r="AK2775" i="2" a="1"/>
  <c r="AK2775" i="2"/>
  <c r="AK2776" i="2" a="1"/>
  <c r="AK2776" i="2" s="1"/>
  <c r="AK2867" i="2" a="1"/>
  <c r="AK2867" i="2" s="1"/>
  <c r="AK2962" i="2" a="1"/>
  <c r="AK2962" i="2" s="1"/>
  <c r="AK3038" i="2" a="1"/>
  <c r="AK3038" i="2" s="1"/>
  <c r="AK3039" i="2" a="1"/>
  <c r="AK3039" i="2" s="1"/>
  <c r="AK5458" i="2" a="1"/>
  <c r="AK5458" i="2" s="1"/>
  <c r="AK6012" i="2" a="1"/>
  <c r="AK6012" i="2" s="1"/>
  <c r="AK6075" i="2" a="1"/>
  <c r="AK6075" i="2" s="1"/>
  <c r="AK6128" i="2" a="1"/>
  <c r="AK6128" i="2" s="1"/>
  <c r="AK6209" i="2" a="1"/>
  <c r="AK6209" i="2" s="1"/>
  <c r="AK5050" i="2" a="1"/>
  <c r="AK5050" i="2" s="1"/>
  <c r="AK6369" i="2" a="1"/>
  <c r="AK6369" i="2" s="1"/>
  <c r="AK6456" i="2" a="1"/>
  <c r="AK6456" i="2" s="1"/>
  <c r="AK266" i="2" a="1"/>
  <c r="AK266" i="2"/>
  <c r="AK332" i="2" a="1"/>
  <c r="AK332" i="2" s="1"/>
  <c r="AK990" i="2" a="1"/>
  <c r="AK990" i="2" s="1"/>
  <c r="AK4591" i="2" a="1"/>
  <c r="AK4591" i="2" s="1"/>
  <c r="AK1268" i="2" a="1"/>
  <c r="AK1268" i="2" s="1"/>
  <c r="AK3483" i="2" a="1"/>
  <c r="AK3483" i="2" s="1"/>
  <c r="AK3423" i="2" a="1"/>
  <c r="AK3423" i="2" s="1"/>
  <c r="AK1365" i="2" a="1"/>
  <c r="AK1365" i="2" s="1"/>
  <c r="AK1410" i="2" a="1"/>
  <c r="AK1410" i="2"/>
  <c r="AK1411" i="2" a="1"/>
  <c r="AK1411" i="2"/>
  <c r="AK1461" i="2" a="1"/>
  <c r="AK1461" i="2" s="1"/>
  <c r="AK1517" i="2" a="1"/>
  <c r="AK1517" i="2" s="1"/>
  <c r="AK1568" i="2" a="1"/>
  <c r="AK1568" i="2" s="1"/>
  <c r="AK158" i="2" a="1"/>
  <c r="AK158" i="2" s="1"/>
  <c r="AK267" i="2" a="1"/>
  <c r="AK267" i="2" s="1"/>
  <c r="AK631" i="2" a="1"/>
  <c r="AK631" i="2" s="1"/>
  <c r="AK683" i="2" a="1"/>
  <c r="AK683" i="2" s="1"/>
  <c r="AK823" i="2" a="1"/>
  <c r="AK823" i="2" s="1"/>
  <c r="AK1997" i="2" a="1"/>
  <c r="AK1997" i="2" s="1"/>
  <c r="AK2083" i="2" a="1"/>
  <c r="AK2083" i="2" s="1"/>
  <c r="AK3745" i="2" a="1"/>
  <c r="AK3745" i="2" s="1"/>
  <c r="AK3776" i="2" a="1"/>
  <c r="AK3776" i="2"/>
  <c r="AK3969" i="2" a="1"/>
  <c r="AK3969" i="2" s="1"/>
  <c r="AK3995" i="2" a="1"/>
  <c r="AK3995" i="2" s="1"/>
  <c r="AK2339" i="2" a="1"/>
  <c r="AK2339" i="2" s="1"/>
  <c r="AK2376" i="2" a="1"/>
  <c r="AK2376" i="2" s="1"/>
  <c r="AK2414" i="2" a="1"/>
  <c r="AK2414" i="2" s="1"/>
  <c r="AK2415" i="2" a="1"/>
  <c r="AK2415" i="2" s="1"/>
  <c r="AK2452" i="2" a="1"/>
  <c r="AK2452" i="2" s="1"/>
  <c r="AK2480" i="2" a="1"/>
  <c r="AK2480" i="2" s="1"/>
  <c r="AK3424" i="2" a="1"/>
  <c r="AK3424" i="2"/>
  <c r="AK3040" i="2" a="1"/>
  <c r="AK3040" i="2" s="1"/>
  <c r="AK3076" i="2" a="1"/>
  <c r="AK3076" i="2" s="1"/>
  <c r="AK4194" i="2" a="1"/>
  <c r="AK4194" i="2" s="1"/>
  <c r="AK4501" i="2" a="1"/>
  <c r="AK4501" i="2" s="1"/>
  <c r="AK4502" i="2" a="1"/>
  <c r="AK4502" i="2" s="1"/>
  <c r="AK4775" i="2" a="1"/>
  <c r="AK4775" i="2" s="1"/>
  <c r="AK4776" i="2" a="1"/>
  <c r="AK4776" i="2" s="1"/>
  <c r="AK4195" i="2" a="1"/>
  <c r="AK4195" i="2" s="1"/>
  <c r="AK5760" i="2" a="1"/>
  <c r="AK5760" i="2" s="1"/>
  <c r="AK5143" i="2" a="1"/>
  <c r="AK5143" i="2"/>
  <c r="AK5246" i="2" a="1"/>
  <c r="AK5246" i="2"/>
  <c r="AK5414" i="2" a="1"/>
  <c r="AK5414" i="2" s="1"/>
  <c r="AK5494" i="2" a="1"/>
  <c r="AK5494" i="2"/>
  <c r="AK5561" i="2" a="1"/>
  <c r="AK5561" i="2" s="1"/>
  <c r="AK5660" i="2" a="1"/>
  <c r="AK5660" i="2" s="1"/>
  <c r="AK5875" i="2" a="1"/>
  <c r="AK5875" i="2" s="1"/>
  <c r="AK5925" i="2" a="1"/>
  <c r="AK5925" i="2"/>
  <c r="AK5952" i="2" a="1"/>
  <c r="AK5952" i="2" s="1"/>
  <c r="AK4980" i="2" a="1"/>
  <c r="AK4980" i="2"/>
  <c r="AK6382" i="2" a="1"/>
  <c r="AK6382" i="2" s="1"/>
  <c r="AK6506" i="2" a="1"/>
  <c r="AK6506" i="2" s="1"/>
  <c r="AK159" i="2" a="1"/>
  <c r="AK159" i="2" s="1"/>
  <c r="AK160" i="2" a="1"/>
  <c r="AK160" i="2" s="1"/>
  <c r="AK958" i="2" a="1"/>
  <c r="AK958" i="2" s="1"/>
  <c r="AK4592" i="2" a="1"/>
  <c r="AK4592" i="2" s="1"/>
  <c r="AK1203" i="2" a="1"/>
  <c r="AK1203" i="2" s="1"/>
  <c r="AK3484" i="2" a="1"/>
  <c r="AK3484" i="2" s="1"/>
  <c r="AK3141" i="2" a="1"/>
  <c r="AK3141" i="2" s="1"/>
  <c r="AK3682" i="2" a="1"/>
  <c r="AK3682" i="2" s="1"/>
  <c r="AK3683" i="2" a="1"/>
  <c r="AK3683" i="2" s="1"/>
  <c r="AK3904" i="2" a="1"/>
  <c r="AK3904" i="2" s="1"/>
  <c r="AK3905" i="2" a="1"/>
  <c r="AK3905" i="2" s="1"/>
  <c r="AK4142" i="2" a="1"/>
  <c r="AK4142" i="2" s="1"/>
  <c r="AK5761" i="2" a="1"/>
  <c r="AK5761" i="2" s="1"/>
  <c r="AK40" i="2" a="1"/>
  <c r="AK40" i="2"/>
  <c r="AK76" i="2" a="1"/>
  <c r="AK76" i="2" s="1"/>
  <c r="AK547" i="2" a="1"/>
  <c r="AK547" i="2" s="1"/>
  <c r="AK582" i="2" a="1"/>
  <c r="AK582" i="2" s="1"/>
  <c r="AK824" i="2" a="1"/>
  <c r="AK824" i="2" s="1"/>
  <c r="AK1569" i="2" a="1"/>
  <c r="AK1569" i="2" s="1"/>
  <c r="AK1570" i="2" a="1"/>
  <c r="AK1570" i="2" s="1"/>
  <c r="AK1634" i="2" a="1"/>
  <c r="AK1634" i="2" s="1"/>
  <c r="AK1707" i="2" a="1"/>
  <c r="AK1707" i="2"/>
  <c r="AK1812" i="2" a="1"/>
  <c r="AK1812" i="2"/>
  <c r="AK1905" i="2" a="1"/>
  <c r="AK1905" i="2"/>
  <c r="AK2481" i="2" a="1"/>
  <c r="AK2481" i="2"/>
  <c r="AK2482" i="2" a="1"/>
  <c r="AK2482" i="2" s="1"/>
  <c r="AK2518" i="2" a="1"/>
  <c r="AK2518" i="2"/>
  <c r="AK2586" i="2" a="1"/>
  <c r="AK2586" i="2"/>
  <c r="AK1708" i="2" a="1"/>
  <c r="AK1708" i="2" s="1"/>
  <c r="AK1813" i="2" a="1"/>
  <c r="AK1813" i="2" s="1"/>
  <c r="AK2777" i="2" a="1"/>
  <c r="AK2777" i="2" s="1"/>
  <c r="AK2868" i="2" a="1"/>
  <c r="AK2868" i="2" s="1"/>
  <c r="AK3142" i="2" a="1"/>
  <c r="AK3142" i="2" s="1"/>
  <c r="AK4096" i="2" a="1"/>
  <c r="AK4096" i="2"/>
  <c r="AK4404" i="2" a="1"/>
  <c r="AK4404" i="2" s="1"/>
  <c r="AK4433" i="2" a="1"/>
  <c r="AK4433" i="2" s="1"/>
  <c r="AK4696" i="2" a="1"/>
  <c r="AK4696" i="2" s="1"/>
  <c r="AK4713" i="2" a="1"/>
  <c r="AK4713" i="2"/>
  <c r="AK4934" i="2" a="1"/>
  <c r="AK4934" i="2" s="1"/>
  <c r="AK2682" i="2" a="1"/>
  <c r="AK2682" i="2" s="1"/>
  <c r="AK2683" i="2" a="1"/>
  <c r="AK2683" i="2" s="1"/>
  <c r="AK5082" i="2" a="1"/>
  <c r="AK5082" i="2" s="1"/>
  <c r="AK5247" i="2" a="1"/>
  <c r="AK5247" i="2" s="1"/>
  <c r="AK5367" i="2" a="1"/>
  <c r="AK5367" i="2" s="1"/>
  <c r="AK5495" i="2" a="1"/>
  <c r="AK5495" i="2" s="1"/>
  <c r="AK5562" i="2" a="1"/>
  <c r="AK5562" i="2" s="1"/>
  <c r="AK5627" i="2" a="1"/>
  <c r="AK5627" i="2" s="1"/>
  <c r="AK5885" i="2" a="1"/>
  <c r="AK5885" i="2" s="1"/>
  <c r="AK5903" i="2" a="1"/>
  <c r="AK5903" i="2" s="1"/>
  <c r="AK6129" i="2" a="1"/>
  <c r="AK6129" i="2" s="1"/>
  <c r="AK6310" i="2" a="1"/>
  <c r="AK6310" i="2" s="1"/>
  <c r="AK6476" i="2" a="1"/>
  <c r="AK6476" i="2"/>
  <c r="AK268" i="2" a="1"/>
  <c r="AK268" i="2"/>
  <c r="AK333" i="2" a="1"/>
  <c r="AK333" i="2" s="1"/>
  <c r="AK1009" i="2" a="1"/>
  <c r="AK1009" i="2" s="1"/>
  <c r="AK4593" i="2" a="1"/>
  <c r="AK4593" i="2"/>
  <c r="AK1269" i="2" a="1"/>
  <c r="AK1269" i="2"/>
  <c r="AK3485" i="2" a="1"/>
  <c r="AK3485" i="2" s="1"/>
  <c r="AK3174" i="2" a="1"/>
  <c r="AK3174" i="2"/>
  <c r="AK3714" i="2" a="1"/>
  <c r="AK3714" i="2" s="1"/>
  <c r="AK3746" i="2" a="1"/>
  <c r="AK3746" i="2" s="1"/>
  <c r="AK3940" i="2" a="1"/>
  <c r="AK3940" i="2" s="1"/>
  <c r="AK3970" i="2" a="1"/>
  <c r="AK3970" i="2" s="1"/>
  <c r="AK161" i="2" a="1"/>
  <c r="AK161" i="2" s="1"/>
  <c r="AK162" i="2" a="1"/>
  <c r="AK162" i="2" s="1"/>
  <c r="AK632" i="2" a="1"/>
  <c r="AK632" i="2" s="1"/>
  <c r="AK633" i="2" a="1"/>
  <c r="AK633" i="2"/>
  <c r="AK825" i="2" a="1"/>
  <c r="AK825" i="2" s="1"/>
  <c r="AK1635" i="2" a="1"/>
  <c r="AK1635" i="2" s="1"/>
  <c r="AK1709" i="2" a="1"/>
  <c r="AK1709" i="2"/>
  <c r="AK1814" i="2" a="1"/>
  <c r="AK1814" i="2" s="1"/>
  <c r="AK1906" i="2" a="1"/>
  <c r="AK1906" i="2"/>
  <c r="AK1907" i="2" a="1"/>
  <c r="AK1907" i="2" s="1"/>
  <c r="AK1998" i="2" a="1"/>
  <c r="AK1998" i="2"/>
  <c r="AK2519" i="2" a="1"/>
  <c r="AK2519" i="2"/>
  <c r="AK2587" i="2" a="1"/>
  <c r="AK2587" i="2"/>
  <c r="AK1908" i="2" a="1"/>
  <c r="AK1908" i="2" s="1"/>
  <c r="AK2084" i="2" a="1"/>
  <c r="AK2084" i="2" s="1"/>
  <c r="AK2963" i="2" a="1"/>
  <c r="AK2963" i="2"/>
  <c r="AK2964" i="2" a="1"/>
  <c r="AK2964" i="2" s="1"/>
  <c r="AK3238" i="2" a="1"/>
  <c r="AK3238" i="2" s="1"/>
  <c r="AK4196" i="2" a="1"/>
  <c r="AK4196" i="2" s="1"/>
  <c r="AK4475" i="2" a="1"/>
  <c r="AK4475" i="2" s="1"/>
  <c r="AK4476" i="2" a="1"/>
  <c r="AK4476" i="2"/>
  <c r="AK4714" i="2" a="1"/>
  <c r="AK4714" i="2" s="1"/>
  <c r="AK4745" i="2" a="1"/>
  <c r="AK4745" i="2" s="1"/>
  <c r="AK2684" i="2" a="1"/>
  <c r="AK2684" i="2" s="1"/>
  <c r="AK2778" i="2" a="1"/>
  <c r="AK2778" i="2" s="1"/>
  <c r="AK2869" i="2" a="1"/>
  <c r="AK2869" i="2"/>
  <c r="AK2870" i="2" a="1"/>
  <c r="AK2870" i="2"/>
  <c r="AK4197" i="2" a="1"/>
  <c r="AK4197" i="2" s="1"/>
  <c r="AK5762" i="2" a="1"/>
  <c r="AK5762" i="2"/>
  <c r="AK5144" i="2" a="1"/>
  <c r="AK5144" i="2"/>
  <c r="AK5248" i="2" a="1"/>
  <c r="AK5248" i="2"/>
  <c r="AK5415" i="2" a="1"/>
  <c r="AK5415" i="2"/>
  <c r="AK5496" i="2" a="1"/>
  <c r="AK5496" i="2" s="1"/>
  <c r="AK5563" i="2" a="1"/>
  <c r="AK5563" i="2" s="1"/>
  <c r="AK5661" i="2" a="1"/>
  <c r="AK5661" i="2" s="1"/>
  <c r="AK5926" i="2" a="1"/>
  <c r="AK5926" i="2"/>
  <c r="AK5953" i="2" a="1"/>
  <c r="AK5953" i="2" s="1"/>
  <c r="AK6130" i="2" a="1"/>
  <c r="AK6130" i="2"/>
  <c r="AK4981" i="2" a="1"/>
  <c r="AK4981" i="2" s="1"/>
  <c r="AK6358" i="2" a="1"/>
  <c r="AK6358" i="2" s="1"/>
  <c r="AK6507" i="2" a="1"/>
  <c r="AK6507" i="2"/>
  <c r="AK493" i="2" a="1"/>
  <c r="AK493" i="2"/>
  <c r="AK499" i="2" a="1"/>
  <c r="AK499" i="2" s="1"/>
  <c r="AK929" i="2" a="1"/>
  <c r="AK929" i="2" s="1"/>
  <c r="AK4594" i="2" a="1"/>
  <c r="AK4594" i="2"/>
  <c r="AK1184" i="2" a="1"/>
  <c r="AK1184" i="2" s="1"/>
  <c r="AK3486" i="2" a="1"/>
  <c r="AK3486" i="2" s="1"/>
  <c r="AK3101" i="2" a="1"/>
  <c r="AK3101" i="2"/>
  <c r="AK4022" i="2" a="1"/>
  <c r="AK4022" i="2" s="1"/>
  <c r="AK4023" i="2" a="1"/>
  <c r="AK4023" i="2"/>
  <c r="AK4040" i="2" a="1"/>
  <c r="AK4040" i="2" s="1"/>
  <c r="AK4043" i="2" a="1"/>
  <c r="AK4043" i="2" s="1"/>
  <c r="AK4097" i="2" a="1"/>
  <c r="AK4097" i="2" s="1"/>
  <c r="AK5763" i="2" a="1"/>
  <c r="AK5763" i="2" s="1"/>
  <c r="AK500" i="2" a="1"/>
  <c r="AK500" i="2"/>
  <c r="AK501" i="2" a="1"/>
  <c r="AK501" i="2" s="1"/>
  <c r="AK769" i="2" a="1"/>
  <c r="AK769" i="2" s="1"/>
  <c r="AK770" i="2" a="1"/>
  <c r="AK770" i="2"/>
  <c r="AK826" i="2" a="1"/>
  <c r="AK826" i="2" s="1"/>
  <c r="AK783" i="2" a="1"/>
  <c r="AK783" i="2"/>
  <c r="AK1064" i="2" a="1"/>
  <c r="AK1064" i="2" s="1"/>
  <c r="AK1067" i="2" a="1"/>
  <c r="AK1067" i="2" s="1"/>
  <c r="AK1070" i="2" a="1"/>
  <c r="AK1070" i="2" s="1"/>
  <c r="AK1072" i="2" a="1"/>
  <c r="AK1072" i="2"/>
  <c r="AK1073" i="2" a="1"/>
  <c r="AK1073" i="2" s="1"/>
  <c r="AK1075" i="2" a="1"/>
  <c r="AK1075" i="2" s="1"/>
  <c r="AK1113" i="2" a="1"/>
  <c r="AK1113" i="2"/>
  <c r="AK1114" i="2" a="1"/>
  <c r="AK1114" i="2"/>
  <c r="AK1128" i="2" a="1"/>
  <c r="AK1128" i="2" s="1"/>
  <c r="AK1131" i="2" a="1"/>
  <c r="AK1131" i="2" s="1"/>
  <c r="AK1132" i="2" a="1"/>
  <c r="AK1132" i="2" s="1"/>
  <c r="AK1133" i="2" a="1"/>
  <c r="AK1133" i="2" s="1"/>
  <c r="AK1134" i="2" a="1"/>
  <c r="AK1134" i="2"/>
  <c r="AK1135" i="2" a="1"/>
  <c r="AK1135" i="2"/>
  <c r="AK2085" i="2" a="1"/>
  <c r="AK2085" i="2"/>
  <c r="AK2086" i="2" a="1"/>
  <c r="AK2086" i="2" s="1"/>
  <c r="AK3143" i="2" a="1"/>
  <c r="AK3143" i="2" s="1"/>
  <c r="AK4098" i="2" a="1"/>
  <c r="AK4098" i="2"/>
  <c r="AK4541" i="2" a="1"/>
  <c r="AK4541" i="2" s="1"/>
  <c r="AK4542" i="2" a="1"/>
  <c r="AK4542" i="2"/>
  <c r="AK4894" i="2" a="1"/>
  <c r="AK4894" i="2" s="1"/>
  <c r="AK4895" i="2" a="1"/>
  <c r="AK4895" i="2" s="1"/>
  <c r="AK4935" i="2" a="1"/>
  <c r="AK4935" i="2" s="1"/>
  <c r="AK5083" i="2" a="1"/>
  <c r="AK5083" i="2" s="1"/>
  <c r="AK5249" i="2" a="1"/>
  <c r="AK5249" i="2" s="1"/>
  <c r="AK5368" i="2" a="1"/>
  <c r="AK5368" i="2" s="1"/>
  <c r="AK5596" i="2" a="1"/>
  <c r="AK5596" i="2" s="1"/>
  <c r="AK5858" i="2" a="1"/>
  <c r="AK5858" i="2" s="1"/>
  <c r="AK5886" i="2" a="1"/>
  <c r="AK5886" i="2"/>
  <c r="AK5887" i="2" a="1"/>
  <c r="AK5887" i="2" s="1"/>
  <c r="AK6297" i="2" a="1"/>
  <c r="AK6297" i="2" s="1"/>
  <c r="AK6469" i="2" a="1"/>
  <c r="AK6469" i="2" s="1"/>
  <c r="AK3239" i="2" a="1"/>
  <c r="AK3239" i="2" s="1"/>
  <c r="AK3609" i="2" a="1"/>
  <c r="AK3609" i="2"/>
  <c r="AK3634" i="2" a="1"/>
  <c r="AK3634" i="2" s="1"/>
  <c r="AK3827" i="2" a="1"/>
  <c r="AK3827" i="2" s="1"/>
  <c r="AK3855" i="2" a="1"/>
  <c r="AK3855" i="2" s="1"/>
  <c r="AK4065" i="2" a="1"/>
  <c r="AK4065" i="2"/>
  <c r="AK77" i="2" a="1"/>
  <c r="AK77" i="2"/>
  <c r="AK163" i="2" a="1"/>
  <c r="AK163" i="2" s="1"/>
  <c r="AK583" i="2" a="1"/>
  <c r="AK583" i="2" s="1"/>
  <c r="AK634" i="2" a="1"/>
  <c r="AK634" i="2" s="1"/>
  <c r="AK827" i="2" a="1"/>
  <c r="AK827" i="2" s="1"/>
  <c r="AK1571" i="2" a="1"/>
  <c r="AK1571" i="2" s="1"/>
  <c r="AK1572" i="2" a="1"/>
  <c r="AK1572" i="2"/>
  <c r="AK1636" i="2" a="1"/>
  <c r="AK1636" i="2" s="1"/>
  <c r="AK1710" i="2" a="1"/>
  <c r="AK1710" i="2" s="1"/>
  <c r="AK1711" i="2" a="1"/>
  <c r="AK1711" i="2" s="1"/>
  <c r="AK1815" i="2" a="1"/>
  <c r="AK1815" i="2" s="1"/>
  <c r="AK1909" i="2" a="1"/>
  <c r="AK1909" i="2" s="1"/>
  <c r="AK1999" i="2" a="1"/>
  <c r="AK1999" i="2"/>
  <c r="AK2520" i="2" a="1"/>
  <c r="AK2520" i="2"/>
  <c r="AK2588" i="2" a="1"/>
  <c r="AK2588" i="2" s="1"/>
  <c r="AK164" i="2" a="1"/>
  <c r="AK164" i="2" s="1"/>
  <c r="AK165" i="2" a="1"/>
  <c r="AK165" i="2"/>
  <c r="AK959" i="2" a="1"/>
  <c r="AK959" i="2"/>
  <c r="AK4595" i="2" a="1"/>
  <c r="AK4595" i="2" s="1"/>
  <c r="AK1235" i="2" a="1"/>
  <c r="AK1235" i="2" s="1"/>
  <c r="AK3487" i="2" a="1"/>
  <c r="AK3487" i="2"/>
  <c r="AK5114" i="2" a="1"/>
  <c r="AK5114" i="2" s="1"/>
  <c r="AK5250" i="2" a="1"/>
  <c r="AK5250" i="2" s="1"/>
  <c r="AK5628" i="2" a="1"/>
  <c r="AK5628" i="2"/>
  <c r="AK2521" i="2" a="1"/>
  <c r="AK2521" i="2"/>
  <c r="AK2589" i="2" a="1"/>
  <c r="AK2589" i="2" s="1"/>
  <c r="AK3240" i="2" a="1"/>
  <c r="AK3240" i="2"/>
  <c r="AK4198" i="2" a="1"/>
  <c r="AK4198" i="2" s="1"/>
  <c r="AK4356" i="2" a="1"/>
  <c r="AK4356" i="2" s="1"/>
  <c r="AK4384" i="2" a="1"/>
  <c r="AK4384" i="2" s="1"/>
  <c r="AK4802" i="2" a="1"/>
  <c r="AK4802" i="2" s="1"/>
  <c r="AK4834" i="2" a="1"/>
  <c r="AK4834" i="2" s="1"/>
  <c r="AK2685" i="2" a="1"/>
  <c r="AK2685" i="2" s="1"/>
  <c r="AK2779" i="2" a="1"/>
  <c r="AK2779" i="2"/>
  <c r="AK2780" i="2" a="1"/>
  <c r="AK2780" i="2"/>
  <c r="AK2871" i="2" a="1"/>
  <c r="AK2871" i="2"/>
  <c r="AK5437" i="2" a="1"/>
  <c r="AK5437" i="2" s="1"/>
  <c r="AK6013" i="2" a="1"/>
  <c r="AK6013" i="2" s="1"/>
  <c r="AK6076" i="2" a="1"/>
  <c r="AK6076" i="2"/>
  <c r="AK6131" i="2" a="1"/>
  <c r="AK6131" i="2"/>
  <c r="AK6257" i="2" a="1"/>
  <c r="AK6257" i="2" s="1"/>
  <c r="AK5012" i="2" a="1"/>
  <c r="AK5012" i="2"/>
  <c r="AK6340" i="2" a="1"/>
  <c r="AK6340" i="2" s="1"/>
  <c r="AK6441" i="2" a="1"/>
  <c r="AK6441" i="2"/>
  <c r="AK166" i="2" a="1"/>
  <c r="AK166" i="2"/>
  <c r="AK404" i="2" a="1"/>
  <c r="AK404" i="2" s="1"/>
  <c r="AK991" i="2" a="1"/>
  <c r="AK991" i="2" s="1"/>
  <c r="AK4596" i="2" a="1"/>
  <c r="AK4596" i="2" s="1"/>
  <c r="AK1270" i="2" a="1"/>
  <c r="AK1270" i="2" s="1"/>
  <c r="AK3488" i="2" a="1"/>
  <c r="AK3488" i="2" s="1"/>
  <c r="AK3394" i="2" a="1"/>
  <c r="AK3394" i="2"/>
  <c r="AK3684" i="2" a="1"/>
  <c r="AK3684" i="2" s="1"/>
  <c r="AK3685" i="2" a="1"/>
  <c r="AK3685" i="2"/>
  <c r="AK3906" i="2" a="1"/>
  <c r="AK3906" i="2" s="1"/>
  <c r="AK3941" i="2" a="1"/>
  <c r="AK3941" i="2"/>
  <c r="AK78" i="2" a="1"/>
  <c r="AK78" i="2" s="1"/>
  <c r="AK167" i="2" a="1"/>
  <c r="AK167" i="2"/>
  <c r="AK584" i="2" a="1"/>
  <c r="AK584" i="2" s="1"/>
  <c r="AK635" i="2" a="1"/>
  <c r="AK635" i="2" s="1"/>
  <c r="AK828" i="2" a="1"/>
  <c r="AK828" i="2" s="1"/>
  <c r="AK1573" i="2" a="1"/>
  <c r="AK1573" i="2"/>
  <c r="AK1637" i="2" a="1"/>
  <c r="AK1637" i="2"/>
  <c r="AK1712" i="2" a="1"/>
  <c r="AK1712" i="2" s="1"/>
  <c r="AK1713" i="2" a="1"/>
  <c r="AK1713" i="2" s="1"/>
  <c r="AK1816" i="2" a="1"/>
  <c r="AK1816" i="2" s="1"/>
  <c r="AK1910" i="2" a="1"/>
  <c r="AK1910" i="2" s="1"/>
  <c r="AK2522" i="2" a="1"/>
  <c r="AK2522" i="2" s="1"/>
  <c r="AK2590" i="2" a="1"/>
  <c r="AK2590" i="2"/>
  <c r="AK1817" i="2" a="1"/>
  <c r="AK1817" i="2" s="1"/>
  <c r="AK1911" i="2" a="1"/>
  <c r="AK1911" i="2" s="1"/>
  <c r="AK2872" i="2" a="1"/>
  <c r="AK2872" i="2"/>
  <c r="AK2873" i="2" a="1"/>
  <c r="AK2873" i="2"/>
  <c r="AK3425" i="2" a="1"/>
  <c r="AK3425" i="2" s="1"/>
  <c r="AK4199" i="2" a="1"/>
  <c r="AK4199" i="2"/>
  <c r="AK4405" i="2" a="1"/>
  <c r="AK4405" i="2" s="1"/>
  <c r="AK4434" i="2" a="1"/>
  <c r="AK4434" i="2" s="1"/>
  <c r="AK4715" i="2" a="1"/>
  <c r="AK4715" i="2"/>
  <c r="AK4716" i="2" a="1"/>
  <c r="AK4716" i="2" s="1"/>
  <c r="AK2686" i="2" a="1"/>
  <c r="AK2686" i="2" s="1"/>
  <c r="AK2781" i="2" a="1"/>
  <c r="AK2781" i="2"/>
  <c r="AK2782" i="2" a="1"/>
  <c r="AK2782" i="2" s="1"/>
  <c r="AK2874" i="2" a="1"/>
  <c r="AK2874" i="2"/>
  <c r="AK4200" i="2" a="1"/>
  <c r="AK4200" i="2" s="1"/>
  <c r="AK5764" i="2" a="1"/>
  <c r="AK5764" i="2" s="1"/>
  <c r="AK5145" i="2" a="1"/>
  <c r="AK5145" i="2"/>
  <c r="AK5251" i="2" a="1"/>
  <c r="AK5251" i="2" s="1"/>
  <c r="AK5390" i="2" a="1"/>
  <c r="AK5390" i="2"/>
  <c r="AK5497" i="2" a="1"/>
  <c r="AK5497" i="2"/>
  <c r="AK5564" i="2" a="1"/>
  <c r="AK5564" i="2" s="1"/>
  <c r="AK5662" i="2" a="1"/>
  <c r="AK5662" i="2"/>
  <c r="AK6014" i="2" a="1"/>
  <c r="AK6014" i="2"/>
  <c r="AK6132" i="2" a="1"/>
  <c r="AK6132" i="2" s="1"/>
  <c r="AK6210" i="2" a="1"/>
  <c r="AK6210" i="2" s="1"/>
  <c r="AK5013" i="2" a="1"/>
  <c r="AK5013" i="2"/>
  <c r="AK6311" i="2" a="1"/>
  <c r="AK6311" i="2" s="1"/>
  <c r="AK6427" i="2" a="1"/>
  <c r="AK6427" i="2"/>
  <c r="AK3175" i="2" a="1"/>
  <c r="AK3175" i="2"/>
  <c r="AK3595" i="2" a="1"/>
  <c r="AK3595" i="2" s="1"/>
  <c r="AK3610" i="2" a="1"/>
  <c r="AK3610" i="2"/>
  <c r="AK3810" i="2" a="1"/>
  <c r="AK3810" i="2" s="1"/>
  <c r="AK3828" i="2" a="1"/>
  <c r="AK3828" i="2"/>
  <c r="AK4066" i="2" a="1"/>
  <c r="AK4066" i="2" s="1"/>
  <c r="AK41" i="2" a="1"/>
  <c r="AK41" i="2"/>
  <c r="AK79" i="2" a="1"/>
  <c r="AK79" i="2"/>
  <c r="AK585" i="2" a="1"/>
  <c r="AK585" i="2" s="1"/>
  <c r="AK586" i="2" a="1"/>
  <c r="AK586" i="2"/>
  <c r="AK829" i="2" a="1"/>
  <c r="AK829" i="2"/>
  <c r="AK1518" i="2" a="1"/>
  <c r="AK1518" i="2" s="1"/>
  <c r="AK1574" i="2" a="1"/>
  <c r="AK1574" i="2"/>
  <c r="AK1575" i="2" a="1"/>
  <c r="AK1575" i="2" s="1"/>
  <c r="AK1638" i="2" a="1"/>
  <c r="AK1638" i="2" s="1"/>
  <c r="AK1714" i="2" a="1"/>
  <c r="AK1714" i="2" s="1"/>
  <c r="AK1715" i="2" a="1"/>
  <c r="AK1715" i="2"/>
  <c r="AK1818" i="2" a="1"/>
  <c r="AK1818" i="2"/>
  <c r="AK1912" i="2" a="1"/>
  <c r="AK1912" i="2" s="1"/>
  <c r="AK2483" i="2" a="1"/>
  <c r="AK2483" i="2"/>
  <c r="AK2523" i="2" a="1"/>
  <c r="AK2523" i="2" s="1"/>
  <c r="AK2591" i="2" a="1"/>
  <c r="AK2591" i="2" s="1"/>
  <c r="AK80" i="2" a="1"/>
  <c r="AK80" i="2"/>
  <c r="AK168" i="2" a="1"/>
  <c r="AK168" i="2" s="1"/>
  <c r="AK930" i="2" a="1"/>
  <c r="AK930" i="2" s="1"/>
  <c r="AK4597" i="2" a="1"/>
  <c r="AK4597" i="2"/>
  <c r="AK1204" i="2" a="1"/>
  <c r="AK1204" i="2" s="1"/>
  <c r="AK3489" i="2" a="1"/>
  <c r="AK3489" i="2"/>
  <c r="AK5084" i="2" a="1"/>
  <c r="AK5084" i="2" s="1"/>
  <c r="AK5252" i="2" a="1"/>
  <c r="AK5252" i="2" s="1"/>
  <c r="AK5607" i="2" a="1"/>
  <c r="AK5607" i="2" s="1"/>
  <c r="AK2484" i="2" a="1"/>
  <c r="AK2484" i="2" s="1"/>
  <c r="AK2524" i="2" a="1"/>
  <c r="AK2524" i="2" s="1"/>
  <c r="AK3176" i="2" a="1"/>
  <c r="AK3176" i="2" s="1"/>
  <c r="AK4143" i="2" a="1"/>
  <c r="AK4143" i="2" s="1"/>
  <c r="AK4336" i="2" a="1"/>
  <c r="AK4336" i="2" s="1"/>
  <c r="AK4357" i="2" a="1"/>
  <c r="AK4357" i="2"/>
  <c r="AK4777" i="2" a="1"/>
  <c r="AK4777" i="2" s="1"/>
  <c r="AK4803" i="2" a="1"/>
  <c r="AK4803" i="2"/>
  <c r="AK2687" i="2" a="1"/>
  <c r="AK2687" i="2" s="1"/>
  <c r="AK2688" i="2" a="1"/>
  <c r="AK2688" i="2"/>
  <c r="AK2783" i="2" a="1"/>
  <c r="AK2783" i="2"/>
  <c r="AK5416" i="2" a="1"/>
  <c r="AK5416" i="2"/>
  <c r="AK6015" i="2" a="1"/>
  <c r="AK6015" i="2"/>
  <c r="AK6077" i="2" a="1"/>
  <c r="AK6077" i="2"/>
  <c r="AK6133" i="2" a="1"/>
  <c r="AK6133" i="2"/>
  <c r="AK6258" i="2" a="1"/>
  <c r="AK6258" i="2" s="1"/>
  <c r="AK4982" i="2" a="1"/>
  <c r="AK4982" i="2" s="1"/>
  <c r="AK6341" i="2" a="1"/>
  <c r="AK6341" i="2" s="1"/>
  <c r="AK6428" i="2" a="1"/>
  <c r="AK6428" i="2" s="1"/>
  <c r="AK438" i="2" a="1"/>
  <c r="AK438" i="2" s="1"/>
  <c r="AK469" i="2" a="1"/>
  <c r="AK469" i="2" s="1"/>
  <c r="AK931" i="2" a="1"/>
  <c r="AK931" i="2" s="1"/>
  <c r="AK4598" i="2" a="1"/>
  <c r="AK4598" i="2" s="1"/>
  <c r="AK1205" i="2" a="1"/>
  <c r="AK1205" i="2" s="1"/>
  <c r="AK3490" i="2" a="1"/>
  <c r="AK3490" i="2"/>
  <c r="AK3144" i="2" a="1"/>
  <c r="AK3144" i="2"/>
  <c r="AK3611" i="2" a="1"/>
  <c r="AK3611" i="2" s="1"/>
  <c r="AK3635" i="2" a="1"/>
  <c r="AK3635" i="2" s="1"/>
  <c r="AK3811" i="2" a="1"/>
  <c r="AK3811" i="2"/>
  <c r="AK3829" i="2" a="1"/>
  <c r="AK3829" i="2"/>
  <c r="AK4099" i="2" a="1"/>
  <c r="AK4099" i="2"/>
  <c r="AK5765" i="2" a="1"/>
  <c r="AK5765" i="2" s="1"/>
  <c r="AK42" i="2" a="1"/>
  <c r="AK42" i="2"/>
  <c r="AK81" i="2" a="1"/>
  <c r="AK81" i="2" s="1"/>
  <c r="AK548" i="2" a="1"/>
  <c r="AK548" i="2" s="1"/>
  <c r="AK587" i="2" a="1"/>
  <c r="AK587" i="2" s="1"/>
  <c r="AK830" i="2" a="1"/>
  <c r="AK830" i="2" s="1"/>
  <c r="AK1519" i="2" a="1"/>
  <c r="AK1519" i="2" s="1"/>
  <c r="AK1576" i="2" a="1"/>
  <c r="AK1576" i="2" s="1"/>
  <c r="AK1577" i="2" a="1"/>
  <c r="AK1577" i="2" s="1"/>
  <c r="AK1639" i="2" a="1"/>
  <c r="AK1639" i="2"/>
  <c r="AK1716" i="2" a="1"/>
  <c r="AK1716" i="2"/>
  <c r="AK1819" i="2" a="1"/>
  <c r="AK1819" i="2"/>
  <c r="AK2000" i="2" a="1"/>
  <c r="AK2000" i="2"/>
  <c r="AK2087" i="2" a="1"/>
  <c r="AK2087" i="2"/>
  <c r="AK2453" i="2" a="1"/>
  <c r="AK2453" i="2" s="1"/>
  <c r="AK2485" i="2" a="1"/>
  <c r="AK2485" i="2" s="1"/>
  <c r="AK2525" i="2" a="1"/>
  <c r="AK2525" i="2" s="1"/>
  <c r="AK2526" i="2" a="1"/>
  <c r="AK2526" i="2" s="1"/>
  <c r="AK2592" i="2" a="1"/>
  <c r="AK2592" i="2" s="1"/>
  <c r="AK2689" i="2" a="1"/>
  <c r="AK2689" i="2" s="1"/>
  <c r="AK2965" i="2" a="1"/>
  <c r="AK2965" i="2" s="1"/>
  <c r="AK3041" i="2" a="1"/>
  <c r="AK3041" i="2" s="1"/>
  <c r="AK3325" i="2" a="1"/>
  <c r="AK3325" i="2"/>
  <c r="AK4144" i="2" a="1"/>
  <c r="AK4144" i="2" s="1"/>
  <c r="AK4337" i="2" a="1"/>
  <c r="AK4337" i="2"/>
  <c r="AK4358" i="2" a="1"/>
  <c r="AK4358" i="2" s="1"/>
  <c r="AK4778" i="2" a="1"/>
  <c r="AK4778" i="2"/>
  <c r="AK4804" i="2" a="1"/>
  <c r="AK4804" i="2"/>
  <c r="AK4958" i="2" a="1"/>
  <c r="AK4958" i="2" s="1"/>
  <c r="AK5085" i="2" a="1"/>
  <c r="AK5085" i="2" s="1"/>
  <c r="AK5253" i="2" a="1"/>
  <c r="AK5253" i="2" s="1"/>
  <c r="AK5369" i="2" a="1"/>
  <c r="AK5369" i="2"/>
  <c r="AK5629" i="2" a="1"/>
  <c r="AK5629" i="2" s="1"/>
  <c r="AK6016" i="2" a="1"/>
  <c r="AK6016" i="2" s="1"/>
  <c r="AK6134" i="2" a="1"/>
  <c r="AK6134" i="2" s="1"/>
  <c r="AK6211" i="2" a="1"/>
  <c r="AK6211" i="2" s="1"/>
  <c r="AK6330" i="2" a="1"/>
  <c r="AK6330" i="2" s="1"/>
  <c r="AK6470" i="2" a="1"/>
  <c r="AK6470" i="2" s="1"/>
  <c r="AK169" i="2" a="1"/>
  <c r="AK169" i="2" s="1"/>
  <c r="AK269" i="2" a="1"/>
  <c r="AK269" i="2" s="1"/>
  <c r="AK960" i="2" a="1"/>
  <c r="AK960" i="2"/>
  <c r="AK4599" i="2" a="1"/>
  <c r="AK4599" i="2"/>
  <c r="AK1206" i="2" a="1"/>
  <c r="AK1206" i="2"/>
  <c r="AK3491" i="2" a="1"/>
  <c r="AK3491" i="2"/>
  <c r="AK3145" i="2" a="1"/>
  <c r="AK3145" i="2"/>
  <c r="AK4145" i="2" a="1"/>
  <c r="AK4145" i="2" s="1"/>
  <c r="AK5766" i="2" a="1"/>
  <c r="AK5766" i="2"/>
  <c r="AK1314" i="2" a="1"/>
  <c r="AK1314" i="2"/>
  <c r="AK1366" i="2" a="1"/>
  <c r="AK1366" i="2" s="1"/>
  <c r="AK1412" i="2" a="1"/>
  <c r="AK1412" i="2" s="1"/>
  <c r="AK1413" i="2" a="1"/>
  <c r="AK1413" i="2" s="1"/>
  <c r="AK1462" i="2" a="1"/>
  <c r="AK1462" i="2"/>
  <c r="AK1520" i="2" a="1"/>
  <c r="AK1520" i="2" s="1"/>
  <c r="AK82" i="2" a="1"/>
  <c r="AK82" i="2" s="1"/>
  <c r="AK170" i="2" a="1"/>
  <c r="AK170" i="2" s="1"/>
  <c r="AK588" i="2" a="1"/>
  <c r="AK588" i="2" s="1"/>
  <c r="AK636" i="2" a="1"/>
  <c r="AK636" i="2" s="1"/>
  <c r="AK831" i="2" a="1"/>
  <c r="AK831" i="2" s="1"/>
  <c r="AK1578" i="2" a="1"/>
  <c r="AK1578" i="2" s="1"/>
  <c r="AK1640" i="2" a="1"/>
  <c r="AK1640" i="2" s="1"/>
  <c r="AK2593" i="2" a="1"/>
  <c r="AK2593" i="2" s="1"/>
  <c r="AK2594" i="2" a="1"/>
  <c r="AK2594" i="2" s="1"/>
  <c r="AK3612" i="2" a="1"/>
  <c r="AK3612" i="2"/>
  <c r="AK3636" i="2" a="1"/>
  <c r="AK3636" i="2"/>
  <c r="AK3830" i="2" a="1"/>
  <c r="AK3830" i="2" s="1"/>
  <c r="AK3856" i="2" a="1"/>
  <c r="AK3856" i="2"/>
  <c r="AK2310" i="2" a="1"/>
  <c r="AK2310" i="2" s="1"/>
  <c r="AK2340" i="2" a="1"/>
  <c r="AK2340" i="2" s="1"/>
  <c r="AK2377" i="2" a="1"/>
  <c r="AK2377" i="2" s="1"/>
  <c r="AK2378" i="2" a="1"/>
  <c r="AK2378" i="2" s="1"/>
  <c r="AK2416" i="2" a="1"/>
  <c r="AK2416" i="2" s="1"/>
  <c r="AK2454" i="2" a="1"/>
  <c r="AK2454" i="2" s="1"/>
  <c r="AK3146" i="2" a="1"/>
  <c r="AK3146" i="2"/>
  <c r="AK4201" i="2" a="1"/>
  <c r="AK4201" i="2" s="1"/>
  <c r="AK4359" i="2" a="1"/>
  <c r="AK4359" i="2" s="1"/>
  <c r="AK4360" i="2" a="1"/>
  <c r="AK4360" i="2" s="1"/>
  <c r="AK4805" i="2" a="1"/>
  <c r="AK4805" i="2"/>
  <c r="AK4835" i="2" a="1"/>
  <c r="AK4835" i="2"/>
  <c r="AK5115" i="2" a="1"/>
  <c r="AK5115" i="2" s="1"/>
  <c r="AK5254" i="2" a="1"/>
  <c r="AK5254" i="2"/>
  <c r="AK5370" i="2" a="1"/>
  <c r="AK5370" i="2" s="1"/>
  <c r="AK5663" i="2" a="1"/>
  <c r="AK5663" i="2" s="1"/>
  <c r="AK6017" i="2" a="1"/>
  <c r="AK6017" i="2" s="1"/>
  <c r="AK6135" i="2" a="1"/>
  <c r="AK6135" i="2"/>
  <c r="AK6259" i="2" a="1"/>
  <c r="AK6259" i="2" s="1"/>
  <c r="AK4959" i="2" a="1"/>
  <c r="AK4959" i="2" s="1"/>
  <c r="AK6312" i="2" a="1"/>
  <c r="AK6312" i="2"/>
  <c r="AK6423" i="2" a="1"/>
  <c r="AK6423" i="2" s="1"/>
  <c r="AK83" i="2" a="1"/>
  <c r="AK83" i="2" s="1"/>
  <c r="AK171" i="2" a="1"/>
  <c r="AK171" i="2" s="1"/>
  <c r="AK932" i="2" a="1"/>
  <c r="AK932" i="2" s="1"/>
  <c r="AK4600" i="2" a="1"/>
  <c r="AK4600" i="2"/>
  <c r="AK1185" i="2" a="1"/>
  <c r="AK1185" i="2" s="1"/>
  <c r="AK3492" i="2" a="1"/>
  <c r="AK3492" i="2"/>
  <c r="AK3102" i="2" a="1"/>
  <c r="AK3102" i="2" s="1"/>
  <c r="AK4100" i="2" a="1"/>
  <c r="AK4100" i="2"/>
  <c r="AK5767" i="2" a="1"/>
  <c r="AK5767" i="2" s="1"/>
  <c r="AK1271" i="2" a="1"/>
  <c r="AK1271" i="2"/>
  <c r="AK1315" i="2" a="1"/>
  <c r="AK1315" i="2" s="1"/>
  <c r="AK1367" i="2" a="1"/>
  <c r="AK1367" i="2" s="1"/>
  <c r="AK1414" i="2" a="1"/>
  <c r="AK1414" i="2" s="1"/>
  <c r="AK1415" i="2" a="1"/>
  <c r="AK1415" i="2" s="1"/>
  <c r="AK1463" i="2" a="1"/>
  <c r="AK1463" i="2" s="1"/>
  <c r="AK84" i="2" a="1"/>
  <c r="AK84" i="2" s="1"/>
  <c r="AK172" i="2" a="1"/>
  <c r="AK172" i="2"/>
  <c r="AK589" i="2" a="1"/>
  <c r="AK589" i="2"/>
  <c r="AK590" i="2" a="1"/>
  <c r="AK590" i="2" s="1"/>
  <c r="AK832" i="2" a="1"/>
  <c r="AK832" i="2" s="1"/>
  <c r="AK1521" i="2" a="1"/>
  <c r="AK1521" i="2" s="1"/>
  <c r="AK1579" i="2" a="1"/>
  <c r="AK1579" i="2" s="1"/>
  <c r="AK2527" i="2" a="1"/>
  <c r="AK2527" i="2"/>
  <c r="AK2528" i="2" a="1"/>
  <c r="AK2528" i="2" s="1"/>
  <c r="AK3596" i="2" a="1"/>
  <c r="AK3596" i="2" s="1"/>
  <c r="AK3613" i="2" a="1"/>
  <c r="AK3613" i="2" s="1"/>
  <c r="AK3812" i="2" a="1"/>
  <c r="AK3812" i="2" s="1"/>
  <c r="AK3831" i="2" a="1"/>
  <c r="AK3831" i="2" s="1"/>
  <c r="AK2298" i="2" a="1"/>
  <c r="AK2298" i="2" s="1"/>
  <c r="AK2311" i="2" a="1"/>
  <c r="AK2311" i="2"/>
  <c r="AK2341" i="2" a="1"/>
  <c r="AK2341" i="2" s="1"/>
  <c r="AK2342" i="2" a="1"/>
  <c r="AK2342" i="2" s="1"/>
  <c r="AK2379" i="2" a="1"/>
  <c r="AK2379" i="2"/>
  <c r="AK2417" i="2" a="1"/>
  <c r="AK2417" i="2"/>
  <c r="AK3103" i="2" a="1"/>
  <c r="AK3103" i="2" s="1"/>
  <c r="AK4936" i="2" a="1"/>
  <c r="AK4936" i="2" s="1"/>
  <c r="AK4202" i="2" a="1"/>
  <c r="AK4202" i="2"/>
  <c r="AK4338" i="2" a="1"/>
  <c r="AK4338" i="2" s="1"/>
  <c r="AK4339" i="2" a="1"/>
  <c r="AK4339" i="2" s="1"/>
  <c r="AK4779" i="2" a="1"/>
  <c r="AK4779" i="2" s="1"/>
  <c r="AK4806" i="2" a="1"/>
  <c r="AK4806" i="2" s="1"/>
  <c r="AK5086" i="2" a="1"/>
  <c r="AK5086" i="2" s="1"/>
  <c r="AK5255" i="2" a="1"/>
  <c r="AK5255" i="2" s="1"/>
  <c r="AK5350" i="2" a="1"/>
  <c r="AK5350" i="2" s="1"/>
  <c r="AK5630" i="2" a="1"/>
  <c r="AK5630" i="2"/>
  <c r="AK6018" i="2" a="1"/>
  <c r="AK6018" i="2"/>
  <c r="AK6136" i="2" a="1"/>
  <c r="AK6136" i="2" s="1"/>
  <c r="AK6212" i="2" a="1"/>
  <c r="AK6212" i="2" s="1"/>
  <c r="AK6298" i="2" a="1"/>
  <c r="AK6298" i="2" s="1"/>
  <c r="AK6417" i="2" a="1"/>
  <c r="AK6417" i="2"/>
  <c r="AK3326" i="2" a="1"/>
  <c r="AK3326" i="2"/>
  <c r="AK4067" i="2" a="1"/>
  <c r="AK4067" i="2"/>
  <c r="AK1717" i="2" a="1"/>
  <c r="AK1717" i="2"/>
  <c r="AK369" i="2" a="1"/>
  <c r="AK369" i="2" s="1"/>
  <c r="AK391" i="2" a="1"/>
  <c r="AK391" i="2"/>
  <c r="AK1034" i="2" a="1"/>
  <c r="AK1034" i="2"/>
  <c r="AK4601" i="2" a="1"/>
  <c r="AK4601" i="2" s="1"/>
  <c r="AK1368" i="2" a="1"/>
  <c r="AK1368" i="2"/>
  <c r="AK3493" i="2" a="1"/>
  <c r="AK3493" i="2" s="1"/>
  <c r="AK5198" i="2" a="1"/>
  <c r="AK5198" i="2" s="1"/>
  <c r="AK5256" i="2" a="1"/>
  <c r="AK5256" i="2"/>
  <c r="AK5703" i="2" a="1"/>
  <c r="AK5703" i="2" s="1"/>
  <c r="AK1913" i="2" a="1"/>
  <c r="AK1913" i="2" s="1"/>
  <c r="AK2784" i="2" a="1"/>
  <c r="AK2784" i="2" s="1"/>
  <c r="AK2875" i="2" a="1"/>
  <c r="AK2875" i="2" s="1"/>
  <c r="AK3341" i="2" a="1"/>
  <c r="AK3341" i="2"/>
  <c r="AK4406" i="2" a="1"/>
  <c r="AK4406" i="2" s="1"/>
  <c r="AK4435" i="2" a="1"/>
  <c r="AK4435" i="2" s="1"/>
  <c r="AK4870" i="2" a="1"/>
  <c r="AK4870" i="2"/>
  <c r="AK4896" i="2" a="1"/>
  <c r="AK4896" i="2" s="1"/>
  <c r="AK5459" i="2" a="1"/>
  <c r="AK5459" i="2"/>
  <c r="AK6019" i="2" a="1"/>
  <c r="AK6019" i="2"/>
  <c r="AK6078" i="2" a="1"/>
  <c r="AK6078" i="2" s="1"/>
  <c r="AK6137" i="2" a="1"/>
  <c r="AK6137" i="2" s="1"/>
  <c r="AK6260" i="2" a="1"/>
  <c r="AK6260" i="2"/>
  <c r="AK5054" i="2" a="1"/>
  <c r="AK5054" i="2" s="1"/>
  <c r="AK6383" i="2" a="1"/>
  <c r="AK6383" i="2" s="1"/>
  <c r="AK6458" i="2" a="1"/>
  <c r="AK6458" i="2" s="1"/>
  <c r="AK370" i="2" a="1"/>
  <c r="AK370" i="2" s="1"/>
  <c r="AK392" i="2" a="1"/>
  <c r="AK392" i="2" s="1"/>
  <c r="AK1041" i="2" a="1"/>
  <c r="AK1041" i="2" s="1"/>
  <c r="AK4602" i="2" a="1"/>
  <c r="AK4602" i="2"/>
  <c r="AK1369" i="2" a="1"/>
  <c r="AK1369" i="2" s="1"/>
  <c r="AK3494" i="2" a="1"/>
  <c r="AK3494" i="2" s="1"/>
  <c r="AK3286" i="2" a="1"/>
  <c r="AK3286" i="2" s="1"/>
  <c r="AK270" i="2" a="1"/>
  <c r="AK270" i="2" s="1"/>
  <c r="AK334" i="2" a="1"/>
  <c r="AK334" i="2"/>
  <c r="AK684" i="2" a="1"/>
  <c r="AK684" i="2" s="1"/>
  <c r="AK716" i="2" a="1"/>
  <c r="AK716" i="2" s="1"/>
  <c r="AK833" i="2" a="1"/>
  <c r="AK833" i="2" s="1"/>
  <c r="AK1820" i="2" a="1"/>
  <c r="AK1820" i="2"/>
  <c r="AK1914" i="2" a="1"/>
  <c r="AK1914" i="2" s="1"/>
  <c r="AK1915" i="2" a="1"/>
  <c r="AK1915" i="2" s="1"/>
  <c r="AK2001" i="2" a="1"/>
  <c r="AK2001" i="2" s="1"/>
  <c r="AK2088" i="2" a="1"/>
  <c r="AK2088" i="2" s="1"/>
  <c r="AK2138" i="2" a="1"/>
  <c r="AK2138" i="2" s="1"/>
  <c r="AK2089" i="2" a="1"/>
  <c r="AK2089" i="2" s="1"/>
  <c r="AK2139" i="2" a="1"/>
  <c r="AK2139" i="2"/>
  <c r="AK3042" i="2" a="1"/>
  <c r="AK3042" i="2"/>
  <c r="AK3077" i="2" a="1"/>
  <c r="AK3077" i="2"/>
  <c r="AK3327" i="2" a="1"/>
  <c r="AK3327" i="2"/>
  <c r="AK4251" i="2" a="1"/>
  <c r="AK4251" i="2"/>
  <c r="AK2690" i="2" a="1"/>
  <c r="AK2690" i="2" s="1"/>
  <c r="AK2785" i="2" a="1"/>
  <c r="AK2785" i="2" s="1"/>
  <c r="AK2876" i="2" a="1"/>
  <c r="AK2876" i="2" s="1"/>
  <c r="AK2877" i="2" a="1"/>
  <c r="AK2877" i="2" s="1"/>
  <c r="AK2966" i="2" a="1"/>
  <c r="AK2966" i="2" s="1"/>
  <c r="AK3043" i="2" a="1"/>
  <c r="AK3043" i="2" s="1"/>
  <c r="AK4279" i="2" a="1"/>
  <c r="AK4279" i="2" s="1"/>
  <c r="AK5768" i="2" a="1"/>
  <c r="AK5768" i="2" s="1"/>
  <c r="AK5184" i="2" a="1"/>
  <c r="AK5184" i="2" s="1"/>
  <c r="AK5257" i="2" a="1"/>
  <c r="AK5257" i="2" s="1"/>
  <c r="AK5438" i="2" a="1"/>
  <c r="AK5438" i="2" s="1"/>
  <c r="AK5498" i="2" a="1"/>
  <c r="AK5498" i="2" s="1"/>
  <c r="AK5565" i="2" a="1"/>
  <c r="AK5565" i="2"/>
  <c r="AK5704" i="2" a="1"/>
  <c r="AK5704" i="2"/>
  <c r="AK5967" i="2" a="1"/>
  <c r="AK5967" i="2" s="1"/>
  <c r="AK5977" i="2" a="1"/>
  <c r="AK5977" i="2"/>
  <c r="AK6138" i="2" a="1"/>
  <c r="AK6138" i="2"/>
  <c r="AK5028" i="2" a="1"/>
  <c r="AK5028" i="2"/>
  <c r="AK6397" i="2" a="1"/>
  <c r="AK6397" i="2" s="1"/>
  <c r="AK6513" i="2" a="1"/>
  <c r="AK6513" i="2"/>
  <c r="AK173" i="2" a="1"/>
  <c r="AK173" i="2"/>
  <c r="AK174" i="2" a="1"/>
  <c r="AK174" i="2"/>
  <c r="AK961" i="2" a="1"/>
  <c r="AK961" i="2" s="1"/>
  <c r="AK4603" i="2" a="1"/>
  <c r="AK4603" i="2"/>
  <c r="AK1207" i="2" a="1"/>
  <c r="AK1207" i="2" s="1"/>
  <c r="AK3495" i="2" a="1"/>
  <c r="AK3495" i="2" s="1"/>
  <c r="AK3147" i="2" a="1"/>
  <c r="AK3147" i="2" s="1"/>
  <c r="AK3655" i="2" a="1"/>
  <c r="AK3655" i="2" s="1"/>
  <c r="AK3686" i="2" a="1"/>
  <c r="AK3686" i="2" s="1"/>
  <c r="AK3882" i="2" a="1"/>
  <c r="AK3882" i="2" s="1"/>
  <c r="AK3907" i="2" a="1"/>
  <c r="AK3907" i="2" s="1"/>
  <c r="AK4146" i="2" a="1"/>
  <c r="AK4146" i="2" s="1"/>
  <c r="AK5769" i="2" a="1"/>
  <c r="AK5769" i="2"/>
  <c r="AK43" i="2" a="1"/>
  <c r="AK43" i="2"/>
  <c r="AK85" i="2" a="1"/>
  <c r="AK85" i="2" s="1"/>
  <c r="AK549" i="2" a="1"/>
  <c r="AK549" i="2"/>
  <c r="AK550" i="2" a="1"/>
  <c r="AK550" i="2" s="1"/>
  <c r="AK834" i="2" a="1"/>
  <c r="AK834" i="2" s="1"/>
  <c r="AK1718" i="2" a="1"/>
  <c r="AK1718" i="2" s="1"/>
  <c r="AK1522" i="2" a="1"/>
  <c r="AK1522" i="2"/>
  <c r="AK1580" i="2" a="1"/>
  <c r="AK1580" i="2" s="1"/>
  <c r="AK1641" i="2" a="1"/>
  <c r="AK1641" i="2" s="1"/>
  <c r="AK1719" i="2" a="1"/>
  <c r="AK1719" i="2" s="1"/>
  <c r="AK1720" i="2" a="1"/>
  <c r="AK1720" i="2" s="1"/>
  <c r="AK1821" i="2" a="1"/>
  <c r="AK1821" i="2" s="1"/>
  <c r="AK2486" i="2" a="1"/>
  <c r="AK2486" i="2" s="1"/>
  <c r="AK2487" i="2" a="1"/>
  <c r="AK2487" i="2"/>
  <c r="AK2529" i="2" a="1"/>
  <c r="AK2529" i="2" s="1"/>
  <c r="AK2595" i="2" a="1"/>
  <c r="AK2595" i="2" s="1"/>
  <c r="AK1822" i="2" a="1"/>
  <c r="AK1822" i="2" s="1"/>
  <c r="AK2786" i="2" a="1"/>
  <c r="AK2786" i="2" s="1"/>
  <c r="AK2878" i="2" a="1"/>
  <c r="AK2878" i="2" s="1"/>
  <c r="AK3148" i="2" a="1"/>
  <c r="AK3148" i="2" s="1"/>
  <c r="AK4101" i="2" a="1"/>
  <c r="AK4101" i="2" s="1"/>
  <c r="AK4407" i="2" a="1"/>
  <c r="AK4407" i="2"/>
  <c r="AK4408" i="2" a="1"/>
  <c r="AK4408" i="2"/>
  <c r="AK4697" i="2" a="1"/>
  <c r="AK4697" i="2" s="1"/>
  <c r="AK4698" i="2" a="1"/>
  <c r="AK4698" i="2" s="1"/>
  <c r="AK4937" i="2" a="1"/>
  <c r="AK4937" i="2" s="1"/>
  <c r="AK2691" i="2" a="1"/>
  <c r="AK2691" i="2" s="1"/>
  <c r="AK2787" i="2" a="1"/>
  <c r="AK2787" i="2" s="1"/>
  <c r="AK5087" i="2" a="1"/>
  <c r="AK5087" i="2"/>
  <c r="AK5258" i="2" a="1"/>
  <c r="AK5258" i="2"/>
  <c r="AK5371" i="2" a="1"/>
  <c r="AK5371" i="2" s="1"/>
  <c r="AK5499" i="2" a="1"/>
  <c r="AK5499" i="2"/>
  <c r="AK5566" i="2" a="1"/>
  <c r="AK5566" i="2" s="1"/>
  <c r="AK5631" i="2" a="1"/>
  <c r="AK5631" i="2" s="1"/>
  <c r="AK5850" i="2" a="1"/>
  <c r="AK5850" i="2" s="1"/>
  <c r="AK5888" i="2" a="1"/>
  <c r="AK5888" i="2" s="1"/>
  <c r="AK5904" i="2" a="1"/>
  <c r="AK5904" i="2" s="1"/>
  <c r="AK6313" i="2" a="1"/>
  <c r="AK6313" i="2" s="1"/>
  <c r="AK6477" i="2" a="1"/>
  <c r="AK6477" i="2" s="1"/>
  <c r="AK439" i="2" a="1"/>
  <c r="AK439" i="2" s="1"/>
  <c r="AK470" i="2" a="1"/>
  <c r="AK470" i="2" s="1"/>
  <c r="AK933" i="2" a="1"/>
  <c r="AK933" i="2" s="1"/>
  <c r="AK4604" i="2" a="1"/>
  <c r="AK4604" i="2" s="1"/>
  <c r="AK1208" i="2" a="1"/>
  <c r="AK1208" i="2"/>
  <c r="AK3496" i="2" a="1"/>
  <c r="AK3496" i="2"/>
  <c r="AK3104" i="2" a="1"/>
  <c r="AK3104" i="2" s="1"/>
  <c r="AK3614" i="2" a="1"/>
  <c r="AK3614" i="2" s="1"/>
  <c r="AK3637" i="2" a="1"/>
  <c r="AK3637" i="2"/>
  <c r="AK3813" i="2" a="1"/>
  <c r="AK3813" i="2" s="1"/>
  <c r="AK3814" i="2" a="1"/>
  <c r="AK3814" i="2" s="1"/>
  <c r="AK4102" i="2" a="1"/>
  <c r="AK4102" i="2" s="1"/>
  <c r="AK5770" i="2" a="1"/>
  <c r="AK5770" i="2"/>
  <c r="AK44" i="2" a="1"/>
  <c r="AK44" i="2" s="1"/>
  <c r="AK86" i="2" a="1"/>
  <c r="AK86" i="2" s="1"/>
  <c r="AK551" i="2" a="1"/>
  <c r="AK551" i="2" s="1"/>
  <c r="AK591" i="2" a="1"/>
  <c r="AK591" i="2" s="1"/>
  <c r="AK835" i="2" a="1"/>
  <c r="AK835" i="2" s="1"/>
  <c r="AK1523" i="2" a="1"/>
  <c r="AK1523" i="2" s="1"/>
  <c r="AK1524" i="2" a="1"/>
  <c r="AK1524" i="2"/>
  <c r="AK1581" i="2" a="1"/>
  <c r="AK1581" i="2"/>
  <c r="AK1642" i="2" a="1"/>
  <c r="AK1642" i="2" s="1"/>
  <c r="AK1721" i="2" a="1"/>
  <c r="AK1721" i="2"/>
  <c r="AK1722" i="2" a="1"/>
  <c r="AK1722" i="2"/>
  <c r="AK1916" i="2" a="1"/>
  <c r="AK1916" i="2" s="1"/>
  <c r="AK2090" i="2" a="1"/>
  <c r="AK2090" i="2"/>
  <c r="AK2455" i="2" a="1"/>
  <c r="AK2455" i="2" s="1"/>
  <c r="AK2488" i="2" a="1"/>
  <c r="AK2488" i="2"/>
  <c r="AK2489" i="2" a="1"/>
  <c r="AK2489" i="2"/>
  <c r="AK2530" i="2" a="1"/>
  <c r="AK2530" i="2" s="1"/>
  <c r="AK2596" i="2" a="1"/>
  <c r="AK2596" i="2"/>
  <c r="AK2692" i="2" a="1"/>
  <c r="AK2692" i="2" s="1"/>
  <c r="AK2967" i="2" a="1"/>
  <c r="AK2967" i="2" s="1"/>
  <c r="AK3044" i="2" a="1"/>
  <c r="AK3044" i="2" s="1"/>
  <c r="AK3287" i="2" a="1"/>
  <c r="AK3287" i="2" s="1"/>
  <c r="AK4103" i="2" a="1"/>
  <c r="AK4103" i="2" s="1"/>
  <c r="AK4328" i="2" a="1"/>
  <c r="AK4328" i="2"/>
  <c r="AK4340" i="2" a="1"/>
  <c r="AK4340" i="2" s="1"/>
  <c r="AK4780" i="2" a="1"/>
  <c r="AK4780" i="2"/>
  <c r="AK4781" i="2" a="1"/>
  <c r="AK4781" i="2"/>
  <c r="AK4938" i="2" a="1"/>
  <c r="AK4938" i="2" s="1"/>
  <c r="AK5088" i="2" a="1"/>
  <c r="AK5088" i="2"/>
  <c r="AK5259" i="2" a="1"/>
  <c r="AK5259" i="2" s="1"/>
  <c r="AK5372" i="2" a="1"/>
  <c r="AK5372" i="2"/>
  <c r="AK5632" i="2" a="1"/>
  <c r="AK5632" i="2" s="1"/>
  <c r="AK6020" i="2" a="1"/>
  <c r="AK6020" i="2"/>
  <c r="AK6139" i="2" a="1"/>
  <c r="AK6139" i="2"/>
  <c r="AK6261" i="2" a="1"/>
  <c r="AK6261" i="2" s="1"/>
  <c r="AK6331" i="2" a="1"/>
  <c r="AK6331" i="2" s="1"/>
  <c r="AK6471" i="2" a="1"/>
  <c r="AK6471" i="2" s="1"/>
  <c r="AK175" i="2" a="1"/>
  <c r="AK175" i="2" s="1"/>
  <c r="AK393" i="2" a="1"/>
  <c r="AK393" i="2" s="1"/>
  <c r="AK992" i="2" a="1"/>
  <c r="AK992" i="2"/>
  <c r="AK4605" i="2" a="1"/>
  <c r="AK4605" i="2"/>
  <c r="AK1236" i="2" a="1"/>
  <c r="AK1236" i="2" s="1"/>
  <c r="AK3497" i="2" a="1"/>
  <c r="AK3497" i="2"/>
  <c r="AK3177" i="2" a="1"/>
  <c r="AK3177" i="2" s="1"/>
  <c r="AK3715" i="2" a="1"/>
  <c r="AK3715" i="2" s="1"/>
  <c r="AK3747" i="2" a="1"/>
  <c r="AK3747" i="2" s="1"/>
  <c r="AK3908" i="2" a="1"/>
  <c r="AK3908" i="2" s="1"/>
  <c r="AK3942" i="2" a="1"/>
  <c r="AK3942" i="2" s="1"/>
  <c r="AK4203" i="2" a="1"/>
  <c r="AK4203" i="2" s="1"/>
  <c r="AK87" i="2" a="1"/>
  <c r="AK87" i="2"/>
  <c r="AK176" i="2" a="1"/>
  <c r="AK176" i="2" s="1"/>
  <c r="AK592" i="2" a="1"/>
  <c r="AK592" i="2"/>
  <c r="AK593" i="2" a="1"/>
  <c r="AK593" i="2" s="1"/>
  <c r="AK836" i="2" a="1"/>
  <c r="AK836" i="2" s="1"/>
  <c r="AK1582" i="2" a="1"/>
  <c r="AK1582" i="2"/>
  <c r="AK1643" i="2" a="1"/>
  <c r="AK1643" i="2" s="1"/>
  <c r="AK1723" i="2" a="1"/>
  <c r="AK1723" i="2"/>
  <c r="AK1823" i="2" a="1"/>
  <c r="AK1823" i="2" s="1"/>
  <c r="AK1824" i="2" a="1"/>
  <c r="AK1824" i="2"/>
  <c r="AK1917" i="2" a="1"/>
  <c r="AK1917" i="2"/>
  <c r="AK2531" i="2" a="1"/>
  <c r="AK2531" i="2" s="1"/>
  <c r="AK2532" i="2" a="1"/>
  <c r="AK2532" i="2" s="1"/>
  <c r="AK2597" i="2" a="1"/>
  <c r="AK2597" i="2" s="1"/>
  <c r="AK1825" i="2" a="1"/>
  <c r="AK1825" i="2"/>
  <c r="AK2002" i="2" a="1"/>
  <c r="AK2002" i="2" s="1"/>
  <c r="AK2879" i="2" a="1"/>
  <c r="AK2879" i="2" s="1"/>
  <c r="AK2968" i="2" a="1"/>
  <c r="AK2968" i="2" s="1"/>
  <c r="AK3178" i="2" a="1"/>
  <c r="AK3178" i="2" s="1"/>
  <c r="AK4147" i="2" a="1"/>
  <c r="AK4147" i="2" s="1"/>
  <c r="AK4436" i="2" a="1"/>
  <c r="AK4436" i="2" s="1"/>
  <c r="AK4477" i="2" a="1"/>
  <c r="AK4477" i="2"/>
  <c r="AK4717" i="2" a="1"/>
  <c r="AK4717" i="2"/>
  <c r="AK4718" i="2" a="1"/>
  <c r="AK4718" i="2"/>
  <c r="AK2693" i="2" a="1"/>
  <c r="AK2693" i="2"/>
  <c r="AK2788" i="2" a="1"/>
  <c r="AK2788" i="2"/>
  <c r="AK2789" i="2" a="1"/>
  <c r="AK2789" i="2"/>
  <c r="AK5771" i="2" a="1"/>
  <c r="AK5771" i="2" s="1"/>
  <c r="AK5116" i="2" a="1"/>
  <c r="AK5116" i="2" s="1"/>
  <c r="AK5260" i="2" a="1"/>
  <c r="AK5260" i="2" s="1"/>
  <c r="AK5391" i="2" a="1"/>
  <c r="AK5391" i="2" s="1"/>
  <c r="AK5500" i="2" a="1"/>
  <c r="AK5500" i="2" s="1"/>
  <c r="AK5567" i="2" a="1"/>
  <c r="AK5567" i="2" s="1"/>
  <c r="AK5664" i="2" a="1"/>
  <c r="AK5664" i="2" s="1"/>
  <c r="AK5905" i="2" a="1"/>
  <c r="AK5905" i="2" s="1"/>
  <c r="AK5927" i="2" a="1"/>
  <c r="AK5927" i="2" s="1"/>
  <c r="AK6140" i="2" a="1"/>
  <c r="AK6140" i="2" s="1"/>
  <c r="AK4960" i="2" a="1"/>
  <c r="AK4960" i="2"/>
  <c r="AK6342" i="2" a="1"/>
  <c r="AK6342" i="2" s="1"/>
  <c r="AK6489" i="2" a="1"/>
  <c r="AK6489" i="2" s="1"/>
  <c r="AK88" i="2" a="1"/>
  <c r="AK88" i="2"/>
  <c r="AK177" i="2" a="1"/>
  <c r="AK177" i="2"/>
  <c r="AK962" i="2" a="1"/>
  <c r="AK962" i="2" s="1"/>
  <c r="AK4606" i="2" a="1"/>
  <c r="AK4606" i="2"/>
  <c r="AK1209" i="2" a="1"/>
  <c r="AK1209" i="2" s="1"/>
  <c r="AK3498" i="2" a="1"/>
  <c r="AK3498" i="2"/>
  <c r="AK3105" i="2" a="1"/>
  <c r="AK3105" i="2"/>
  <c r="AK3656" i="2" a="1"/>
  <c r="AK3656" i="2" s="1"/>
  <c r="AK3687" i="2" a="1"/>
  <c r="AK3687" i="2"/>
  <c r="AK3883" i="2" a="1"/>
  <c r="AK3883" i="2"/>
  <c r="AK3909" i="2" a="1"/>
  <c r="AK3909" i="2" s="1"/>
  <c r="AK4104" i="2" a="1"/>
  <c r="AK4104" i="2" s="1"/>
  <c r="AK5772" i="2" a="1"/>
  <c r="AK5772" i="2" s="1"/>
  <c r="AK29" i="2" a="1"/>
  <c r="AK29" i="2" s="1"/>
  <c r="AK45" i="2" a="1"/>
  <c r="AK45" i="2"/>
  <c r="AK532" i="2" a="1"/>
  <c r="AK532" i="2" s="1"/>
  <c r="AK552" i="2" a="1"/>
  <c r="AK552" i="2" s="1"/>
  <c r="AK837" i="2" a="1"/>
  <c r="AK837" i="2" s="1"/>
  <c r="AK1724" i="2" a="1"/>
  <c r="AK1724" i="2"/>
  <c r="AK1525" i="2" a="1"/>
  <c r="AK1525" i="2" s="1"/>
  <c r="AK1583" i="2" a="1"/>
  <c r="AK1583" i="2" s="1"/>
  <c r="AK1644" i="2" a="1"/>
  <c r="AK1644" i="2" s="1"/>
  <c r="AK1725" i="2" a="1"/>
  <c r="AK1725" i="2" s="1"/>
  <c r="AK1726" i="2" a="1"/>
  <c r="AK1726" i="2" s="1"/>
  <c r="AK1826" i="2" a="1"/>
  <c r="AK1826" i="2"/>
  <c r="AK2456" i="2" a="1"/>
  <c r="AK2456" i="2" s="1"/>
  <c r="AK2490" i="2" a="1"/>
  <c r="AK2490" i="2" s="1"/>
  <c r="AK2533" i="2" a="1"/>
  <c r="AK2533" i="2" s="1"/>
  <c r="AK2598" i="2" a="1"/>
  <c r="AK2598" i="2" s="1"/>
  <c r="AK2599" i="2" a="1"/>
  <c r="AK2599" i="2"/>
  <c r="AK1827" i="2" a="1"/>
  <c r="AK1827" i="2"/>
  <c r="AK2790" i="2" a="1"/>
  <c r="AK2790" i="2"/>
  <c r="AK2791" i="2" a="1"/>
  <c r="AK2791" i="2"/>
  <c r="AK3149" i="2" a="1"/>
  <c r="AK3149" i="2"/>
  <c r="AK4105" i="2" a="1"/>
  <c r="AK4105" i="2" s="1"/>
  <c r="AK4409" i="2" a="1"/>
  <c r="AK4409" i="2"/>
  <c r="AK4410" i="2" a="1"/>
  <c r="AK4410" i="2" s="1"/>
  <c r="AK4691" i="2" a="1"/>
  <c r="AK4691" i="2" s="1"/>
  <c r="AK4699" i="2" a="1"/>
  <c r="AK4699" i="2" s="1"/>
  <c r="AK4939" i="2" a="1"/>
  <c r="AK4939" i="2" s="1"/>
  <c r="AK2694" i="2" a="1"/>
  <c r="AK2694" i="2" s="1"/>
  <c r="AK5089" i="2" a="1"/>
  <c r="AK5089" i="2" s="1"/>
  <c r="AK5261" i="2" a="1"/>
  <c r="AK5261" i="2" s="1"/>
  <c r="AK5351" i="2" a="1"/>
  <c r="AK5351" i="2" s="1"/>
  <c r="AK5501" i="2" a="1"/>
  <c r="AK5501" i="2" s="1"/>
  <c r="AK5568" i="2" a="1"/>
  <c r="AK5568" i="2" s="1"/>
  <c r="AK5608" i="2" a="1"/>
  <c r="AK5608" i="2"/>
  <c r="AK5851" i="2" a="1"/>
  <c r="AK5851" i="2" s="1"/>
  <c r="AK5889" i="2" a="1"/>
  <c r="AK5889" i="2"/>
  <c r="AK5906" i="2" a="1"/>
  <c r="AK5906" i="2"/>
  <c r="AK6299" i="2" a="1"/>
  <c r="AK6299" i="2" s="1"/>
  <c r="AK6472" i="2" a="1"/>
  <c r="AK6472" i="2"/>
  <c r="AK178" i="2" a="1"/>
  <c r="AK178" i="2" s="1"/>
  <c r="AK271" i="2" a="1"/>
  <c r="AK271" i="2" s="1"/>
  <c r="AK993" i="2" a="1"/>
  <c r="AK993" i="2"/>
  <c r="AK4607" i="2" a="1"/>
  <c r="AK4607" i="2" s="1"/>
  <c r="AK1237" i="2" a="1"/>
  <c r="AK1237" i="2" s="1"/>
  <c r="AK3499" i="2" a="1"/>
  <c r="AK3499" i="2" s="1"/>
  <c r="AK3395" i="2" a="1"/>
  <c r="AK3395" i="2" s="1"/>
  <c r="AK4148" i="2" a="1"/>
  <c r="AK4148" i="2" s="1"/>
  <c r="AK5773" i="2" a="1"/>
  <c r="AK5773" i="2" s="1"/>
  <c r="AK89" i="2" a="1"/>
  <c r="AK89" i="2"/>
  <c r="AK179" i="2" a="1"/>
  <c r="AK179" i="2" s="1"/>
  <c r="AK594" i="2" a="1"/>
  <c r="AK594" i="2"/>
  <c r="AK595" i="2" a="1"/>
  <c r="AK595" i="2"/>
  <c r="AK838" i="2" a="1"/>
  <c r="AK838" i="2" s="1"/>
  <c r="AK1584" i="2" a="1"/>
  <c r="AK1584" i="2" s="1"/>
  <c r="AK1645" i="2" a="1"/>
  <c r="AK1645" i="2" s="1"/>
  <c r="AK1727" i="2" a="1"/>
  <c r="AK1727" i="2" s="1"/>
  <c r="AK1728" i="2" a="1"/>
  <c r="AK1728" i="2"/>
  <c r="AK1828" i="2" a="1"/>
  <c r="AK1828" i="2" s="1"/>
  <c r="AK1918" i="2" a="1"/>
  <c r="AK1918" i="2" s="1"/>
  <c r="AK2534" i="2" a="1"/>
  <c r="AK2534" i="2"/>
  <c r="AK2600" i="2" a="1"/>
  <c r="AK2600" i="2" s="1"/>
  <c r="AK1829" i="2" a="1"/>
  <c r="AK1829" i="2" s="1"/>
  <c r="AK1919" i="2" a="1"/>
  <c r="AK1919" i="2" s="1"/>
  <c r="AK2792" i="2" a="1"/>
  <c r="AK2792" i="2" s="1"/>
  <c r="AK2880" i="2" a="1"/>
  <c r="AK2880" i="2"/>
  <c r="AK3426" i="2" a="1"/>
  <c r="AK3426" i="2" s="1"/>
  <c r="AK4204" i="2" a="1"/>
  <c r="AK4204" i="2" s="1"/>
  <c r="AK2695" i="2" a="1"/>
  <c r="AK2695" i="2"/>
  <c r="AK2696" i="2" a="1"/>
  <c r="AK2696" i="2" s="1"/>
  <c r="AK2793" i="2" a="1"/>
  <c r="AK2793" i="2" s="1"/>
  <c r="AK2881" i="2" a="1"/>
  <c r="AK2881" i="2"/>
  <c r="AK5146" i="2" a="1"/>
  <c r="AK5146" i="2" s="1"/>
  <c r="AK5262" i="2" a="1"/>
  <c r="AK5262" i="2" s="1"/>
  <c r="AK5373" i="2" a="1"/>
  <c r="AK5373" i="2"/>
  <c r="AK5502" i="2" a="1"/>
  <c r="AK5502" i="2" s="1"/>
  <c r="AK5569" i="2" a="1"/>
  <c r="AK5569" i="2" s="1"/>
  <c r="AK5633" i="2" a="1"/>
  <c r="AK5633" i="2" s="1"/>
  <c r="AK6021" i="2" a="1"/>
  <c r="AK6021" i="2" s="1"/>
  <c r="AK6141" i="2" a="1"/>
  <c r="AK6141" i="2" s="1"/>
  <c r="AK6213" i="2" a="1"/>
  <c r="AK6213" i="2" s="1"/>
  <c r="AK5014" i="2" a="1"/>
  <c r="AK5014" i="2" s="1"/>
  <c r="AK6314" i="2" a="1"/>
  <c r="AK6314" i="2"/>
  <c r="AK6424" i="2" a="1"/>
  <c r="AK6424" i="2"/>
  <c r="AK3179" i="2" a="1"/>
  <c r="AK3179" i="2"/>
  <c r="AK3615" i="2" a="1"/>
  <c r="AK3615" i="2"/>
  <c r="AK3638" i="2" a="1"/>
  <c r="AK3638" i="2" s="1"/>
  <c r="AK3832" i="2" a="1"/>
  <c r="AK3832" i="2"/>
  <c r="AK3833" i="2" a="1"/>
  <c r="AK3833" i="2" s="1"/>
  <c r="AK4068" i="2" a="1"/>
  <c r="AK4068" i="2" s="1"/>
  <c r="AK90" i="2" a="1"/>
  <c r="AK90" i="2" s="1"/>
  <c r="AK180" i="2" a="1"/>
  <c r="AK180" i="2" s="1"/>
  <c r="AK596" i="2" a="1"/>
  <c r="AK596" i="2" s="1"/>
  <c r="AK637" i="2" a="1"/>
  <c r="AK637" i="2" s="1"/>
  <c r="AK839" i="2" a="1"/>
  <c r="AK839" i="2" s="1"/>
  <c r="AK1526" i="2" a="1"/>
  <c r="AK1526" i="2" s="1"/>
  <c r="AK1585" i="2" a="1"/>
  <c r="AK1585" i="2" s="1"/>
  <c r="AK1646" i="2" a="1"/>
  <c r="AK1646" i="2"/>
  <c r="AK1647" i="2" a="1"/>
  <c r="AK1647" i="2" s="1"/>
  <c r="AK1729" i="2" a="1"/>
  <c r="AK1729" i="2"/>
  <c r="AK1830" i="2" a="1"/>
  <c r="AK1830" i="2" s="1"/>
  <c r="AK1920" i="2" a="1"/>
  <c r="AK1920" i="2"/>
  <c r="AK2003" i="2" a="1"/>
  <c r="AK2003" i="2" s="1"/>
  <c r="AK2535" i="2" a="1"/>
  <c r="AK2535" i="2"/>
  <c r="AK2601" i="2" a="1"/>
  <c r="AK2601" i="2" s="1"/>
  <c r="AK2697" i="2" a="1"/>
  <c r="AK2697" i="2"/>
  <c r="AK181" i="2" a="1"/>
  <c r="AK181" i="2"/>
  <c r="AK182" i="2" a="1"/>
  <c r="AK182" i="2" s="1"/>
  <c r="AK934" i="2" a="1"/>
  <c r="AK934" i="2" s="1"/>
  <c r="AK4608" i="2" a="1"/>
  <c r="AK4608" i="2" s="1"/>
  <c r="AK1238" i="2" a="1"/>
  <c r="AK1238" i="2"/>
  <c r="AK3500" i="2" a="1"/>
  <c r="AK3500" i="2" s="1"/>
  <c r="AK5117" i="2" a="1"/>
  <c r="AK5117" i="2" s="1"/>
  <c r="AK5263" i="2" a="1"/>
  <c r="AK5263" i="2"/>
  <c r="AK5634" i="2" a="1"/>
  <c r="AK5634" i="2"/>
  <c r="AK2536" i="2" a="1"/>
  <c r="AK2536" i="2" s="1"/>
  <c r="AK2602" i="2" a="1"/>
  <c r="AK2602" i="2"/>
  <c r="AK3241" i="2" a="1"/>
  <c r="AK3241" i="2"/>
  <c r="AK4149" i="2" a="1"/>
  <c r="AK4149" i="2" s="1"/>
  <c r="AK4361" i="2" a="1"/>
  <c r="AK4361" i="2"/>
  <c r="AK4362" i="2" a="1"/>
  <c r="AK4362" i="2" s="1"/>
  <c r="AK4807" i="2" a="1"/>
  <c r="AK4807" i="2" s="1"/>
  <c r="AK4808" i="2" a="1"/>
  <c r="AK4808" i="2" s="1"/>
  <c r="AK2698" i="2" a="1"/>
  <c r="AK2698" i="2" s="1"/>
  <c r="AK2794" i="2" a="1"/>
  <c r="AK2794" i="2" s="1"/>
  <c r="AK2882" i="2" a="1"/>
  <c r="AK2882" i="2" s="1"/>
  <c r="AK5439" i="2" a="1"/>
  <c r="AK5439" i="2"/>
  <c r="AK6022" i="2" a="1"/>
  <c r="AK6022" i="2" s="1"/>
  <c r="AK6079" i="2" a="1"/>
  <c r="AK6079" i="2" s="1"/>
  <c r="AK6142" i="2" a="1"/>
  <c r="AK6142" i="2" s="1"/>
  <c r="AK6214" i="2" a="1"/>
  <c r="AK6214" i="2"/>
  <c r="AK4983" i="2" a="1"/>
  <c r="AK4983" i="2"/>
  <c r="AK6343" i="2" a="1"/>
  <c r="AK6343" i="2" s="1"/>
  <c r="AK6435" i="2" a="1"/>
  <c r="AK6435" i="2" s="1"/>
  <c r="AK3657" i="2" a="1"/>
  <c r="AK3657" i="2" s="1"/>
  <c r="AK3688" i="2" a="1"/>
  <c r="AK3688" i="2" s="1"/>
  <c r="AK3884" i="2" a="1"/>
  <c r="AK3884" i="2" s="1"/>
  <c r="AK3910" i="2" a="1"/>
  <c r="AK3910" i="2"/>
  <c r="AK4069" i="2" a="1"/>
  <c r="AK4069" i="2"/>
  <c r="AK335" i="2" a="1"/>
  <c r="AK335" i="2"/>
  <c r="AK371" i="2" a="1"/>
  <c r="AK371" i="2" s="1"/>
  <c r="AK1010" i="2" a="1"/>
  <c r="AK1010" i="2"/>
  <c r="AK4609" i="2" a="1"/>
  <c r="AK4609" i="2"/>
  <c r="AK1316" i="2" a="1"/>
  <c r="AK1316" i="2" s="1"/>
  <c r="AK3501" i="2" a="1"/>
  <c r="AK3501" i="2" s="1"/>
  <c r="AK5169" i="2" a="1"/>
  <c r="AK5169" i="2" s="1"/>
  <c r="AK5264" i="2" a="1"/>
  <c r="AK5264" i="2" s="1"/>
  <c r="AK5690" i="2" a="1"/>
  <c r="AK5690" i="2" s="1"/>
  <c r="AK3328" i="2" a="1"/>
  <c r="AK3328" i="2"/>
  <c r="AK4411" i="2" a="1"/>
  <c r="AK4411" i="2"/>
  <c r="AK4437" i="2" a="1"/>
  <c r="AK4437" i="2" s="1"/>
  <c r="AK4871" i="2" a="1"/>
  <c r="AK4871" i="2" s="1"/>
  <c r="AK4897" i="2" a="1"/>
  <c r="AK4897" i="2" s="1"/>
  <c r="AK6023" i="2" a="1"/>
  <c r="AK6023" i="2"/>
  <c r="AK6080" i="2" a="1"/>
  <c r="AK6080" i="2" s="1"/>
  <c r="AK6143" i="2" a="1"/>
  <c r="AK6143" i="2" s="1"/>
  <c r="AK6262" i="2" a="1"/>
  <c r="AK6262" i="2"/>
  <c r="AK5051" i="2" a="1"/>
  <c r="AK5051" i="2" s="1"/>
  <c r="AK183" i="2" a="1"/>
  <c r="AK183" i="2" s="1"/>
  <c r="AK272" i="2" a="1"/>
  <c r="AK272" i="2" s="1"/>
  <c r="AK963" i="2" a="1"/>
  <c r="AK963" i="2" s="1"/>
  <c r="AK4610" i="2" a="1"/>
  <c r="AK4610" i="2"/>
  <c r="AK1239" i="2" a="1"/>
  <c r="AK1239" i="2"/>
  <c r="AK3502" i="2" a="1"/>
  <c r="AK3502" i="2"/>
  <c r="AK3150" i="2" a="1"/>
  <c r="AK3150" i="2"/>
  <c r="AK4150" i="2" a="1"/>
  <c r="AK4150" i="2" s="1"/>
  <c r="AK5774" i="2" a="1"/>
  <c r="AK5774" i="2" s="1"/>
  <c r="AK1317" i="2" a="1"/>
  <c r="AK1317" i="2" s="1"/>
  <c r="AK1370" i="2" a="1"/>
  <c r="AK1370" i="2" s="1"/>
  <c r="AK1416" i="2" a="1"/>
  <c r="AK1416" i="2" s="1"/>
  <c r="AK1464" i="2" a="1"/>
  <c r="AK1464" i="2"/>
  <c r="AK1465" i="2" a="1"/>
  <c r="AK1465" i="2" s="1"/>
  <c r="AK1527" i="2" a="1"/>
  <c r="AK1527" i="2" s="1"/>
  <c r="AK184" i="2" a="1"/>
  <c r="AK184" i="2"/>
  <c r="AK273" i="2" a="1"/>
  <c r="AK273" i="2" s="1"/>
  <c r="AK638" i="2" a="1"/>
  <c r="AK638" i="2" s="1"/>
  <c r="AK685" i="2" a="1"/>
  <c r="AK685" i="2" s="1"/>
  <c r="AK840" i="2" a="1"/>
  <c r="AK840" i="2" s="1"/>
  <c r="AK1586" i="2" a="1"/>
  <c r="AK1586" i="2"/>
  <c r="AK1648" i="2" a="1"/>
  <c r="AK1648" i="2"/>
  <c r="AK2603" i="2" a="1"/>
  <c r="AK2603" i="2"/>
  <c r="AK3639" i="2" a="1"/>
  <c r="AK3639" i="2"/>
  <c r="AK3640" i="2" a="1"/>
  <c r="AK3640" i="2" s="1"/>
  <c r="AK3857" i="2" a="1"/>
  <c r="AK3857" i="2" s="1"/>
  <c r="AK3858" i="2" a="1"/>
  <c r="AK3858" i="2" s="1"/>
  <c r="AK2343" i="2" a="1"/>
  <c r="AK2343" i="2"/>
  <c r="AK2344" i="2" a="1"/>
  <c r="AK2344" i="2"/>
  <c r="AK2345" i="2" a="1"/>
  <c r="AK2345" i="2"/>
  <c r="AK2380" i="2" a="1"/>
  <c r="AK2380" i="2" s="1"/>
  <c r="AK2418" i="2" a="1"/>
  <c r="AK2418" i="2"/>
  <c r="AK2457" i="2" a="1"/>
  <c r="AK2457" i="2" s="1"/>
  <c r="AK3180" i="2" a="1"/>
  <c r="AK3180" i="2" s="1"/>
  <c r="AK2699" i="2" a="1"/>
  <c r="AK2699" i="2" s="1"/>
  <c r="AK4252" i="2" a="1"/>
  <c r="AK4252" i="2" s="1"/>
  <c r="AK4363" i="2" a="1"/>
  <c r="AK4363" i="2" s="1"/>
  <c r="AK4385" i="2" a="1"/>
  <c r="AK4385" i="2" s="1"/>
  <c r="AK4836" i="2" a="1"/>
  <c r="AK4836" i="2" s="1"/>
  <c r="AK4837" i="2" a="1"/>
  <c r="AK4837" i="2"/>
  <c r="AK5118" i="2" a="1"/>
  <c r="AK5118" i="2" s="1"/>
  <c r="AK5265" i="2" a="1"/>
  <c r="AK5265" i="2"/>
  <c r="AK5392" i="2" a="1"/>
  <c r="AK5392" i="2" s="1"/>
  <c r="AK5665" i="2" a="1"/>
  <c r="AK5665" i="2" s="1"/>
  <c r="AK6024" i="2" a="1"/>
  <c r="AK6024" i="2" s="1"/>
  <c r="AK6144" i="2" a="1"/>
  <c r="AK6144" i="2"/>
  <c r="AK6263" i="2" a="1"/>
  <c r="AK6263" i="2" s="1"/>
  <c r="AK4984" i="2" a="1"/>
  <c r="AK4984" i="2" s="1"/>
  <c r="AK6315" i="2" a="1"/>
  <c r="AK6315" i="2" s="1"/>
  <c r="AK6429" i="2" a="1"/>
  <c r="AK6429" i="2" s="1"/>
  <c r="AK274" i="2" a="1"/>
  <c r="AK274" i="2" s="1"/>
  <c r="AK336" i="2" a="1"/>
  <c r="AK336" i="2" s="1"/>
  <c r="AK1011" i="2" a="1"/>
  <c r="AK1011" i="2"/>
  <c r="AK4611" i="2" a="1"/>
  <c r="AK4611" i="2" s="1"/>
  <c r="AK1272" i="2" a="1"/>
  <c r="AK1272" i="2"/>
  <c r="AK3503" i="2" a="1"/>
  <c r="AK3503" i="2" s="1"/>
  <c r="AK3181" i="2" a="1"/>
  <c r="AK3181" i="2" s="1"/>
  <c r="AK3716" i="2" a="1"/>
  <c r="AK3716" i="2"/>
  <c r="AK3748" i="2" a="1"/>
  <c r="AK3748" i="2" s="1"/>
  <c r="AK3943" i="2" a="1"/>
  <c r="AK3943" i="2" s="1"/>
  <c r="AK3971" i="2" a="1"/>
  <c r="AK3971" i="2" s="1"/>
  <c r="AK91" i="2" a="1"/>
  <c r="AK91" i="2" s="1"/>
  <c r="AK185" i="2" a="1"/>
  <c r="AK185" i="2"/>
  <c r="AK597" i="2" a="1"/>
  <c r="AK597" i="2" s="1"/>
  <c r="AK639" i="2" a="1"/>
  <c r="AK639" i="2"/>
  <c r="AK841" i="2" a="1"/>
  <c r="AK841" i="2" s="1"/>
  <c r="AK1649" i="2" a="1"/>
  <c r="AK1649" i="2" s="1"/>
  <c r="AK1730" i="2" a="1"/>
  <c r="AK1730" i="2"/>
  <c r="AK1731" i="2" a="1"/>
  <c r="AK1731" i="2"/>
  <c r="AK1831" i="2" a="1"/>
  <c r="AK1831" i="2"/>
  <c r="AK1921" i="2" a="1"/>
  <c r="AK1921" i="2" s="1"/>
  <c r="AK2004" i="2" a="1"/>
  <c r="AK2004" i="2" s="1"/>
  <c r="AK2537" i="2" a="1"/>
  <c r="AK2537" i="2" s="1"/>
  <c r="AK2604" i="2" a="1"/>
  <c r="AK2604" i="2"/>
  <c r="AK2700" i="2" a="1"/>
  <c r="AK2700" i="2" s="1"/>
  <c r="AK1922" i="2" a="1"/>
  <c r="AK1922" i="2"/>
  <c r="AK2005" i="2" a="1"/>
  <c r="AK2005" i="2" s="1"/>
  <c r="AK2883" i="2" a="1"/>
  <c r="AK2883" i="2" s="1"/>
  <c r="AK2969" i="2" a="1"/>
  <c r="AK2969" i="2"/>
  <c r="AK3242" i="2" a="1"/>
  <c r="AK3242" i="2" s="1"/>
  <c r="AK4205" i="2" a="1"/>
  <c r="AK4205" i="2" s="1"/>
  <c r="AK4438" i="2" a="1"/>
  <c r="AK4438" i="2" s="1"/>
  <c r="AK4478" i="2" a="1"/>
  <c r="AK4478" i="2" s="1"/>
  <c r="AK4719" i="2" a="1"/>
  <c r="AK4719" i="2"/>
  <c r="AK4746" i="2" a="1"/>
  <c r="AK4746" i="2" s="1"/>
  <c r="AK2701" i="2" a="1"/>
  <c r="AK2701" i="2"/>
  <c r="AK2795" i="2" a="1"/>
  <c r="AK2795" i="2"/>
  <c r="AK2884" i="2" a="1"/>
  <c r="AK2884" i="2"/>
  <c r="AK4206" i="2" a="1"/>
  <c r="AK4206" i="2" s="1"/>
  <c r="AK5775" i="2" a="1"/>
  <c r="AK5775" i="2"/>
  <c r="AK5147" i="2" a="1"/>
  <c r="AK5147" i="2" s="1"/>
  <c r="AK5266" i="2" a="1"/>
  <c r="AK5266" i="2" s="1"/>
  <c r="AK5393" i="2" a="1"/>
  <c r="AK5393" i="2" s="1"/>
  <c r="AK5503" i="2" a="1"/>
  <c r="AK5503" i="2" s="1"/>
  <c r="AK5570" i="2" a="1"/>
  <c r="AK5570" i="2"/>
  <c r="AK5666" i="2" a="1"/>
  <c r="AK5666" i="2" s="1"/>
  <c r="AK5852" i="2" a="1"/>
  <c r="AK5852" i="2"/>
  <c r="AK5928" i="2" a="1"/>
  <c r="AK5928" i="2" s="1"/>
  <c r="AK5929" i="2" a="1"/>
  <c r="AK5929" i="2" s="1"/>
  <c r="AK4985" i="2" a="1"/>
  <c r="AK4985" i="2" s="1"/>
  <c r="AK6359" i="2" a="1"/>
  <c r="AK6359" i="2" s="1"/>
  <c r="AK6490" i="2" a="1"/>
  <c r="AK6490" i="2" s="1"/>
  <c r="AK3243" i="2" a="1"/>
  <c r="AK3243" i="2"/>
  <c r="AK3641" i="2" a="1"/>
  <c r="AK3641" i="2"/>
  <c r="AK3642" i="2" a="1"/>
  <c r="AK3642" i="2" s="1"/>
  <c r="AK3834" i="2" a="1"/>
  <c r="AK3834" i="2"/>
  <c r="AK3859" i="2" a="1"/>
  <c r="AK3859" i="2" s="1"/>
  <c r="AK4070" i="2" a="1"/>
  <c r="AK4070" i="2"/>
  <c r="AK186" i="2" a="1"/>
  <c r="AK186" i="2"/>
  <c r="AK275" i="2" a="1"/>
  <c r="AK275" i="2" s="1"/>
  <c r="AK640" i="2" a="1"/>
  <c r="AK640" i="2" s="1"/>
  <c r="AK686" i="2" a="1"/>
  <c r="AK686" i="2"/>
  <c r="AK842" i="2" a="1"/>
  <c r="AK842" i="2"/>
  <c r="AK1587" i="2" a="1"/>
  <c r="AK1587" i="2" s="1"/>
  <c r="AK1650" i="2" a="1"/>
  <c r="AK1650" i="2" s="1"/>
  <c r="AK1732" i="2" a="1"/>
  <c r="AK1732" i="2" s="1"/>
  <c r="AK1733" i="2" a="1"/>
  <c r="AK1733" i="2"/>
  <c r="AK1832" i="2" a="1"/>
  <c r="AK1832" i="2" s="1"/>
  <c r="AK1923" i="2" a="1"/>
  <c r="AK1923" i="2"/>
  <c r="AK2006" i="2" a="1"/>
  <c r="AK2006" i="2"/>
  <c r="AK2091" i="2" a="1"/>
  <c r="AK2091" i="2" s="1"/>
  <c r="AK2605" i="2" a="1"/>
  <c r="AK2605" i="2"/>
  <c r="AK187" i="2" a="1"/>
  <c r="AK187" i="2" s="1"/>
  <c r="AK394" i="2" a="1"/>
  <c r="AK394" i="2"/>
  <c r="AK964" i="2" a="1"/>
  <c r="AK964" i="2" s="1"/>
  <c r="AK4612" i="2" a="1"/>
  <c r="AK4612" i="2"/>
  <c r="AK1273" i="2" a="1"/>
  <c r="AK1273" i="2"/>
  <c r="AK3504" i="2" a="1"/>
  <c r="AK3504" i="2" s="1"/>
  <c r="AK5148" i="2" a="1"/>
  <c r="AK5148" i="2" s="1"/>
  <c r="AK5267" i="2" a="1"/>
  <c r="AK5267" i="2" s="1"/>
  <c r="AK5635" i="2" a="1"/>
  <c r="AK5635" i="2" s="1"/>
  <c r="AK2606" i="2" a="1"/>
  <c r="AK2606" i="2"/>
  <c r="AK2702" i="2" a="1"/>
  <c r="AK2702" i="2"/>
  <c r="AK3288" i="2" a="1"/>
  <c r="AK3288" i="2"/>
  <c r="AK4207" i="2" a="1"/>
  <c r="AK4207" i="2"/>
  <c r="AK4364" i="2" a="1"/>
  <c r="AK4364" i="2" s="1"/>
  <c r="AK4386" i="2" a="1"/>
  <c r="AK4386" i="2" s="1"/>
  <c r="AK4838" i="2" a="1"/>
  <c r="AK4838" i="2" s="1"/>
  <c r="AK4839" i="2" a="1"/>
  <c r="AK4839" i="2" s="1"/>
  <c r="AK2703" i="2" a="1"/>
  <c r="AK2703" i="2" s="1"/>
  <c r="AK2704" i="2" a="1"/>
  <c r="AK2704" i="2" s="1"/>
  <c r="AK2796" i="2" a="1"/>
  <c r="AK2796" i="2" s="1"/>
  <c r="AK2885" i="2" a="1"/>
  <c r="AK2885" i="2" s="1"/>
  <c r="AK2970" i="2" a="1"/>
  <c r="AK2970" i="2"/>
  <c r="AK5451" i="2" a="1"/>
  <c r="AK5451" i="2"/>
  <c r="AK6081" i="2" a="1"/>
  <c r="AK6081" i="2" s="1"/>
  <c r="AK6082" i="2" a="1"/>
  <c r="AK6082" i="2" s="1"/>
  <c r="AK6145" i="2" a="1"/>
  <c r="AK6145" i="2" s="1"/>
  <c r="AK6264" i="2" a="1"/>
  <c r="AK6264" i="2" s="1"/>
  <c r="AK5015" i="2" a="1"/>
  <c r="AK5015" i="2"/>
  <c r="AK6360" i="2" a="1"/>
  <c r="AK6360" i="2"/>
  <c r="AK6445" i="2" a="1"/>
  <c r="AK6445" i="2"/>
  <c r="AK92" i="2" a="1"/>
  <c r="AK92" i="2" s="1"/>
  <c r="AK188" i="2" a="1"/>
  <c r="AK188" i="2"/>
  <c r="AK935" i="2" a="1"/>
  <c r="AK935" i="2" s="1"/>
  <c r="AK4613" i="2" a="1"/>
  <c r="AK4613" i="2" s="1"/>
  <c r="AK1210" i="2" a="1"/>
  <c r="AK1210" i="2" s="1"/>
  <c r="AK3505" i="2" a="1"/>
  <c r="AK3505" i="2" s="1"/>
  <c r="AK3106" i="2" a="1"/>
  <c r="AK3106" i="2" s="1"/>
  <c r="AK4106" i="2" a="1"/>
  <c r="AK4106" i="2" s="1"/>
  <c r="AK5776" i="2" a="1"/>
  <c r="AK5776" i="2" s="1"/>
  <c r="AK1274" i="2" a="1"/>
  <c r="AK1274" i="2" s="1"/>
  <c r="AK1318" i="2" a="1"/>
  <c r="AK1318" i="2" s="1"/>
  <c r="AK1371" i="2" a="1"/>
  <c r="AK1371" i="2" s="1"/>
  <c r="AK1417" i="2" a="1"/>
  <c r="AK1417" i="2" s="1"/>
  <c r="AK1418" i="2" a="1"/>
  <c r="AK1418" i="2"/>
  <c r="AK1466" i="2" a="1"/>
  <c r="AK1466" i="2"/>
  <c r="AK93" i="2" a="1"/>
  <c r="AK93" i="2"/>
  <c r="AK189" i="2" a="1"/>
  <c r="AK189" i="2" s="1"/>
  <c r="AK598" i="2" a="1"/>
  <c r="AK598" i="2" s="1"/>
  <c r="AK641" i="2" a="1"/>
  <c r="AK641" i="2" s="1"/>
  <c r="AK843" i="2" a="1"/>
  <c r="AK843" i="2" s="1"/>
  <c r="AK1528" i="2" a="1"/>
  <c r="AK1528" i="2"/>
  <c r="AK1588" i="2" a="1"/>
  <c r="AK1588" i="2" s="1"/>
  <c r="AK2538" i="2" a="1"/>
  <c r="AK2538" i="2" s="1"/>
  <c r="AK2607" i="2" a="1"/>
  <c r="AK2607" i="2"/>
  <c r="AK3616" i="2" a="1"/>
  <c r="AK3616" i="2" s="1"/>
  <c r="AK3617" i="2" a="1"/>
  <c r="AK3617" i="2" s="1"/>
  <c r="AK3815" i="2" a="1"/>
  <c r="AK3815" i="2" s="1"/>
  <c r="AK3835" i="2" a="1"/>
  <c r="AK3835" i="2" s="1"/>
  <c r="AK2312" i="2" a="1"/>
  <c r="AK2312" i="2"/>
  <c r="AK2313" i="2" a="1"/>
  <c r="AK2313" i="2" s="1"/>
  <c r="AK2346" i="2" a="1"/>
  <c r="AK2346" i="2" s="1"/>
  <c r="AK2381" i="2" a="1"/>
  <c r="AK2381" i="2" s="1"/>
  <c r="AK2382" i="2" a="1"/>
  <c r="AK2382" i="2" s="1"/>
  <c r="AK2419" i="2" a="1"/>
  <c r="AK2419" i="2" s="1"/>
  <c r="AK3151" i="2" a="1"/>
  <c r="AK3151" i="2" s="1"/>
  <c r="AK4961" i="2" a="1"/>
  <c r="AK4961" i="2" s="1"/>
  <c r="AK4208" i="2" a="1"/>
  <c r="AK4208" i="2"/>
  <c r="AK4341" i="2" a="1"/>
  <c r="AK4341" i="2" s="1"/>
  <c r="AK4365" i="2" a="1"/>
  <c r="AK4365" i="2" s="1"/>
  <c r="AK4809" i="2" a="1"/>
  <c r="AK4809" i="2"/>
  <c r="AK4810" i="2" a="1"/>
  <c r="AK4810" i="2" s="1"/>
  <c r="AK5090" i="2" a="1"/>
  <c r="AK5090" i="2" s="1"/>
  <c r="AK5268" i="2" a="1"/>
  <c r="AK5268" i="2" s="1"/>
  <c r="AK5352" i="2" a="1"/>
  <c r="AK5352" i="2" s="1"/>
  <c r="AK5636" i="2" a="1"/>
  <c r="AK5636" i="2"/>
  <c r="AK6025" i="2" a="1"/>
  <c r="AK6025" i="2"/>
  <c r="AK6146" i="2" a="1"/>
  <c r="AK6146" i="2" s="1"/>
  <c r="AK6265" i="2" a="1"/>
  <c r="AK6265" i="2" s="1"/>
  <c r="AK6300" i="2" a="1"/>
  <c r="AK6300" i="2" s="1"/>
  <c r="AK6418" i="2" a="1"/>
  <c r="AK6418" i="2"/>
  <c r="AK190" i="2" a="1"/>
  <c r="AK190" i="2" s="1"/>
  <c r="AK276" i="2" a="1"/>
  <c r="AK276" i="2"/>
  <c r="AK965" i="2" a="1"/>
  <c r="AK965" i="2" s="1"/>
  <c r="AK4614" i="2" a="1"/>
  <c r="AK4614" i="2" s="1"/>
  <c r="AK1240" i="2" a="1"/>
  <c r="AK1240" i="2" s="1"/>
  <c r="AK3506" i="2" a="1"/>
  <c r="AK3506" i="2" s="1"/>
  <c r="AK3396" i="2" a="1"/>
  <c r="AK3396" i="2" s="1"/>
  <c r="AK3689" i="2" a="1"/>
  <c r="AK3689" i="2" s="1"/>
  <c r="AK3690" i="2" a="1"/>
  <c r="AK3690" i="2" s="1"/>
  <c r="AK3911" i="2" a="1"/>
  <c r="AK3911" i="2" s="1"/>
  <c r="AK3912" i="2" a="1"/>
  <c r="AK3912" i="2" s="1"/>
  <c r="AK4151" i="2" a="1"/>
  <c r="AK4151" i="2" s="1"/>
  <c r="AK5777" i="2" a="1"/>
  <c r="AK5777" i="2" s="1"/>
  <c r="AK94" i="2" a="1"/>
  <c r="AK94" i="2" s="1"/>
  <c r="AK191" i="2" a="1"/>
  <c r="AK191" i="2" s="1"/>
  <c r="AK599" i="2" a="1"/>
  <c r="AK599" i="2" s="1"/>
  <c r="AK642" i="2" a="1"/>
  <c r="AK642" i="2" s="1"/>
  <c r="AK844" i="2" a="1"/>
  <c r="AK844" i="2" s="1"/>
  <c r="AK1589" i="2" a="1"/>
  <c r="AK1589" i="2" s="1"/>
  <c r="AK1590" i="2" a="1"/>
  <c r="AK1590" i="2" s="1"/>
  <c r="AK1651" i="2" a="1"/>
  <c r="AK1651" i="2"/>
  <c r="AK1734" i="2" a="1"/>
  <c r="AK1734" i="2" s="1"/>
  <c r="AK1833" i="2" a="1"/>
  <c r="AK1833" i="2" s="1"/>
  <c r="AK1924" i="2" a="1"/>
  <c r="AK1924" i="2" s="1"/>
  <c r="AK2539" i="2" a="1"/>
  <c r="AK2539" i="2" s="1"/>
  <c r="AK2608" i="2" a="1"/>
  <c r="AK2608" i="2" s="1"/>
  <c r="AK2609" i="2" a="1"/>
  <c r="AK2609" i="2" s="1"/>
  <c r="AK1834" i="2" a="1"/>
  <c r="AK1834" i="2"/>
  <c r="AK1925" i="2" a="1"/>
  <c r="AK1925" i="2"/>
  <c r="AK2797" i="2" a="1"/>
  <c r="AK2797" i="2"/>
  <c r="AK2886" i="2" a="1"/>
  <c r="AK2886" i="2" s="1"/>
  <c r="AK3411" i="2" a="1"/>
  <c r="AK3411" i="2" s="1"/>
  <c r="AK4209" i="2" a="1"/>
  <c r="AK4209" i="2" s="1"/>
  <c r="AK4412" i="2" a="1"/>
  <c r="AK4412" i="2" s="1"/>
  <c r="AK4439" i="2" a="1"/>
  <c r="AK4439" i="2" s="1"/>
  <c r="AK4700" i="2" a="1"/>
  <c r="AK4700" i="2"/>
  <c r="AK4720" i="2" a="1"/>
  <c r="AK4720" i="2"/>
  <c r="AK2705" i="2" a="1"/>
  <c r="AK2705" i="2" s="1"/>
  <c r="AK2798" i="2" a="1"/>
  <c r="AK2798" i="2" s="1"/>
  <c r="AK2887" i="2" a="1"/>
  <c r="AK2887" i="2" s="1"/>
  <c r="AK5119" i="2" a="1"/>
  <c r="AK5119" i="2" s="1"/>
  <c r="AK5269" i="2" a="1"/>
  <c r="AK5269" i="2"/>
  <c r="AK5374" i="2" a="1"/>
  <c r="AK5374" i="2" s="1"/>
  <c r="AK5504" i="2" a="1"/>
  <c r="AK5504" i="2" s="1"/>
  <c r="AK5531" i="2" a="1"/>
  <c r="AK5531" i="2"/>
  <c r="AK5637" i="2" a="1"/>
  <c r="AK5637" i="2" s="1"/>
  <c r="AK6026" i="2" a="1"/>
  <c r="AK6026" i="2" s="1"/>
  <c r="AK6147" i="2" a="1"/>
  <c r="AK6147" i="2"/>
  <c r="AK6266" i="2" a="1"/>
  <c r="AK6266" i="2" s="1"/>
  <c r="AK4986" i="2" a="1"/>
  <c r="AK4986" i="2" s="1"/>
  <c r="AK6316" i="2" a="1"/>
  <c r="AK6316" i="2"/>
  <c r="AK6425" i="2" a="1"/>
  <c r="AK6425" i="2"/>
  <c r="AK10" i="2" a="1"/>
  <c r="AK10" i="2" s="1"/>
  <c r="AK22" i="2" a="1"/>
  <c r="AK22" i="2" s="1"/>
  <c r="AK917" i="2" a="1"/>
  <c r="AK917" i="2"/>
  <c r="AK4615" i="2" a="1"/>
  <c r="AK4615" i="2"/>
  <c r="AK1186" i="2" a="1"/>
  <c r="AK1186" i="2" s="1"/>
  <c r="AK3507" i="2" a="1"/>
  <c r="AK3507" i="2" s="1"/>
  <c r="AK2971" i="2" a="1"/>
  <c r="AK2971" i="2" s="1"/>
  <c r="AK4107" i="2" a="1"/>
  <c r="AK4107" i="2" s="1"/>
  <c r="AK5778" i="2" a="1"/>
  <c r="AK5778" i="2"/>
  <c r="AK1124" i="2" a="1"/>
  <c r="AK1124" i="2" s="1"/>
  <c r="AK1143" i="2" a="1"/>
  <c r="AK1143" i="2" s="1"/>
  <c r="AK1180" i="2" a="1"/>
  <c r="AK1180" i="2"/>
  <c r="AK1275" i="2" a="1"/>
  <c r="AK1275" i="2" s="1"/>
  <c r="AK1319" i="2" a="1"/>
  <c r="AK1319" i="2" s="1"/>
  <c r="AK1320" i="2" a="1"/>
  <c r="AK1320" i="2" s="1"/>
  <c r="AK1372" i="2" a="1"/>
  <c r="AK1372" i="2" s="1"/>
  <c r="AK1419" i="2" a="1"/>
  <c r="AK1419" i="2" s="1"/>
  <c r="AK1467" i="2" a="1"/>
  <c r="AK1467" i="2" s="1"/>
  <c r="AK1591" i="2" a="1"/>
  <c r="AK1591" i="2" s="1"/>
  <c r="AK11" i="2" a="1"/>
  <c r="AK11" i="2"/>
  <c r="AK23" i="2" a="1"/>
  <c r="AK23" i="2" s="1"/>
  <c r="AK553" i="2" a="1"/>
  <c r="AK553" i="2"/>
  <c r="AK600" i="2" a="1"/>
  <c r="AK600" i="2"/>
  <c r="AK845" i="2" a="1"/>
  <c r="AK845" i="2"/>
  <c r="AK1211" i="2" a="1"/>
  <c r="AK1211" i="2"/>
  <c r="AK1321" i="2" a="1"/>
  <c r="AK1321" i="2" s="1"/>
  <c r="AK2491" i="2" a="1"/>
  <c r="AK2491" i="2" s="1"/>
  <c r="AK2540" i="2" a="1"/>
  <c r="AK2540" i="2" s="1"/>
  <c r="AK3585" i="2" a="1"/>
  <c r="AK3585" i="2" s="1"/>
  <c r="AK3587" i="2" a="1"/>
  <c r="AK3587" i="2"/>
  <c r="AK3816" i="2" a="1"/>
  <c r="AK3816" i="2" s="1"/>
  <c r="AK3836" i="2" a="1"/>
  <c r="AK3836" i="2" s="1"/>
  <c r="AK2258" i="2" a="1"/>
  <c r="AK2258" i="2" s="1"/>
  <c r="AK2287" i="2" a="1"/>
  <c r="AK2287" i="2"/>
  <c r="AK3045" i="2" a="1"/>
  <c r="AK3045" i="2" s="1"/>
  <c r="AK4940" i="2" a="1"/>
  <c r="AK4940" i="2" s="1"/>
  <c r="AK4152" i="2" a="1"/>
  <c r="AK4152" i="2" s="1"/>
  <c r="AK4210" i="2" a="1"/>
  <c r="AK4210" i="2"/>
  <c r="AK4300" i="2" a="1"/>
  <c r="AK4300" i="2" s="1"/>
  <c r="AK4782" i="2" a="1"/>
  <c r="AK4782" i="2"/>
  <c r="AK4811" i="2" a="1"/>
  <c r="AK4811" i="2"/>
  <c r="AK5091" i="2" a="1"/>
  <c r="AK5091" i="2"/>
  <c r="AK5270" i="2" a="1"/>
  <c r="AK5270" i="2" s="1"/>
  <c r="AK5353" i="2" a="1"/>
  <c r="AK5353" i="2"/>
  <c r="AK5638" i="2" a="1"/>
  <c r="AK5638" i="2" s="1"/>
  <c r="AK6027" i="2" a="1"/>
  <c r="AK6027" i="2"/>
  <c r="AK6148" i="2" a="1"/>
  <c r="AK6148" i="2" s="1"/>
  <c r="AK6267" i="2" a="1"/>
  <c r="AK6267" i="2" s="1"/>
  <c r="AK6289" i="2" a="1"/>
  <c r="AK6289" i="2" s="1"/>
  <c r="AK6411" i="2" a="1"/>
  <c r="AK6411" i="2" s="1"/>
  <c r="AK3182" i="2" a="1"/>
  <c r="AK3182" i="2" s="1"/>
  <c r="AK3597" i="2" a="1"/>
  <c r="AK3597" i="2" s="1"/>
  <c r="AK3618" i="2" a="1"/>
  <c r="AK3618" i="2" s="1"/>
  <c r="AK3817" i="2" a="1"/>
  <c r="AK3817" i="2" s="1"/>
  <c r="AK3818" i="2" a="1"/>
  <c r="AK3818" i="2"/>
  <c r="AK4071" i="2" a="1"/>
  <c r="AK4071" i="2"/>
  <c r="AK46" i="2" a="1"/>
  <c r="AK46" i="2" s="1"/>
  <c r="AK95" i="2" a="1"/>
  <c r="AK95" i="2"/>
  <c r="AK554" i="2" a="1"/>
  <c r="AK554" i="2" s="1"/>
  <c r="AK601" i="2" a="1"/>
  <c r="AK601" i="2"/>
  <c r="AK846" i="2" a="1"/>
  <c r="AK846" i="2" s="1"/>
  <c r="AK1529" i="2" a="1"/>
  <c r="AK1529" i="2" s="1"/>
  <c r="AK1592" i="2" a="1"/>
  <c r="AK1592" i="2"/>
  <c r="AK1593" i="2" a="1"/>
  <c r="AK1593" i="2" s="1"/>
  <c r="AK1652" i="2" a="1"/>
  <c r="AK1652" i="2"/>
  <c r="AK1653" i="2" a="1"/>
  <c r="AK1653" i="2" s="1"/>
  <c r="AK1735" i="2" a="1"/>
  <c r="AK1735" i="2"/>
  <c r="AK1835" i="2" a="1"/>
  <c r="AK1835" i="2" s="1"/>
  <c r="AK1926" i="2" a="1"/>
  <c r="AK1926" i="2" s="1"/>
  <c r="AK2492" i="2" a="1"/>
  <c r="AK2492" i="2"/>
  <c r="AK2541" i="2" a="1"/>
  <c r="AK2541" i="2"/>
  <c r="AK2610" i="2" a="1"/>
  <c r="AK2610" i="2" s="1"/>
  <c r="AK2611" i="2" a="1"/>
  <c r="AK2611" i="2"/>
  <c r="AK96" i="2" a="1"/>
  <c r="AK96" i="2"/>
  <c r="AK97" i="2" a="1"/>
  <c r="AK97" i="2" s="1"/>
  <c r="AK936" i="2" a="1"/>
  <c r="AK936" i="2"/>
  <c r="AK4616" i="2" a="1"/>
  <c r="AK4616" i="2" s="1"/>
  <c r="AK1212" i="2" a="1"/>
  <c r="AK1212" i="2" s="1"/>
  <c r="AK3508" i="2" a="1"/>
  <c r="AK3508" i="2" s="1"/>
  <c r="AK5092" i="2" a="1"/>
  <c r="AK5092" i="2" s="1"/>
  <c r="AK5271" i="2" a="1"/>
  <c r="AK5271" i="2" s="1"/>
  <c r="AK5609" i="2" a="1"/>
  <c r="AK5609" i="2" s="1"/>
  <c r="AK2493" i="2" a="1"/>
  <c r="AK2493" i="2"/>
  <c r="AK2542" i="2" a="1"/>
  <c r="AK2542" i="2" s="1"/>
  <c r="AK3183" i="2" a="1"/>
  <c r="AK3183" i="2" s="1"/>
  <c r="AK4153" i="2" a="1"/>
  <c r="AK4153" i="2"/>
  <c r="AK4342" i="2" a="1"/>
  <c r="AK4342" i="2"/>
  <c r="AK4366" i="2" a="1"/>
  <c r="AK4366" i="2"/>
  <c r="AK4783" i="2" a="1"/>
  <c r="AK4783" i="2"/>
  <c r="AK4812" i="2" a="1"/>
  <c r="AK4812" i="2"/>
  <c r="AK2706" i="2" a="1"/>
  <c r="AK2706" i="2" s="1"/>
  <c r="AK2799" i="2" a="1"/>
  <c r="AK2799" i="2"/>
  <c r="AK5417" i="2" a="1"/>
  <c r="AK5417" i="2" s="1"/>
  <c r="AK6083" i="2" a="1"/>
  <c r="AK6083" i="2" s="1"/>
  <c r="AK6084" i="2" a="1"/>
  <c r="AK6084" i="2"/>
  <c r="AK6149" i="2" a="1"/>
  <c r="AK6149" i="2" s="1"/>
  <c r="AK6268" i="2" a="1"/>
  <c r="AK6268" i="2" s="1"/>
  <c r="AK4987" i="2" a="1"/>
  <c r="AK4987" i="2" s="1"/>
  <c r="AK6332" i="2" a="1"/>
  <c r="AK6332" i="2" s="1"/>
  <c r="AK6430" i="2" a="1"/>
  <c r="AK6430" i="2" s="1"/>
  <c r="AK98" i="2" a="1"/>
  <c r="AK98" i="2" s="1"/>
  <c r="AK192" i="2" a="1"/>
  <c r="AK192" i="2" s="1"/>
  <c r="AK937" i="2" a="1"/>
  <c r="AK937" i="2"/>
  <c r="AK4617" i="2" a="1"/>
  <c r="AK4617" i="2" s="1"/>
  <c r="AK1213" i="2" a="1"/>
  <c r="AK1213" i="2"/>
  <c r="AK3509" i="2" a="1"/>
  <c r="AK3509" i="2"/>
  <c r="AK3397" i="2" a="1"/>
  <c r="AK3397" i="2" s="1"/>
  <c r="AK4108" i="2" a="1"/>
  <c r="AK4108" i="2"/>
  <c r="AK5779" i="2" a="1"/>
  <c r="AK5779" i="2" s="1"/>
  <c r="AK1276" i="2" a="1"/>
  <c r="AK1276" i="2" s="1"/>
  <c r="AK1322" i="2" a="1"/>
  <c r="AK1322" i="2"/>
  <c r="AK1373" i="2" a="1"/>
  <c r="AK1373" i="2" s="1"/>
  <c r="AK1374" i="2" a="1"/>
  <c r="AK1374" i="2" s="1"/>
  <c r="AK1420" i="2" a="1"/>
  <c r="AK1420" i="2" s="1"/>
  <c r="AK1468" i="2" a="1"/>
  <c r="AK1468" i="2" s="1"/>
  <c r="AK47" i="2" a="1"/>
  <c r="AK47" i="2" s="1"/>
  <c r="AK99" i="2" a="1"/>
  <c r="AK99" i="2" s="1"/>
  <c r="AK555" i="2" a="1"/>
  <c r="AK555" i="2"/>
  <c r="AK602" i="2" a="1"/>
  <c r="AK602" i="2" s="1"/>
  <c r="AK847" i="2" a="1"/>
  <c r="AK847" i="2"/>
  <c r="AK1836" i="2" a="1"/>
  <c r="AK1836" i="2"/>
  <c r="AK2007" i="2" a="1"/>
  <c r="AK2007" i="2" s="1"/>
  <c r="AK3691" i="2" a="1"/>
  <c r="AK3691" i="2" s="1"/>
  <c r="AK3717" i="2" a="1"/>
  <c r="AK3717" i="2" s="1"/>
  <c r="AK3913" i="2" a="1"/>
  <c r="AK3913" i="2" s="1"/>
  <c r="AK3944" i="2" a="1"/>
  <c r="AK3944" i="2" s="1"/>
  <c r="AK2299" i="2" a="1"/>
  <c r="AK2299" i="2" s="1"/>
  <c r="AK2314" i="2" a="1"/>
  <c r="AK2314" i="2"/>
  <c r="AK2347" i="2" a="1"/>
  <c r="AK2347" i="2" s="1"/>
  <c r="AK2348" i="2" a="1"/>
  <c r="AK2348" i="2"/>
  <c r="AK2383" i="2" a="1"/>
  <c r="AK2383" i="2" s="1"/>
  <c r="AK2420" i="2" a="1"/>
  <c r="AK2420" i="2" s="1"/>
  <c r="AK3398" i="2" a="1"/>
  <c r="AK3398" i="2" s="1"/>
  <c r="AK4941" i="2" a="1"/>
  <c r="AK4941" i="2" s="1"/>
  <c r="AK2888" i="2" a="1"/>
  <c r="AK2888" i="2" s="1"/>
  <c r="AK2972" i="2" a="1"/>
  <c r="AK2972" i="2" s="1"/>
  <c r="AK4109" i="2" a="1"/>
  <c r="AK4109" i="2"/>
  <c r="AK4440" i="2" a="1"/>
  <c r="AK4440" i="2"/>
  <c r="AK4479" i="2" a="1"/>
  <c r="AK4479" i="2" s="1"/>
  <c r="AK4721" i="2" a="1"/>
  <c r="AK4721" i="2" s="1"/>
  <c r="AK4747" i="2" a="1"/>
  <c r="AK4747" i="2" s="1"/>
  <c r="AK5093" i="2" a="1"/>
  <c r="AK5093" i="2" s="1"/>
  <c r="AK5272" i="2" a="1"/>
  <c r="AK5272" i="2"/>
  <c r="AK5375" i="2" a="1"/>
  <c r="AK5375" i="2"/>
  <c r="AK5505" i="2" a="1"/>
  <c r="AK5505" i="2" s="1"/>
  <c r="AK5571" i="2" a="1"/>
  <c r="AK5571" i="2" s="1"/>
  <c r="AK5639" i="2" a="1"/>
  <c r="AK5639" i="2" s="1"/>
  <c r="AK5853" i="2" a="1"/>
  <c r="AK5853" i="2"/>
  <c r="AK5890" i="2" a="1"/>
  <c r="AK5890" i="2" s="1"/>
  <c r="AK5907" i="2" a="1"/>
  <c r="AK5907" i="2"/>
  <c r="AK6333" i="2" a="1"/>
  <c r="AK6333" i="2"/>
  <c r="AK6478" i="2" a="1"/>
  <c r="AK6478" i="2"/>
  <c r="AK193" i="2" a="1"/>
  <c r="AK193" i="2" s="1"/>
  <c r="AK277" i="2" a="1"/>
  <c r="AK277" i="2"/>
  <c r="AK994" i="2" a="1"/>
  <c r="AK994" i="2" s="1"/>
  <c r="AK4618" i="2" a="1"/>
  <c r="AK4618" i="2"/>
  <c r="AK1241" i="2" a="1"/>
  <c r="AK1241" i="2" s="1"/>
  <c r="AK3510" i="2" a="1"/>
  <c r="AK3510" i="2" s="1"/>
  <c r="AK3184" i="2" a="1"/>
  <c r="AK3184" i="2" s="1"/>
  <c r="AK3692" i="2" a="1"/>
  <c r="AK3692" i="2" s="1"/>
  <c r="AK3718" i="2" a="1"/>
  <c r="AK3718" i="2" s="1"/>
  <c r="AK3914" i="2" a="1"/>
  <c r="AK3914" i="2"/>
  <c r="AK3945" i="2" a="1"/>
  <c r="AK3945" i="2"/>
  <c r="AK4154" i="2" a="1"/>
  <c r="AK4154" i="2" s="1"/>
  <c r="AK5780" i="2" a="1"/>
  <c r="AK5780" i="2" s="1"/>
  <c r="AK100" i="2" a="1"/>
  <c r="AK100" i="2" s="1"/>
  <c r="AK101" i="2" a="1"/>
  <c r="AK101" i="2" s="1"/>
  <c r="AK556" i="2" a="1"/>
  <c r="AK556" i="2"/>
  <c r="AK603" i="2" a="1"/>
  <c r="AK603" i="2"/>
  <c r="AK848" i="2" a="1"/>
  <c r="AK848" i="2" s="1"/>
  <c r="AK1594" i="2" a="1"/>
  <c r="AK1594" i="2" s="1"/>
  <c r="AK1654" i="2" a="1"/>
  <c r="AK1654" i="2"/>
  <c r="AK1736" i="2" a="1"/>
  <c r="AK1736" i="2" s="1"/>
  <c r="AK1837" i="2" a="1"/>
  <c r="AK1837" i="2" s="1"/>
  <c r="AK1838" i="2" a="1"/>
  <c r="AK1838" i="2" s="1"/>
  <c r="AK1927" i="2" a="1"/>
  <c r="AK1927" i="2" s="1"/>
  <c r="AK2494" i="2" a="1"/>
  <c r="AK2494" i="2" s="1"/>
  <c r="AK2543" i="2" a="1"/>
  <c r="AK2543" i="2" s="1"/>
  <c r="AK2612" i="2" a="1"/>
  <c r="AK2612" i="2" s="1"/>
  <c r="AK1839" i="2" a="1"/>
  <c r="AK1839" i="2" s="1"/>
  <c r="AK1928" i="2" a="1"/>
  <c r="AK1928" i="2" s="1"/>
  <c r="AK2889" i="2" a="1"/>
  <c r="AK2889" i="2" s="1"/>
  <c r="AK2890" i="2" a="1"/>
  <c r="AK2890" i="2" s="1"/>
  <c r="AK3185" i="2" a="1"/>
  <c r="AK3185" i="2"/>
  <c r="AK4155" i="2" a="1"/>
  <c r="AK4155" i="2" s="1"/>
  <c r="AK4441" i="2" a="1"/>
  <c r="AK4441" i="2"/>
  <c r="AK4442" i="2" a="1"/>
  <c r="AK4442" i="2" s="1"/>
  <c r="AK4701" i="2" a="1"/>
  <c r="AK4701" i="2"/>
  <c r="AK4722" i="2" a="1"/>
  <c r="AK4722" i="2" s="1"/>
  <c r="AK2707" i="2" a="1"/>
  <c r="AK2707" i="2" s="1"/>
  <c r="AK2708" i="2" a="1"/>
  <c r="AK2708" i="2" s="1"/>
  <c r="AK2800" i="2" a="1"/>
  <c r="AK2800" i="2" s="1"/>
  <c r="AK5120" i="2" a="1"/>
  <c r="AK5120" i="2" s="1"/>
  <c r="AK5273" i="2" a="1"/>
  <c r="AK5273" i="2" s="1"/>
  <c r="AK5394" i="2" a="1"/>
  <c r="AK5394" i="2"/>
  <c r="AK5506" i="2" a="1"/>
  <c r="AK5506" i="2" s="1"/>
  <c r="AK5572" i="2" a="1"/>
  <c r="AK5572" i="2" s="1"/>
  <c r="AK5640" i="2" a="1"/>
  <c r="AK5640" i="2" s="1"/>
  <c r="AK5908" i="2" a="1"/>
  <c r="AK5908" i="2" s="1"/>
  <c r="AK5930" i="2" a="1"/>
  <c r="AK5930" i="2" s="1"/>
  <c r="AK6150" i="2" a="1"/>
  <c r="AK6150" i="2" s="1"/>
  <c r="AK4962" i="2" a="1"/>
  <c r="AK4962" i="2" s="1"/>
  <c r="AK6334" i="2" a="1"/>
  <c r="AK6334" i="2" s="1"/>
  <c r="AK6479" i="2" a="1"/>
  <c r="AK6479" i="2"/>
  <c r="AK102" i="2" a="1"/>
  <c r="AK102" i="2" s="1"/>
  <c r="AK103" i="2" a="1"/>
  <c r="AK103" i="2"/>
  <c r="AK938" i="2" a="1"/>
  <c r="AK938" i="2" s="1"/>
  <c r="AK4619" i="2" a="1"/>
  <c r="AK4619" i="2" s="1"/>
  <c r="AK1214" i="2" a="1"/>
  <c r="AK1214" i="2"/>
  <c r="AK3511" i="2" a="1"/>
  <c r="AK3511" i="2"/>
  <c r="AK3385" i="2" a="1"/>
  <c r="AK3385" i="2" s="1"/>
  <c r="AK4110" i="2" a="1"/>
  <c r="AK4110" i="2" s="1"/>
  <c r="AK5781" i="2" a="1"/>
  <c r="AK5781" i="2" s="1"/>
  <c r="AK1277" i="2" a="1"/>
  <c r="AK1277" i="2" s="1"/>
  <c r="AK1278" i="2" a="1"/>
  <c r="AK1278" i="2" s="1"/>
  <c r="AK1323" i="2" a="1"/>
  <c r="AK1323" i="2" s="1"/>
  <c r="AK1375" i="2" a="1"/>
  <c r="AK1375" i="2" s="1"/>
  <c r="AK1421" i="2" a="1"/>
  <c r="AK1421" i="2" s="1"/>
  <c r="AK1422" i="2" a="1"/>
  <c r="AK1422" i="2" s="1"/>
  <c r="AK48" i="2" a="1"/>
  <c r="AK48" i="2"/>
  <c r="AK104" i="2" a="1"/>
  <c r="AK104" i="2" s="1"/>
  <c r="AK557" i="2" a="1"/>
  <c r="AK557" i="2"/>
  <c r="AK604" i="2" a="1"/>
  <c r="AK604" i="2" s="1"/>
  <c r="AK849" i="2" a="1"/>
  <c r="AK849" i="2" s="1"/>
  <c r="AK1840" i="2" a="1"/>
  <c r="AK1840" i="2" s="1"/>
  <c r="AK1929" i="2" a="1"/>
  <c r="AK1929" i="2"/>
  <c r="AK3693" i="2" a="1"/>
  <c r="AK3693" i="2" s="1"/>
  <c r="AK3719" i="2" a="1"/>
  <c r="AK3719" i="2"/>
  <c r="AK3915" i="2" a="1"/>
  <c r="AK3915" i="2" s="1"/>
  <c r="AK3946" i="2" a="1"/>
  <c r="AK3946" i="2" s="1"/>
  <c r="AK2300" i="2" a="1"/>
  <c r="AK2300" i="2" s="1"/>
  <c r="AK2301" i="2" a="1"/>
  <c r="AK2301" i="2"/>
  <c r="AK2315" i="2" a="1"/>
  <c r="AK2315" i="2"/>
  <c r="AK2349" i="2" a="1"/>
  <c r="AK2349" i="2"/>
  <c r="AK2350" i="2" a="1"/>
  <c r="AK2350" i="2" s="1"/>
  <c r="AK2384" i="2" a="1"/>
  <c r="AK2384" i="2"/>
  <c r="AK3399" i="2" a="1"/>
  <c r="AK3399" i="2" s="1"/>
  <c r="AK4942" i="2" a="1"/>
  <c r="AK4942" i="2" s="1"/>
  <c r="AK2891" i="2" a="1"/>
  <c r="AK2891" i="2" s="1"/>
  <c r="AK2892" i="2" a="1"/>
  <c r="AK2892" i="2" s="1"/>
  <c r="AK4111" i="2" a="1"/>
  <c r="AK4111" i="2"/>
  <c r="AK4413" i="2" a="1"/>
  <c r="AK4413" i="2" s="1"/>
  <c r="AK4443" i="2" a="1"/>
  <c r="AK4443" i="2" s="1"/>
  <c r="AK4702" i="2" a="1"/>
  <c r="AK4702" i="2" s="1"/>
  <c r="AK4723" i="2" a="1"/>
  <c r="AK4723" i="2" s="1"/>
  <c r="AK5071" i="2" a="1"/>
  <c r="AK5071" i="2" s="1"/>
  <c r="AK5274" i="2" a="1"/>
  <c r="AK5274" i="2" s="1"/>
  <c r="AK5354" i="2" a="1"/>
  <c r="AK5354" i="2" s="1"/>
  <c r="AK5507" i="2" a="1"/>
  <c r="AK5507" i="2"/>
  <c r="AK5573" i="2" a="1"/>
  <c r="AK5573" i="2"/>
  <c r="AK5610" i="2" a="1"/>
  <c r="AK5610" i="2" s="1"/>
  <c r="AK5846" i="2" a="1"/>
  <c r="AK5846" i="2"/>
  <c r="AK5891" i="2" a="1"/>
  <c r="AK5891" i="2" s="1"/>
  <c r="AK5909" i="2" a="1"/>
  <c r="AK5909" i="2" s="1"/>
  <c r="AK6317" i="2" a="1"/>
  <c r="AK6317" i="2"/>
  <c r="AK6480" i="2" a="1"/>
  <c r="AK6480" i="2"/>
  <c r="AK278" i="2" a="1"/>
  <c r="AK278" i="2" s="1"/>
  <c r="AK279" i="2" a="1"/>
  <c r="AK279" i="2"/>
  <c r="AK995" i="2" a="1"/>
  <c r="AK995" i="2"/>
  <c r="AK4620" i="2" a="1"/>
  <c r="AK4620" i="2" s="1"/>
  <c r="AK1279" i="2" a="1"/>
  <c r="AK1279" i="2" s="1"/>
  <c r="AK3512" i="2" a="1"/>
  <c r="AK3512" i="2" s="1"/>
  <c r="AK3400" i="2" a="1"/>
  <c r="AK3400" i="2" s="1"/>
  <c r="AK3589" i="2" a="1"/>
  <c r="AK3589" i="2"/>
  <c r="AK3592" i="2" a="1"/>
  <c r="AK3592" i="2" s="1"/>
  <c r="AK3885" i="2" a="1"/>
  <c r="AK3885" i="2" s="1"/>
  <c r="AK3916" i="2" a="1"/>
  <c r="AK3916" i="2" s="1"/>
  <c r="AK194" i="2" a="1"/>
  <c r="AK194" i="2" s="1"/>
  <c r="AK195" i="2" a="1"/>
  <c r="AK195" i="2" s="1"/>
  <c r="AK605" i="2" a="1"/>
  <c r="AK605" i="2" s="1"/>
  <c r="AK643" i="2" a="1"/>
  <c r="AK643" i="2" s="1"/>
  <c r="AK850" i="2" a="1"/>
  <c r="AK850" i="2"/>
  <c r="AK1376" i="2" a="1"/>
  <c r="AK1376" i="2" s="1"/>
  <c r="AK1469" i="2" a="1"/>
  <c r="AK1469" i="2" s="1"/>
  <c r="AK1129" i="2" a="1"/>
  <c r="AK1129" i="2"/>
  <c r="AK1164" i="2" a="1"/>
  <c r="AK1164" i="2"/>
  <c r="AK1242" i="2" a="1"/>
  <c r="AK1242" i="2" s="1"/>
  <c r="AK1530" i="2" a="1"/>
  <c r="AK1530" i="2" s="1"/>
  <c r="AK1531" i="2" a="1"/>
  <c r="AK1531" i="2" s="1"/>
  <c r="AK1595" i="2" a="1"/>
  <c r="AK1595" i="2"/>
  <c r="AK1655" i="2" a="1"/>
  <c r="AK1655" i="2"/>
  <c r="AK1737" i="2" a="1"/>
  <c r="AK1737" i="2"/>
  <c r="AK1841" i="2" a="1"/>
  <c r="AK1841" i="2" s="1"/>
  <c r="AK2092" i="2" a="1"/>
  <c r="AK2092" i="2" s="1"/>
  <c r="AK2281" i="2" a="1"/>
  <c r="AK2281" i="2" s="1"/>
  <c r="AK2294" i="2" a="1"/>
  <c r="AK2294" i="2" s="1"/>
  <c r="AK2709" i="2" a="1"/>
  <c r="AK2709" i="2" s="1"/>
  <c r="AK2801" i="2" a="1"/>
  <c r="AK2801" i="2" s="1"/>
  <c r="AK3427" i="2" a="1"/>
  <c r="AK3427" i="2" s="1"/>
  <c r="AK4211" i="2" a="1"/>
  <c r="AK4211" i="2" s="1"/>
  <c r="AK4444" i="2" a="1"/>
  <c r="AK4444" i="2" s="1"/>
  <c r="AK4445" i="2" a="1"/>
  <c r="AK4445" i="2" s="1"/>
  <c r="AK4724" i="2" a="1"/>
  <c r="AK4724" i="2" s="1"/>
  <c r="AK4725" i="2" a="1"/>
  <c r="AK4725" i="2" s="1"/>
  <c r="AK4212" i="2" a="1"/>
  <c r="AK4212" i="2" s="1"/>
  <c r="AK5782" i="2" a="1"/>
  <c r="AK5782" i="2"/>
  <c r="AK5149" i="2" a="1"/>
  <c r="AK5149" i="2" s="1"/>
  <c r="AK5275" i="2" a="1"/>
  <c r="AK5275" i="2"/>
  <c r="AK5395" i="2" a="1"/>
  <c r="AK5395" i="2" s="1"/>
  <c r="AK5508" i="2" a="1"/>
  <c r="AK5508" i="2"/>
  <c r="AK5574" i="2" a="1"/>
  <c r="AK5574" i="2" s="1"/>
  <c r="AK5667" i="2" a="1"/>
  <c r="AK5667" i="2" s="1"/>
  <c r="AK6028" i="2" a="1"/>
  <c r="AK6028" i="2"/>
  <c r="AK6151" i="2" a="1"/>
  <c r="AK6151" i="2" s="1"/>
  <c r="AK6269" i="2" a="1"/>
  <c r="AK6269" i="2"/>
  <c r="AK5016" i="2" a="1"/>
  <c r="AK5016" i="2" s="1"/>
  <c r="AK6318" i="2" a="1"/>
  <c r="AK6318" i="2" s="1"/>
  <c r="AK6431" i="2" a="1"/>
  <c r="AK6431" i="2" s="1"/>
  <c r="AK337" i="2" a="1"/>
  <c r="AK337" i="2" s="1"/>
  <c r="AK338" i="2" a="1"/>
  <c r="AK338" i="2" s="1"/>
  <c r="AK1012" i="2" a="1"/>
  <c r="AK1012" i="2" s="1"/>
  <c r="AK4621" i="2" a="1"/>
  <c r="AK4621" i="2" s="1"/>
  <c r="AK1280" i="2" a="1"/>
  <c r="AK1280" i="2"/>
  <c r="AK3513" i="2" a="1"/>
  <c r="AK3513" i="2" s="1"/>
  <c r="AK3244" i="2" a="1"/>
  <c r="AK3244" i="2" s="1"/>
  <c r="AK3749" i="2" a="1"/>
  <c r="AK3749" i="2" s="1"/>
  <c r="AK3750" i="2" a="1"/>
  <c r="AK3750" i="2" s="1"/>
  <c r="AK3972" i="2" a="1"/>
  <c r="AK3972" i="2"/>
  <c r="AK3973" i="2" a="1"/>
  <c r="AK3973" i="2"/>
  <c r="AK196" i="2" a="1"/>
  <c r="AK196" i="2" s="1"/>
  <c r="AK280" i="2" a="1"/>
  <c r="AK280" i="2"/>
  <c r="AK644" i="2" a="1"/>
  <c r="AK644" i="2"/>
  <c r="AK687" i="2" a="1"/>
  <c r="AK687" i="2"/>
  <c r="AK851" i="2" a="1"/>
  <c r="AK851" i="2" s="1"/>
  <c r="AK1738" i="2" a="1"/>
  <c r="AK1738" i="2" s="1"/>
  <c r="AK1739" i="2" a="1"/>
  <c r="AK1739" i="2" s="1"/>
  <c r="AK1842" i="2" a="1"/>
  <c r="AK1842" i="2" s="1"/>
  <c r="AK1930" i="2" a="1"/>
  <c r="AK1930" i="2" s="1"/>
  <c r="AK2008" i="2" a="1"/>
  <c r="AK2008" i="2"/>
  <c r="AK2093" i="2" a="1"/>
  <c r="AK2093" i="2" s="1"/>
  <c r="AK2613" i="2" a="1"/>
  <c r="AK2613" i="2" s="1"/>
  <c r="AK2009" i="2" a="1"/>
  <c r="AK2009" i="2" s="1"/>
  <c r="AK2094" i="2" a="1"/>
  <c r="AK2094" i="2" s="1"/>
  <c r="AK2973" i="2" a="1"/>
  <c r="AK2973" i="2"/>
  <c r="AK3046" i="2" a="1"/>
  <c r="AK3046" i="2" s="1"/>
  <c r="AK3289" i="2" a="1"/>
  <c r="AK3289" i="2"/>
  <c r="AK4213" i="2" a="1"/>
  <c r="AK4213" i="2" s="1"/>
  <c r="AK4480" i="2" a="1"/>
  <c r="AK4480" i="2" s="1"/>
  <c r="AK4503" i="2" a="1"/>
  <c r="AK4503" i="2" s="1"/>
  <c r="AK4748" i="2" a="1"/>
  <c r="AK4748" i="2"/>
  <c r="AK4784" i="2" a="1"/>
  <c r="AK4784" i="2" s="1"/>
  <c r="AK2710" i="2" a="1"/>
  <c r="AK2710" i="2" s="1"/>
  <c r="AK2711" i="2" a="1"/>
  <c r="AK2711" i="2" s="1"/>
  <c r="AK2802" i="2" a="1"/>
  <c r="AK2802" i="2"/>
  <c r="AK2893" i="2" a="1"/>
  <c r="AK2893" i="2"/>
  <c r="AK2974" i="2" a="1"/>
  <c r="AK2974" i="2" s="1"/>
  <c r="AK4253" i="2" a="1"/>
  <c r="AK4253" i="2" s="1"/>
  <c r="AK5783" i="2" a="1"/>
  <c r="AK5783" i="2" s="1"/>
  <c r="AK5170" i="2" a="1"/>
  <c r="AK5170" i="2" s="1"/>
  <c r="AK5276" i="2" a="1"/>
  <c r="AK5276" i="2"/>
  <c r="AK5418" i="2" a="1"/>
  <c r="AK5418" i="2"/>
  <c r="AK5509" i="2" a="1"/>
  <c r="AK5509" i="2" s="1"/>
  <c r="AK5575" i="2" a="1"/>
  <c r="AK5575" i="2"/>
  <c r="AK5691" i="2" a="1"/>
  <c r="AK5691" i="2" s="1"/>
  <c r="AK5931" i="2" a="1"/>
  <c r="AK5931" i="2"/>
  <c r="AK5954" i="2" a="1"/>
  <c r="AK5954" i="2" s="1"/>
  <c r="AK6215" i="2" a="1"/>
  <c r="AK6215" i="2" s="1"/>
  <c r="AK5017" i="2" a="1"/>
  <c r="AK5017" i="2" s="1"/>
  <c r="AK6370" i="2" a="1"/>
  <c r="AK6370" i="2" s="1"/>
  <c r="AK6508" i="2" a="1"/>
  <c r="AK6508" i="2" s="1"/>
  <c r="AK372" i="2" a="1"/>
  <c r="AK372" i="2" s="1"/>
  <c r="AK395" i="2" a="1"/>
  <c r="AK395" i="2" s="1"/>
  <c r="AK1042" i="2" a="1"/>
  <c r="AK1042" i="2" s="1"/>
  <c r="AK4622" i="2" a="1"/>
  <c r="AK4622" i="2"/>
  <c r="AK1377" i="2" a="1"/>
  <c r="AK1377" i="2" s="1"/>
  <c r="AK3514" i="2" a="1"/>
  <c r="AK3514" i="2" s="1"/>
  <c r="AK3329" i="2" a="1"/>
  <c r="AK3329" i="2" s="1"/>
  <c r="AK3777" i="2" a="1"/>
  <c r="AK3777" i="2" s="1"/>
  <c r="AK3784" i="2" a="1"/>
  <c r="AK3784" i="2" s="1"/>
  <c r="AK3996" i="2" a="1"/>
  <c r="AK3996" i="2"/>
  <c r="AK4003" i="2" a="1"/>
  <c r="AK4003" i="2"/>
  <c r="AK281" i="2" a="1"/>
  <c r="AK281" i="2" s="1"/>
  <c r="AK339" i="2" a="1"/>
  <c r="AK339" i="2" s="1"/>
  <c r="AK688" i="2" a="1"/>
  <c r="AK688" i="2" s="1"/>
  <c r="AK717" i="2" a="1"/>
  <c r="AK717" i="2" s="1"/>
  <c r="AK852" i="2" a="1"/>
  <c r="AK852" i="2"/>
  <c r="AK1843" i="2" a="1"/>
  <c r="AK1843" i="2" s="1"/>
  <c r="AK1931" i="2" a="1"/>
  <c r="AK1931" i="2" s="1"/>
  <c r="AK2010" i="2" a="1"/>
  <c r="AK2010" i="2" s="1"/>
  <c r="AK2095" i="2" a="1"/>
  <c r="AK2095" i="2" s="1"/>
  <c r="AK2096" i="2" a="1"/>
  <c r="AK2096" i="2" s="1"/>
  <c r="AK2140" i="2" a="1"/>
  <c r="AK2140" i="2" s="1"/>
  <c r="AK2097" i="2" a="1"/>
  <c r="AK2097" i="2" s="1"/>
  <c r="AK2141" i="2" a="1"/>
  <c r="AK2141" i="2" s="1"/>
  <c r="AK3078" i="2" a="1"/>
  <c r="AK3078" i="2" s="1"/>
  <c r="AK3079" i="2" a="1"/>
  <c r="AK3079" i="2" s="1"/>
  <c r="AK3330" i="2" a="1"/>
  <c r="AK3330" i="2"/>
  <c r="AK4280" i="2" a="1"/>
  <c r="AK4280" i="2" s="1"/>
  <c r="AK2803" i="2" a="1"/>
  <c r="AK2803" i="2" s="1"/>
  <c r="AK2804" i="2" a="1"/>
  <c r="AK2804" i="2" s="1"/>
  <c r="AK2894" i="2" a="1"/>
  <c r="AK2894" i="2" s="1"/>
  <c r="AK2975" i="2" a="1"/>
  <c r="AK2975" i="2" s="1"/>
  <c r="AK3047" i="2" a="1"/>
  <c r="AK3047" i="2"/>
  <c r="AK3048" i="2" a="1"/>
  <c r="AK3048" i="2" s="1"/>
  <c r="AK4281" i="2" a="1"/>
  <c r="AK4281" i="2" s="1"/>
  <c r="AK5784" i="2" a="1"/>
  <c r="AK5784" i="2"/>
  <c r="AK5185" i="2" a="1"/>
  <c r="AK5185" i="2" s="1"/>
  <c r="AK5277" i="2" a="1"/>
  <c r="AK5277" i="2" s="1"/>
  <c r="AK5452" i="2" a="1"/>
  <c r="AK5452" i="2"/>
  <c r="AK5510" i="2" a="1"/>
  <c r="AK5510" i="2" s="1"/>
  <c r="AK5576" i="2" a="1"/>
  <c r="AK5576" i="2"/>
  <c r="AK5705" i="2" a="1"/>
  <c r="AK5705" i="2" s="1"/>
  <c r="AK5968" i="2" a="1"/>
  <c r="AK5968" i="2" s="1"/>
  <c r="AK5978" i="2" a="1"/>
  <c r="AK5978" i="2" s="1"/>
  <c r="AK6152" i="2" a="1"/>
  <c r="AK6152" i="2" s="1"/>
  <c r="AK5029" i="2" a="1"/>
  <c r="AK5029" i="2" s="1"/>
  <c r="AK6403" i="2" a="1"/>
  <c r="AK6403" i="2" s="1"/>
  <c r="AK6514" i="2" a="1"/>
  <c r="AK6514" i="2" s="1"/>
  <c r="AK4072" i="2" a="1"/>
  <c r="AK4072" i="2" s="1"/>
  <c r="AK1740" i="2" a="1"/>
  <c r="AK1740" i="2"/>
  <c r="AK340" i="2" a="1"/>
  <c r="AK340" i="2" s="1"/>
  <c r="AK373" i="2" a="1"/>
  <c r="AK373" i="2"/>
  <c r="AK1013" i="2" a="1"/>
  <c r="AK1013" i="2" s="1"/>
  <c r="AK4623" i="2" a="1"/>
  <c r="AK4623" i="2" s="1"/>
  <c r="AK1378" i="2" a="1"/>
  <c r="AK1378" i="2" s="1"/>
  <c r="AK3515" i="2" a="1"/>
  <c r="AK3515" i="2" s="1"/>
  <c r="AK5186" i="2" a="1"/>
  <c r="AK5186" i="2" s="1"/>
  <c r="AK5278" i="2" a="1"/>
  <c r="AK5278" i="2" s="1"/>
  <c r="AK5692" i="2" a="1"/>
  <c r="AK5692" i="2" s="1"/>
  <c r="AK1844" i="2" a="1"/>
  <c r="AK1844" i="2" s="1"/>
  <c r="AK2805" i="2" a="1"/>
  <c r="AK2805" i="2" s="1"/>
  <c r="AK2895" i="2" a="1"/>
  <c r="AK2895" i="2" s="1"/>
  <c r="AK3342" i="2" a="1"/>
  <c r="AK3342" i="2" s="1"/>
  <c r="AK4414" i="2" a="1"/>
  <c r="AK4414" i="2" s="1"/>
  <c r="AK4446" i="2" a="1"/>
  <c r="AK4446" i="2" s="1"/>
  <c r="AK4872" i="2" a="1"/>
  <c r="AK4872" i="2" s="1"/>
  <c r="AK4898" i="2" a="1"/>
  <c r="AK4898" i="2" s="1"/>
  <c r="AK6029" i="2" a="1"/>
  <c r="AK6029" i="2" s="1"/>
  <c r="AK6085" i="2" a="1"/>
  <c r="AK6085" i="2" s="1"/>
  <c r="AK6153" i="2" a="1"/>
  <c r="AK6153" i="2" s="1"/>
  <c r="AK6216" i="2" a="1"/>
  <c r="AK6216" i="2" s="1"/>
  <c r="AK5052" i="2" a="1"/>
  <c r="AK5052" i="2" s="1"/>
  <c r="AK12" i="2" a="1"/>
  <c r="AK12" i="2"/>
  <c r="AK24" i="2" a="1"/>
  <c r="AK24" i="2" s="1"/>
  <c r="AK939" i="2" a="1"/>
  <c r="AK939" i="2"/>
  <c r="AK4624" i="2" a="1"/>
  <c r="AK4624" i="2" s="1"/>
  <c r="AK1187" i="2" a="1"/>
  <c r="AK1187" i="2" s="1"/>
  <c r="AK3516" i="2" a="1"/>
  <c r="AK3516" i="2" s="1"/>
  <c r="AK4112" i="2" a="1"/>
  <c r="AK4112" i="2" s="1"/>
  <c r="AK5785" i="2" a="1"/>
  <c r="AK5785" i="2"/>
  <c r="AK3" i="2" a="1"/>
  <c r="AK3" i="2" s="1"/>
  <c r="AK17" i="2" a="1"/>
  <c r="AK17" i="2"/>
  <c r="AK533" i="2" a="1"/>
  <c r="AK533" i="2" s="1"/>
  <c r="AK558" i="2" a="1"/>
  <c r="AK558" i="2" s="1"/>
  <c r="AK853" i="2" a="1"/>
  <c r="AK853" i="2" s="1"/>
  <c r="AK3383" i="2" a="1"/>
  <c r="AK3383" i="2" s="1"/>
  <c r="AK4113" i="2" a="1"/>
  <c r="AK4113" i="2" s="1"/>
  <c r="AK4943" i="2" a="1"/>
  <c r="AK4943" i="2" s="1"/>
  <c r="AK5094" i="2" a="1"/>
  <c r="AK5094" i="2"/>
  <c r="AK5279" i="2" a="1"/>
  <c r="AK5279" i="2" s="1"/>
  <c r="AK5511" i="2" a="1"/>
  <c r="AK5511" i="2"/>
  <c r="AK5532" i="2" a="1"/>
  <c r="AK5532" i="2" s="1"/>
  <c r="AK5597" i="2" a="1"/>
  <c r="AK5597" i="2" s="1"/>
  <c r="AK6030" i="2" a="1"/>
  <c r="AK6030" i="2" s="1"/>
  <c r="AK6154" i="2" a="1"/>
  <c r="AK6154" i="2" s="1"/>
  <c r="AK6217" i="2" a="1"/>
  <c r="AK6217" i="2"/>
  <c r="AK197" i="2" a="1"/>
  <c r="AK197" i="2" s="1"/>
  <c r="AK198" i="2" a="1"/>
  <c r="AK198" i="2" s="1"/>
  <c r="AK940" i="2" a="1"/>
  <c r="AK940" i="2" s="1"/>
  <c r="AK4625" i="2" a="1"/>
  <c r="AK4625" i="2" s="1"/>
  <c r="AK1243" i="2" a="1"/>
  <c r="AK1243" i="2" s="1"/>
  <c r="AK3517" i="2" a="1"/>
  <c r="AK3517" i="2" s="1"/>
  <c r="AK3401" i="2" a="1"/>
  <c r="AK3401" i="2" s="1"/>
  <c r="AK4156" i="2" a="1"/>
  <c r="AK4156" i="2" s="1"/>
  <c r="AK5786" i="2" a="1"/>
  <c r="AK5786" i="2"/>
  <c r="AK1281" i="2" a="1"/>
  <c r="AK1281" i="2" s="1"/>
  <c r="AK1324" i="2" a="1"/>
  <c r="AK1324" i="2" s="1"/>
  <c r="AK1379" i="2" a="1"/>
  <c r="AK1379" i="2" s="1"/>
  <c r="AK1423" i="2" a="1"/>
  <c r="AK1423" i="2" s="1"/>
  <c r="AK1470" i="2" a="1"/>
  <c r="AK1470" i="2" s="1"/>
  <c r="AK1471" i="2" a="1"/>
  <c r="AK1471" i="2" s="1"/>
  <c r="AK105" i="2" a="1"/>
  <c r="AK105" i="2" s="1"/>
  <c r="AK199" i="2" a="1"/>
  <c r="AK199" i="2" s="1"/>
  <c r="AK606" i="2" a="1"/>
  <c r="AK606" i="2" s="1"/>
  <c r="AK645" i="2" a="1"/>
  <c r="AK645" i="2" s="1"/>
  <c r="AK854" i="2" a="1"/>
  <c r="AK854" i="2" s="1"/>
  <c r="AK1932" i="2" a="1"/>
  <c r="AK1932" i="2" s="1"/>
  <c r="AK2011" i="2" a="1"/>
  <c r="AK2011" i="2" s="1"/>
  <c r="AK3720" i="2" a="1"/>
  <c r="AK3720" i="2" s="1"/>
  <c r="AK3751" i="2" a="1"/>
  <c r="AK3751" i="2" s="1"/>
  <c r="AK3947" i="2" a="1"/>
  <c r="AK3947" i="2" s="1"/>
  <c r="AK3974" i="2" a="1"/>
  <c r="AK3974" i="2" s="1"/>
  <c r="AK2316" i="2" a="1"/>
  <c r="AK2316" i="2" s="1"/>
  <c r="AK2317" i="2" a="1"/>
  <c r="AK2317" i="2" s="1"/>
  <c r="AK2351" i="2" a="1"/>
  <c r="AK2351" i="2" s="1"/>
  <c r="AK2385" i="2" a="1"/>
  <c r="AK2385" i="2" s="1"/>
  <c r="AK2421" i="2" a="1"/>
  <c r="AK2421" i="2" s="1"/>
  <c r="AK2422" i="2" a="1"/>
  <c r="AK2422" i="2"/>
  <c r="AK3412" i="2" a="1"/>
  <c r="AK3412" i="2" s="1"/>
  <c r="AK4963" i="2" a="1"/>
  <c r="AK4963" i="2"/>
  <c r="AK2976" i="2" a="1"/>
  <c r="AK2976" i="2" s="1"/>
  <c r="AK2977" i="2" a="1"/>
  <c r="AK2977" i="2" s="1"/>
  <c r="AK4157" i="2" a="1"/>
  <c r="AK4157" i="2" s="1"/>
  <c r="AK4447" i="2" a="1"/>
  <c r="AK4447" i="2" s="1"/>
  <c r="AK4481" i="2" a="1"/>
  <c r="AK4481" i="2" s="1"/>
  <c r="AK4726" i="2" a="1"/>
  <c r="AK4726" i="2" s="1"/>
  <c r="AK4749" i="2" a="1"/>
  <c r="AK4749" i="2" s="1"/>
  <c r="AK5095" i="2" a="1"/>
  <c r="AK5095" i="2"/>
  <c r="AK5280" i="2" a="1"/>
  <c r="AK5280" i="2" s="1"/>
  <c r="AK5376" i="2" a="1"/>
  <c r="AK5376" i="2" s="1"/>
  <c r="AK5512" i="2" a="1"/>
  <c r="AK5512" i="2" s="1"/>
  <c r="AK5577" i="2" a="1"/>
  <c r="AK5577" i="2" s="1"/>
  <c r="AK5641" i="2" a="1"/>
  <c r="AK5641" i="2" s="1"/>
  <c r="AK5859" i="2" a="1"/>
  <c r="AK5859" i="2" s="1"/>
  <c r="AK5910" i="2" a="1"/>
  <c r="AK5910" i="2" s="1"/>
  <c r="AK5911" i="2" a="1"/>
  <c r="AK5911" i="2" s="1"/>
  <c r="AK6344" i="2" a="1"/>
  <c r="AK6344" i="2" s="1"/>
  <c r="AK6491" i="2" a="1"/>
  <c r="AK6491" i="2" s="1"/>
  <c r="AK3331" i="2" a="1"/>
  <c r="AK3331" i="2" s="1"/>
  <c r="AK3694" i="2" a="1"/>
  <c r="AK3694" i="2" s="1"/>
  <c r="AK3721" i="2" a="1"/>
  <c r="AK3721" i="2"/>
  <c r="AK3917" i="2" a="1"/>
  <c r="AK3917" i="2"/>
  <c r="AK3918" i="2" a="1"/>
  <c r="AK3918" i="2"/>
  <c r="AK4073" i="2" a="1"/>
  <c r="AK4073" i="2"/>
  <c r="AK341" i="2" a="1"/>
  <c r="AK341" i="2"/>
  <c r="AK374" i="2" a="1"/>
  <c r="AK374" i="2" s="1"/>
  <c r="AK718" i="2" a="1"/>
  <c r="AK718" i="2" s="1"/>
  <c r="AK735" i="2" a="1"/>
  <c r="AK735" i="2" s="1"/>
  <c r="AK855" i="2" a="1"/>
  <c r="AK855" i="2" s="1"/>
  <c r="AK1933" i="2" a="1"/>
  <c r="AK1933" i="2" s="1"/>
  <c r="AK2012" i="2" a="1"/>
  <c r="AK2012" i="2" s="1"/>
  <c r="AK2013" i="2" a="1"/>
  <c r="AK2013" i="2"/>
  <c r="AK2098" i="2" a="1"/>
  <c r="AK2098" i="2" s="1"/>
  <c r="AK2142" i="2" a="1"/>
  <c r="AK2142" i="2"/>
  <c r="AK2165" i="2" a="1"/>
  <c r="AK2165" i="2" s="1"/>
  <c r="AK375" i="2" a="1"/>
  <c r="AK375" i="2" s="1"/>
  <c r="AK396" i="2" a="1"/>
  <c r="AK396" i="2" s="1"/>
  <c r="AK1035" i="2" a="1"/>
  <c r="AK1035" i="2"/>
  <c r="AK4626" i="2" a="1"/>
  <c r="AK4626" i="2" s="1"/>
  <c r="AK1424" i="2" a="1"/>
  <c r="AK1424" i="2" s="1"/>
  <c r="AK3518" i="2" a="1"/>
  <c r="AK3518" i="2" s="1"/>
  <c r="AK5199" i="2" a="1"/>
  <c r="AK5199" i="2"/>
  <c r="AK5281" i="2" a="1"/>
  <c r="AK5281" i="2" s="1"/>
  <c r="AK5706" i="2" a="1"/>
  <c r="AK5706" i="2" s="1"/>
  <c r="AK1741" i="2" a="1"/>
  <c r="AK1741" i="2" s="1"/>
  <c r="AK1845" i="2" a="1"/>
  <c r="AK1845" i="2" s="1"/>
  <c r="AK2806" i="2" a="1"/>
  <c r="AK2806" i="2"/>
  <c r="AK2896" i="2" a="1"/>
  <c r="AK2896" i="2"/>
  <c r="AK3356" i="2" a="1"/>
  <c r="AK3356" i="2" s="1"/>
  <c r="AK4282" i="2" a="1"/>
  <c r="AK4282" i="2" s="1"/>
  <c r="AK2807" i="2" a="1"/>
  <c r="AK2807" i="2" s="1"/>
  <c r="AK2897" i="2" a="1"/>
  <c r="AK2897" i="2" s="1"/>
  <c r="AK2978" i="2" a="1"/>
  <c r="AK2978" i="2"/>
  <c r="AK2979" i="2" a="1"/>
  <c r="AK2979" i="2" s="1"/>
  <c r="AK3049" i="2" a="1"/>
  <c r="AK3049" i="2" s="1"/>
  <c r="AK3080" i="2" a="1"/>
  <c r="AK3080" i="2"/>
  <c r="AK5465" i="2" a="1"/>
  <c r="AK5465" i="2" s="1"/>
  <c r="AK6031" i="2" a="1"/>
  <c r="AK6031" i="2" s="1"/>
  <c r="AK6086" i="2" a="1"/>
  <c r="AK6086" i="2" s="1"/>
  <c r="AK6155" i="2" a="1"/>
  <c r="AK6155" i="2" s="1"/>
  <c r="AK6270" i="2" a="1"/>
  <c r="AK6270" i="2" s="1"/>
  <c r="AK5055" i="2" a="1"/>
  <c r="AK5055" i="2" s="1"/>
  <c r="AK6384" i="2" a="1"/>
  <c r="AK6384" i="2" s="1"/>
  <c r="AK6459" i="2" a="1"/>
  <c r="AK6459" i="2" s="1"/>
  <c r="AK440" i="2" a="1"/>
  <c r="AK440" i="2" s="1"/>
  <c r="AK471" i="2" a="1"/>
  <c r="AK471" i="2" s="1"/>
  <c r="AK918" i="2" a="1"/>
  <c r="AK918" i="2" s="1"/>
  <c r="AK4627" i="2" a="1"/>
  <c r="AK4627" i="2" s="1"/>
  <c r="AK1215" i="2" a="1"/>
  <c r="AK1215" i="2" s="1"/>
  <c r="AK3519" i="2" a="1"/>
  <c r="AK3519" i="2"/>
  <c r="AK3107" i="2" a="1"/>
  <c r="AK3107" i="2"/>
  <c r="AK3598" i="2" a="1"/>
  <c r="AK3598" i="2" s="1"/>
  <c r="AK3619" i="2" a="1"/>
  <c r="AK3619" i="2"/>
  <c r="AK3803" i="2" a="1"/>
  <c r="AK3803" i="2" s="1"/>
  <c r="AK3819" i="2" a="1"/>
  <c r="AK3819" i="2" s="1"/>
  <c r="AK4114" i="2" a="1"/>
  <c r="AK4114" i="2" s="1"/>
  <c r="AK5787" i="2" a="1"/>
  <c r="AK5787" i="2" s="1"/>
  <c r="AK49" i="2" a="1"/>
  <c r="AK49" i="2" s="1"/>
  <c r="AK50" i="2" a="1"/>
  <c r="AK50" i="2" s="1"/>
  <c r="AK559" i="2" a="1"/>
  <c r="AK559" i="2" s="1"/>
  <c r="AK560" i="2" a="1"/>
  <c r="AK560" i="2" s="1"/>
  <c r="AK856" i="2" a="1"/>
  <c r="AK856" i="2" s="1"/>
  <c r="AK1472" i="2" a="1"/>
  <c r="AK1472" i="2" s="1"/>
  <c r="AK1532" i="2" a="1"/>
  <c r="AK1532" i="2" s="1"/>
  <c r="AK1596" i="2" a="1"/>
  <c r="AK1596" i="2" s="1"/>
  <c r="AK1656" i="2" a="1"/>
  <c r="AK1656" i="2" s="1"/>
  <c r="AK1657" i="2" a="1"/>
  <c r="AK1657" i="2" s="1"/>
  <c r="AK1742" i="2" a="1"/>
  <c r="AK1742" i="2" s="1"/>
  <c r="AK1934" i="2" a="1"/>
  <c r="AK1934" i="2" s="1"/>
  <c r="AK2014" i="2" a="1"/>
  <c r="AK2014" i="2"/>
  <c r="AK2458" i="2" a="1"/>
  <c r="AK2458" i="2" s="1"/>
  <c r="AK2459" i="2" a="1"/>
  <c r="AK2459" i="2" s="1"/>
  <c r="AK2495" i="2" a="1"/>
  <c r="AK2495" i="2" s="1"/>
  <c r="AK2544" i="2" a="1"/>
  <c r="AK2544" i="2" s="1"/>
  <c r="AK2614" i="2" a="1"/>
  <c r="AK2614" i="2" s="1"/>
  <c r="AK2615" i="2" a="1"/>
  <c r="AK2615" i="2"/>
  <c r="AK2980" i="2" a="1"/>
  <c r="AK2980" i="2" s="1"/>
  <c r="AK2981" i="2" a="1"/>
  <c r="AK2981" i="2"/>
  <c r="AK3290" i="2" a="1"/>
  <c r="AK3290" i="2" s="1"/>
  <c r="AK4115" i="2" a="1"/>
  <c r="AK4115" i="2" s="1"/>
  <c r="AK4329" i="2" a="1"/>
  <c r="AK4329" i="2" s="1"/>
  <c r="AK4343" i="2" a="1"/>
  <c r="AK4343" i="2" s="1"/>
  <c r="AK4750" i="2" a="1"/>
  <c r="AK4750" i="2" s="1"/>
  <c r="AK4785" i="2" a="1"/>
  <c r="AK4785" i="2" s="1"/>
  <c r="AK4944" i="2" a="1"/>
  <c r="AK4944" i="2" s="1"/>
  <c r="AK5072" i="2" a="1"/>
  <c r="AK5072" i="2" s="1"/>
  <c r="AK5282" i="2" a="1"/>
  <c r="AK5282" i="2" s="1"/>
  <c r="AK5355" i="2" a="1"/>
  <c r="AK5355" i="2" s="1"/>
  <c r="AK5611" i="2" a="1"/>
  <c r="AK5611" i="2" s="1"/>
  <c r="AK6087" i="2" a="1"/>
  <c r="AK6087" i="2"/>
  <c r="AK6156" i="2" a="1"/>
  <c r="AK6156" i="2"/>
  <c r="AK6218" i="2" a="1"/>
  <c r="AK6218" i="2" s="1"/>
  <c r="AK6319" i="2" a="1"/>
  <c r="AK6319" i="2" s="1"/>
  <c r="AK6473" i="2" a="1"/>
  <c r="AK6473" i="2"/>
  <c r="AK3186" i="2" a="1"/>
  <c r="AK3186" i="2" s="1"/>
  <c r="AK3599" i="2" a="1"/>
  <c r="AK3599" i="2" s="1"/>
  <c r="AK3620" i="2" a="1"/>
  <c r="AK3620" i="2" s="1"/>
  <c r="AK3820" i="2" a="1"/>
  <c r="AK3820" i="2" s="1"/>
  <c r="AK3837" i="2" a="1"/>
  <c r="AK3837" i="2" s="1"/>
  <c r="AK4074" i="2" a="1"/>
  <c r="AK4074" i="2" s="1"/>
  <c r="AK106" i="2" a="1"/>
  <c r="AK106" i="2" s="1"/>
  <c r="AK107" i="2" a="1"/>
  <c r="AK107" i="2" s="1"/>
  <c r="AK607" i="2" a="1"/>
  <c r="AK607" i="2" s="1"/>
  <c r="AK646" i="2" a="1"/>
  <c r="AK646" i="2" s="1"/>
  <c r="AK857" i="2" a="1"/>
  <c r="AK857" i="2" s="1"/>
  <c r="AK1533" i="2" a="1"/>
  <c r="AK1533" i="2" s="1"/>
  <c r="AK1597" i="2" a="1"/>
  <c r="AK1597" i="2"/>
  <c r="AK1598" i="2" a="1"/>
  <c r="AK1598" i="2"/>
  <c r="AK1658" i="2" a="1"/>
  <c r="AK1658" i="2" s="1"/>
  <c r="AK1743" i="2" a="1"/>
  <c r="AK1743" i="2"/>
  <c r="AK1846" i="2" a="1"/>
  <c r="AK1846" i="2" s="1"/>
  <c r="AK1847" i="2" a="1"/>
  <c r="AK1847" i="2" s="1"/>
  <c r="AK1935" i="2" a="1"/>
  <c r="AK1935" i="2"/>
  <c r="AK2545" i="2" a="1"/>
  <c r="AK2545" i="2"/>
  <c r="AK2546" i="2" a="1"/>
  <c r="AK2546" i="2" s="1"/>
  <c r="AK2616" i="2" a="1"/>
  <c r="AK2616" i="2"/>
  <c r="AK108" i="2" a="1"/>
  <c r="AK108" i="2" s="1"/>
  <c r="AK200" i="2" a="1"/>
  <c r="AK200" i="2" s="1"/>
  <c r="AK941" i="2" a="1"/>
  <c r="AK941" i="2" s="1"/>
  <c r="AK4628" i="2" a="1"/>
  <c r="AK4628" i="2" s="1"/>
  <c r="AK1216" i="2" a="1"/>
  <c r="AK1216" i="2" s="1"/>
  <c r="AK3520" i="2" a="1"/>
  <c r="AK3520" i="2" s="1"/>
  <c r="AK5121" i="2" a="1"/>
  <c r="AK5121" i="2" s="1"/>
  <c r="AK5283" i="2" a="1"/>
  <c r="AK5283" i="2"/>
  <c r="AK5612" i="2" a="1"/>
  <c r="AK5612" i="2" s="1"/>
  <c r="AK2547" i="2" a="1"/>
  <c r="AK2547" i="2"/>
  <c r="AK2617" i="2" a="1"/>
  <c r="AK2617" i="2" s="1"/>
  <c r="AK3245" i="2" a="1"/>
  <c r="AK3245" i="2"/>
  <c r="AK4158" i="2" a="1"/>
  <c r="AK4158" i="2" s="1"/>
  <c r="AK4344" i="2" a="1"/>
  <c r="AK4344" i="2" s="1"/>
  <c r="AK4367" i="2" a="1"/>
  <c r="AK4367" i="2"/>
  <c r="AK4786" i="2" a="1"/>
  <c r="AK4786" i="2" s="1"/>
  <c r="AK4813" i="2" a="1"/>
  <c r="AK4813" i="2" s="1"/>
  <c r="AK2712" i="2" a="1"/>
  <c r="AK2712" i="2" s="1"/>
  <c r="AK2808" i="2" a="1"/>
  <c r="AK2808" i="2" s="1"/>
  <c r="AK2809" i="2" a="1"/>
  <c r="AK2809" i="2" s="1"/>
  <c r="AK5419" i="2" a="1"/>
  <c r="AK5419" i="2" s="1"/>
  <c r="AK6032" i="2" a="1"/>
  <c r="AK6032" i="2"/>
  <c r="AK6088" i="2" a="1"/>
  <c r="AK6088" i="2" s="1"/>
  <c r="AK6157" i="2" a="1"/>
  <c r="AK6157" i="2"/>
  <c r="AK6271" i="2" a="1"/>
  <c r="AK6271" i="2" s="1"/>
  <c r="AK4988" i="2" a="1"/>
  <c r="AK4988" i="2" s="1"/>
  <c r="AK6345" i="2" a="1"/>
  <c r="AK6345" i="2" s="1"/>
  <c r="AK6432" i="2" a="1"/>
  <c r="AK6432" i="2" s="1"/>
  <c r="AK109" i="2" a="1"/>
  <c r="AK109" i="2" s="1"/>
  <c r="AK201" i="2" a="1"/>
  <c r="AK201" i="2"/>
  <c r="AK942" i="2" a="1"/>
  <c r="AK942" i="2" s="1"/>
  <c r="AK4629" i="2" a="1"/>
  <c r="AK4629" i="2"/>
  <c r="AK1217" i="2" a="1"/>
  <c r="AK1217" i="2" s="1"/>
  <c r="AK3521" i="2" a="1"/>
  <c r="AK3521" i="2" s="1"/>
  <c r="AK4116" i="2" a="1"/>
  <c r="AK4116" i="2" s="1"/>
  <c r="AK5788" i="2" a="1"/>
  <c r="AK5788" i="2" s="1"/>
  <c r="AK51" i="2" a="1"/>
  <c r="AK51" i="2" s="1"/>
  <c r="AK110" i="2" a="1"/>
  <c r="AK110" i="2" s="1"/>
  <c r="AK561" i="2" a="1"/>
  <c r="AK561" i="2" s="1"/>
  <c r="AK562" i="2" a="1"/>
  <c r="AK562" i="2" s="1"/>
  <c r="AK858" i="2" a="1"/>
  <c r="AK858" i="2" s="1"/>
  <c r="AK3402" i="2" a="1"/>
  <c r="AK3402" i="2" s="1"/>
  <c r="AK4117" i="2" a="1"/>
  <c r="AK4117" i="2" s="1"/>
  <c r="AK5096" i="2" a="1"/>
  <c r="AK5096" i="2" s="1"/>
  <c r="AK5284" i="2" a="1"/>
  <c r="AK5284" i="2" s="1"/>
  <c r="AK5513" i="2" a="1"/>
  <c r="AK5513" i="2"/>
  <c r="AK5578" i="2" a="1"/>
  <c r="AK5578" i="2"/>
  <c r="AK5613" i="2" a="1"/>
  <c r="AK5613" i="2" s="1"/>
  <c r="AK6033" i="2" a="1"/>
  <c r="AK6033" i="2"/>
  <c r="AK6158" i="2" a="1"/>
  <c r="AK6158" i="2"/>
  <c r="AK6272" i="2" a="1"/>
  <c r="AK6272" i="2" s="1"/>
  <c r="AK4964" i="2" a="1"/>
  <c r="AK4964" i="2" s="1"/>
  <c r="AK202" i="2" a="1"/>
  <c r="AK202" i="2" s="1"/>
  <c r="AK203" i="2" a="1"/>
  <c r="AK203" i="2" s="1"/>
  <c r="AK966" i="2" a="1"/>
  <c r="AK966" i="2" s="1"/>
  <c r="AK4630" i="2" a="1"/>
  <c r="AK4630" i="2" s="1"/>
  <c r="AK1244" i="2" a="1"/>
  <c r="AK1244" i="2" s="1"/>
  <c r="AK3522" i="2" a="1"/>
  <c r="AK3522" i="2"/>
  <c r="AK3413" i="2" a="1"/>
  <c r="AK3413" i="2" s="1"/>
  <c r="AK4159" i="2" a="1"/>
  <c r="AK4159" i="2" s="1"/>
  <c r="AK5789" i="2" a="1"/>
  <c r="AK5789" i="2" s="1"/>
  <c r="AK1325" i="2" a="1"/>
  <c r="AK1325" i="2"/>
  <c r="AK1326" i="2" a="1"/>
  <c r="AK1326" i="2" s="1"/>
  <c r="AK1380" i="2" a="1"/>
  <c r="AK1380" i="2" s="1"/>
  <c r="AK1425" i="2" a="1"/>
  <c r="AK1425" i="2" s="1"/>
  <c r="AK1473" i="2" a="1"/>
  <c r="AK1473" i="2"/>
  <c r="AK1474" i="2" a="1"/>
  <c r="AK1474" i="2" s="1"/>
  <c r="AK111" i="2" a="1"/>
  <c r="AK111" i="2" s="1"/>
  <c r="AK204" i="2" a="1"/>
  <c r="AK204" i="2" s="1"/>
  <c r="AK608" i="2" a="1"/>
  <c r="AK608" i="2"/>
  <c r="AK647" i="2" a="1"/>
  <c r="AK647" i="2"/>
  <c r="AK859" i="2" a="1"/>
  <c r="AK859" i="2"/>
  <c r="AK1936" i="2" a="1"/>
  <c r="AK1936" i="2" s="1"/>
  <c r="AK2015" i="2" a="1"/>
  <c r="AK2015" i="2" s="1"/>
  <c r="AK3722" i="2" a="1"/>
  <c r="AK3722" i="2" s="1"/>
  <c r="AK3752" i="2" a="1"/>
  <c r="AK3752" i="2" s="1"/>
  <c r="AK3948" i="2" a="1"/>
  <c r="AK3948" i="2" s="1"/>
  <c r="AK3975" i="2" a="1"/>
  <c r="AK3975" i="2" s="1"/>
  <c r="AK2318" i="2" a="1"/>
  <c r="AK2318" i="2" s="1"/>
  <c r="AK2352" i="2" a="1"/>
  <c r="AK2352" i="2" s="1"/>
  <c r="AK2353" i="2" a="1"/>
  <c r="AK2353" i="2" s="1"/>
  <c r="AK2386" i="2" a="1"/>
  <c r="AK2386" i="2" s="1"/>
  <c r="AK2423" i="2" a="1"/>
  <c r="AK2423" i="2" s="1"/>
  <c r="AK2460" i="2" a="1"/>
  <c r="AK2460" i="2" s="1"/>
  <c r="AK3414" i="2" a="1"/>
  <c r="AK3414" i="2" s="1"/>
  <c r="AK2982" i="2" a="1"/>
  <c r="AK2982" i="2"/>
  <c r="AK2983" i="2" a="1"/>
  <c r="AK2983" i="2" s="1"/>
  <c r="AK4160" i="2" a="1"/>
  <c r="AK4160" i="2" s="1"/>
  <c r="AK4448" i="2" a="1"/>
  <c r="AK4448" i="2" s="1"/>
  <c r="AK4482" i="2" a="1"/>
  <c r="AK4482" i="2" s="1"/>
  <c r="AK4727" i="2" a="1"/>
  <c r="AK4727" i="2" s="1"/>
  <c r="AK4751" i="2" a="1"/>
  <c r="AK4751" i="2" s="1"/>
  <c r="AK5097" i="2" a="1"/>
  <c r="AK5097" i="2" s="1"/>
  <c r="AK5285" i="2" a="1"/>
  <c r="AK5285" i="2" s="1"/>
  <c r="AK5377" i="2" a="1"/>
  <c r="AK5377" i="2"/>
  <c r="AK5514" i="2" a="1"/>
  <c r="AK5514" i="2" s="1"/>
  <c r="AK5579" i="2" a="1"/>
  <c r="AK5579" i="2" s="1"/>
  <c r="AK5642" i="2" a="1"/>
  <c r="AK5642" i="2" s="1"/>
  <c r="AK5864" i="2" a="1"/>
  <c r="AK5864" i="2" s="1"/>
  <c r="AK5912" i="2" a="1"/>
  <c r="AK5912" i="2" s="1"/>
  <c r="AK5932" i="2" a="1"/>
  <c r="AK5932" i="2" s="1"/>
  <c r="AK4965" i="2" a="1"/>
  <c r="AK4965" i="2" s="1"/>
  <c r="AK6361" i="2" a="1"/>
  <c r="AK6361" i="2"/>
  <c r="AK6492" i="2" a="1"/>
  <c r="AK6492" i="2" s="1"/>
  <c r="AK13" i="2" a="1"/>
  <c r="AK13" i="2" s="1"/>
  <c r="AK25" i="2" a="1"/>
  <c r="AK25" i="2" s="1"/>
  <c r="AK967" i="2" a="1"/>
  <c r="AK967" i="2" s="1"/>
  <c r="AK4631" i="2" a="1"/>
  <c r="AK4631" i="2" s="1"/>
  <c r="AK1218" i="2" a="1"/>
  <c r="AK1218" i="2" s="1"/>
  <c r="AK3523" i="2" a="1"/>
  <c r="AK3523" i="2"/>
  <c r="AK3050" i="2" a="1"/>
  <c r="AK3050" i="2" s="1"/>
  <c r="AK3590" i="2" a="1"/>
  <c r="AK3590" i="2" s="1"/>
  <c r="AK3600" i="2" a="1"/>
  <c r="AK3600" i="2"/>
  <c r="AK3886" i="2" a="1"/>
  <c r="AK3886" i="2" s="1"/>
  <c r="AK3919" i="2" a="1"/>
  <c r="AK3919" i="2" s="1"/>
  <c r="AK4118" i="2" a="1"/>
  <c r="AK4118" i="2" s="1"/>
  <c r="AK5790" i="2" a="1"/>
  <c r="AK5790" i="2" s="1"/>
  <c r="AK4" i="2" a="1"/>
  <c r="AK4" i="2" s="1"/>
  <c r="AK18" i="2" a="1"/>
  <c r="AK18" i="2"/>
  <c r="AK534" i="2" a="1"/>
  <c r="AK534" i="2"/>
  <c r="AK563" i="2" a="1"/>
  <c r="AK563" i="2" s="1"/>
  <c r="AK860" i="2" a="1"/>
  <c r="AK860" i="2"/>
  <c r="AK1381" i="2" a="1"/>
  <c r="AK1381" i="2" s="1"/>
  <c r="AK1475" i="2" a="1"/>
  <c r="AK1475" i="2" s="1"/>
  <c r="AK1126" i="2" a="1"/>
  <c r="AK1126" i="2" s="1"/>
  <c r="AK1165" i="2" a="1"/>
  <c r="AK1165" i="2" s="1"/>
  <c r="AK1219" i="2" a="1"/>
  <c r="AK1219" i="2" s="1"/>
  <c r="AK1534" i="2" a="1"/>
  <c r="AK1534" i="2" s="1"/>
  <c r="AK1599" i="2" a="1"/>
  <c r="AK1599" i="2" s="1"/>
  <c r="AK1659" i="2" a="1"/>
  <c r="AK1659" i="2" s="1"/>
  <c r="AK1660" i="2" a="1"/>
  <c r="AK1660" i="2" s="1"/>
  <c r="AK1744" i="2" a="1"/>
  <c r="AK1744" i="2" s="1"/>
  <c r="AK1848" i="2" a="1"/>
  <c r="AK1848" i="2" s="1"/>
  <c r="AK2016" i="2" a="1"/>
  <c r="AK2016" i="2" s="1"/>
  <c r="AK2282" i="2" a="1"/>
  <c r="AK2282" i="2"/>
  <c r="AK2292" i="2" a="1"/>
  <c r="AK2292" i="2"/>
  <c r="AK2713" i="2" a="1"/>
  <c r="AK2713" i="2" s="1"/>
  <c r="AK2810" i="2" a="1"/>
  <c r="AK2810" i="2" s="1"/>
  <c r="AK3051" i="2" a="1"/>
  <c r="AK3051" i="2" s="1"/>
  <c r="AK4119" i="2" a="1"/>
  <c r="AK4119" i="2" s="1"/>
  <c r="AK4301" i="2" a="1"/>
  <c r="AK4301" i="2"/>
  <c r="AK4330" i="2" a="1"/>
  <c r="AK4330" i="2"/>
  <c r="AK4692" i="2" a="1"/>
  <c r="AK4692" i="2" s="1"/>
  <c r="AK4703" i="2" a="1"/>
  <c r="AK4703" i="2"/>
  <c r="AK4945" i="2" a="1"/>
  <c r="AK4945" i="2"/>
  <c r="AK5098" i="2" a="1"/>
  <c r="AK5098" i="2" s="1"/>
  <c r="AK5286" i="2" a="1"/>
  <c r="AK5286" i="2" s="1"/>
  <c r="AK5356" i="2" a="1"/>
  <c r="AK5356" i="2" s="1"/>
  <c r="AK5515" i="2" a="1"/>
  <c r="AK5515" i="2"/>
  <c r="AK5580" i="2" a="1"/>
  <c r="AK5580" i="2" s="1"/>
  <c r="AK5614" i="2" a="1"/>
  <c r="AK5614" i="2" s="1"/>
  <c r="AK5854" i="2" a="1"/>
  <c r="AK5854" i="2" s="1"/>
  <c r="AK5892" i="2" a="1"/>
  <c r="AK5892" i="2" s="1"/>
  <c r="AK5913" i="2" a="1"/>
  <c r="AK5913" i="2" s="1"/>
  <c r="AK6301" i="2" a="1"/>
  <c r="AK6301" i="2" s="1"/>
  <c r="AK6467" i="2" a="1"/>
  <c r="AK6467" i="2" s="1"/>
  <c r="AK3187" i="2" a="1"/>
  <c r="AK3187" i="2" s="1"/>
  <c r="AK3621" i="2" a="1"/>
  <c r="AK3621" i="2" s="1"/>
  <c r="AK3622" i="2" a="1"/>
  <c r="AK3622" i="2"/>
  <c r="AK3821" i="2" a="1"/>
  <c r="AK3821" i="2" s="1"/>
  <c r="AK3838" i="2" a="1"/>
  <c r="AK3838" i="2" s="1"/>
  <c r="AK4075" i="2" a="1"/>
  <c r="AK4075" i="2"/>
  <c r="AK112" i="2" a="1"/>
  <c r="AK112" i="2" s="1"/>
  <c r="AK205" i="2" a="1"/>
  <c r="AK205" i="2" s="1"/>
  <c r="AK609" i="2" a="1"/>
  <c r="AK609" i="2" s="1"/>
  <c r="AK648" i="2" a="1"/>
  <c r="AK648" i="2"/>
  <c r="AK861" i="2" a="1"/>
  <c r="AK861" i="2" s="1"/>
  <c r="AK1535" i="2" a="1"/>
  <c r="AK1535" i="2" s="1"/>
  <c r="AK1600" i="2" a="1"/>
  <c r="AK1600" i="2" s="1"/>
  <c r="AK1601" i="2" a="1"/>
  <c r="AK1601" i="2" s="1"/>
  <c r="AK1661" i="2" a="1"/>
  <c r="AK1661" i="2" s="1"/>
  <c r="AK1745" i="2" a="1"/>
  <c r="AK1745" i="2" s="1"/>
  <c r="AK1849" i="2" a="1"/>
  <c r="AK1849" i="2" s="1"/>
  <c r="AK1937" i="2" a="1"/>
  <c r="AK1937" i="2" s="1"/>
  <c r="AK1938" i="2" a="1"/>
  <c r="AK1938" i="2" s="1"/>
  <c r="AK2548" i="2" a="1"/>
  <c r="AK2548" i="2" s="1"/>
  <c r="AK2618" i="2" a="1"/>
  <c r="AK2618" i="2" s="1"/>
  <c r="AK2619" i="2" a="1"/>
  <c r="AK2619" i="2" s="1"/>
  <c r="AK113" i="2" a="1"/>
  <c r="AK113" i="2" s="1"/>
  <c r="AK206" i="2" a="1"/>
  <c r="AK206" i="2" s="1"/>
  <c r="AK943" i="2" a="1"/>
  <c r="AK943" i="2"/>
  <c r="AK4632" i="2" a="1"/>
  <c r="AK4632" i="2" s="1"/>
  <c r="AK1245" i="2" a="1"/>
  <c r="AK1245" i="2" s="1"/>
  <c r="AK3524" i="2" a="1"/>
  <c r="AK3524" i="2"/>
  <c r="AK5122" i="2" a="1"/>
  <c r="AK5122" i="2" s="1"/>
  <c r="AK5287" i="2" a="1"/>
  <c r="AK5287" i="2" s="1"/>
  <c r="AK5615" i="2" a="1"/>
  <c r="AK5615" i="2" s="1"/>
  <c r="AK2549" i="2" a="1"/>
  <c r="AK2549" i="2"/>
  <c r="AK2620" i="2" a="1"/>
  <c r="AK2620" i="2" s="1"/>
  <c r="AK3246" i="2" a="1"/>
  <c r="AK3246" i="2" s="1"/>
  <c r="AK4161" i="2" a="1"/>
  <c r="AK4161" i="2"/>
  <c r="AK4345" i="2" a="1"/>
  <c r="AK4345" i="2" s="1"/>
  <c r="AK4368" i="2" a="1"/>
  <c r="AK4368" i="2" s="1"/>
  <c r="AK4814" i="2" a="1"/>
  <c r="AK4814" i="2" s="1"/>
  <c r="AK4815" i="2" a="1"/>
  <c r="AK4815" i="2" s="1"/>
  <c r="AK2714" i="2" a="1"/>
  <c r="AK2714" i="2" s="1"/>
  <c r="AK2715" i="2" a="1"/>
  <c r="AK2715" i="2" s="1"/>
  <c r="AK2811" i="2" a="1"/>
  <c r="AK2811" i="2" s="1"/>
  <c r="AK5420" i="2" a="1"/>
  <c r="AK5420" i="2"/>
  <c r="AK6034" i="2" a="1"/>
  <c r="AK6034" i="2" s="1"/>
  <c r="AK6089" i="2" a="1"/>
  <c r="AK6089" i="2" s="1"/>
  <c r="AK6159" i="2" a="1"/>
  <c r="AK6159" i="2" s="1"/>
  <c r="AK6273" i="2" a="1"/>
  <c r="AK6273" i="2" s="1"/>
  <c r="AK4989" i="2" a="1"/>
  <c r="AK4989" i="2"/>
  <c r="AK6346" i="2" a="1"/>
  <c r="AK6346" i="2" s="1"/>
  <c r="AK6436" i="2" a="1"/>
  <c r="AK6436" i="2" s="1"/>
  <c r="AK282" i="2" a="1"/>
  <c r="AK282" i="2" s="1"/>
  <c r="AK342" i="2" a="1"/>
  <c r="AK342" i="2" s="1"/>
  <c r="AK996" i="2" a="1"/>
  <c r="AK996" i="2"/>
  <c r="AK4633" i="2" a="1"/>
  <c r="AK4633" i="2" s="1"/>
  <c r="AK1282" i="2" a="1"/>
  <c r="AK1282" i="2" s="1"/>
  <c r="AK3525" i="2" a="1"/>
  <c r="AK3525" i="2" s="1"/>
  <c r="AK3188" i="2" a="1"/>
  <c r="AK3188" i="2" s="1"/>
  <c r="AK1426" i="2" a="1"/>
  <c r="AK1426" i="2" s="1"/>
  <c r="AK1427" i="2" a="1"/>
  <c r="AK1427" i="2" s="1"/>
  <c r="AK1476" i="2" a="1"/>
  <c r="AK1476" i="2" s="1"/>
  <c r="AK1536" i="2" a="1"/>
  <c r="AK1536" i="2" s="1"/>
  <c r="AK1602" i="2" a="1"/>
  <c r="AK1602" i="2" s="1"/>
  <c r="AK1603" i="2" a="1"/>
  <c r="AK1603" i="2" s="1"/>
  <c r="AK283" i="2" a="1"/>
  <c r="AK283" i="2"/>
  <c r="AK284" i="2" a="1"/>
  <c r="AK284" i="2"/>
  <c r="AK689" i="2" a="1"/>
  <c r="AK689" i="2" s="1"/>
  <c r="AK719" i="2" a="1"/>
  <c r="AK719" i="2" s="1"/>
  <c r="AK862" i="2" a="1"/>
  <c r="AK862" i="2" s="1"/>
  <c r="AK1662" i="2" a="1"/>
  <c r="AK1662" i="2"/>
  <c r="AK1746" i="2" a="1"/>
  <c r="AK1746" i="2" s="1"/>
  <c r="AK3658" i="2" a="1"/>
  <c r="AK3658" i="2" s="1"/>
  <c r="AK3659" i="2" a="1"/>
  <c r="AK3659" i="2" s="1"/>
  <c r="AK3860" i="2" a="1"/>
  <c r="AK3860" i="2" s="1"/>
  <c r="AK3887" i="2" a="1"/>
  <c r="AK3887" i="2" s="1"/>
  <c r="AK2387" i="2" a="1"/>
  <c r="AK2387" i="2" s="1"/>
  <c r="AK2388" i="2" a="1"/>
  <c r="AK2388" i="2" s="1"/>
  <c r="AK2424" i="2" a="1"/>
  <c r="AK2424" i="2" s="1"/>
  <c r="AK2461" i="2" a="1"/>
  <c r="AK2461" i="2" s="1"/>
  <c r="AK2496" i="2" a="1"/>
  <c r="AK2496" i="2" s="1"/>
  <c r="AK2497" i="2" a="1"/>
  <c r="AK2497" i="2" s="1"/>
  <c r="AK3247" i="2" a="1"/>
  <c r="AK3247" i="2" s="1"/>
  <c r="AK2716" i="2" a="1"/>
  <c r="AK2716" i="2"/>
  <c r="AK2812" i="2" a="1"/>
  <c r="AK2812" i="2"/>
  <c r="AK4283" i="2" a="1"/>
  <c r="AK4283" i="2"/>
  <c r="AK4387" i="2" a="1"/>
  <c r="AK4387" i="2" s="1"/>
  <c r="AK4415" i="2" a="1"/>
  <c r="AK4415" i="2" s="1"/>
  <c r="AK4873" i="2" a="1"/>
  <c r="AK4873" i="2" s="1"/>
  <c r="AK4874" i="2" a="1"/>
  <c r="AK4874" i="2" s="1"/>
  <c r="AK4254" i="2" a="1"/>
  <c r="AK4254" i="2"/>
  <c r="AK5791" i="2" a="1"/>
  <c r="AK5791" i="2" s="1"/>
  <c r="AK5171" i="2" a="1"/>
  <c r="AK5171" i="2" s="1"/>
  <c r="AK5288" i="2" a="1"/>
  <c r="AK5288" i="2" s="1"/>
  <c r="AK5421" i="2" a="1"/>
  <c r="AK5421" i="2" s="1"/>
  <c r="AK5707" i="2" a="1"/>
  <c r="AK5707" i="2" s="1"/>
  <c r="AK6035" i="2" a="1"/>
  <c r="AK6035" i="2" s="1"/>
  <c r="AK6160" i="2" a="1"/>
  <c r="AK6160" i="2" s="1"/>
  <c r="AK6274" i="2" a="1"/>
  <c r="AK6274" i="2" s="1"/>
  <c r="AK5018" i="2" a="1"/>
  <c r="AK5018" i="2"/>
  <c r="AK6335" i="2" a="1"/>
  <c r="AK6335" i="2" s="1"/>
  <c r="AK6442" i="2" a="1"/>
  <c r="AK6442" i="2" s="1"/>
  <c r="AK285" i="2" a="1"/>
  <c r="AK285" i="2"/>
  <c r="AK286" i="2" a="1"/>
  <c r="AK286" i="2"/>
  <c r="AK997" i="2" a="1"/>
  <c r="AK997" i="2" s="1"/>
  <c r="AK4634" i="2" a="1"/>
  <c r="AK4634" i="2" s="1"/>
  <c r="AK1246" i="2" a="1"/>
  <c r="AK1246" i="2"/>
  <c r="AK3526" i="2" a="1"/>
  <c r="AK3526" i="2" s="1"/>
  <c r="AK3189" i="2" a="1"/>
  <c r="AK3189" i="2" s="1"/>
  <c r="AK3723" i="2" a="1"/>
  <c r="AK3723" i="2" s="1"/>
  <c r="AK3753" i="2" a="1"/>
  <c r="AK3753" i="2" s="1"/>
  <c r="AK3949" i="2" a="1"/>
  <c r="AK3949" i="2"/>
  <c r="AK3950" i="2" a="1"/>
  <c r="AK3950" i="2" s="1"/>
  <c r="AK114" i="2" a="1"/>
  <c r="AK114" i="2" s="1"/>
  <c r="AK207" i="2" a="1"/>
  <c r="AK207" i="2" s="1"/>
  <c r="AK610" i="2" a="1"/>
  <c r="AK610" i="2" s="1"/>
  <c r="AK649" i="2" a="1"/>
  <c r="AK649" i="2" s="1"/>
  <c r="AK863" i="2" a="1"/>
  <c r="AK863" i="2"/>
  <c r="AK1663" i="2" a="1"/>
  <c r="AK1663" i="2" s="1"/>
  <c r="AK1747" i="2" a="1"/>
  <c r="AK1747" i="2"/>
  <c r="AK1748" i="2" a="1"/>
  <c r="AK1748" i="2" s="1"/>
  <c r="AK1850" i="2" a="1"/>
  <c r="AK1850" i="2" s="1"/>
  <c r="AK1939" i="2" a="1"/>
  <c r="AK1939" i="2" s="1"/>
  <c r="AK2017" i="2" a="1"/>
  <c r="AK2017" i="2" s="1"/>
  <c r="AK2550" i="2" a="1"/>
  <c r="AK2550" i="2" s="1"/>
  <c r="AK2621" i="2" a="1"/>
  <c r="AK2621" i="2" s="1"/>
  <c r="AK2622" i="2" a="1"/>
  <c r="AK2622" i="2" s="1"/>
  <c r="AK1851" i="2" a="1"/>
  <c r="AK1851" i="2" s="1"/>
  <c r="AK2018" i="2" a="1"/>
  <c r="AK2018" i="2" s="1"/>
  <c r="AK2898" i="2" a="1"/>
  <c r="AK2898" i="2" s="1"/>
  <c r="AK2984" i="2" a="1"/>
  <c r="AK2984" i="2" s="1"/>
  <c r="AK3190" i="2" a="1"/>
  <c r="AK3190" i="2" s="1"/>
  <c r="AK4162" i="2" a="1"/>
  <c r="AK4162" i="2" s="1"/>
  <c r="AK4449" i="2" a="1"/>
  <c r="AK4449" i="2" s="1"/>
  <c r="AK4483" i="2" a="1"/>
  <c r="AK4483" i="2" s="1"/>
  <c r="AK4728" i="2" a="1"/>
  <c r="AK4728" i="2" s="1"/>
  <c r="AK4752" i="2" a="1"/>
  <c r="AK4752" i="2" s="1"/>
  <c r="AK2717" i="2" a="1"/>
  <c r="AK2717" i="2" s="1"/>
  <c r="AK2813" i="2" a="1"/>
  <c r="AK2813" i="2" s="1"/>
  <c r="AK2899" i="2" a="1"/>
  <c r="AK2899" i="2"/>
  <c r="AK4214" i="2" a="1"/>
  <c r="AK4214" i="2"/>
  <c r="AK5792" i="2" a="1"/>
  <c r="AK5792" i="2"/>
  <c r="AK5150" i="2" a="1"/>
  <c r="AK5150" i="2" s="1"/>
  <c r="AK5289" i="2" a="1"/>
  <c r="AK5289" i="2"/>
  <c r="AK5396" i="2" a="1"/>
  <c r="AK5396" i="2" s="1"/>
  <c r="AK5516" i="2" a="1"/>
  <c r="AK5516" i="2" s="1"/>
  <c r="AK5581" i="2" a="1"/>
  <c r="AK5581" i="2" s="1"/>
  <c r="AK5668" i="2" a="1"/>
  <c r="AK5668" i="2" s="1"/>
  <c r="AK5914" i="2" a="1"/>
  <c r="AK5914" i="2" s="1"/>
  <c r="AK5933" i="2" a="1"/>
  <c r="AK5933" i="2" s="1"/>
  <c r="AK6161" i="2" a="1"/>
  <c r="AK6161" i="2" s="1"/>
  <c r="AK4990" i="2" a="1"/>
  <c r="AK4990" i="2" s="1"/>
  <c r="AK6347" i="2" a="1"/>
  <c r="AK6347" i="2" s="1"/>
  <c r="AK6493" i="2" a="1"/>
  <c r="AK6493" i="2" s="1"/>
  <c r="AK287" i="2" a="1"/>
  <c r="AK287" i="2"/>
  <c r="AK343" i="2" a="1"/>
  <c r="AK343" i="2" s="1"/>
  <c r="AK1014" i="2" a="1"/>
  <c r="AK1014" i="2" s="1"/>
  <c r="AK4635" i="2" a="1"/>
  <c r="AK4635" i="2"/>
  <c r="AK1283" i="2" a="1"/>
  <c r="AK1283" i="2" s="1"/>
  <c r="AK3527" i="2" a="1"/>
  <c r="AK3527" i="2"/>
  <c r="AK3248" i="2" a="1"/>
  <c r="AK3248" i="2" s="1"/>
  <c r="AK3754" i="2" a="1"/>
  <c r="AK3754" i="2"/>
  <c r="AK3755" i="2" a="1"/>
  <c r="AK3755" i="2"/>
  <c r="AK3951" i="2" a="1"/>
  <c r="AK3951" i="2"/>
  <c r="AK3976" i="2" a="1"/>
  <c r="AK3976" i="2" s="1"/>
  <c r="AK208" i="2" a="1"/>
  <c r="AK208" i="2" s="1"/>
  <c r="AK209" i="2" a="1"/>
  <c r="AK209" i="2" s="1"/>
  <c r="AK650" i="2" a="1"/>
  <c r="AK650" i="2" s="1"/>
  <c r="AK651" i="2" a="1"/>
  <c r="AK651" i="2" s="1"/>
  <c r="AK864" i="2" a="1"/>
  <c r="AK864" i="2" s="1"/>
  <c r="AK1664" i="2" a="1"/>
  <c r="AK1664" i="2" s="1"/>
  <c r="AK1749" i="2" a="1"/>
  <c r="AK1749" i="2" s="1"/>
  <c r="AK1852" i="2" a="1"/>
  <c r="AK1852" i="2" s="1"/>
  <c r="AK1940" i="2" a="1"/>
  <c r="AK1940" i="2" s="1"/>
  <c r="AK2019" i="2" a="1"/>
  <c r="AK2019" i="2" s="1"/>
  <c r="AK2020" i="2" a="1"/>
  <c r="AK2020" i="2" s="1"/>
  <c r="AK2623" i="2" a="1"/>
  <c r="AK2623" i="2" s="1"/>
  <c r="AK2624" i="2" a="1"/>
  <c r="AK2624" i="2" s="1"/>
  <c r="AK1941" i="2" a="1"/>
  <c r="AK1941" i="2" s="1"/>
  <c r="AK2099" i="2" a="1"/>
  <c r="AK2099" i="2"/>
  <c r="AK2985" i="2" a="1"/>
  <c r="AK2985" i="2" s="1"/>
  <c r="AK3052" i="2" a="1"/>
  <c r="AK3052" i="2"/>
  <c r="AK3249" i="2" a="1"/>
  <c r="AK3249" i="2" s="1"/>
  <c r="AK4215" i="2" a="1"/>
  <c r="AK4215" i="2" s="1"/>
  <c r="AK4484" i="2" a="1"/>
  <c r="AK4484" i="2" s="1"/>
  <c r="AK4485" i="2" a="1"/>
  <c r="AK4485" i="2" s="1"/>
  <c r="AK4753" i="2" a="1"/>
  <c r="AK4753" i="2" s="1"/>
  <c r="AK4754" i="2" a="1"/>
  <c r="AK4754" i="2" s="1"/>
  <c r="AK2718" i="2" a="1"/>
  <c r="AK2718" i="2" s="1"/>
  <c r="AK2814" i="2" a="1"/>
  <c r="AK2814" i="2" s="1"/>
  <c r="AK2900" i="2" a="1"/>
  <c r="AK2900" i="2" s="1"/>
  <c r="AK2986" i="2" a="1"/>
  <c r="AK2986" i="2" s="1"/>
  <c r="AK4255" i="2" a="1"/>
  <c r="AK4255" i="2" s="1"/>
  <c r="AK5793" i="2" a="1"/>
  <c r="AK5793" i="2"/>
  <c r="AK5151" i="2" a="1"/>
  <c r="AK5151" i="2"/>
  <c r="AK5290" i="2" a="1"/>
  <c r="AK5290" i="2"/>
  <c r="AK5422" i="2" a="1"/>
  <c r="AK5422" i="2" s="1"/>
  <c r="AK5517" i="2" a="1"/>
  <c r="AK5517" i="2"/>
  <c r="AK5533" i="2" a="1"/>
  <c r="AK5533" i="2"/>
  <c r="AK5693" i="2" a="1"/>
  <c r="AK5693" i="2" s="1"/>
  <c r="AK5934" i="2" a="1"/>
  <c r="AK5934" i="2" s="1"/>
  <c r="AK5955" i="2" a="1"/>
  <c r="AK5955" i="2" s="1"/>
  <c r="AK6162" i="2" a="1"/>
  <c r="AK6162" i="2" s="1"/>
  <c r="AK4991" i="2" a="1"/>
  <c r="AK4991" i="2" s="1"/>
  <c r="AK6371" i="2" a="1"/>
  <c r="AK6371" i="2" s="1"/>
  <c r="AK6509" i="2" a="1"/>
  <c r="AK6509" i="2" s="1"/>
  <c r="AK288" i="2" a="1"/>
  <c r="AK288" i="2" s="1"/>
  <c r="AK289" i="2" a="1"/>
  <c r="AK289" i="2"/>
  <c r="AK968" i="2" a="1"/>
  <c r="AK968" i="2" s="1"/>
  <c r="AK4636" i="2" a="1"/>
  <c r="AK4636" i="2"/>
  <c r="AK1247" i="2" a="1"/>
  <c r="AK1247" i="2" s="1"/>
  <c r="AK3528" i="2" a="1"/>
  <c r="AK3528" i="2" s="1"/>
  <c r="AK1382" i="2" a="1"/>
  <c r="AK1382" i="2"/>
  <c r="AK1428" i="2" a="1"/>
  <c r="AK1428" i="2" s="1"/>
  <c r="AK1429" i="2" a="1"/>
  <c r="AK1429" i="2" s="1"/>
  <c r="AK1477" i="2" a="1"/>
  <c r="AK1477" i="2"/>
  <c r="AK1537" i="2" a="1"/>
  <c r="AK1537" i="2" s="1"/>
  <c r="AK1604" i="2" a="1"/>
  <c r="AK1604" i="2" s="1"/>
  <c r="AK1665" i="2" a="1"/>
  <c r="AK1665" i="2" s="1"/>
  <c r="AK1750" i="2" a="1"/>
  <c r="AK1750" i="2" s="1"/>
  <c r="AK2625" i="2" a="1"/>
  <c r="AK2625" i="2" s="1"/>
  <c r="AK2354" i="2" a="1"/>
  <c r="AK2354" i="2" s="1"/>
  <c r="AK2389" i="2" a="1"/>
  <c r="AK2389" i="2" s="1"/>
  <c r="AK2390" i="2" a="1"/>
  <c r="AK2390" i="2" s="1"/>
  <c r="AK2425" i="2" a="1"/>
  <c r="AK2425" i="2" s="1"/>
  <c r="AK2462" i="2" a="1"/>
  <c r="AK2462" i="2" s="1"/>
  <c r="AK2498" i="2" a="1"/>
  <c r="AK2498" i="2" s="1"/>
  <c r="AK3191" i="2" a="1"/>
  <c r="AK3191" i="2" s="1"/>
  <c r="AK2719" i="2" a="1"/>
  <c r="AK2719" i="2" s="1"/>
  <c r="AK4216" i="2" a="1"/>
  <c r="AK4216" i="2"/>
  <c r="AK5794" i="2" a="1"/>
  <c r="AK5794" i="2" s="1"/>
  <c r="AK5152" i="2" a="1"/>
  <c r="AK5152" i="2" s="1"/>
  <c r="AK5291" i="2" a="1"/>
  <c r="AK5291" i="2" s="1"/>
  <c r="AK5694" i="2" a="1"/>
  <c r="AK5694" i="2" s="1"/>
  <c r="AK6036" i="2" a="1"/>
  <c r="AK6036" i="2" s="1"/>
  <c r="AK6163" i="2" a="1"/>
  <c r="AK6163" i="2" s="1"/>
  <c r="AK6275" i="2" a="1"/>
  <c r="AK6275" i="2" s="1"/>
  <c r="AK4992" i="2" a="1"/>
  <c r="AK4992" i="2" s="1"/>
  <c r="AK3291" i="2" a="1"/>
  <c r="AK3291" i="2" s="1"/>
  <c r="AK3643" i="2" a="1"/>
  <c r="AK3643" i="2"/>
  <c r="AK3660" i="2" a="1"/>
  <c r="AK3660" i="2" s="1"/>
  <c r="AK3861" i="2" a="1"/>
  <c r="AK3861" i="2" s="1"/>
  <c r="AK3888" i="2" a="1"/>
  <c r="AK3888" i="2" s="1"/>
  <c r="AK4076" i="2" a="1"/>
  <c r="AK4076" i="2" s="1"/>
  <c r="AK290" i="2" a="1"/>
  <c r="AK290" i="2" s="1"/>
  <c r="AK291" i="2" a="1"/>
  <c r="AK291" i="2"/>
  <c r="AK690" i="2" a="1"/>
  <c r="AK690" i="2" s="1"/>
  <c r="AK720" i="2" a="1"/>
  <c r="AK720" i="2" s="1"/>
  <c r="AK865" i="2" a="1"/>
  <c r="AK865" i="2" s="1"/>
  <c r="AK1666" i="2" a="1"/>
  <c r="AK1666" i="2" s="1"/>
  <c r="AK1751" i="2" a="1"/>
  <c r="AK1751" i="2"/>
  <c r="AK1752" i="2" a="1"/>
  <c r="AK1752" i="2" s="1"/>
  <c r="AK1853" i="2" a="1"/>
  <c r="AK1853" i="2" s="1"/>
  <c r="AK1942" i="2" a="1"/>
  <c r="AK1942" i="2"/>
  <c r="AK2021" i="2" a="1"/>
  <c r="AK2021" i="2" s="1"/>
  <c r="AK2022" i="2" a="1"/>
  <c r="AK2022" i="2" s="1"/>
  <c r="AK2100" i="2" a="1"/>
  <c r="AK2100" i="2" s="1"/>
  <c r="AK2720" i="2" a="1"/>
  <c r="AK2720" i="2" s="1"/>
  <c r="AK292" i="2" a="1"/>
  <c r="AK292" i="2" s="1"/>
  <c r="AK344" i="2" a="1"/>
  <c r="AK344" i="2" s="1"/>
  <c r="AK998" i="2" a="1"/>
  <c r="AK998" i="2" s="1"/>
  <c r="AK4637" i="2" a="1"/>
  <c r="AK4637" i="2" s="1"/>
  <c r="AK1284" i="2" a="1"/>
  <c r="AK1284" i="2" s="1"/>
  <c r="AK3529" i="2" a="1"/>
  <c r="AK3529" i="2"/>
  <c r="AK5172" i="2" a="1"/>
  <c r="AK5172" i="2" s="1"/>
  <c r="AK5292" i="2" a="1"/>
  <c r="AK5292" i="2" s="1"/>
  <c r="AK5669" i="2" a="1"/>
  <c r="AK5669" i="2"/>
  <c r="AK2721" i="2" a="1"/>
  <c r="AK2721" i="2" s="1"/>
  <c r="AK2722" i="2" a="1"/>
  <c r="AK2722" i="2" s="1"/>
  <c r="AK3292" i="2" a="1"/>
  <c r="AK3292" i="2" s="1"/>
  <c r="AK4256" i="2" a="1"/>
  <c r="AK4256" i="2" s="1"/>
  <c r="AK4388" i="2" a="1"/>
  <c r="AK4388" i="2" s="1"/>
  <c r="AK4416" i="2" a="1"/>
  <c r="AK4416" i="2" s="1"/>
  <c r="AK4840" i="2" a="1"/>
  <c r="AK4840" i="2" s="1"/>
  <c r="AK4875" i="2" a="1"/>
  <c r="AK4875" i="2" s="1"/>
  <c r="AK2723" i="2" a="1"/>
  <c r="AK2723" i="2" s="1"/>
  <c r="AK2815" i="2" a="1"/>
  <c r="AK2815" i="2" s="1"/>
  <c r="AK2901" i="2" a="1"/>
  <c r="AK2901" i="2" s="1"/>
  <c r="AK2987" i="2" a="1"/>
  <c r="AK2987" i="2" s="1"/>
  <c r="AK3053" i="2" a="1"/>
  <c r="AK3053" i="2" s="1"/>
  <c r="AK5453" i="2" a="1"/>
  <c r="AK5453" i="2" s="1"/>
  <c r="AK6090" i="2" a="1"/>
  <c r="AK6090" i="2" s="1"/>
  <c r="AK6091" i="2" a="1"/>
  <c r="AK6091" i="2" s="1"/>
  <c r="AK6164" i="2" a="1"/>
  <c r="AK6164" i="2" s="1"/>
  <c r="AK6276" i="2" a="1"/>
  <c r="AK6276" i="2" s="1"/>
  <c r="AK5030" i="2" a="1"/>
  <c r="AK5030" i="2" s="1"/>
  <c r="AK6372" i="2" a="1"/>
  <c r="AK6372" i="2" s="1"/>
  <c r="AK6452" i="2" a="1"/>
  <c r="AK6452" i="2" s="1"/>
  <c r="AK115" i="2" a="1"/>
  <c r="AK115" i="2" s="1"/>
  <c r="AK210" i="2" a="1"/>
  <c r="AK210" i="2" s="1"/>
  <c r="AK944" i="2" a="1"/>
  <c r="AK944" i="2" s="1"/>
  <c r="AK4638" i="2" a="1"/>
  <c r="AK4638" i="2"/>
  <c r="AK1220" i="2" a="1"/>
  <c r="AK1220" i="2" s="1"/>
  <c r="AK3530" i="2" a="1"/>
  <c r="AK3530" i="2" s="1"/>
  <c r="AK3108" i="2" a="1"/>
  <c r="AK3108" i="2" s="1"/>
  <c r="AK4120" i="2" a="1"/>
  <c r="AK4120" i="2" s="1"/>
  <c r="AK5795" i="2" a="1"/>
  <c r="AK5795" i="2" s="1"/>
  <c r="AK1327" i="2" a="1"/>
  <c r="AK1327" i="2" s="1"/>
  <c r="AK1328" i="2" a="1"/>
  <c r="AK1328" i="2" s="1"/>
  <c r="AK1383" i="2" a="1"/>
  <c r="AK1383" i="2" s="1"/>
  <c r="AK1430" i="2" a="1"/>
  <c r="AK1430" i="2" s="1"/>
  <c r="AK1478" i="2" a="1"/>
  <c r="AK1478" i="2" s="1"/>
  <c r="AK1479" i="2" a="1"/>
  <c r="AK1479" i="2" s="1"/>
  <c r="AK116" i="2" a="1"/>
  <c r="AK116" i="2" s="1"/>
  <c r="AK211" i="2" a="1"/>
  <c r="AK211" i="2" s="1"/>
  <c r="AK611" i="2" a="1"/>
  <c r="AK611" i="2" s="1"/>
  <c r="AK652" i="2" a="1"/>
  <c r="AK652" i="2" s="1"/>
  <c r="AK866" i="2" a="1"/>
  <c r="AK866" i="2"/>
  <c r="AK1538" i="2" a="1"/>
  <c r="AK1538" i="2" s="1"/>
  <c r="AK1605" i="2" a="1"/>
  <c r="AK1605" i="2"/>
  <c r="AK2551" i="2" a="1"/>
  <c r="AK2551" i="2" s="1"/>
  <c r="AK2626" i="2" a="1"/>
  <c r="AK2626" i="2" s="1"/>
  <c r="AK3623" i="2" a="1"/>
  <c r="AK3623" i="2" s="1"/>
  <c r="AK3644" i="2" a="1"/>
  <c r="AK3644" i="2" s="1"/>
  <c r="AK3839" i="2" a="1"/>
  <c r="AK3839" i="2" s="1"/>
  <c r="AK3840" i="2" a="1"/>
  <c r="AK3840" i="2" s="1"/>
  <c r="AK2319" i="2" a="1"/>
  <c r="AK2319" i="2" s="1"/>
  <c r="AK2320" i="2" a="1"/>
  <c r="AK2320" i="2" s="1"/>
  <c r="AK2355" i="2" a="1"/>
  <c r="AK2355" i="2" s="1"/>
  <c r="AK2391" i="2" a="1"/>
  <c r="AK2391" i="2" s="1"/>
  <c r="AK2426" i="2" a="1"/>
  <c r="AK2426" i="2" s="1"/>
  <c r="AK2427" i="2" a="1"/>
  <c r="AK2427" i="2" s="1"/>
  <c r="AK3152" i="2" a="1"/>
  <c r="AK3152" i="2" s="1"/>
  <c r="AK4966" i="2" a="1"/>
  <c r="AK4966" i="2"/>
  <c r="AK4217" i="2" a="1"/>
  <c r="AK4217" i="2" s="1"/>
  <c r="AK4346" i="2" a="1"/>
  <c r="AK4346" i="2" s="1"/>
  <c r="AK4369" i="2" a="1"/>
  <c r="AK4369" i="2"/>
  <c r="AK4816" i="2" a="1"/>
  <c r="AK4816" i="2" s="1"/>
  <c r="AK4841" i="2" a="1"/>
  <c r="AK4841" i="2" s="1"/>
  <c r="AK5099" i="2" a="1"/>
  <c r="AK5099" i="2" s="1"/>
  <c r="AK5293" i="2" a="1"/>
  <c r="AK5293" i="2" s="1"/>
  <c r="AK5378" i="2" a="1"/>
  <c r="AK5378" i="2" s="1"/>
  <c r="AK5643" i="2" a="1"/>
  <c r="AK5643" i="2" s="1"/>
  <c r="AK6092" i="2" a="1"/>
  <c r="AK6092" i="2" s="1"/>
  <c r="AK6165" i="2" a="1"/>
  <c r="AK6165" i="2" s="1"/>
  <c r="AK6277" i="2" a="1"/>
  <c r="AK6277" i="2"/>
  <c r="AK6320" i="2" a="1"/>
  <c r="AK6320" i="2" s="1"/>
  <c r="AK6419" i="2" a="1"/>
  <c r="AK6419" i="2"/>
  <c r="AK117" i="2" a="1"/>
  <c r="AK117" i="2" s="1"/>
  <c r="AK212" i="2" a="1"/>
  <c r="AK212" i="2" s="1"/>
  <c r="AK945" i="2" a="1"/>
  <c r="AK945" i="2"/>
  <c r="AK4639" i="2" a="1"/>
  <c r="AK4639" i="2" s="1"/>
  <c r="AK1221" i="2" a="1"/>
  <c r="AK1221" i="2" s="1"/>
  <c r="AK3531" i="2" a="1"/>
  <c r="AK3531" i="2" s="1"/>
  <c r="AK4121" i="2" a="1"/>
  <c r="AK4121" i="2" s="1"/>
  <c r="AK5796" i="2" a="1"/>
  <c r="AK5796" i="2" s="1"/>
  <c r="AK52" i="2" a="1"/>
  <c r="AK52" i="2" s="1"/>
  <c r="AK53" i="2" a="1"/>
  <c r="AK53" i="2" s="1"/>
  <c r="AK564" i="2" a="1"/>
  <c r="AK564" i="2" s="1"/>
  <c r="AK565" i="2" a="1"/>
  <c r="AK565" i="2" s="1"/>
  <c r="AK867" i="2" a="1"/>
  <c r="AK867" i="2" s="1"/>
  <c r="AK3403" i="2" a="1"/>
  <c r="AK3403" i="2" s="1"/>
  <c r="AK4122" i="2" a="1"/>
  <c r="AK4122" i="2" s="1"/>
  <c r="AK5100" i="2" a="1"/>
  <c r="AK5100" i="2" s="1"/>
  <c r="AK5294" i="2" a="1"/>
  <c r="AK5294" i="2" s="1"/>
  <c r="AK5518" i="2" a="1"/>
  <c r="AK5518" i="2"/>
  <c r="AK5582" i="2" a="1"/>
  <c r="AK5582" i="2" s="1"/>
  <c r="AK5616" i="2" a="1"/>
  <c r="AK5616" i="2"/>
  <c r="AK6037" i="2" a="1"/>
  <c r="AK6037" i="2" s="1"/>
  <c r="AK6166" i="2" a="1"/>
  <c r="AK6166" i="2" s="1"/>
  <c r="AK6278" i="2" a="1"/>
  <c r="AK6278" i="2" s="1"/>
  <c r="AK4967" i="2" a="1"/>
  <c r="AK4967" i="2" s="1"/>
  <c r="AK213" i="2" a="1"/>
  <c r="AK213" i="2" s="1"/>
  <c r="AK293" i="2" a="1"/>
  <c r="AK293" i="2" s="1"/>
  <c r="AK969" i="2" a="1"/>
  <c r="AK969" i="2"/>
  <c r="AK4640" i="2" a="1"/>
  <c r="AK4640" i="2" s="1"/>
  <c r="AK1248" i="2" a="1"/>
  <c r="AK1248" i="2" s="1"/>
  <c r="AK3532" i="2" a="1"/>
  <c r="AK3532" i="2" s="1"/>
  <c r="AK3153" i="2" a="1"/>
  <c r="AK3153" i="2" s="1"/>
  <c r="AK3695" i="2" a="1"/>
  <c r="AK3695" i="2" s="1"/>
  <c r="AK3724" i="2" a="1"/>
  <c r="AK3724" i="2" s="1"/>
  <c r="AK3920" i="2" a="1"/>
  <c r="AK3920" i="2" s="1"/>
  <c r="AK3952" i="2" a="1"/>
  <c r="AK3952" i="2" s="1"/>
  <c r="AK4163" i="2" a="1"/>
  <c r="AK4163" i="2"/>
  <c r="AK5797" i="2" a="1"/>
  <c r="AK5797" i="2" s="1"/>
  <c r="AK54" i="2" a="1"/>
  <c r="AK54" i="2" s="1"/>
  <c r="AK118" i="2" a="1"/>
  <c r="AK118" i="2" s="1"/>
  <c r="AK566" i="2" a="1"/>
  <c r="AK566" i="2" s="1"/>
  <c r="AK612" i="2" a="1"/>
  <c r="AK612" i="2" s="1"/>
  <c r="AK868" i="2" a="1"/>
  <c r="AK868" i="2" s="1"/>
  <c r="AK1606" i="2" a="1"/>
  <c r="AK1606" i="2" s="1"/>
  <c r="AK1667" i="2" a="1"/>
  <c r="AK1667" i="2" s="1"/>
  <c r="AK1668" i="2" a="1"/>
  <c r="AK1668" i="2" s="1"/>
  <c r="AK1753" i="2" a="1"/>
  <c r="AK1753" i="2" s="1"/>
  <c r="AK1854" i="2" a="1"/>
  <c r="AK1854" i="2" s="1"/>
  <c r="AK1943" i="2" a="1"/>
  <c r="AK1943" i="2" s="1"/>
  <c r="AK2499" i="2" a="1"/>
  <c r="AK2499" i="2" s="1"/>
  <c r="AK2552" i="2" a="1"/>
  <c r="AK2552" i="2" s="1"/>
  <c r="AK2553" i="2" a="1"/>
  <c r="AK2553" i="2" s="1"/>
  <c r="AK2627" i="2" a="1"/>
  <c r="AK2627" i="2" s="1"/>
  <c r="AK1855" i="2" a="1"/>
  <c r="AK1855" i="2" s="1"/>
  <c r="AK1944" i="2" a="1"/>
  <c r="AK1944" i="2"/>
  <c r="AK2816" i="2" a="1"/>
  <c r="AK2816" i="2" s="1"/>
  <c r="AK2902" i="2" a="1"/>
  <c r="AK2902" i="2" s="1"/>
  <c r="AK3192" i="2" a="1"/>
  <c r="AK3192" i="2" s="1"/>
  <c r="AK4164" i="2" a="1"/>
  <c r="AK4164" i="2" s="1"/>
  <c r="AK4417" i="2" a="1"/>
  <c r="AK4417" i="2" s="1"/>
  <c r="AK4450" i="2" a="1"/>
  <c r="AK4450" i="2" s="1"/>
  <c r="AK4704" i="2" a="1"/>
  <c r="AK4704" i="2" s="1"/>
  <c r="AK4729" i="2" a="1"/>
  <c r="AK4729" i="2" s="1"/>
  <c r="AK4968" i="2" a="1"/>
  <c r="AK4968" i="2" s="1"/>
  <c r="AK2724" i="2" a="1"/>
  <c r="AK2724" i="2" s="1"/>
  <c r="AK2817" i="2" a="1"/>
  <c r="AK2817" i="2" s="1"/>
  <c r="AK5123" i="2" a="1"/>
  <c r="AK5123" i="2" s="1"/>
  <c r="AK5295" i="2" a="1"/>
  <c r="AK5295" i="2" s="1"/>
  <c r="AK5379" i="2" a="1"/>
  <c r="AK5379" i="2" s="1"/>
  <c r="AK5519" i="2" a="1"/>
  <c r="AK5519" i="2" s="1"/>
  <c r="AK5583" i="2" a="1"/>
  <c r="AK5583" i="2" s="1"/>
  <c r="AK5644" i="2" a="1"/>
  <c r="AK5644" i="2" s="1"/>
  <c r="AK5915" i="2" a="1"/>
  <c r="AK5915" i="2" s="1"/>
  <c r="AK5916" i="2" a="1"/>
  <c r="AK5916" i="2"/>
  <c r="AK6167" i="2" a="1"/>
  <c r="AK6167" i="2" s="1"/>
  <c r="AK6321" i="2" a="1"/>
  <c r="AK6321" i="2" s="1"/>
  <c r="AK6481" i="2" a="1"/>
  <c r="AK6481" i="2" s="1"/>
  <c r="AK3293" i="2" a="1"/>
  <c r="AK3293" i="2" s="1"/>
  <c r="AK3661" i="2" a="1"/>
  <c r="AK3661" i="2"/>
  <c r="AK3662" i="2" a="1"/>
  <c r="AK3662" i="2" s="1"/>
  <c r="AK3862" i="2" a="1"/>
  <c r="AK3862" i="2"/>
  <c r="AK3889" i="2" a="1"/>
  <c r="AK3889" i="2"/>
  <c r="AK4077" i="2" a="1"/>
  <c r="AK4077" i="2" s="1"/>
  <c r="AK294" i="2" a="1"/>
  <c r="AK294" i="2" s="1"/>
  <c r="AK345" i="2" a="1"/>
  <c r="AK345" i="2" s="1"/>
  <c r="AK691" i="2" a="1"/>
  <c r="AK691" i="2" s="1"/>
  <c r="AK721" i="2" a="1"/>
  <c r="AK721" i="2" s="1"/>
  <c r="AK869" i="2" a="1"/>
  <c r="AK869" i="2" s="1"/>
  <c r="AK1669" i="2" a="1"/>
  <c r="AK1669" i="2" s="1"/>
  <c r="AK1754" i="2" a="1"/>
  <c r="AK1754" i="2" s="1"/>
  <c r="AK1856" i="2" a="1"/>
  <c r="AK1856" i="2" s="1"/>
  <c r="AK1945" i="2" a="1"/>
  <c r="AK1945" i="2" s="1"/>
  <c r="AK2023" i="2" a="1"/>
  <c r="AK2023" i="2" s="1"/>
  <c r="AK2101" i="2" a="1"/>
  <c r="AK2101" i="2" s="1"/>
  <c r="AK2102" i="2" a="1"/>
  <c r="AK2102" i="2"/>
  <c r="AK295" i="2" a="1"/>
  <c r="AK295" i="2" s="1"/>
  <c r="AK346" i="2" a="1"/>
  <c r="AK346" i="2"/>
  <c r="AK999" i="2" a="1"/>
  <c r="AK999" i="2" s="1"/>
  <c r="AK4641" i="2" a="1"/>
  <c r="AK4641" i="2" s="1"/>
  <c r="AK1285" i="2" a="1"/>
  <c r="AK1285" i="2" s="1"/>
  <c r="AK3533" i="2" a="1"/>
  <c r="AK3533" i="2"/>
  <c r="AK5173" i="2" a="1"/>
  <c r="AK5173" i="2"/>
  <c r="AK5296" i="2" a="1"/>
  <c r="AK5296" i="2" s="1"/>
  <c r="AK5670" i="2" a="1"/>
  <c r="AK5670" i="2" s="1"/>
  <c r="AK1755" i="2" a="1"/>
  <c r="AK1755" i="2" s="1"/>
  <c r="AK2725" i="2" a="1"/>
  <c r="AK2725" i="2" s="1"/>
  <c r="AK2818" i="2" a="1"/>
  <c r="AK2818" i="2" s="1"/>
  <c r="AK3332" i="2" a="1"/>
  <c r="AK3332" i="2" s="1"/>
  <c r="AK4257" i="2" a="1"/>
  <c r="AK4257" i="2" s="1"/>
  <c r="AK4389" i="2" a="1"/>
  <c r="AK4389" i="2" s="1"/>
  <c r="AK4418" i="2" a="1"/>
  <c r="AK4418" i="2" s="1"/>
  <c r="AK4842" i="2" a="1"/>
  <c r="AK4842" i="2" s="1"/>
  <c r="AK4876" i="2" a="1"/>
  <c r="AK4876" i="2" s="1"/>
  <c r="AK2726" i="2" a="1"/>
  <c r="AK2726" i="2" s="1"/>
  <c r="AK2819" i="2" a="1"/>
  <c r="AK2819" i="2" s="1"/>
  <c r="AK2820" i="2" a="1"/>
  <c r="AK2820" i="2" s="1"/>
  <c r="AK2903" i="2" a="1"/>
  <c r="AK2903" i="2" s="1"/>
  <c r="AK2988" i="2" a="1"/>
  <c r="AK2988" i="2"/>
  <c r="AK3054" i="2" a="1"/>
  <c r="AK3054" i="2" s="1"/>
  <c r="AK5460" i="2" a="1"/>
  <c r="AK5460" i="2" s="1"/>
  <c r="AK6038" i="2" a="1"/>
  <c r="AK6038" i="2" s="1"/>
  <c r="AK6093" i="2" a="1"/>
  <c r="AK6093" i="2" s="1"/>
  <c r="AK6168" i="2" a="1"/>
  <c r="AK6168" i="2" s="1"/>
  <c r="AK6219" i="2" a="1"/>
  <c r="AK6219" i="2" s="1"/>
  <c r="AK5031" i="2" a="1"/>
  <c r="AK5031" i="2" s="1"/>
  <c r="AK6373" i="2" a="1"/>
  <c r="AK6373" i="2" s="1"/>
  <c r="AK6453" i="2" a="1"/>
  <c r="AK6453" i="2" s="1"/>
  <c r="AK296" i="2" a="1"/>
  <c r="AK296" i="2" s="1"/>
  <c r="AK347" i="2" a="1"/>
  <c r="AK347" i="2" s="1"/>
  <c r="AK1015" i="2" a="1"/>
  <c r="AK1015" i="2" s="1"/>
  <c r="AK4642" i="2" a="1"/>
  <c r="AK4642" i="2" s="1"/>
  <c r="AK1286" i="2" a="1"/>
  <c r="AK1286" i="2"/>
  <c r="AK3534" i="2" a="1"/>
  <c r="AK3534" i="2"/>
  <c r="AK3193" i="2" a="1"/>
  <c r="AK3193" i="2" s="1"/>
  <c r="AK3725" i="2" a="1"/>
  <c r="AK3725" i="2"/>
  <c r="AK3756" i="2" a="1"/>
  <c r="AK3756" i="2" s="1"/>
  <c r="AK3953" i="2" a="1"/>
  <c r="AK3953" i="2" s="1"/>
  <c r="AK3977" i="2" a="1"/>
  <c r="AK3977" i="2" s="1"/>
  <c r="AK119" i="2" a="1"/>
  <c r="AK119" i="2" s="1"/>
  <c r="AK214" i="2" a="1"/>
  <c r="AK214" i="2" s="1"/>
  <c r="AK613" i="2" a="1"/>
  <c r="AK613" i="2" s="1"/>
  <c r="AK653" i="2" a="1"/>
  <c r="AK653" i="2" s="1"/>
  <c r="AK870" i="2" a="1"/>
  <c r="AK870" i="2" s="1"/>
  <c r="AK1670" i="2" a="1"/>
  <c r="AK1670" i="2" s="1"/>
  <c r="AK1756" i="2" a="1"/>
  <c r="AK1756" i="2" s="1"/>
  <c r="AK1857" i="2" a="1"/>
  <c r="AK1857" i="2" s="1"/>
  <c r="AK1946" i="2" a="1"/>
  <c r="AK1946" i="2" s="1"/>
  <c r="AK2024" i="2" a="1"/>
  <c r="AK2024" i="2" s="1"/>
  <c r="AK2025" i="2" a="1"/>
  <c r="AK2025" i="2"/>
  <c r="AK2554" i="2" a="1"/>
  <c r="AK2554" i="2"/>
  <c r="AK2628" i="2" a="1"/>
  <c r="AK2628" i="2" s="1"/>
  <c r="AK1947" i="2" a="1"/>
  <c r="AK1947" i="2" s="1"/>
  <c r="AK2103" i="2" a="1"/>
  <c r="AK2103" i="2" s="1"/>
  <c r="AK2989" i="2" a="1"/>
  <c r="AK2989" i="2" s="1"/>
  <c r="AK2990" i="2" a="1"/>
  <c r="AK2990" i="2" s="1"/>
  <c r="AK3250" i="2" a="1"/>
  <c r="AK3250" i="2" s="1"/>
  <c r="AK4218" i="2" a="1"/>
  <c r="AK4218" i="2"/>
  <c r="AK4451" i="2" a="1"/>
  <c r="AK4451" i="2" s="1"/>
  <c r="AK4486" i="2" a="1"/>
  <c r="AK4486" i="2"/>
  <c r="AK4730" i="2" a="1"/>
  <c r="AK4730" i="2" s="1"/>
  <c r="AK4755" i="2" a="1"/>
  <c r="AK4755" i="2" s="1"/>
  <c r="AK2727" i="2" a="1"/>
  <c r="AK2727" i="2" s="1"/>
  <c r="AK2821" i="2" a="1"/>
  <c r="AK2821" i="2" s="1"/>
  <c r="AK2822" i="2" a="1"/>
  <c r="AK2822" i="2" s="1"/>
  <c r="AK2904" i="2" a="1"/>
  <c r="AK2904" i="2" s="1"/>
  <c r="AK4219" i="2" a="1"/>
  <c r="AK4219" i="2" s="1"/>
  <c r="AK5798" i="2" a="1"/>
  <c r="AK5798" i="2"/>
  <c r="AK5153" i="2" a="1"/>
  <c r="AK5153" i="2" s="1"/>
  <c r="AK5297" i="2" a="1"/>
  <c r="AK5297" i="2" s="1"/>
  <c r="AK5397" i="2" a="1"/>
  <c r="AK5397" i="2" s="1"/>
  <c r="AK5520" i="2" a="1"/>
  <c r="AK5520" i="2" s="1"/>
  <c r="AK5584" i="2" a="1"/>
  <c r="AK5584" i="2"/>
  <c r="AK5671" i="2" a="1"/>
  <c r="AK5671" i="2"/>
  <c r="AK5860" i="2" a="1"/>
  <c r="AK5860" i="2" s="1"/>
  <c r="AK5935" i="2" a="1"/>
  <c r="AK5935" i="2" s="1"/>
  <c r="AK5956" i="2" a="1"/>
  <c r="AK5956" i="2" s="1"/>
  <c r="AK4993" i="2" a="1"/>
  <c r="AK4993" i="2" s="1"/>
  <c r="AK6362" i="2" a="1"/>
  <c r="AK6362" i="2" s="1"/>
  <c r="AK6494" i="2" a="1"/>
  <c r="AK6494" i="2" s="1"/>
  <c r="AK215" i="2" a="1"/>
  <c r="AK215" i="2" s="1"/>
  <c r="AK297" i="2" a="1"/>
  <c r="AK297" i="2" s="1"/>
  <c r="AK1000" i="2" a="1"/>
  <c r="AK1000" i="2" s="1"/>
  <c r="AK4643" i="2" a="1"/>
  <c r="AK4643" i="2"/>
  <c r="AK1249" i="2" a="1"/>
  <c r="AK1249" i="2" s="1"/>
  <c r="AK3535" i="2" a="1"/>
  <c r="AK3535" i="2" s="1"/>
  <c r="AK3154" i="2" a="1"/>
  <c r="AK3154" i="2"/>
  <c r="AK3696" i="2" a="1"/>
  <c r="AK3696" i="2"/>
  <c r="AK3726" i="2" a="1"/>
  <c r="AK3726" i="2" s="1"/>
  <c r="AK3921" i="2" a="1"/>
  <c r="AK3921" i="2" s="1"/>
  <c r="AK3954" i="2" a="1"/>
  <c r="AK3954" i="2" s="1"/>
  <c r="AK4165" i="2" a="1"/>
  <c r="AK4165" i="2"/>
  <c r="AK5799" i="2" a="1"/>
  <c r="AK5799" i="2" s="1"/>
  <c r="AK55" i="2" a="1"/>
  <c r="AK55" i="2" s="1"/>
  <c r="AK120" i="2" a="1"/>
  <c r="AK120" i="2" s="1"/>
  <c r="AK567" i="2" a="1"/>
  <c r="AK567" i="2" s="1"/>
  <c r="AK614" i="2" a="1"/>
  <c r="AK614" i="2" s="1"/>
  <c r="AK871" i="2" a="1"/>
  <c r="AK871" i="2" s="1"/>
  <c r="AK1607" i="2" a="1"/>
  <c r="AK1607" i="2" s="1"/>
  <c r="AK1671" i="2" a="1"/>
  <c r="AK1671" i="2" s="1"/>
  <c r="AK1757" i="2" a="1"/>
  <c r="AK1757" i="2" s="1"/>
  <c r="AK1758" i="2" a="1"/>
  <c r="AK1758" i="2" s="1"/>
  <c r="AK1858" i="2" a="1"/>
  <c r="AK1858" i="2" s="1"/>
  <c r="AK1948" i="2" a="1"/>
  <c r="AK1948" i="2" s="1"/>
  <c r="AK2500" i="2" a="1"/>
  <c r="AK2500" i="2" s="1"/>
  <c r="AK2555" i="2" a="1"/>
  <c r="AK2555" i="2"/>
  <c r="AK2629" i="2" a="1"/>
  <c r="AK2629" i="2" s="1"/>
  <c r="AK2630" i="2" a="1"/>
  <c r="AK2630" i="2"/>
  <c r="AK1859" i="2" a="1"/>
  <c r="AK1859" i="2" s="1"/>
  <c r="AK1949" i="2" a="1"/>
  <c r="AK1949" i="2" s="1"/>
  <c r="AK2823" i="2" a="1"/>
  <c r="AK2823" i="2" s="1"/>
  <c r="AK2905" i="2" a="1"/>
  <c r="AK2905" i="2"/>
  <c r="AK3194" i="2" a="1"/>
  <c r="AK3194" i="2" s="1"/>
  <c r="AK4166" i="2" a="1"/>
  <c r="AK4166" i="2" s="1"/>
  <c r="AK4419" i="2" a="1"/>
  <c r="AK4419" i="2" s="1"/>
  <c r="AK4452" i="2" a="1"/>
  <c r="AK4452" i="2" s="1"/>
  <c r="AK4705" i="2" a="1"/>
  <c r="AK4705" i="2" s="1"/>
  <c r="AK4731" i="2" a="1"/>
  <c r="AK4731" i="2" s="1"/>
  <c r="AK4969" i="2" a="1"/>
  <c r="AK4969" i="2" s="1"/>
  <c r="AK2728" i="2" a="1"/>
  <c r="AK2728" i="2" s="1"/>
  <c r="AK2824" i="2" a="1"/>
  <c r="AK2824" i="2" s="1"/>
  <c r="AK5124" i="2" a="1"/>
  <c r="AK5124" i="2" s="1"/>
  <c r="AK5298" i="2" a="1"/>
  <c r="AK5298" i="2" s="1"/>
  <c r="AK5380" i="2" a="1"/>
  <c r="AK5380" i="2"/>
  <c r="AK5521" i="2" a="1"/>
  <c r="AK5521" i="2" s="1"/>
  <c r="AK5585" i="2" a="1"/>
  <c r="AK5585" i="2" s="1"/>
  <c r="AK5645" i="2" a="1"/>
  <c r="AK5645" i="2" s="1"/>
  <c r="AK5917" i="2" a="1"/>
  <c r="AK5917" i="2" s="1"/>
  <c r="AK5936" i="2" a="1"/>
  <c r="AK5936" i="2" s="1"/>
  <c r="AK6169" i="2" a="1"/>
  <c r="AK6169" i="2"/>
  <c r="AK6336" i="2" a="1"/>
  <c r="AK6336" i="2" s="1"/>
  <c r="AK6482" i="2" a="1"/>
  <c r="AK6482" i="2" s="1"/>
  <c r="AK348" i="2" a="1"/>
  <c r="AK348" i="2" s="1"/>
  <c r="AK376" i="2" a="1"/>
  <c r="AK376" i="2" s="1"/>
  <c r="AK1016" i="2" a="1"/>
  <c r="AK1016" i="2" s="1"/>
  <c r="AK4644" i="2" a="1"/>
  <c r="AK4644" i="2" s="1"/>
  <c r="AK1329" i="2" a="1"/>
  <c r="AK1329" i="2" s="1"/>
  <c r="AK3536" i="2" a="1"/>
  <c r="AK3536" i="2" s="1"/>
  <c r="AK3428" i="2" a="1"/>
  <c r="AK3428" i="2" s="1"/>
  <c r="AK1431" i="2" a="1"/>
  <c r="AK1431" i="2" s="1"/>
  <c r="AK1432" i="2" a="1"/>
  <c r="AK1432" i="2" s="1"/>
  <c r="AK1480" i="2" a="1"/>
  <c r="AK1480" i="2" s="1"/>
  <c r="AK1539" i="2" a="1"/>
  <c r="AK1539" i="2" s="1"/>
  <c r="AK1608" i="2" a="1"/>
  <c r="AK1608" i="2" s="1"/>
  <c r="AK1609" i="2" a="1"/>
  <c r="AK1609" i="2" s="1"/>
  <c r="AK298" i="2" a="1"/>
  <c r="AK298" i="2" s="1"/>
  <c r="AK299" i="2" a="1"/>
  <c r="AK299" i="2" s="1"/>
  <c r="AK692" i="2" a="1"/>
  <c r="AK692" i="2" s="1"/>
  <c r="AK722" i="2" a="1"/>
  <c r="AK722" i="2" s="1"/>
  <c r="AK872" i="2" a="1"/>
  <c r="AK872" i="2" s="1"/>
  <c r="AK2104" i="2" a="1"/>
  <c r="AK2104" i="2" s="1"/>
  <c r="AK2143" i="2" a="1"/>
  <c r="AK2143" i="2" s="1"/>
  <c r="AK3778" i="2" a="1"/>
  <c r="AK3778" i="2" s="1"/>
  <c r="AK3785" i="2" a="1"/>
  <c r="AK3785" i="2" s="1"/>
  <c r="AK3997" i="2" a="1"/>
  <c r="AK3997" i="2" s="1"/>
  <c r="AK3998" i="2" a="1"/>
  <c r="AK3998" i="2" s="1"/>
  <c r="AK2392" i="2" a="1"/>
  <c r="AK2392" i="2" s="1"/>
  <c r="AK2393" i="2" a="1"/>
  <c r="AK2393" i="2" s="1"/>
  <c r="AK2428" i="2" a="1"/>
  <c r="AK2428" i="2" s="1"/>
  <c r="AK2463" i="2" a="1"/>
  <c r="AK2463" i="2"/>
  <c r="AK2501" i="2" a="1"/>
  <c r="AK2501" i="2" s="1"/>
  <c r="AK2502" i="2" a="1"/>
  <c r="AK2502" i="2"/>
  <c r="AK3433" i="2" a="1"/>
  <c r="AK3433" i="2"/>
  <c r="AK3055" i="2" a="1"/>
  <c r="AK3055" i="2" s="1"/>
  <c r="AK3081" i="2" a="1"/>
  <c r="AK3081" i="2" s="1"/>
  <c r="AK4258" i="2" a="1"/>
  <c r="AK4258" i="2" s="1"/>
  <c r="AK4504" i="2" a="1"/>
  <c r="AK4504" i="2" s="1"/>
  <c r="AK4519" i="2" a="1"/>
  <c r="AK4519" i="2" s="1"/>
  <c r="AK4787" i="2" a="1"/>
  <c r="AK4787" i="2" s="1"/>
  <c r="AK4817" i="2" a="1"/>
  <c r="AK4817" i="2" s="1"/>
  <c r="AK4259" i="2" a="1"/>
  <c r="AK4259" i="2" s="1"/>
  <c r="AK5800" i="2" a="1"/>
  <c r="AK5800" i="2" s="1"/>
  <c r="AK5154" i="2" a="1"/>
  <c r="AK5154" i="2" s="1"/>
  <c r="AK5299" i="2" a="1"/>
  <c r="AK5299" i="2" s="1"/>
  <c r="AK5423" i="2" a="1"/>
  <c r="AK5423" i="2" s="1"/>
  <c r="AK5522" i="2" a="1"/>
  <c r="AK5522" i="2" s="1"/>
  <c r="AK5586" i="2" a="1"/>
  <c r="AK5586" i="2" s="1"/>
  <c r="AK5695" i="2" a="1"/>
  <c r="AK5695" i="2" s="1"/>
  <c r="AK5957" i="2" a="1"/>
  <c r="AK5957" i="2" s="1"/>
  <c r="AK5969" i="2" a="1"/>
  <c r="AK5969" i="2" s="1"/>
  <c r="AK6170" i="2" a="1"/>
  <c r="AK6170" i="2" s="1"/>
  <c r="AK5019" i="2" a="1"/>
  <c r="AK5019" i="2" s="1"/>
  <c r="AK6390" i="2" a="1"/>
  <c r="AK6390" i="2" s="1"/>
  <c r="AK6515" i="2" a="1"/>
  <c r="AK6515" i="2" s="1"/>
  <c r="AK300" i="2" a="1"/>
  <c r="AK300" i="2" s="1"/>
  <c r="AK349" i="2" a="1"/>
  <c r="AK349" i="2" s="1"/>
  <c r="AK1001" i="2" a="1"/>
  <c r="AK1001" i="2" s="1"/>
  <c r="AK4645" i="2" a="1"/>
  <c r="AK4645" i="2"/>
  <c r="AK1287" i="2" a="1"/>
  <c r="AK1287" i="2" s="1"/>
  <c r="AK3537" i="2" a="1"/>
  <c r="AK3537" i="2" s="1"/>
  <c r="AK3429" i="2" a="1"/>
  <c r="AK3429" i="2" s="1"/>
  <c r="AK1384" i="2" a="1"/>
  <c r="AK1384" i="2" s="1"/>
  <c r="AK1433" i="2" a="1"/>
  <c r="AK1433" i="2" s="1"/>
  <c r="AK1481" i="2" a="1"/>
  <c r="AK1481" i="2" s="1"/>
  <c r="AK1482" i="2" a="1"/>
  <c r="AK1482" i="2" s="1"/>
  <c r="AK1540" i="2" a="1"/>
  <c r="AK1540" i="2" s="1"/>
  <c r="AK1610" i="2" a="1"/>
  <c r="AK1610" i="2" s="1"/>
  <c r="AK216" i="2" a="1"/>
  <c r="AK216" i="2" s="1"/>
  <c r="AK301" i="2" a="1"/>
  <c r="AK301" i="2" s="1"/>
  <c r="AK693" i="2" a="1"/>
  <c r="AK693" i="2" s="1"/>
  <c r="AK694" i="2" a="1"/>
  <c r="AK694" i="2"/>
  <c r="AK873" i="2" a="1"/>
  <c r="AK873" i="2"/>
  <c r="AK2026" i="2" a="1"/>
  <c r="AK2026" i="2" s="1"/>
  <c r="AK2105" i="2" a="1"/>
  <c r="AK2105" i="2"/>
  <c r="AK3779" i="2" a="1"/>
  <c r="AK3779" i="2" s="1"/>
  <c r="AK3780" i="2" a="1"/>
  <c r="AK3780" i="2" s="1"/>
  <c r="AK3978" i="2" a="1"/>
  <c r="AK3978" i="2" s="1"/>
  <c r="AK3999" i="2" a="1"/>
  <c r="AK3999" i="2" s="1"/>
  <c r="AK2356" i="2" a="1"/>
  <c r="AK2356" i="2" s="1"/>
  <c r="AK2394" i="2" a="1"/>
  <c r="AK2394" i="2" s="1"/>
  <c r="AK2429" i="2" a="1"/>
  <c r="AK2429" i="2" s="1"/>
  <c r="AK2464" i="2" a="1"/>
  <c r="AK2464" i="2" s="1"/>
  <c r="AK2465" i="2" a="1"/>
  <c r="AK2465" i="2" s="1"/>
  <c r="AK2503" i="2" a="1"/>
  <c r="AK2503" i="2" s="1"/>
  <c r="AK3434" i="2" a="1"/>
  <c r="AK3434" i="2"/>
  <c r="AK3056" i="2" a="1"/>
  <c r="AK3056" i="2" s="1"/>
  <c r="AK3082" i="2" a="1"/>
  <c r="AK3082" i="2" s="1"/>
  <c r="AK4220" i="2" a="1"/>
  <c r="AK4220" i="2"/>
  <c r="AK4505" i="2" a="1"/>
  <c r="AK4505" i="2" s="1"/>
  <c r="AK4520" i="2" a="1"/>
  <c r="AK4520" i="2" s="1"/>
  <c r="AK4788" i="2" a="1"/>
  <c r="AK4788" i="2" s="1"/>
  <c r="AK4818" i="2" a="1"/>
  <c r="AK4818" i="2" s="1"/>
  <c r="AK4260" i="2" a="1"/>
  <c r="AK4260" i="2" s="1"/>
  <c r="AK5801" i="2" a="1"/>
  <c r="AK5801" i="2" s="1"/>
  <c r="AK5155" i="2" a="1"/>
  <c r="AK5155" i="2" s="1"/>
  <c r="AK5300" i="2" a="1"/>
  <c r="AK5300" i="2" s="1"/>
  <c r="AK5424" i="2" a="1"/>
  <c r="AK5424" i="2" s="1"/>
  <c r="AK5523" i="2" a="1"/>
  <c r="AK5523" i="2" s="1"/>
  <c r="AK5587" i="2" a="1"/>
  <c r="AK5587" i="2" s="1"/>
  <c r="AK5696" i="2" a="1"/>
  <c r="AK5696" i="2" s="1"/>
  <c r="AK5878" i="2" a="1"/>
  <c r="AK5878" i="2"/>
  <c r="AK5958" i="2" a="1"/>
  <c r="AK5958" i="2" s="1"/>
  <c r="AK5959" i="2" a="1"/>
  <c r="AK5959" i="2" s="1"/>
  <c r="AK5020" i="2" a="1"/>
  <c r="AK5020" i="2" s="1"/>
  <c r="AK6391" i="2" a="1"/>
  <c r="AK6391" i="2" s="1"/>
  <c r="AK6510" i="2" a="1"/>
  <c r="AK6510" i="2" s="1"/>
  <c r="AK217" i="2" a="1"/>
  <c r="AK217" i="2" s="1"/>
  <c r="AK397" i="2" a="1"/>
  <c r="AK397" i="2" s="1"/>
  <c r="AK970" i="2" a="1"/>
  <c r="AK970" i="2" s="1"/>
  <c r="AK4646" i="2" a="1"/>
  <c r="AK4646" i="2" s="1"/>
  <c r="AK1288" i="2" a="1"/>
  <c r="AK1288" i="2" s="1"/>
  <c r="AK3538" i="2" a="1"/>
  <c r="AK3538" i="2" s="1"/>
  <c r="AK3415" i="2" a="1"/>
  <c r="AK3415" i="2" s="1"/>
  <c r="AK1330" i="2" a="1"/>
  <c r="AK1330" i="2" s="1"/>
  <c r="AK1385" i="2" a="1"/>
  <c r="AK1385" i="2" s="1"/>
  <c r="AK1434" i="2" a="1"/>
  <c r="AK1434" i="2" s="1"/>
  <c r="AK1483" i="2" a="1"/>
  <c r="AK1483" i="2" s="1"/>
  <c r="AK1484" i="2" a="1"/>
  <c r="AK1484" i="2" s="1"/>
  <c r="AK1541" i="2" a="1"/>
  <c r="AK1541" i="2" s="1"/>
  <c r="AK218" i="2" a="1"/>
  <c r="AK218" i="2" s="1"/>
  <c r="AK219" i="2" a="1"/>
  <c r="AK219" i="2" s="1"/>
  <c r="AK654" i="2" a="1"/>
  <c r="AK654" i="2" s="1"/>
  <c r="AK655" i="2" a="1"/>
  <c r="AK655" i="2" s="1"/>
  <c r="AK874" i="2" a="1"/>
  <c r="AK874" i="2"/>
  <c r="AK2027" i="2" a="1"/>
  <c r="AK2027" i="2" s="1"/>
  <c r="AK2106" i="2" a="1"/>
  <c r="AK2106" i="2"/>
  <c r="AK3757" i="2" a="1"/>
  <c r="AK3757" i="2" s="1"/>
  <c r="AK3758" i="2" a="1"/>
  <c r="AK3758" i="2"/>
  <c r="AK3979" i="2" a="1"/>
  <c r="AK3979" i="2" s="1"/>
  <c r="AK3980" i="2" a="1"/>
  <c r="AK3980" i="2" s="1"/>
  <c r="AK2321" i="2" a="1"/>
  <c r="AK2321" i="2" s="1"/>
  <c r="AK2357" i="2" a="1"/>
  <c r="AK2357" i="2" s="1"/>
  <c r="AK2395" i="2" a="1"/>
  <c r="AK2395" i="2" s="1"/>
  <c r="AK2430" i="2" a="1"/>
  <c r="AK2430" i="2" s="1"/>
  <c r="AK2431" i="2" a="1"/>
  <c r="AK2431" i="2" s="1"/>
  <c r="AK2466" i="2" a="1"/>
  <c r="AK2466" i="2" s="1"/>
  <c r="AK3430" i="2" a="1"/>
  <c r="AK3430" i="2" s="1"/>
  <c r="AK2991" i="2" a="1"/>
  <c r="AK2991" i="2" s="1"/>
  <c r="AK3057" i="2" a="1"/>
  <c r="AK3057" i="2" s="1"/>
  <c r="AK4221" i="2" a="1"/>
  <c r="AK4221" i="2" s="1"/>
  <c r="AK4487" i="2" a="1"/>
  <c r="AK4487" i="2"/>
  <c r="AK4506" i="2" a="1"/>
  <c r="AK4506" i="2" s="1"/>
  <c r="AK4756" i="2" a="1"/>
  <c r="AK4756" i="2" s="1"/>
  <c r="AK4789" i="2" a="1"/>
  <c r="AK4789" i="2" s="1"/>
  <c r="AK4222" i="2" a="1"/>
  <c r="AK4222" i="2" s="1"/>
  <c r="AK5802" i="2" a="1"/>
  <c r="AK5802" i="2" s="1"/>
  <c r="AK5125" i="2" a="1"/>
  <c r="AK5125" i="2" s="1"/>
  <c r="AK5301" i="2" a="1"/>
  <c r="AK5301" i="2" s="1"/>
  <c r="AK5398" i="2" a="1"/>
  <c r="AK5398" i="2" s="1"/>
  <c r="AK5524" i="2" a="1"/>
  <c r="AK5524" i="2" s="1"/>
  <c r="AK5588" i="2" a="1"/>
  <c r="AK5588" i="2" s="1"/>
  <c r="AK5672" i="2" a="1"/>
  <c r="AK5672" i="2" s="1"/>
  <c r="AK5870" i="2" a="1"/>
  <c r="AK5870" i="2" s="1"/>
  <c r="AK5937" i="2" a="1"/>
  <c r="AK5937" i="2"/>
  <c r="AK5938" i="2" a="1"/>
  <c r="AK5938" i="2" s="1"/>
  <c r="AK4994" i="2" a="1"/>
  <c r="AK4994" i="2" s="1"/>
  <c r="AK6374" i="2" a="1"/>
  <c r="AK6374" i="2" s="1"/>
  <c r="AK6495" i="2" a="1"/>
  <c r="AK6495" i="2" s="1"/>
  <c r="AK377" i="2" a="1"/>
  <c r="AK377" i="2"/>
  <c r="AK398" i="2" a="1"/>
  <c r="AK398" i="2" s="1"/>
  <c r="AK1036" i="2" a="1"/>
  <c r="AK1036" i="2" s="1"/>
  <c r="AK4647" i="2" a="1"/>
  <c r="AK4647" i="2" s="1"/>
  <c r="AK1331" i="2" a="1"/>
  <c r="AK1331" i="2" s="1"/>
  <c r="AK3539" i="2" a="1"/>
  <c r="AK3539" i="2" s="1"/>
  <c r="AK3294" i="2" a="1"/>
  <c r="AK3294" i="2" s="1"/>
  <c r="AK3781" i="2" a="1"/>
  <c r="AK3781" i="2" s="1"/>
  <c r="AK3786" i="2" a="1"/>
  <c r="AK3786" i="2" s="1"/>
  <c r="AK4000" i="2" a="1"/>
  <c r="AK4000" i="2" s="1"/>
  <c r="AK4001" i="2" a="1"/>
  <c r="AK4001" i="2" s="1"/>
  <c r="AK1860" i="2" a="1"/>
  <c r="AK1860" i="2" s="1"/>
  <c r="AK1861" i="2" a="1"/>
  <c r="AK1861" i="2" s="1"/>
  <c r="AK1950" i="2" a="1"/>
  <c r="AK1950" i="2" s="1"/>
  <c r="AK2028" i="2" a="1"/>
  <c r="AK2028" i="2" s="1"/>
  <c r="AK2107" i="2" a="1"/>
  <c r="AK2107" i="2" s="1"/>
  <c r="AK2108" i="2" a="1"/>
  <c r="AK2108" i="2" s="1"/>
  <c r="AK2109" i="2" a="1"/>
  <c r="AK2109" i="2"/>
  <c r="AK2144" i="2" a="1"/>
  <c r="AK2144" i="2"/>
  <c r="AK3058" i="2" a="1"/>
  <c r="AK3058" i="2" s="1"/>
  <c r="AK3083" i="2" a="1"/>
  <c r="AK3083" i="2" s="1"/>
  <c r="AK3295" i="2" a="1"/>
  <c r="AK3295" i="2" s="1"/>
  <c r="AK4507" i="2" a="1"/>
  <c r="AK4507" i="2"/>
  <c r="AK4521" i="2" a="1"/>
  <c r="AK4521" i="2" s="1"/>
  <c r="AK4790" i="2" a="1"/>
  <c r="AK4790" i="2"/>
  <c r="AK4819" i="2" a="1"/>
  <c r="AK4819" i="2" s="1"/>
  <c r="AK2729" i="2" a="1"/>
  <c r="AK2729" i="2" s="1"/>
  <c r="AK2825" i="2" a="1"/>
  <c r="AK2825" i="2"/>
  <c r="AK2826" i="2" a="1"/>
  <c r="AK2826" i="2" s="1"/>
  <c r="AK2906" i="2" a="1"/>
  <c r="AK2906" i="2" s="1"/>
  <c r="AK2992" i="2" a="1"/>
  <c r="AK2992" i="2" s="1"/>
  <c r="AK3059" i="2" a="1"/>
  <c r="AK3059" i="2" s="1"/>
  <c r="AK4284" i="2" a="1"/>
  <c r="AK4284" i="2" s="1"/>
  <c r="AK5803" i="2" a="1"/>
  <c r="AK5803" i="2" s="1"/>
  <c r="AK5187" i="2" a="1"/>
  <c r="AK5187" i="2" s="1"/>
  <c r="AK5302" i="2" a="1"/>
  <c r="AK5302" i="2" s="1"/>
  <c r="AK5440" i="2" a="1"/>
  <c r="AK5440" i="2" s="1"/>
  <c r="AK5525" i="2" a="1"/>
  <c r="AK5525" i="2" s="1"/>
  <c r="AK5589" i="2" a="1"/>
  <c r="AK5589" i="2" s="1"/>
  <c r="AK5708" i="2" a="1"/>
  <c r="AK5708" i="2"/>
  <c r="AK5865" i="2" a="1"/>
  <c r="AK5865" i="2" s="1"/>
  <c r="AK5970" i="2" a="1"/>
  <c r="AK5970" i="2"/>
  <c r="AK5971" i="2" a="1"/>
  <c r="AK5971" i="2" s="1"/>
  <c r="AK5032" i="2" a="1"/>
  <c r="AK5032" i="2"/>
  <c r="AK6392" i="2" a="1"/>
  <c r="AK6392" i="2" s="1"/>
  <c r="AK6516" i="2" a="1"/>
  <c r="AK6516" i="2" s="1"/>
  <c r="AK378" i="2" a="1"/>
  <c r="AK378" i="2" s="1"/>
  <c r="AK399" i="2" a="1"/>
  <c r="AK399" i="2" s="1"/>
  <c r="AK1043" i="2" a="1"/>
  <c r="AK1043" i="2" s="1"/>
  <c r="AK4648" i="2" a="1"/>
  <c r="AK4648" i="2" s="1"/>
  <c r="AK1386" i="2" a="1"/>
  <c r="AK1386" i="2" s="1"/>
  <c r="AK3540" i="2" a="1"/>
  <c r="AK3540" i="2" s="1"/>
  <c r="AK3296" i="2" a="1"/>
  <c r="AK3296" i="2" s="1"/>
  <c r="AK1862" i="2" a="1"/>
  <c r="AK1862" i="2" s="1"/>
  <c r="AK1951" i="2" a="1"/>
  <c r="AK1951" i="2" s="1"/>
  <c r="AK2029" i="2" a="1"/>
  <c r="AK2029" i="2" s="1"/>
  <c r="AK2030" i="2" a="1"/>
  <c r="AK2030" i="2" s="1"/>
  <c r="AK2110" i="2" a="1"/>
  <c r="AK2110" i="2" s="1"/>
  <c r="AK2145" i="2" a="1"/>
  <c r="AK2145" i="2" s="1"/>
  <c r="AK2111" i="2" a="1"/>
  <c r="AK2111" i="2"/>
  <c r="AK2146" i="2" a="1"/>
  <c r="AK2146" i="2" s="1"/>
  <c r="AK3084" i="2" a="1"/>
  <c r="AK3084" i="2" s="1"/>
  <c r="AK3085" i="2" a="1"/>
  <c r="AK3085" i="2" s="1"/>
  <c r="AK3333" i="2" a="1"/>
  <c r="AK3333" i="2" s="1"/>
  <c r="AK4508" i="2" a="1"/>
  <c r="AK4508" i="2" s="1"/>
  <c r="AK4522" i="2" a="1"/>
  <c r="AK4522" i="2" s="1"/>
  <c r="AK4791" i="2" a="1"/>
  <c r="AK4791" i="2" s="1"/>
  <c r="AK4820" i="2" a="1"/>
  <c r="AK4820" i="2" s="1"/>
  <c r="AK2730" i="2" a="1"/>
  <c r="AK2730" i="2" s="1"/>
  <c r="AK2827" i="2" a="1"/>
  <c r="AK2827" i="2" s="1"/>
  <c r="AK2907" i="2" a="1"/>
  <c r="AK2907" i="2" s="1"/>
  <c r="AK2993" i="2" a="1"/>
  <c r="AK2993" i="2" s="1"/>
  <c r="AK2994" i="2" a="1"/>
  <c r="AK2994" i="2"/>
  <c r="AK3060" i="2" a="1"/>
  <c r="AK3060" i="2" s="1"/>
  <c r="AK4302" i="2" a="1"/>
  <c r="AK4302" i="2" s="1"/>
  <c r="AK5804" i="2" a="1"/>
  <c r="AK5804" i="2" s="1"/>
  <c r="AK5188" i="2" a="1"/>
  <c r="AK5188" i="2" s="1"/>
  <c r="AK5303" i="2" a="1"/>
  <c r="AK5303" i="2" s="1"/>
  <c r="AK5441" i="2" a="1"/>
  <c r="AK5441" i="2" s="1"/>
  <c r="AK5526" i="2" a="1"/>
  <c r="AK5526" i="2"/>
  <c r="AK5590" i="2" a="1"/>
  <c r="AK5590" i="2" s="1"/>
  <c r="AK5709" i="2" a="1"/>
  <c r="AK5709" i="2" s="1"/>
  <c r="AK5972" i="2" a="1"/>
  <c r="AK5972" i="2" s="1"/>
  <c r="AK5979" i="2" a="1"/>
  <c r="AK5979" i="2" s="1"/>
  <c r="AK6171" i="2" a="1"/>
  <c r="AK6171" i="2" s="1"/>
  <c r="AK5033" i="2" a="1"/>
  <c r="AK5033" i="2" s="1"/>
  <c r="AK6398" i="2" a="1"/>
  <c r="AK6398" i="2" s="1"/>
  <c r="AK6517" i="2" a="1"/>
  <c r="AK6517" i="2" s="1"/>
  <c r="AK350" i="2" a="1"/>
  <c r="AK350" i="2" s="1"/>
  <c r="AK379" i="2" a="1"/>
  <c r="AK379" i="2" s="1"/>
  <c r="AK1017" i="2" a="1"/>
  <c r="AK1017" i="2" s="1"/>
  <c r="AK4649" i="2" a="1"/>
  <c r="AK4649" i="2" s="1"/>
  <c r="AK1332" i="2" a="1"/>
  <c r="AK1332" i="2" s="1"/>
  <c r="AK3541" i="2" a="1"/>
  <c r="AK3541" i="2" s="1"/>
  <c r="AK3435" i="2" a="1"/>
  <c r="AK3435" i="2" s="1"/>
  <c r="AK1435" i="2" a="1"/>
  <c r="AK1435" i="2" s="1"/>
  <c r="AK1485" i="2" a="1"/>
  <c r="AK1485" i="2"/>
  <c r="AK1486" i="2" a="1"/>
  <c r="AK1486" i="2" s="1"/>
  <c r="AK1542" i="2" a="1"/>
  <c r="AK1542" i="2" s="1"/>
  <c r="AK1611" i="2" a="1"/>
  <c r="AK1611" i="2" s="1"/>
  <c r="AK1672" i="2" a="1"/>
  <c r="AK1672" i="2" s="1"/>
  <c r="AK302" i="2" a="1"/>
  <c r="AK302" i="2" s="1"/>
  <c r="AK400" i="2" a="1"/>
  <c r="AK400" i="2" s="1"/>
  <c r="AK695" i="2" a="1"/>
  <c r="AK695" i="2" s="1"/>
  <c r="AK723" i="2" a="1"/>
  <c r="AK723" i="2" s="1"/>
  <c r="AK875" i="2" a="1"/>
  <c r="AK875" i="2" s="1"/>
  <c r="AK2112" i="2" a="1"/>
  <c r="AK2112" i="2" s="1"/>
  <c r="AK2147" i="2" a="1"/>
  <c r="AK2147" i="2"/>
  <c r="AK3782" i="2" a="1"/>
  <c r="AK3782" i="2" s="1"/>
  <c r="AK3787" i="2" a="1"/>
  <c r="AK3787" i="2" s="1"/>
  <c r="AK4002" i="2" a="1"/>
  <c r="AK4002" i="2" s="1"/>
  <c r="AK4004" i="2" a="1"/>
  <c r="AK4004" i="2" s="1"/>
  <c r="AK2396" i="2" a="1"/>
  <c r="AK2396" i="2" s="1"/>
  <c r="AK2432" i="2" a="1"/>
  <c r="AK2432" i="2" s="1"/>
  <c r="AK2433" i="2" a="1"/>
  <c r="AK2433" i="2" s="1"/>
  <c r="AK2467" i="2" a="1"/>
  <c r="AK2467" i="2" s="1"/>
  <c r="AK2504" i="2" a="1"/>
  <c r="AK2504" i="2" s="1"/>
  <c r="AK2556" i="2" a="1"/>
  <c r="AK2556" i="2" s="1"/>
  <c r="AK3436" i="2" a="1"/>
  <c r="AK3436" i="2" s="1"/>
  <c r="AK3086" i="2" a="1"/>
  <c r="AK3086" i="2" s="1"/>
  <c r="AK3087" i="2" a="1"/>
  <c r="AK3087" i="2" s="1"/>
  <c r="AK4261" i="2" a="1"/>
  <c r="AK4261" i="2" s="1"/>
  <c r="AK4509" i="2" a="1"/>
  <c r="AK4509" i="2" s="1"/>
  <c r="AK4523" i="2" a="1"/>
  <c r="AK4523" i="2"/>
  <c r="AK4792" i="2" a="1"/>
  <c r="AK4792" i="2" s="1"/>
  <c r="AK4821" i="2" a="1"/>
  <c r="AK4821" i="2" s="1"/>
  <c r="AK4262" i="2" a="1"/>
  <c r="AK4262" i="2" s="1"/>
  <c r="AK5805" i="2" a="1"/>
  <c r="AK5805" i="2" s="1"/>
  <c r="AK5156" i="2" a="1"/>
  <c r="AK5156" i="2"/>
  <c r="AK5304" i="2" a="1"/>
  <c r="AK5304" i="2" s="1"/>
  <c r="AK5425" i="2" a="1"/>
  <c r="AK5425" i="2" s="1"/>
  <c r="AK5527" i="2" a="1"/>
  <c r="AK5527" i="2"/>
  <c r="AK5591" i="2" a="1"/>
  <c r="AK5591" i="2" s="1"/>
  <c r="AK5697" i="2" a="1"/>
  <c r="AK5697" i="2" s="1"/>
  <c r="AK5879" i="2" a="1"/>
  <c r="AK5879" i="2"/>
  <c r="AK5960" i="2" a="1"/>
  <c r="AK5960" i="2" s="1"/>
  <c r="AK5973" i="2" a="1"/>
  <c r="AK5973" i="2" s="1"/>
  <c r="AK5021" i="2" a="1"/>
  <c r="AK5021" i="2" s="1"/>
  <c r="AK6399" i="2" a="1"/>
  <c r="AK6399" i="2" s="1"/>
  <c r="AK6518" i="2" a="1"/>
  <c r="AK6518" i="2" s="1"/>
  <c r="AK121" i="2" a="1"/>
  <c r="AK121" i="2" s="1"/>
  <c r="AK122" i="2" a="1"/>
  <c r="AK122" i="2" s="1"/>
  <c r="AK919" i="2" a="1"/>
  <c r="AK919" i="2" s="1"/>
  <c r="AK4650" i="2" a="1"/>
  <c r="AK4650" i="2" s="1"/>
  <c r="AK1188" i="2" a="1"/>
  <c r="AK1188" i="2" s="1"/>
  <c r="AK3542" i="2" a="1"/>
  <c r="AK3542" i="2"/>
  <c r="AK3109" i="2" a="1"/>
  <c r="AK3109" i="2" s="1"/>
  <c r="AK4123" i="2" a="1"/>
  <c r="AK4123" i="2"/>
  <c r="AK5806" i="2" a="1"/>
  <c r="AK5806" i="2" s="1"/>
  <c r="AK1289" i="2" a="1"/>
  <c r="AK1289" i="2" s="1"/>
  <c r="AK1333" i="2" a="1"/>
  <c r="AK1333" i="2" s="1"/>
  <c r="AK1387" i="2" a="1"/>
  <c r="AK1387" i="2" s="1"/>
  <c r="AK1388" i="2" a="1"/>
  <c r="AK1388" i="2" s="1"/>
  <c r="AK1436" i="2" a="1"/>
  <c r="AK1436" i="2"/>
  <c r="AK1487" i="2" a="1"/>
  <c r="AK1487" i="2" s="1"/>
  <c r="AK56" i="2" a="1"/>
  <c r="AK56" i="2"/>
  <c r="AK123" i="2" a="1"/>
  <c r="AK123" i="2" s="1"/>
  <c r="AK615" i="2" a="1"/>
  <c r="AK615" i="2" s="1"/>
  <c r="AK616" i="2" a="1"/>
  <c r="AK616" i="2" s="1"/>
  <c r="AK876" i="2" a="1"/>
  <c r="AK876" i="2" s="1"/>
  <c r="AK1543" i="2" a="1"/>
  <c r="AK1543" i="2" s="1"/>
  <c r="AK1544" i="2" a="1"/>
  <c r="AK1544" i="2" s="1"/>
  <c r="AK2505" i="2" a="1"/>
  <c r="AK2505" i="2" s="1"/>
  <c r="AK2557" i="2" a="1"/>
  <c r="AK2557" i="2" s="1"/>
  <c r="AK3601" i="2" a="1"/>
  <c r="AK3601" i="2" s="1"/>
  <c r="AK3624" i="2" a="1"/>
  <c r="AK3624" i="2" s="1"/>
  <c r="AK3822" i="2" a="1"/>
  <c r="AK3822" i="2" s="1"/>
  <c r="AK3841" i="2" a="1"/>
  <c r="AK3841" i="2" s="1"/>
  <c r="AK2302" i="2" a="1"/>
  <c r="AK2302" i="2" s="1"/>
  <c r="AK2322" i="2" a="1"/>
  <c r="AK2322" i="2" s="1"/>
  <c r="AK2358" i="2" a="1"/>
  <c r="AK2358" i="2" s="1"/>
  <c r="AK2359" i="2" a="1"/>
  <c r="AK2359" i="2" s="1"/>
  <c r="AK2397" i="2" a="1"/>
  <c r="AK2397" i="2" s="1"/>
  <c r="AK2434" i="2" a="1"/>
  <c r="AK2434" i="2" s="1"/>
  <c r="AK3110" i="2" a="1"/>
  <c r="AK3110" i="2" s="1"/>
  <c r="AK4946" i="2" a="1"/>
  <c r="AK4946" i="2" s="1"/>
  <c r="AK4167" i="2" a="1"/>
  <c r="AK4167" i="2" s="1"/>
  <c r="AK4331" i="2" a="1"/>
  <c r="AK4331" i="2" s="1"/>
  <c r="AK4347" i="2" a="1"/>
  <c r="AK4347" i="2" s="1"/>
  <c r="AK4793" i="2" a="1"/>
  <c r="AK4793" i="2"/>
  <c r="AK4822" i="2" a="1"/>
  <c r="AK4822" i="2" s="1"/>
  <c r="AK5101" i="2" a="1"/>
  <c r="AK5101" i="2" s="1"/>
  <c r="AK5305" i="2" a="1"/>
  <c r="AK5305" i="2"/>
  <c r="AK5357" i="2" a="1"/>
  <c r="AK5357" i="2"/>
  <c r="AK5646" i="2" a="1"/>
  <c r="AK5646" i="2"/>
  <c r="AK6039" i="2" a="1"/>
  <c r="AK6039" i="2"/>
  <c r="AK6172" i="2" a="1"/>
  <c r="AK6172" i="2" s="1"/>
  <c r="AK6220" i="2" a="1"/>
  <c r="AK6220" i="2" s="1"/>
  <c r="AK6302" i="2" a="1"/>
  <c r="AK6302" i="2" s="1"/>
  <c r="AK6412" i="2" a="1"/>
  <c r="AK6412" i="2" s="1"/>
  <c r="AK220" i="2" a="1"/>
  <c r="AK220" i="2" s="1"/>
  <c r="AK221" i="2" a="1"/>
  <c r="AK221" i="2" s="1"/>
  <c r="AK971" i="2" a="1"/>
  <c r="AK971" i="2" s="1"/>
  <c r="AK4651" i="2" a="1"/>
  <c r="AK4651" i="2" s="1"/>
  <c r="AK1250" i="2" a="1"/>
  <c r="AK1250" i="2" s="1"/>
  <c r="AK3543" i="2" a="1"/>
  <c r="AK3543" i="2" s="1"/>
  <c r="AK3386" i="2" a="1"/>
  <c r="AK3386" i="2" s="1"/>
  <c r="AK3663" i="2" a="1"/>
  <c r="AK3663" i="2" s="1"/>
  <c r="AK3697" i="2" a="1"/>
  <c r="AK3697" i="2" s="1"/>
  <c r="AK3890" i="2" a="1"/>
  <c r="AK3890" i="2" s="1"/>
  <c r="AK3922" i="2" a="1"/>
  <c r="AK3922" i="2" s="1"/>
  <c r="AK4168" i="2" a="1"/>
  <c r="AK4168" i="2" s="1"/>
  <c r="AK5807" i="2" a="1"/>
  <c r="AK5807" i="2" s="1"/>
  <c r="AK57" i="2" a="1"/>
  <c r="AK57" i="2" s="1"/>
  <c r="AK124" i="2" a="1"/>
  <c r="AK124" i="2" s="1"/>
  <c r="AK568" i="2" a="1"/>
  <c r="AK568" i="2"/>
  <c r="AK617" i="2" a="1"/>
  <c r="AK617" i="2"/>
  <c r="AK877" i="2" a="1"/>
  <c r="AK877" i="2" s="1"/>
  <c r="AK1759" i="2" a="1"/>
  <c r="AK1759" i="2" s="1"/>
  <c r="AK1545" i="2" a="1"/>
  <c r="AK1545" i="2" s="1"/>
  <c r="AK1612" i="2" a="1"/>
  <c r="AK1612" i="2" s="1"/>
  <c r="AK1673" i="2" a="1"/>
  <c r="AK1673" i="2" s="1"/>
  <c r="AK1674" i="2" a="1"/>
  <c r="AK1674" i="2" s="1"/>
  <c r="AK1760" i="2" a="1"/>
  <c r="AK1760" i="2" s="1"/>
  <c r="AK1863" i="2" a="1"/>
  <c r="AK1863" i="2" s="1"/>
  <c r="AK2506" i="2" a="1"/>
  <c r="AK2506" i="2" s="1"/>
  <c r="AK2558" i="2" a="1"/>
  <c r="AK2558" i="2" s="1"/>
  <c r="AK2631" i="2" a="1"/>
  <c r="AK2631" i="2" s="1"/>
  <c r="AK2632" i="2" a="1"/>
  <c r="AK2632" i="2" s="1"/>
  <c r="AK1864" i="2" a="1"/>
  <c r="AK1864" i="2" s="1"/>
  <c r="AK2828" i="2" a="1"/>
  <c r="AK2828" i="2" s="1"/>
  <c r="AK2829" i="2" a="1"/>
  <c r="AK2829" i="2" s="1"/>
  <c r="AK3416" i="2" a="1"/>
  <c r="AK3416" i="2" s="1"/>
  <c r="AK4169" i="2" a="1"/>
  <c r="AK4169" i="2" s="1"/>
  <c r="AK4420" i="2" a="1"/>
  <c r="AK4420" i="2" s="1"/>
  <c r="AK4453" i="2" a="1"/>
  <c r="AK4453" i="2" s="1"/>
  <c r="AK4706" i="2" a="1"/>
  <c r="AK4706" i="2" s="1"/>
  <c r="AK4732" i="2" a="1"/>
  <c r="AK4732" i="2" s="1"/>
  <c r="AK2731" i="2" a="1"/>
  <c r="AK2731" i="2" s="1"/>
  <c r="AK2830" i="2" a="1"/>
  <c r="AK2830" i="2" s="1"/>
  <c r="AK5126" i="2" a="1"/>
  <c r="AK5126" i="2" s="1"/>
  <c r="AK5306" i="2" a="1"/>
  <c r="AK5306" i="2" s="1"/>
  <c r="AK5358" i="2" a="1"/>
  <c r="AK5358" i="2" s="1"/>
  <c r="AK5528" i="2" a="1"/>
  <c r="AK5528" i="2" s="1"/>
  <c r="AK5592" i="2" a="1"/>
  <c r="AK5592" i="2" s="1"/>
  <c r="AK5647" i="2" a="1"/>
  <c r="AK5647" i="2"/>
  <c r="AK6094" i="2" a="1"/>
  <c r="AK6094" i="2" s="1"/>
  <c r="AK6173" i="2" a="1"/>
  <c r="AK6173" i="2"/>
  <c r="AK6279" i="2" a="1"/>
  <c r="AK6279" i="2"/>
  <c r="AK4995" i="2" a="1"/>
  <c r="AK4995" i="2" s="1"/>
  <c r="AK6303" i="2" a="1"/>
  <c r="AK6303" i="2" s="1"/>
  <c r="AK6413" i="2" a="1"/>
  <c r="AK6413" i="2" s="1"/>
  <c r="AK351" i="2" a="1"/>
  <c r="AK351" i="2"/>
  <c r="AK519" i="2" a="1"/>
  <c r="AK519" i="2" s="1"/>
  <c r="AK920" i="2" a="1"/>
  <c r="AK920" i="2" s="1"/>
  <c r="AK4652" i="2" a="1"/>
  <c r="AK4652" i="2" s="1"/>
  <c r="AK1189" i="2" a="1"/>
  <c r="AK1189" i="2" s="1"/>
  <c r="AK3544" i="2" a="1"/>
  <c r="AK3544" i="2" s="1"/>
  <c r="AK2995" i="2" a="1"/>
  <c r="AK2995" i="2" s="1"/>
  <c r="AK4019" i="2" a="1"/>
  <c r="AK4019" i="2" s="1"/>
  <c r="AK4026" i="2" a="1"/>
  <c r="AK4026" i="2" s="1"/>
  <c r="AK4035" i="2" a="1"/>
  <c r="AK4035" i="2" s="1"/>
  <c r="AK4036" i="2" a="1"/>
  <c r="AK4036" i="2" s="1"/>
  <c r="AK4124" i="2" a="1"/>
  <c r="AK4124" i="2" s="1"/>
  <c r="AK5808" i="2" a="1"/>
  <c r="AK5808" i="2" s="1"/>
  <c r="AK5073" i="2" a="1"/>
  <c r="AK5073" i="2" s="1"/>
  <c r="AK5307" i="2" a="1"/>
  <c r="AK5307" i="2" s="1"/>
  <c r="AK5359" i="2" a="1"/>
  <c r="AK5359" i="2" s="1"/>
  <c r="AK5598" i="2" a="1"/>
  <c r="AK5598" i="2" s="1"/>
  <c r="AK5844" i="2" a="1"/>
  <c r="AK5844" i="2"/>
  <c r="AK5880" i="2" a="1"/>
  <c r="AK5880" i="2" s="1"/>
  <c r="AK5881" i="2" a="1"/>
  <c r="AK5881" i="2" s="1"/>
  <c r="AK6293" i="2" a="1"/>
  <c r="AK6293" i="2"/>
  <c r="AK6465" i="2" a="1"/>
  <c r="AK6465" i="2" s="1"/>
  <c r="AK401" i="2" a="1"/>
  <c r="AK401" i="2" s="1"/>
  <c r="AK441" i="2" a="1"/>
  <c r="AK441" i="2" s="1"/>
  <c r="AK753" i="2" a="1"/>
  <c r="AK753" i="2" s="1"/>
  <c r="AK754" i="2" a="1"/>
  <c r="AK754" i="2"/>
  <c r="AK878" i="2" a="1"/>
  <c r="AK878" i="2" s="1"/>
  <c r="AK1058" i="2" a="1"/>
  <c r="AK1058" i="2" s="1"/>
  <c r="AK1059" i="2" a="1"/>
  <c r="AK1059" i="2" s="1"/>
  <c r="AK1060" i="2" a="1"/>
  <c r="AK1060" i="2"/>
  <c r="AK1061" i="2" a="1"/>
  <c r="AK1061" i="2" s="1"/>
  <c r="AK1062" i="2" a="1"/>
  <c r="AK1062" i="2" s="1"/>
  <c r="AK1065" i="2" a="1"/>
  <c r="AK1065" i="2" s="1"/>
  <c r="AK1080" i="2" a="1"/>
  <c r="AK1080" i="2" s="1"/>
  <c r="AK1090" i="2" a="1"/>
  <c r="AK1090" i="2" s="1"/>
  <c r="AK1170" i="2" a="1"/>
  <c r="AK1170" i="2" s="1"/>
  <c r="AK1174" i="2" a="1"/>
  <c r="AK1174" i="2"/>
  <c r="AK1175" i="2" a="1"/>
  <c r="AK1175" i="2" s="1"/>
  <c r="AK1176" i="2" a="1"/>
  <c r="AK1176" i="2" s="1"/>
  <c r="AK1177" i="2" a="1"/>
  <c r="AK1177" i="2"/>
  <c r="AK1178" i="2" a="1"/>
  <c r="AK1178" i="2" s="1"/>
  <c r="AK1952" i="2" a="1"/>
  <c r="AK1952" i="2"/>
  <c r="AK1953" i="2" a="1"/>
  <c r="AK1953" i="2" s="1"/>
  <c r="AK4125" i="2" a="1"/>
  <c r="AK4125" i="2" s="1"/>
  <c r="AK4524" i="2" a="1"/>
  <c r="AK4524" i="2" s="1"/>
  <c r="AK4538" i="2" a="1"/>
  <c r="AK4538" i="2" s="1"/>
  <c r="AK4843" i="2" a="1"/>
  <c r="AK4843" i="2" s="1"/>
  <c r="AK4877" i="2" a="1"/>
  <c r="AK4877" i="2" s="1"/>
  <c r="AK442" i="2" a="1"/>
  <c r="AK442" i="2" s="1"/>
  <c r="AK443" i="2" a="1"/>
  <c r="AK443" i="2" s="1"/>
  <c r="AK1018" i="2" a="1"/>
  <c r="AK1018" i="2" s="1"/>
  <c r="AK4653" i="2" a="1"/>
  <c r="AK4653" i="2" s="1"/>
  <c r="AK1290" i="2" a="1"/>
  <c r="AK1290" i="2" s="1"/>
  <c r="AK3545" i="2" a="1"/>
  <c r="AK3545" i="2"/>
  <c r="AK4263" i="2" a="1"/>
  <c r="AK4263" i="2" s="1"/>
  <c r="AK5809" i="2" a="1"/>
  <c r="AK5809" i="2" s="1"/>
  <c r="AK5174" i="2" a="1"/>
  <c r="AK5174" i="2" s="1"/>
  <c r="AK5308" i="2" a="1"/>
  <c r="AK5308" i="2"/>
  <c r="AK5469" i="2" a="1"/>
  <c r="AK5469" i="2" s="1"/>
  <c r="AK5534" i="2" a="1"/>
  <c r="AK5534" i="2" s="1"/>
  <c r="AK5698" i="2" a="1"/>
  <c r="AK5698" i="2" s="1"/>
  <c r="AK6040" i="2" a="1"/>
  <c r="AK6040" i="2" s="1"/>
  <c r="AK6174" i="2" a="1"/>
  <c r="AK6174" i="2" s="1"/>
  <c r="AK6221" i="2" a="1"/>
  <c r="AK6221" i="2" s="1"/>
  <c r="AK303" i="2" a="1"/>
  <c r="AK303" i="2" s="1"/>
  <c r="AK304" i="2" a="1"/>
  <c r="AK304" i="2" s="1"/>
  <c r="AK696" i="2" a="1"/>
  <c r="AK696" i="2" s="1"/>
  <c r="AK697" i="2" a="1"/>
  <c r="AK697" i="2" s="1"/>
  <c r="AK879" i="2" a="1"/>
  <c r="AK879" i="2"/>
  <c r="AK3437" i="2" a="1"/>
  <c r="AK3437" i="2"/>
  <c r="AK4264" i="2" a="1"/>
  <c r="AK4264" i="2" s="1"/>
  <c r="AK5034" i="2" a="1"/>
  <c r="AK5034" i="2" s="1"/>
  <c r="AK405" i="2" a="1"/>
  <c r="AK405" i="2" s="1"/>
  <c r="AK406" i="2" a="1"/>
  <c r="AK406" i="2" s="1"/>
  <c r="AK1047" i="2" a="1"/>
  <c r="AK1047" i="2" s="1"/>
  <c r="AK4654" i="2" a="1"/>
  <c r="AK4654" i="2" s="1"/>
  <c r="AK1437" i="2" a="1"/>
  <c r="AK1437" i="2" s="1"/>
  <c r="AK3546" i="2" a="1"/>
  <c r="AK3546" i="2" s="1"/>
  <c r="AK3788" i="2" a="1"/>
  <c r="AK3788" i="2" s="1"/>
  <c r="AK3789" i="2" a="1"/>
  <c r="AK3789" i="2" s="1"/>
  <c r="AK4005" i="2" a="1"/>
  <c r="AK4005" i="2" s="1"/>
  <c r="AK4006" i="2" a="1"/>
  <c r="AK4006" i="2" s="1"/>
  <c r="AK4303" i="2" a="1"/>
  <c r="AK4303" i="2" s="1"/>
  <c r="AK5810" i="2" a="1"/>
  <c r="AK5810" i="2" s="1"/>
  <c r="AK5200" i="2" a="1"/>
  <c r="AK5200" i="2"/>
  <c r="AK5309" i="2" a="1"/>
  <c r="AK5309" i="2" s="1"/>
  <c r="AK5470" i="2" a="1"/>
  <c r="AK5470" i="2" s="1"/>
  <c r="AK5535" i="2" a="1"/>
  <c r="AK5535" i="2"/>
  <c r="AK5721" i="2" a="1"/>
  <c r="AK5721" i="2" s="1"/>
  <c r="AK5871" i="2" a="1"/>
  <c r="AK5871" i="2" s="1"/>
  <c r="AK5983" i="2" a="1"/>
  <c r="AK5983" i="2" s="1"/>
  <c r="AK5984" i="2" a="1"/>
  <c r="AK5984" i="2" s="1"/>
  <c r="AK407" i="2" a="1"/>
  <c r="AK407" i="2" s="1"/>
  <c r="AK408" i="2" a="1"/>
  <c r="AK408" i="2" s="1"/>
  <c r="AK736" i="2" a="1"/>
  <c r="AK736" i="2"/>
  <c r="AK737" i="2" a="1"/>
  <c r="AK737" i="2" s="1"/>
  <c r="AK880" i="2" a="1"/>
  <c r="AK880" i="2" s="1"/>
  <c r="AK2166" i="2" a="1"/>
  <c r="AK2166" i="2" s="1"/>
  <c r="AK2167" i="2" a="1"/>
  <c r="AK2167" i="2" s="1"/>
  <c r="AK2186" i="2" a="1"/>
  <c r="AK2186" i="2" s="1"/>
  <c r="AK2187" i="2" a="1"/>
  <c r="AK2187" i="2" s="1"/>
  <c r="AK2188" i="2" a="1"/>
  <c r="AK2188" i="2" s="1"/>
  <c r="AK2209" i="2" a="1"/>
  <c r="AK2209" i="2" s="1"/>
  <c r="AK2210" i="2" a="1"/>
  <c r="AK2210" i="2" s="1"/>
  <c r="AK2211" i="2" a="1"/>
  <c r="AK2211" i="2" s="1"/>
  <c r="AK3111" i="2" a="1"/>
  <c r="AK3111" i="2"/>
  <c r="AK3112" i="2" a="1"/>
  <c r="AK3112" i="2" s="1"/>
  <c r="AK3113" i="2" a="1"/>
  <c r="AK3113" i="2"/>
  <c r="AK3155" i="2" a="1"/>
  <c r="AK3155" i="2" s="1"/>
  <c r="AK3156" i="2" a="1"/>
  <c r="AK3156" i="2" s="1"/>
  <c r="AK3195" i="2" a="1"/>
  <c r="AK3195" i="2" s="1"/>
  <c r="AK3196" i="2" a="1"/>
  <c r="AK3196" i="2" s="1"/>
  <c r="AK3197" i="2" a="1"/>
  <c r="AK3197" i="2" s="1"/>
  <c r="AK4304" i="2" a="1"/>
  <c r="AK4304" i="2" s="1"/>
  <c r="AK4525" i="2" a="1"/>
  <c r="AK4525" i="2" s="1"/>
  <c r="AK4526" i="2" a="1"/>
  <c r="AK4526" i="2" s="1"/>
  <c r="AK4844" i="2" a="1"/>
  <c r="AK4844" i="2" s="1"/>
  <c r="AK4845" i="2" a="1"/>
  <c r="AK4845" i="2" s="1"/>
  <c r="AK3343" i="2" a="1"/>
  <c r="AK3343" i="2" s="1"/>
  <c r="AK5461" i="2" a="1"/>
  <c r="AK5461" i="2" s="1"/>
  <c r="AK6406" i="2" a="1"/>
  <c r="AK6406" i="2" s="1"/>
  <c r="AK6520" i="2" a="1"/>
  <c r="AK6520" i="2" s="1"/>
  <c r="AK3344" i="2" a="1"/>
  <c r="AK3344" i="2" s="1"/>
  <c r="AK5053" i="2" a="1"/>
  <c r="AK5053" i="2" s="1"/>
  <c r="AK522" i="2" a="1"/>
  <c r="AK522" i="2" s="1"/>
  <c r="AK523" i="2" a="1"/>
  <c r="AK523" i="2" s="1"/>
  <c r="AK972" i="2" a="1"/>
  <c r="AK972" i="2" s="1"/>
  <c r="AK4655" i="2" a="1"/>
  <c r="AK4655" i="2" s="1"/>
  <c r="AK1222" i="2" a="1"/>
  <c r="AK1222" i="2" s="1"/>
  <c r="AK3547" i="2" a="1"/>
  <c r="AK3547" i="2" s="1"/>
  <c r="AK3373" i="2" a="1"/>
  <c r="AK3373" i="2" s="1"/>
  <c r="AK4029" i="2" a="1"/>
  <c r="AK4029" i="2" s="1"/>
  <c r="AK4030" i="2" a="1"/>
  <c r="AK4030" i="2" s="1"/>
  <c r="AK4041" i="2" a="1"/>
  <c r="AK4041" i="2" s="1"/>
  <c r="AK4044" i="2" a="1"/>
  <c r="AK4044" i="2" s="1"/>
  <c r="AK4170" i="2" a="1"/>
  <c r="AK4170" i="2" s="1"/>
  <c r="AK5811" i="2" a="1"/>
  <c r="AK5811" i="2" s="1"/>
  <c r="AK5127" i="2" a="1"/>
  <c r="AK5127" i="2" s="1"/>
  <c r="AK5310" i="2" a="1"/>
  <c r="AK5310" i="2" s="1"/>
  <c r="AK5399" i="2" a="1"/>
  <c r="AK5399" i="2" s="1"/>
  <c r="AK5648" i="2" a="1"/>
  <c r="AK5648" i="2"/>
  <c r="AK5861" i="2" a="1"/>
  <c r="AK5861" i="2"/>
  <c r="AK5918" i="2" a="1"/>
  <c r="AK5918" i="2" s="1"/>
  <c r="AK5919" i="2" a="1"/>
  <c r="AK5919" i="2" s="1"/>
  <c r="AK6322" i="2" a="1"/>
  <c r="AK6322" i="2" s="1"/>
  <c r="AK6530" i="2" a="1"/>
  <c r="AK6530" i="2" s="1"/>
  <c r="AK509" i="2" a="1"/>
  <c r="AK509" i="2" s="1"/>
  <c r="AK510" i="2" a="1"/>
  <c r="AK510" i="2" s="1"/>
  <c r="AK774" i="2" a="1"/>
  <c r="AK774" i="2" s="1"/>
  <c r="AK775" i="2" a="1"/>
  <c r="AK775" i="2" s="1"/>
  <c r="AK881" i="2" a="1"/>
  <c r="AK881" i="2" s="1"/>
  <c r="AK784" i="2" a="1"/>
  <c r="AK784" i="2" s="1"/>
  <c r="AK1091" i="2" a="1"/>
  <c r="AK1091" i="2" s="1"/>
  <c r="AK1094" i="2" a="1"/>
  <c r="AK1094" i="2" s="1"/>
  <c r="AK1095" i="2" a="1"/>
  <c r="AK1095" i="2" s="1"/>
  <c r="AK1099" i="2" a="1"/>
  <c r="AK1099" i="2" s="1"/>
  <c r="AK1100" i="2" a="1"/>
  <c r="AK1100" i="2"/>
  <c r="AK1101" i="2" a="1"/>
  <c r="AK1101" i="2" s="1"/>
  <c r="AK1115" i="2" a="1"/>
  <c r="AK1115" i="2" s="1"/>
  <c r="AK1118" i="2" a="1"/>
  <c r="AK1118" i="2" s="1"/>
  <c r="AK1149" i="2" a="1"/>
  <c r="AK1149" i="2" s="1"/>
  <c r="AK1152" i="2" a="1"/>
  <c r="AK1152" i="2"/>
  <c r="AK1153" i="2" a="1"/>
  <c r="AK1153" i="2" s="1"/>
  <c r="AK1154" i="2" a="1"/>
  <c r="AK1154" i="2" s="1"/>
  <c r="AK1158" i="2" a="1"/>
  <c r="AK1158" i="2" s="1"/>
  <c r="AK1159" i="2" a="1"/>
  <c r="AK1159" i="2" s="1"/>
  <c r="AK2113" i="2" a="1"/>
  <c r="AK2113" i="2" s="1"/>
  <c r="AK2148" i="2" a="1"/>
  <c r="AK2148" i="2" s="1"/>
  <c r="AK4171" i="2" a="1"/>
  <c r="AK4171" i="2" s="1"/>
  <c r="AK4544" i="2" a="1"/>
  <c r="AK4544" i="2"/>
  <c r="AK4545" i="2" a="1"/>
  <c r="AK4545" i="2" s="1"/>
  <c r="AK4918" i="2" a="1"/>
  <c r="AK4918" i="2" s="1"/>
  <c r="AK4919" i="2" a="1"/>
  <c r="AK4919" i="2" s="1"/>
  <c r="AK524" i="2" a="1"/>
  <c r="AK524" i="2" s="1"/>
  <c r="AK525" i="2" a="1"/>
  <c r="AK525" i="2" s="1"/>
  <c r="AK526" i="2" a="1"/>
  <c r="AK526" i="2" s="1"/>
  <c r="AK527" i="2" a="1"/>
  <c r="AK527" i="2" s="1"/>
  <c r="AK973" i="2" a="1"/>
  <c r="AK973" i="2" s="1"/>
  <c r="AK974" i="2" a="1"/>
  <c r="AK974" i="2" s="1"/>
  <c r="AK4656" i="2" a="1"/>
  <c r="AK4656" i="2" s="1"/>
  <c r="AK4657" i="2" a="1"/>
  <c r="AK4657" i="2" s="1"/>
  <c r="AK1251" i="2" a="1"/>
  <c r="AK1251" i="2" s="1"/>
  <c r="AK1252" i="2" a="1"/>
  <c r="AK1252" i="2" s="1"/>
  <c r="AK3548" i="2" a="1"/>
  <c r="AK3548" i="2" s="1"/>
  <c r="AK3549" i="2" a="1"/>
  <c r="AK3549" i="2" s="1"/>
  <c r="AK3374" i="2" a="1"/>
  <c r="AK3374" i="2"/>
  <c r="AK4031" i="2" a="1"/>
  <c r="AK4031" i="2" s="1"/>
  <c r="AK4032" i="2" a="1"/>
  <c r="AK4032" i="2" s="1"/>
  <c r="AK4045" i="2" a="1"/>
  <c r="AK4045" i="2"/>
  <c r="AK4046" i="2" a="1"/>
  <c r="AK4046" i="2" s="1"/>
  <c r="AK4223" i="2" a="1"/>
  <c r="AK4223" i="2"/>
  <c r="AK5812" i="2" a="1"/>
  <c r="AK5812" i="2" s="1"/>
  <c r="AK4224" i="2" a="1"/>
  <c r="AK4224" i="2" s="1"/>
  <c r="AK5813" i="2" a="1"/>
  <c r="AK5813" i="2"/>
  <c r="AK5128" i="2" a="1"/>
  <c r="AK5128" i="2" s="1"/>
  <c r="AK5129" i="2" a="1"/>
  <c r="AK5129" i="2" s="1"/>
  <c r="AK5311" i="2" a="1"/>
  <c r="AK5311" i="2" s="1"/>
  <c r="AK5312" i="2" a="1"/>
  <c r="AK5312" i="2" s="1"/>
  <c r="AK5400" i="2" a="1"/>
  <c r="AK5400" i="2" s="1"/>
  <c r="AK5649" i="2" a="1"/>
  <c r="AK5649" i="2" s="1"/>
  <c r="AK5650" i="2" a="1"/>
  <c r="AK5650" i="2" s="1"/>
  <c r="AK5866" i="2" a="1"/>
  <c r="AK5866" i="2" s="1"/>
  <c r="AK5872" i="2" a="1"/>
  <c r="AK5872" i="2" s="1"/>
  <c r="AK5920" i="2" a="1"/>
  <c r="AK5920" i="2" s="1"/>
  <c r="AK5939" i="2" a="1"/>
  <c r="AK5939" i="2" s="1"/>
  <c r="AK5940" i="2" a="1"/>
  <c r="AK5940" i="2" s="1"/>
  <c r="AK5941" i="2" a="1"/>
  <c r="AK5941" i="2" s="1"/>
  <c r="AK6531" i="2" a="1"/>
  <c r="AK6531" i="2"/>
  <c r="AK511" i="2" a="1"/>
  <c r="AK511" i="2"/>
  <c r="AK512" i="2" a="1"/>
  <c r="AK512" i="2"/>
  <c r="AK776" i="2" a="1"/>
  <c r="AK776" i="2"/>
  <c r="AK777" i="2" a="1"/>
  <c r="AK777" i="2"/>
  <c r="AK882" i="2" a="1"/>
  <c r="AK882" i="2" s="1"/>
  <c r="AK1096" i="2" a="1"/>
  <c r="AK1096" i="2"/>
  <c r="AK1097" i="2" a="1"/>
  <c r="AK1097" i="2" s="1"/>
  <c r="AK1098" i="2" a="1"/>
  <c r="AK1098" i="2" s="1"/>
  <c r="AK1102" i="2" a="1"/>
  <c r="AK1102" i="2" s="1"/>
  <c r="AK1103" i="2" a="1"/>
  <c r="AK1103" i="2"/>
  <c r="AK1104" i="2" a="1"/>
  <c r="AK1104" i="2" s="1"/>
  <c r="AK1116" i="2" a="1"/>
  <c r="AK1116" i="2" s="1"/>
  <c r="AK1119" i="2" a="1"/>
  <c r="AK1119" i="2" s="1"/>
  <c r="AK1150" i="2" a="1"/>
  <c r="AK1150" i="2" s="1"/>
  <c r="AK1155" i="2" a="1"/>
  <c r="AK1155" i="2" s="1"/>
  <c r="AK1156" i="2" a="1"/>
  <c r="AK1156" i="2" s="1"/>
  <c r="AK1160" i="2" a="1"/>
  <c r="AK1160" i="2" s="1"/>
  <c r="AK1161" i="2" a="1"/>
  <c r="AK1161" i="2" s="1"/>
  <c r="AK1162" i="2" a="1"/>
  <c r="AK1162" i="2" s="1"/>
  <c r="AK2114" i="2" a="1"/>
  <c r="AK2114" i="2"/>
  <c r="AK2149" i="2" a="1"/>
  <c r="AK2149" i="2"/>
  <c r="AK4225" i="2" a="1"/>
  <c r="AK4225" i="2"/>
  <c r="AK4546" i="2" a="1"/>
  <c r="AK4546" i="2" s="1"/>
  <c r="AK4547" i="2" a="1"/>
  <c r="AK4547" i="2" s="1"/>
  <c r="AK4920" i="2" a="1"/>
  <c r="AK4920" i="2" s="1"/>
  <c r="AK4921" i="2" a="1"/>
  <c r="AK4921" i="2"/>
  <c r="AK494" i="2" a="1"/>
  <c r="AK494" i="2" s="1"/>
  <c r="AK502" i="2" a="1"/>
  <c r="AK502" i="2" s="1"/>
  <c r="AK755" i="2" a="1"/>
  <c r="AK755" i="2" s="1"/>
  <c r="AK883" i="2" a="1"/>
  <c r="AK883" i="2" s="1"/>
  <c r="AK771" i="2" a="1"/>
  <c r="AK771" i="2" s="1"/>
  <c r="AK1108" i="2" a="1"/>
  <c r="AK1108" i="2"/>
  <c r="AK1109" i="2" a="1"/>
  <c r="AK1109" i="2" s="1"/>
  <c r="AK2031" i="2" a="1"/>
  <c r="AK2031" i="2" s="1"/>
  <c r="AK2115" i="2" a="1"/>
  <c r="AK2115" i="2"/>
  <c r="AK4172" i="2" a="1"/>
  <c r="AK4172" i="2" s="1"/>
  <c r="AK4540" i="2" a="1"/>
  <c r="AK4540" i="2"/>
  <c r="AK4543" i="2" a="1"/>
  <c r="AK4543" i="2" s="1"/>
  <c r="AK4899" i="2" a="1"/>
  <c r="AK4899" i="2"/>
  <c r="AK4910" i="2" a="1"/>
  <c r="AK4910" i="2" s="1"/>
  <c r="AK520" i="2" a="1"/>
  <c r="AK520" i="2" s="1"/>
  <c r="AK521" i="2" a="1"/>
  <c r="AK521" i="2" s="1"/>
  <c r="AK946" i="2" a="1"/>
  <c r="AK946" i="2" s="1"/>
  <c r="AK4658" i="2" a="1"/>
  <c r="AK4658" i="2" s="1"/>
  <c r="AK1223" i="2" a="1"/>
  <c r="AK1223" i="2" s="1"/>
  <c r="AK3550" i="2" a="1"/>
  <c r="AK3550" i="2"/>
  <c r="AK3372" i="2" a="1"/>
  <c r="AK3372" i="2" s="1"/>
  <c r="AK4027" i="2" a="1"/>
  <c r="AK4027" i="2" s="1"/>
  <c r="AK4028" i="2" a="1"/>
  <c r="AK4028" i="2" s="1"/>
  <c r="AK4037" i="2" a="1"/>
  <c r="AK4037" i="2" s="1"/>
  <c r="AK4042" i="2" a="1"/>
  <c r="AK4042" i="2" s="1"/>
  <c r="AK4173" i="2" a="1"/>
  <c r="AK4173" i="2"/>
  <c r="AK5814" i="2" a="1"/>
  <c r="AK5814" i="2"/>
  <c r="AK5102" i="2" a="1"/>
  <c r="AK5102" i="2" s="1"/>
  <c r="AK5313" i="2" a="1"/>
  <c r="AK5313" i="2" s="1"/>
  <c r="AK5381" i="2" a="1"/>
  <c r="AK5381" i="2" s="1"/>
  <c r="AK5617" i="2" a="1"/>
  <c r="AK5617" i="2" s="1"/>
  <c r="AK5855" i="2" a="1"/>
  <c r="AK5855" i="2"/>
  <c r="AK5893" i="2" a="1"/>
  <c r="AK5893" i="2" s="1"/>
  <c r="AK5894" i="2" a="1"/>
  <c r="AK5894" i="2" s="1"/>
  <c r="AK6304" i="2" a="1"/>
  <c r="AK6304" i="2" s="1"/>
  <c r="AK6529" i="2" a="1"/>
  <c r="AK6529" i="2" s="1"/>
  <c r="AK1076" i="2" a="1"/>
  <c r="AK1076" i="2" s="1"/>
  <c r="AK1078" i="2" a="1"/>
  <c r="AK1078" i="2" s="1"/>
  <c r="AK1081" i="2" a="1"/>
  <c r="AK1081" i="2" s="1"/>
  <c r="AK1083" i="2" a="1"/>
  <c r="AK1083" i="2" s="1"/>
  <c r="AK1087" i="2" a="1"/>
  <c r="AK1087" i="2" s="1"/>
  <c r="AK1092" i="2" a="1"/>
  <c r="AK1092" i="2"/>
  <c r="AK1136" i="2" a="1"/>
  <c r="AK1136" i="2"/>
  <c r="AK1140" i="2" a="1"/>
  <c r="AK1140" i="2" s="1"/>
  <c r="AK1144" i="2" a="1"/>
  <c r="AK1144" i="2" s="1"/>
  <c r="AK1145" i="2" a="1"/>
  <c r="AK1145" i="2"/>
  <c r="AK1147" i="2" a="1"/>
  <c r="AK1147" i="2" s="1"/>
  <c r="AK1151" i="2" a="1"/>
  <c r="AK1151" i="2"/>
  <c r="AK513" i="2" a="1"/>
  <c r="AK513" i="2" s="1"/>
  <c r="AK515" i="2" a="1"/>
  <c r="AK515" i="2" s="1"/>
  <c r="AK975" i="2" a="1"/>
  <c r="AK975" i="2" s="1"/>
  <c r="AK4659" i="2" a="1"/>
  <c r="AK4659" i="2" s="1"/>
  <c r="AK1224" i="2" a="1"/>
  <c r="AK1224" i="2" s="1"/>
  <c r="AK3551" i="2" a="1"/>
  <c r="AK3551" i="2" s="1"/>
  <c r="AK3157" i="2" a="1"/>
  <c r="AK3157" i="2" s="1"/>
  <c r="AK4024" i="2" a="1"/>
  <c r="AK4024" i="2" s="1"/>
  <c r="AK4025" i="2" a="1"/>
  <c r="AK4025" i="2"/>
  <c r="AK4047" i="2" a="1"/>
  <c r="AK4047" i="2"/>
  <c r="AK4049" i="2" a="1"/>
  <c r="AK4049" i="2" s="1"/>
  <c r="AK4126" i="2" a="1"/>
  <c r="AK4126" i="2" s="1"/>
  <c r="AK5815" i="2" a="1"/>
  <c r="AK5815" i="2" s="1"/>
  <c r="AK5130" i="2" a="1"/>
  <c r="AK5130" i="2" s="1"/>
  <c r="AK5314" i="2" a="1"/>
  <c r="AK5314" i="2" s="1"/>
  <c r="AK5382" i="2" a="1"/>
  <c r="AK5382" i="2" s="1"/>
  <c r="AK5618" i="2" a="1"/>
  <c r="AK5618" i="2" s="1"/>
  <c r="AK5867" i="2" a="1"/>
  <c r="AK5867" i="2" s="1"/>
  <c r="AK5942" i="2" a="1"/>
  <c r="AK5942" i="2"/>
  <c r="AK5961" i="2" a="1"/>
  <c r="AK5961" i="2" s="1"/>
  <c r="AK6323" i="2" a="1"/>
  <c r="AK6323" i="2" s="1"/>
  <c r="AK6483" i="2" a="1"/>
  <c r="AK6483" i="2" s="1"/>
  <c r="AK514" i="2" a="1"/>
  <c r="AK514" i="2" s="1"/>
  <c r="AK516" i="2" a="1"/>
  <c r="AK516" i="2" s="1"/>
  <c r="AK778" i="2" a="1"/>
  <c r="AK778" i="2" s="1"/>
  <c r="AK779" i="2" a="1"/>
  <c r="AK779" i="2"/>
  <c r="AK884" i="2" a="1"/>
  <c r="AK884" i="2" s="1"/>
  <c r="AK785" i="2" a="1"/>
  <c r="AK785" i="2" s="1"/>
  <c r="AK1077" i="2" a="1"/>
  <c r="AK1077" i="2"/>
  <c r="AK1079" i="2" a="1"/>
  <c r="AK1079" i="2" s="1"/>
  <c r="AK1082" i="2" a="1"/>
  <c r="AK1082" i="2" s="1"/>
  <c r="AK1084" i="2" a="1"/>
  <c r="AK1084" i="2" s="1"/>
  <c r="AK1085" i="2" a="1"/>
  <c r="AK1085" i="2" s="1"/>
  <c r="AK1088" i="2" a="1"/>
  <c r="AK1088" i="2"/>
  <c r="AK1117" i="2" a="1"/>
  <c r="AK1117" i="2"/>
  <c r="AK1120" i="2" a="1"/>
  <c r="AK1120" i="2" s="1"/>
  <c r="AK1137" i="2" a="1"/>
  <c r="AK1137" i="2" s="1"/>
  <c r="AK1138" i="2" a="1"/>
  <c r="AK1138" i="2" s="1"/>
  <c r="AK1141" i="2" a="1"/>
  <c r="AK1141" i="2" s="1"/>
  <c r="AK1142" i="2" a="1"/>
  <c r="AK1142" i="2"/>
  <c r="AK1146" i="2" a="1"/>
  <c r="AK1146" i="2" s="1"/>
  <c r="AK1148" i="2" a="1"/>
  <c r="AK1148" i="2" s="1"/>
  <c r="AK2150" i="2" a="1"/>
  <c r="AK2150" i="2" s="1"/>
  <c r="AK2168" i="2" a="1"/>
  <c r="AK2168" i="2" s="1"/>
  <c r="AK3198" i="2" a="1"/>
  <c r="AK3198" i="2"/>
  <c r="AK4174" i="2" a="1"/>
  <c r="AK4174" i="2" s="1"/>
  <c r="AK4548" i="2" a="1"/>
  <c r="AK4548" i="2" s="1"/>
  <c r="AK4549" i="2" a="1"/>
  <c r="AK4549" i="2" s="1"/>
  <c r="AK4911" i="2" a="1"/>
  <c r="AK4911" i="2" s="1"/>
  <c r="AK4922" i="2" a="1"/>
  <c r="AK4922" i="2"/>
  <c r="AK4970" i="2" a="1"/>
  <c r="AK4970" i="2" s="1"/>
  <c r="AK3297" i="2" a="1"/>
  <c r="AK3297" i="2" s="1"/>
  <c r="AK3727" i="2" a="1"/>
  <c r="AK3727" i="2"/>
  <c r="AK3759" i="2" a="1"/>
  <c r="AK3759" i="2" s="1"/>
  <c r="AK3923" i="2" a="1"/>
  <c r="AK3923" i="2" s="1"/>
  <c r="AK3924" i="2" a="1"/>
  <c r="AK3924" i="2" s="1"/>
  <c r="AK5442" i="2" a="1"/>
  <c r="AK5442" i="2"/>
  <c r="AK6400" i="2" a="1"/>
  <c r="AK6400" i="2" s="1"/>
  <c r="AK6521" i="2" a="1"/>
  <c r="AK6521" i="2" s="1"/>
  <c r="AK380" i="2" a="1"/>
  <c r="AK380" i="2"/>
  <c r="AK381" i="2" a="1"/>
  <c r="AK381" i="2" s="1"/>
  <c r="AK738" i="2" a="1"/>
  <c r="AK738" i="2" s="1"/>
  <c r="AK739" i="2" a="1"/>
  <c r="AK739" i="2" s="1"/>
  <c r="AK885" i="2" a="1"/>
  <c r="AK885" i="2" s="1"/>
  <c r="AK2212" i="2" a="1"/>
  <c r="AK2212" i="2" s="1"/>
  <c r="AK2213" i="2" a="1"/>
  <c r="AK2213" i="2" s="1"/>
  <c r="AK2232" i="2" a="1"/>
  <c r="AK2232" i="2" s="1"/>
  <c r="AK2233" i="2" a="1"/>
  <c r="AK2233" i="2" s="1"/>
  <c r="AK2259" i="2" a="1"/>
  <c r="AK2259" i="2"/>
  <c r="AK2260" i="2" a="1"/>
  <c r="AK2260" i="2" s="1"/>
  <c r="AK2261" i="2" a="1"/>
  <c r="AK2261" i="2" s="1"/>
  <c r="AK2262" i="2" a="1"/>
  <c r="AK2262" i="2" s="1"/>
  <c r="AK3199" i="2" a="1"/>
  <c r="AK3199" i="2" s="1"/>
  <c r="AK3200" i="2" a="1"/>
  <c r="AK3200" i="2"/>
  <c r="AK3201" i="2" a="1"/>
  <c r="AK3201" i="2" s="1"/>
  <c r="AK3251" i="2" a="1"/>
  <c r="AK3251" i="2" s="1"/>
  <c r="AK3252" i="2" a="1"/>
  <c r="AK3252" i="2"/>
  <c r="AK3253" i="2" a="1"/>
  <c r="AK3253" i="2"/>
  <c r="AK3298" i="2" a="1"/>
  <c r="AK3298" i="2" s="1"/>
  <c r="AK3299" i="2" a="1"/>
  <c r="AK3299" i="2"/>
  <c r="AK3365" i="2" a="1"/>
  <c r="AK3365" i="2" s="1"/>
  <c r="AK4305" i="2" a="1"/>
  <c r="AK4305" i="2" s="1"/>
  <c r="AK4454" i="2" a="1"/>
  <c r="AK4454" i="2" s="1"/>
  <c r="AK4455" i="2" a="1"/>
  <c r="AK4455" i="2" s="1"/>
  <c r="AK4900" i="2" a="1"/>
  <c r="AK4900" i="2"/>
  <c r="AK4901" i="2" a="1"/>
  <c r="AK4901" i="2" s="1"/>
  <c r="AK5035" i="2" a="1"/>
  <c r="AK5035" i="2" s="1"/>
  <c r="AK503" i="2" a="1"/>
  <c r="AK503" i="2" s="1"/>
  <c r="AK504" i="2" a="1"/>
  <c r="AK504" i="2" s="1"/>
  <c r="AK1019" i="2" a="1"/>
  <c r="AK1019" i="2" s="1"/>
  <c r="AK4660" i="2" a="1"/>
  <c r="AK4660" i="2" s="1"/>
  <c r="AK1334" i="2" a="1"/>
  <c r="AK1334" i="2" s="1"/>
  <c r="AK3552" i="2" a="1"/>
  <c r="AK3552" i="2" s="1"/>
  <c r="AK5816" i="2" a="1"/>
  <c r="AK5816" i="2"/>
  <c r="AK4306" i="2" a="1"/>
  <c r="AK4306" i="2" s="1"/>
  <c r="AK5189" i="2" a="1"/>
  <c r="AK5189" i="2" s="1"/>
  <c r="AK5315" i="2" a="1"/>
  <c r="AK5315" i="2" s="1"/>
  <c r="AK5710" i="2" a="1"/>
  <c r="AK5710" i="2" s="1"/>
  <c r="AK6095" i="2" a="1"/>
  <c r="AK6095" i="2"/>
  <c r="AK6175" i="2" a="1"/>
  <c r="AK6175" i="2" s="1"/>
  <c r="AK6222" i="2" a="1"/>
  <c r="AK6222" i="2" s="1"/>
  <c r="AK444" i="2" a="1"/>
  <c r="AK444" i="2" s="1"/>
  <c r="AK445" i="2" a="1"/>
  <c r="AK445" i="2" s="1"/>
  <c r="AK1048" i="2" a="1"/>
  <c r="AK1048" i="2" s="1"/>
  <c r="AK4661" i="2" a="1"/>
  <c r="AK4661" i="2" s="1"/>
  <c r="AK1438" i="2" a="1"/>
  <c r="AK1438" i="2" s="1"/>
  <c r="AK3553" i="2" a="1"/>
  <c r="AK3553" i="2" s="1"/>
  <c r="AK3790" i="2" a="1"/>
  <c r="AK3790" i="2"/>
  <c r="AK3797" i="2" a="1"/>
  <c r="AK3797" i="2" s="1"/>
  <c r="AK4008" i="2" a="1"/>
  <c r="AK4008" i="2" s="1"/>
  <c r="AK4009" i="2" a="1"/>
  <c r="AK4009" i="2" s="1"/>
  <c r="AK4319" i="2" a="1"/>
  <c r="AK4319" i="2" s="1"/>
  <c r="AK5817" i="2" a="1"/>
  <c r="AK5817" i="2" s="1"/>
  <c r="AK5201" i="2" a="1"/>
  <c r="AK5201" i="2" s="1"/>
  <c r="AK5316" i="2" a="1"/>
  <c r="AK5316" i="2" s="1"/>
  <c r="AK5471" i="2" a="1"/>
  <c r="AK5471" i="2" s="1"/>
  <c r="AK5536" i="2" a="1"/>
  <c r="AK5536" i="2"/>
  <c r="AK5729" i="2" a="1"/>
  <c r="AK5729" i="2" s="1"/>
  <c r="AK5876" i="2" a="1"/>
  <c r="AK5876" i="2" s="1"/>
  <c r="AK5986" i="2" a="1"/>
  <c r="AK5986" i="2" s="1"/>
  <c r="AK5987" i="2" a="1"/>
  <c r="AK5987" i="2" s="1"/>
  <c r="AK446" i="2" a="1"/>
  <c r="AK446" i="2" s="1"/>
  <c r="AK447" i="2" a="1"/>
  <c r="AK447" i="2" s="1"/>
  <c r="AK756" i="2" a="1"/>
  <c r="AK756" i="2" s="1"/>
  <c r="AK757" i="2" a="1"/>
  <c r="AK757" i="2" s="1"/>
  <c r="AK886" i="2" a="1"/>
  <c r="AK886" i="2" s="1"/>
  <c r="AK2189" i="2" a="1"/>
  <c r="AK2189" i="2" s="1"/>
  <c r="AK2190" i="2" a="1"/>
  <c r="AK2190" i="2" s="1"/>
  <c r="AK2214" i="2" a="1"/>
  <c r="AK2214" i="2" s="1"/>
  <c r="AK2234" i="2" a="1"/>
  <c r="AK2234" i="2" s="1"/>
  <c r="AK2235" i="2" a="1"/>
  <c r="AK2235" i="2"/>
  <c r="AK2236" i="2" a="1"/>
  <c r="AK2236" i="2" s="1"/>
  <c r="AK2263" i="2" a="1"/>
  <c r="AK2263" i="2" s="1"/>
  <c r="AK2264" i="2" a="1"/>
  <c r="AK2264" i="2"/>
  <c r="AK3202" i="2" a="1"/>
  <c r="AK3202" i="2" s="1"/>
  <c r="AK3203" i="2" a="1"/>
  <c r="AK3203" i="2"/>
  <c r="AK3254" i="2" a="1"/>
  <c r="AK3254" i="2" s="1"/>
  <c r="AK3255" i="2" a="1"/>
  <c r="AK3255" i="2" s="1"/>
  <c r="AK3300" i="2" a="1"/>
  <c r="AK3300" i="2" s="1"/>
  <c r="AK3301" i="2" a="1"/>
  <c r="AK3301" i="2" s="1"/>
  <c r="AK3302" i="2" a="1"/>
  <c r="AK3302" i="2" s="1"/>
  <c r="AK3334" i="2" a="1"/>
  <c r="AK3334" i="2"/>
  <c r="AK4320" i="2" a="1"/>
  <c r="AK4320" i="2" s="1"/>
  <c r="AK4530" i="2" a="1"/>
  <c r="AK4530" i="2" s="1"/>
  <c r="AK4531" i="2" a="1"/>
  <c r="AK4531" i="2" s="1"/>
  <c r="AK4878" i="2" a="1"/>
  <c r="AK4878" i="2"/>
  <c r="AK4879" i="2" a="1"/>
  <c r="AK4879" i="2" s="1"/>
  <c r="AK3345" i="2" a="1"/>
  <c r="AK3345" i="2" s="1"/>
  <c r="AK5462" i="2" a="1"/>
  <c r="AK5462" i="2"/>
  <c r="AK6407" i="2" a="1"/>
  <c r="AK6407" i="2" s="1"/>
  <c r="AK6526" i="2" a="1"/>
  <c r="AK6526" i="2" s="1"/>
  <c r="AK3357" i="2" a="1"/>
  <c r="AK3357" i="2" s="1"/>
  <c r="AK5056" i="2" a="1"/>
  <c r="AK5056" i="2"/>
  <c r="AK3256" i="2" a="1"/>
  <c r="AK3256" i="2"/>
  <c r="AK3728" i="2" a="1"/>
  <c r="AK3728" i="2"/>
  <c r="AK3729" i="2" a="1"/>
  <c r="AK3729" i="2" s="1"/>
  <c r="AK3925" i="2" a="1"/>
  <c r="AK3925" i="2" s="1"/>
  <c r="AK3926" i="2" a="1"/>
  <c r="AK3926" i="2" s="1"/>
  <c r="AK5443" i="2" a="1"/>
  <c r="AK5443" i="2" s="1"/>
  <c r="AK6393" i="2" a="1"/>
  <c r="AK6393" i="2" s="1"/>
  <c r="AK6522" i="2" a="1"/>
  <c r="AK6522" i="2" s="1"/>
  <c r="AK352" i="2" a="1"/>
  <c r="AK352" i="2" s="1"/>
  <c r="AK382" i="2" a="1"/>
  <c r="AK382" i="2" s="1"/>
  <c r="AK724" i="2" a="1"/>
  <c r="AK724" i="2" s="1"/>
  <c r="AK740" i="2" a="1"/>
  <c r="AK740" i="2" s="1"/>
  <c r="AK887" i="2" a="1"/>
  <c r="AK887" i="2" s="1"/>
  <c r="AK2215" i="2" a="1"/>
  <c r="AK2215" i="2" s="1"/>
  <c r="AK2216" i="2" a="1"/>
  <c r="AK2216" i="2"/>
  <c r="AK2237" i="2" a="1"/>
  <c r="AK2237" i="2" s="1"/>
  <c r="AK2238" i="2" a="1"/>
  <c r="AK2238" i="2"/>
  <c r="AK2239" i="2" a="1"/>
  <c r="AK2239" i="2" s="1"/>
  <c r="AK2240" i="2" a="1"/>
  <c r="AK2240" i="2" s="1"/>
  <c r="AK2265" i="2" a="1"/>
  <c r="AK2265" i="2" s="1"/>
  <c r="AK2266" i="2" a="1"/>
  <c r="AK2266" i="2" s="1"/>
  <c r="AK3204" i="2" a="1"/>
  <c r="AK3204" i="2" s="1"/>
  <c r="AK3205" i="2" a="1"/>
  <c r="AK3205" i="2" s="1"/>
  <c r="AK3206" i="2" a="1"/>
  <c r="AK3206" i="2" s="1"/>
  <c r="AK3207" i="2" a="1"/>
  <c r="AK3207" i="2" s="1"/>
  <c r="AK3208" i="2" a="1"/>
  <c r="AK3208" i="2" s="1"/>
  <c r="AK3257" i="2" a="1"/>
  <c r="AK3257" i="2"/>
  <c r="AK3258" i="2" a="1"/>
  <c r="AK3258" i="2" s="1"/>
  <c r="AK3259" i="2" a="1"/>
  <c r="AK3259" i="2" s="1"/>
  <c r="AK3366" i="2" a="1"/>
  <c r="AK3366" i="2" s="1"/>
  <c r="AK4285" i="2" a="1"/>
  <c r="AK4285" i="2"/>
  <c r="AK4456" i="2" a="1"/>
  <c r="AK4456" i="2" s="1"/>
  <c r="AK4457" i="2" a="1"/>
  <c r="AK4457" i="2" s="1"/>
  <c r="AK4902" i="2" a="1"/>
  <c r="AK4902" i="2" s="1"/>
  <c r="AK4903" i="2" a="1"/>
  <c r="AK4903" i="2" s="1"/>
  <c r="AK5036" i="2" a="1"/>
  <c r="AK5036" i="2" s="1"/>
  <c r="AK495" i="2" a="1"/>
  <c r="AK495" i="2" s="1"/>
  <c r="AK505" i="2" a="1"/>
  <c r="AK505" i="2" s="1"/>
  <c r="AK1020" i="2" a="1"/>
  <c r="AK1020" i="2"/>
  <c r="AK4662" i="2" a="1"/>
  <c r="AK4662" i="2" s="1"/>
  <c r="AK1335" i="2" a="1"/>
  <c r="AK1335" i="2"/>
  <c r="AK3554" i="2" a="1"/>
  <c r="AK3554" i="2" s="1"/>
  <c r="AK4307" i="2" a="1"/>
  <c r="AK4307" i="2" s="1"/>
  <c r="AK5818" i="2" a="1"/>
  <c r="AK5818" i="2" s="1"/>
  <c r="AK5190" i="2" a="1"/>
  <c r="AK5190" i="2" s="1"/>
  <c r="AK5317" i="2" a="1"/>
  <c r="AK5317" i="2"/>
  <c r="AK5711" i="2" a="1"/>
  <c r="AK5711" i="2" s="1"/>
  <c r="AK6041" i="2" a="1"/>
  <c r="AK6041" i="2" s="1"/>
  <c r="AK6176" i="2" a="1"/>
  <c r="AK6176" i="2" s="1"/>
  <c r="AK6223" i="2" a="1"/>
  <c r="AK6223" i="2" s="1"/>
  <c r="AK448" i="2" a="1"/>
  <c r="AK448" i="2" s="1"/>
  <c r="AK449" i="2" a="1"/>
  <c r="AK449" i="2"/>
  <c r="AK1049" i="2" a="1"/>
  <c r="AK1049" i="2"/>
  <c r="AK4663" i="2" a="1"/>
  <c r="AK4663" i="2" s="1"/>
  <c r="AK1488" i="2" a="1"/>
  <c r="AK1488" i="2"/>
  <c r="AK3555" i="2" a="1"/>
  <c r="AK3555" i="2" s="1"/>
  <c r="AK3791" i="2" a="1"/>
  <c r="AK3791" i="2" s="1"/>
  <c r="AK3792" i="2" a="1"/>
  <c r="AK3792" i="2"/>
  <c r="AK4010" i="2" a="1"/>
  <c r="AK4010" i="2" s="1"/>
  <c r="AK4011" i="2" a="1"/>
  <c r="AK4011" i="2" s="1"/>
  <c r="AK4323" i="2" a="1"/>
  <c r="AK4323" i="2" s="1"/>
  <c r="AK5819" i="2" a="1"/>
  <c r="AK5819" i="2" s="1"/>
  <c r="AK5202" i="2" a="1"/>
  <c r="AK5202" i="2"/>
  <c r="AK5318" i="2" a="1"/>
  <c r="AK5318" i="2" s="1"/>
  <c r="AK5472" i="2" a="1"/>
  <c r="AK5472" i="2"/>
  <c r="AK5537" i="2" a="1"/>
  <c r="AK5537" i="2" s="1"/>
  <c r="AK5730" i="2" a="1"/>
  <c r="AK5730" i="2" s="1"/>
  <c r="AK5877" i="2" a="1"/>
  <c r="AK5877" i="2" s="1"/>
  <c r="AK5988" i="2" a="1"/>
  <c r="AK5988" i="2" s="1"/>
  <c r="AK5989" i="2" a="1"/>
  <c r="AK5989" i="2" s="1"/>
  <c r="AK450" i="2" a="1"/>
  <c r="AK450" i="2"/>
  <c r="AK451" i="2" a="1"/>
  <c r="AK451" i="2" s="1"/>
  <c r="AK758" i="2" a="1"/>
  <c r="AK758" i="2" s="1"/>
  <c r="AK759" i="2" a="1"/>
  <c r="AK759" i="2" s="1"/>
  <c r="AK888" i="2" a="1"/>
  <c r="AK888" i="2" s="1"/>
  <c r="AK2191" i="2" a="1"/>
  <c r="AK2191" i="2" s="1"/>
  <c r="AK2192" i="2" a="1"/>
  <c r="AK2192" i="2" s="1"/>
  <c r="AK2241" i="2" a="1"/>
  <c r="AK2241" i="2"/>
  <c r="AK2242" i="2" a="1"/>
  <c r="AK2242" i="2"/>
  <c r="AK2243" i="2" a="1"/>
  <c r="AK2243" i="2" s="1"/>
  <c r="AK2244" i="2" a="1"/>
  <c r="AK2244" i="2"/>
  <c r="AK2267" i="2" a="1"/>
  <c r="AK2267" i="2"/>
  <c r="AK2268" i="2" a="1"/>
  <c r="AK2268" i="2"/>
  <c r="AK3209" i="2" a="1"/>
  <c r="AK3209" i="2" s="1"/>
  <c r="AK3210" i="2" a="1"/>
  <c r="AK3210" i="2"/>
  <c r="AK3260" i="2" a="1"/>
  <c r="AK3260" i="2" s="1"/>
  <c r="AK3261" i="2" a="1"/>
  <c r="AK3261" i="2"/>
  <c r="AK3303" i="2" a="1"/>
  <c r="AK3303" i="2" s="1"/>
  <c r="AK3304" i="2" a="1"/>
  <c r="AK3304" i="2" s="1"/>
  <c r="AK3305" i="2" a="1"/>
  <c r="AK3305" i="2"/>
  <c r="AK3306" i="2" a="1"/>
  <c r="AK3306" i="2" s="1"/>
  <c r="AK4321" i="2" a="1"/>
  <c r="AK4321" i="2" s="1"/>
  <c r="AK4532" i="2" a="1"/>
  <c r="AK4532" i="2" s="1"/>
  <c r="AK4533" i="2" a="1"/>
  <c r="AK4533" i="2" s="1"/>
  <c r="AK4880" i="2" a="1"/>
  <c r="AK4880" i="2" s="1"/>
  <c r="AK4881" i="2" a="1"/>
  <c r="AK4881" i="2"/>
  <c r="AK3346" i="2" a="1"/>
  <c r="AK3346" i="2"/>
  <c r="AK5463" i="2" a="1"/>
  <c r="AK5463" i="2"/>
  <c r="AK6408" i="2" a="1"/>
  <c r="AK6408" i="2" s="1"/>
  <c r="AK6527" i="2" a="1"/>
  <c r="AK6527" i="2" s="1"/>
  <c r="AK3358" i="2" a="1"/>
  <c r="AK3358" i="2" s="1"/>
  <c r="AK5057" i="2" a="1"/>
  <c r="AK5057" i="2" s="1"/>
  <c r="AK472" i="2" a="1"/>
  <c r="AK472" i="2"/>
  <c r="AK473" i="2" a="1"/>
  <c r="AK473" i="2" s="1"/>
  <c r="AK4664" i="2" a="1"/>
  <c r="AK4664" i="2" s="1"/>
  <c r="AK1021" i="2" a="1"/>
  <c r="AK1021" i="2" s="1"/>
  <c r="AK1336" i="2" a="1"/>
  <c r="AK1336" i="2"/>
  <c r="AK3556" i="2" a="1"/>
  <c r="AK3556" i="2" s="1"/>
  <c r="AK4286" i="2" a="1"/>
  <c r="AK4286" i="2" s="1"/>
  <c r="AK5820" i="2" a="1"/>
  <c r="AK5820" i="2" s="1"/>
  <c r="AK5319" i="2" a="1"/>
  <c r="AK5319" i="2" s="1"/>
  <c r="AK5191" i="2" a="1"/>
  <c r="AK5191" i="2" s="1"/>
  <c r="AK5473" i="2" a="1"/>
  <c r="AK5473" i="2" s="1"/>
  <c r="AK5538" i="2" a="1"/>
  <c r="AK5538" i="2" s="1"/>
  <c r="AK5712" i="2" a="1"/>
  <c r="AK5712" i="2"/>
  <c r="AK2193" i="2" a="1"/>
  <c r="AK2193" i="2"/>
  <c r="AK2194" i="2" a="1"/>
  <c r="AK2194" i="2"/>
  <c r="AK2217" i="2" a="1"/>
  <c r="AK2217" i="2" s="1"/>
  <c r="AK2218" i="2" a="1"/>
  <c r="AK2218" i="2" s="1"/>
  <c r="AK2219" i="2" a="1"/>
  <c r="AK2219" i="2" s="1"/>
  <c r="AK2220" i="2" a="1"/>
  <c r="AK2220" i="2" s="1"/>
  <c r="AK3088" i="2" a="1"/>
  <c r="AK3088" i="2" s="1"/>
  <c r="AK3089" i="2" a="1"/>
  <c r="AK3089" i="2" s="1"/>
  <c r="AK3114" i="2" a="1"/>
  <c r="AK3114" i="2"/>
  <c r="AK3115" i="2" a="1"/>
  <c r="AK3115" i="2" s="1"/>
  <c r="AK3116" i="2" a="1"/>
  <c r="AK3116" i="2" s="1"/>
  <c r="AK3117" i="2" a="1"/>
  <c r="AK3117" i="2" s="1"/>
  <c r="AK3431" i="2" a="1"/>
  <c r="AK3431" i="2" s="1"/>
  <c r="AK3760" i="2" a="1"/>
  <c r="AK3760" i="2" s="1"/>
  <c r="AK3761" i="2" a="1"/>
  <c r="AK3761" i="2" s="1"/>
  <c r="AK3981" i="2" a="1"/>
  <c r="AK3981" i="2" s="1"/>
  <c r="AK3982" i="2" a="1"/>
  <c r="AK3982" i="2" s="1"/>
  <c r="AK5426" i="2" a="1"/>
  <c r="AK5426" i="2" s="1"/>
  <c r="AK6042" i="2" a="1"/>
  <c r="AK6042" i="2" s="1"/>
  <c r="AK6177" i="2" a="1"/>
  <c r="AK6177" i="2"/>
  <c r="AK6224" i="2" a="1"/>
  <c r="AK6224" i="2" s="1"/>
  <c r="AK6348" i="2" a="1"/>
  <c r="AK6348" i="2" s="1"/>
  <c r="AK6437" i="2" a="1"/>
  <c r="AK6437" i="2"/>
  <c r="AK353" i="2" a="1"/>
  <c r="AK353" i="2"/>
  <c r="AK383" i="2" a="1"/>
  <c r="AK383" i="2" s="1"/>
  <c r="AK725" i="2" a="1"/>
  <c r="AK725" i="2"/>
  <c r="AK726" i="2" a="1"/>
  <c r="AK726" i="2" s="1"/>
  <c r="AK889" i="2" a="1"/>
  <c r="AK889" i="2"/>
  <c r="AK2151" i="2" a="1"/>
  <c r="AK2151" i="2" s="1"/>
  <c r="AK2152" i="2" a="1"/>
  <c r="AK2152" i="2" s="1"/>
  <c r="AK3061" i="2" a="1"/>
  <c r="AK3061" i="2" s="1"/>
  <c r="AK3062" i="2" a="1"/>
  <c r="AK3062" i="2"/>
  <c r="AK3438" i="2" a="1"/>
  <c r="AK3438" i="2" s="1"/>
  <c r="AK4287" i="2" a="1"/>
  <c r="AK4287" i="2" s="1"/>
  <c r="AK4510" i="2" a="1"/>
  <c r="AK4510" i="2" s="1"/>
  <c r="AK4511" i="2" a="1"/>
  <c r="AK4511" i="2"/>
  <c r="AK4794" i="2" a="1"/>
  <c r="AK4794" i="2" s="1"/>
  <c r="AK4795" i="2" a="1"/>
  <c r="AK4795" i="2" s="1"/>
  <c r="AK5037" i="2" a="1"/>
  <c r="AK5037" i="2"/>
  <c r="AK452" i="2" a="1"/>
  <c r="AK452" i="2"/>
  <c r="AK453" i="2" a="1"/>
  <c r="AK453" i="2"/>
  <c r="AK1050" i="2" a="1"/>
  <c r="AK1050" i="2" s="1"/>
  <c r="AK4665" i="2" a="1"/>
  <c r="AK4665" i="2"/>
  <c r="AK1489" i="2" a="1"/>
  <c r="AK1489" i="2" s="1"/>
  <c r="AK3557" i="2" a="1"/>
  <c r="AK3557" i="2"/>
  <c r="AK3793" i="2" a="1"/>
  <c r="AK3793" i="2" s="1"/>
  <c r="AK3798" i="2" a="1"/>
  <c r="AK3798" i="2" s="1"/>
  <c r="AK4012" i="2" a="1"/>
  <c r="AK4012" i="2" s="1"/>
  <c r="AK4013" i="2" a="1"/>
  <c r="AK4013" i="2" s="1"/>
  <c r="AK4324" i="2" a="1"/>
  <c r="AK4324" i="2" s="1"/>
  <c r="AK5821" i="2" a="1"/>
  <c r="AK5821" i="2" s="1"/>
  <c r="AK5203" i="2" a="1"/>
  <c r="AK5203" i="2"/>
  <c r="AK5320" i="2" a="1"/>
  <c r="AK5320" i="2" s="1"/>
  <c r="AK5529" i="2" a="1"/>
  <c r="AK5529" i="2" s="1"/>
  <c r="AK5539" i="2" a="1"/>
  <c r="AK5539" i="2" s="1"/>
  <c r="AK5731" i="2" a="1"/>
  <c r="AK5731" i="2" s="1"/>
  <c r="AK5990" i="2" a="1"/>
  <c r="AK5990" i="2" s="1"/>
  <c r="AK5991" i="2" a="1"/>
  <c r="AK5991" i="2"/>
  <c r="AK454" i="2" a="1"/>
  <c r="AK454" i="2" s="1"/>
  <c r="AK455" i="2" a="1"/>
  <c r="AK455" i="2" s="1"/>
  <c r="AK760" i="2" a="1"/>
  <c r="AK760" i="2" s="1"/>
  <c r="AK761" i="2" a="1"/>
  <c r="AK761" i="2" s="1"/>
  <c r="AK890" i="2" a="1"/>
  <c r="AK890" i="2" s="1"/>
  <c r="AK2195" i="2" a="1"/>
  <c r="AK2195" i="2" s="1"/>
  <c r="AK2196" i="2" a="1"/>
  <c r="AK2196" i="2" s="1"/>
  <c r="AK2245" i="2" a="1"/>
  <c r="AK2245" i="2" s="1"/>
  <c r="AK2246" i="2" a="1"/>
  <c r="AK2246" i="2" s="1"/>
  <c r="AK2269" i="2" a="1"/>
  <c r="AK2269" i="2" s="1"/>
  <c r="AK2270" i="2" a="1"/>
  <c r="AK2270" i="2" s="1"/>
  <c r="AK2271" i="2" a="1"/>
  <c r="AK2271" i="2" s="1"/>
  <c r="AK2277" i="2" a="1"/>
  <c r="AK2277" i="2"/>
  <c r="AK3211" i="2" a="1"/>
  <c r="AK3211" i="2" s="1"/>
  <c r="AK3262" i="2" a="1"/>
  <c r="AK3262" i="2" s="1"/>
  <c r="AK3263" i="2" a="1"/>
  <c r="AK3263" i="2" s="1"/>
  <c r="AK3307" i="2" a="1"/>
  <c r="AK3307" i="2" s="1"/>
  <c r="AK3308" i="2" a="1"/>
  <c r="AK3308" i="2" s="1"/>
  <c r="AK3309" i="2" a="1"/>
  <c r="AK3309" i="2" s="1"/>
  <c r="AK3310" i="2" a="1"/>
  <c r="AK3310" i="2" s="1"/>
  <c r="AK3335" i="2" a="1"/>
  <c r="AK3335" i="2" s="1"/>
  <c r="AK4322" i="2" a="1"/>
  <c r="AK4322" i="2" s="1"/>
  <c r="AK4534" i="2" a="1"/>
  <c r="AK4534" i="2" s="1"/>
  <c r="AK4535" i="2" a="1"/>
  <c r="AK4535" i="2" s="1"/>
  <c r="AK4882" i="2" a="1"/>
  <c r="AK4882" i="2" s="1"/>
  <c r="AK4883" i="2" a="1"/>
  <c r="AK4883" i="2" s="1"/>
  <c r="AK3347" i="2" a="1"/>
  <c r="AK3347" i="2" s="1"/>
  <c r="AK5464" i="2" a="1"/>
  <c r="AK5464" i="2" s="1"/>
  <c r="AK6178" i="2" a="1"/>
  <c r="AK6178" i="2"/>
  <c r="AK6409" i="2" a="1"/>
  <c r="AK6409" i="2" s="1"/>
  <c r="AK6528" i="2" a="1"/>
  <c r="AK6528" i="2" s="1"/>
  <c r="AK3359" i="2" a="1"/>
  <c r="AK3359" i="2" s="1"/>
  <c r="AK5058" i="2" a="1"/>
  <c r="AK5058" i="2" s="1"/>
  <c r="AK409" i="2" a="1"/>
  <c r="AK409" i="2" s="1"/>
  <c r="AK456" i="2" a="1"/>
  <c r="AK456" i="2" s="1"/>
  <c r="AK1044" i="2" a="1"/>
  <c r="AK1044" i="2"/>
  <c r="AK4666" i="2" a="1"/>
  <c r="AK4666" i="2" s="1"/>
  <c r="AK1490" i="2" a="1"/>
  <c r="AK1490" i="2" s="1"/>
  <c r="AK3558" i="2" a="1"/>
  <c r="AK3558" i="2" s="1"/>
  <c r="AK3762" i="2" a="1"/>
  <c r="AK3762" i="2" s="1"/>
  <c r="AK3763" i="2" a="1"/>
  <c r="AK3763" i="2" s="1"/>
  <c r="AK3983" i="2" a="1"/>
  <c r="AK3983" i="2" s="1"/>
  <c r="AK3984" i="2" a="1"/>
  <c r="AK3984" i="2" s="1"/>
  <c r="AK4051" i="2" a="1"/>
  <c r="AK4051" i="2"/>
  <c r="AK5204" i="2" a="1"/>
  <c r="AK5204" i="2" s="1"/>
  <c r="AK5321" i="2" a="1"/>
  <c r="AK5321" i="2" s="1"/>
  <c r="AK5722" i="2" a="1"/>
  <c r="AK5722" i="2" s="1"/>
  <c r="AK457" i="2" a="1"/>
  <c r="AK457" i="2"/>
  <c r="AK458" i="2" a="1"/>
  <c r="AK458" i="2" s="1"/>
  <c r="AK762" i="2" a="1"/>
  <c r="AK762" i="2" s="1"/>
  <c r="AK772" i="2" a="1"/>
  <c r="AK772" i="2" s="1"/>
  <c r="AK891" i="2" a="1"/>
  <c r="AK891" i="2" s="1"/>
  <c r="AK2116" i="2" a="1"/>
  <c r="AK2116" i="2" s="1"/>
  <c r="AK2117" i="2" a="1"/>
  <c r="AK2117" i="2" s="1"/>
  <c r="AK2221" i="2" a="1"/>
  <c r="AK2221" i="2" s="1"/>
  <c r="AK2222" i="2" a="1"/>
  <c r="AK2222" i="2" s="1"/>
  <c r="AK2247" i="2" a="1"/>
  <c r="AK2247" i="2" s="1"/>
  <c r="AK2248" i="2" a="1"/>
  <c r="AK2248" i="2"/>
  <c r="AK2249" i="2" a="1"/>
  <c r="AK2249" i="2" s="1"/>
  <c r="AK2272" i="2" a="1"/>
  <c r="AK2272" i="2"/>
  <c r="AK2996" i="2" a="1"/>
  <c r="AK2996" i="2" s="1"/>
  <c r="AK3063" i="2" a="1"/>
  <c r="AK3063" i="2"/>
  <c r="AK3158" i="2" a="1"/>
  <c r="AK3158" i="2"/>
  <c r="AK3212" i="2" a="1"/>
  <c r="AK3212" i="2" s="1"/>
  <c r="AK3213" i="2" a="1"/>
  <c r="AK3213" i="2" s="1"/>
  <c r="AK3214" i="2" a="1"/>
  <c r="AK3214" i="2" s="1"/>
  <c r="AK3215" i="2" a="1"/>
  <c r="AK3215" i="2"/>
  <c r="AK3264" i="2" a="1"/>
  <c r="AK3264" i="2" s="1"/>
  <c r="AK4308" i="2" a="1"/>
  <c r="AK4308" i="2" s="1"/>
  <c r="AK4512" i="2" a="1"/>
  <c r="AK4512" i="2" s="1"/>
  <c r="AK4513" i="2" a="1"/>
  <c r="AK4513" i="2" s="1"/>
  <c r="AK4923" i="2" a="1"/>
  <c r="AK4923" i="2"/>
  <c r="AK4924" i="2" a="1"/>
  <c r="AK4924" i="2" s="1"/>
  <c r="AK3360" i="2" a="1"/>
  <c r="AK3360" i="2"/>
  <c r="AK5467" i="2" a="1"/>
  <c r="AK5467" i="2" s="1"/>
  <c r="AK6043" i="2" a="1"/>
  <c r="AK6043" i="2"/>
  <c r="AK6096" i="2" a="1"/>
  <c r="AK6096" i="2" s="1"/>
  <c r="AK6179" i="2" a="1"/>
  <c r="AK6179" i="2"/>
  <c r="AK6225" i="2" a="1"/>
  <c r="AK6225" i="2" s="1"/>
  <c r="AK6394" i="2" a="1"/>
  <c r="AK6394" i="2"/>
  <c r="AK6461" i="2" a="1"/>
  <c r="AK6461" i="2" s="1"/>
  <c r="AK3367" i="2" a="1"/>
  <c r="AK3367" i="2"/>
  <c r="AK5059" i="2" a="1"/>
  <c r="AK5059" i="2"/>
  <c r="AK410" i="2" a="1"/>
  <c r="AK410" i="2" s="1"/>
  <c r="AK459" i="2" a="1"/>
  <c r="AK459" i="2" s="1"/>
  <c r="AK1045" i="2" a="1"/>
  <c r="AK1045" i="2" s="1"/>
  <c r="AK4667" i="2" a="1"/>
  <c r="AK4667" i="2" s="1"/>
  <c r="AK1491" i="2" a="1"/>
  <c r="AK1491" i="2" s="1"/>
  <c r="AK3559" i="2" a="1"/>
  <c r="AK3559" i="2" s="1"/>
  <c r="AK3764" i="2" a="1"/>
  <c r="AK3764" i="2" s="1"/>
  <c r="AK3765" i="2" a="1"/>
  <c r="AK3765" i="2" s="1"/>
  <c r="AK3985" i="2" a="1"/>
  <c r="AK3985" i="2"/>
  <c r="AK3986" i="2" a="1"/>
  <c r="AK3986" i="2" s="1"/>
  <c r="AK4052" i="2" a="1"/>
  <c r="AK4052" i="2" s="1"/>
  <c r="AK5205" i="2" a="1"/>
  <c r="AK5205" i="2" s="1"/>
  <c r="AK5322" i="2" a="1"/>
  <c r="AK5322" i="2" s="1"/>
  <c r="AK5723" i="2" a="1"/>
  <c r="AK5723" i="2" s="1"/>
  <c r="AK460" i="2" a="1"/>
  <c r="AK460" i="2" s="1"/>
  <c r="AK461" i="2" a="1"/>
  <c r="AK461" i="2" s="1"/>
  <c r="AK763" i="2" a="1"/>
  <c r="AK763" i="2"/>
  <c r="AK773" i="2" a="1"/>
  <c r="AK773" i="2" s="1"/>
  <c r="AK892" i="2" a="1"/>
  <c r="AK892" i="2"/>
  <c r="AK2118" i="2" a="1"/>
  <c r="AK2118" i="2" s="1"/>
  <c r="AK2153" i="2" a="1"/>
  <c r="AK2153" i="2" s="1"/>
  <c r="AK2223" i="2" a="1"/>
  <c r="AK2223" i="2" s="1"/>
  <c r="AK2250" i="2" a="1"/>
  <c r="AK2250" i="2"/>
  <c r="AK2251" i="2" a="1"/>
  <c r="AK2251" i="2" s="1"/>
  <c r="AK2252" i="2" a="1"/>
  <c r="AK2252" i="2" s="1"/>
  <c r="AK2253" i="2" a="1"/>
  <c r="AK2253" i="2" s="1"/>
  <c r="AK2273" i="2" a="1"/>
  <c r="AK2273" i="2" s="1"/>
  <c r="AK2997" i="2" a="1"/>
  <c r="AK2997" i="2" s="1"/>
  <c r="AK3064" i="2" a="1"/>
  <c r="AK3064" i="2" s="1"/>
  <c r="AK3159" i="2" a="1"/>
  <c r="AK3159" i="2"/>
  <c r="AK3216" i="2" a="1"/>
  <c r="AK3216" i="2"/>
  <c r="AK3217" i="2" a="1"/>
  <c r="AK3217" i="2"/>
  <c r="AK3218" i="2" a="1"/>
  <c r="AK3218" i="2" s="1"/>
  <c r="AK3219" i="2" a="1"/>
  <c r="AK3219" i="2" s="1"/>
  <c r="AK3265" i="2" a="1"/>
  <c r="AK3265" i="2" s="1"/>
  <c r="AK4309" i="2" a="1"/>
  <c r="AK4309" i="2" s="1"/>
  <c r="AK4514" i="2" a="1"/>
  <c r="AK4514" i="2" s="1"/>
  <c r="AK4515" i="2" a="1"/>
  <c r="AK4515" i="2" s="1"/>
  <c r="AK4925" i="2" a="1"/>
  <c r="AK4925" i="2" s="1"/>
  <c r="AK4926" i="2" a="1"/>
  <c r="AK4926" i="2" s="1"/>
  <c r="AK3361" i="2" a="1"/>
  <c r="AK3361" i="2"/>
  <c r="AK5468" i="2" a="1"/>
  <c r="AK5468" i="2"/>
  <c r="AK6044" i="2" a="1"/>
  <c r="AK6044" i="2"/>
  <c r="AK6097" i="2" a="1"/>
  <c r="AK6097" i="2"/>
  <c r="AK6180" i="2" a="1"/>
  <c r="AK6180" i="2"/>
  <c r="AK6226" i="2" a="1"/>
  <c r="AK6226" i="2"/>
  <c r="AK6395" i="2" a="1"/>
  <c r="AK6395" i="2" s="1"/>
  <c r="AK6462" i="2" a="1"/>
  <c r="AK6462" i="2"/>
  <c r="AK3368" i="2" a="1"/>
  <c r="AK3368" i="2" s="1"/>
  <c r="AK5060" i="2" a="1"/>
  <c r="AK5060" i="2"/>
  <c r="AK411" i="2" a="1"/>
  <c r="AK411" i="2" s="1"/>
  <c r="AK412" i="2" a="1"/>
  <c r="AK412" i="2"/>
  <c r="AK1037" i="2" a="1"/>
  <c r="AK1037" i="2" s="1"/>
  <c r="AK4668" i="2" a="1"/>
  <c r="AK4668" i="2" s="1"/>
  <c r="AK1389" i="2" a="1"/>
  <c r="AK1389" i="2"/>
  <c r="AK3560" i="2" a="1"/>
  <c r="AK3560" i="2" s="1"/>
  <c r="AK3794" i="2" a="1"/>
  <c r="AK3794" i="2" s="1"/>
  <c r="AK3799" i="2" a="1"/>
  <c r="AK3799" i="2" s="1"/>
  <c r="AK4014" i="2" a="1"/>
  <c r="AK4014" i="2"/>
  <c r="AK4015" i="2" a="1"/>
  <c r="AK4015" i="2" s="1"/>
  <c r="AK4288" i="2" a="1"/>
  <c r="AK4288" i="2"/>
  <c r="AK5822" i="2" a="1"/>
  <c r="AK5822" i="2"/>
  <c r="AK5192" i="2" a="1"/>
  <c r="AK5192" i="2"/>
  <c r="AK5323" i="2" a="1"/>
  <c r="AK5323" i="2" s="1"/>
  <c r="AK5530" i="2" a="1"/>
  <c r="AK5530" i="2"/>
  <c r="AK5540" i="2" a="1"/>
  <c r="AK5540" i="2" s="1"/>
  <c r="AK5724" i="2" a="1"/>
  <c r="AK5724" i="2"/>
  <c r="AK5980" i="2" a="1"/>
  <c r="AK5980" i="2" s="1"/>
  <c r="AK5985" i="2" a="1"/>
  <c r="AK5985" i="2"/>
  <c r="AK462" i="2" a="1"/>
  <c r="AK462" i="2" s="1"/>
  <c r="AK463" i="2" a="1"/>
  <c r="AK463" i="2"/>
  <c r="AK741" i="2" a="1"/>
  <c r="AK741" i="2" s="1"/>
  <c r="AK764" i="2" a="1"/>
  <c r="AK764" i="2" s="1"/>
  <c r="AK893" i="2" a="1"/>
  <c r="AK893" i="2" s="1"/>
  <c r="AK1865" i="2" a="1"/>
  <c r="AK1865" i="2"/>
  <c r="AK1866" i="2" a="1"/>
  <c r="AK1866" i="2" s="1"/>
  <c r="AK1954" i="2" a="1"/>
  <c r="AK1954" i="2" s="1"/>
  <c r="AK2032" i="2" a="1"/>
  <c r="AK2032" i="2"/>
  <c r="AK2033" i="2" a="1"/>
  <c r="AK2033" i="2" s="1"/>
  <c r="AK2119" i="2" a="1"/>
  <c r="AK2119" i="2"/>
  <c r="AK2197" i="2" a="1"/>
  <c r="AK2197" i="2" s="1"/>
  <c r="AK2224" i="2" a="1"/>
  <c r="AK2224" i="2"/>
  <c r="AK2732" i="2" a="1"/>
  <c r="AK2732" i="2" s="1"/>
  <c r="AK2733" i="2" a="1"/>
  <c r="AK2733" i="2"/>
  <c r="AK2734" i="2" a="1"/>
  <c r="AK2734" i="2"/>
  <c r="AK2831" i="2" a="1"/>
  <c r="AK2831" i="2" s="1"/>
  <c r="AK2832" i="2" a="1"/>
  <c r="AK2832" i="2" s="1"/>
  <c r="AK2908" i="2" a="1"/>
  <c r="AK2908" i="2" s="1"/>
  <c r="AK3160" i="2" a="1"/>
  <c r="AK3160" i="2" s="1"/>
  <c r="AK3161" i="2" a="1"/>
  <c r="AK3161" i="2"/>
  <c r="AK4289" i="2" a="1"/>
  <c r="AK4289" i="2" s="1"/>
  <c r="AK4536" i="2" a="1"/>
  <c r="AK4536" i="2"/>
  <c r="AK4537" i="2" a="1"/>
  <c r="AK4537" i="2" s="1"/>
  <c r="AK4884" i="2" a="1"/>
  <c r="AK4884" i="2" s="1"/>
  <c r="AK4885" i="2" a="1"/>
  <c r="AK4885" i="2" s="1"/>
  <c r="AK3441" i="2" a="1"/>
  <c r="AK3441" i="2"/>
  <c r="AK5454" i="2" a="1"/>
  <c r="AK5454" i="2" s="1"/>
  <c r="AK6181" i="2" a="1"/>
  <c r="AK6181" i="2" s="1"/>
  <c r="AK6404" i="2" a="1"/>
  <c r="AK6404" i="2" s="1"/>
  <c r="AK6525" i="2" a="1"/>
  <c r="AK6525" i="2" s="1"/>
  <c r="AK3442" i="2" a="1"/>
  <c r="AK3442" i="2"/>
  <c r="AK5038" i="2" a="1"/>
  <c r="AK5038" i="2" s="1"/>
  <c r="AK3266" i="2" a="1"/>
  <c r="AK3266" i="2" s="1"/>
  <c r="AK3730" i="2" a="1"/>
  <c r="AK3730" i="2" s="1"/>
  <c r="AK3731" i="2" a="1"/>
  <c r="AK3731" i="2" s="1"/>
  <c r="AK3927" i="2" a="1"/>
  <c r="AK3927" i="2" s="1"/>
  <c r="AK3928" i="2" a="1"/>
  <c r="AK3928" i="2" s="1"/>
  <c r="AK5444" i="2" a="1"/>
  <c r="AK5444" i="2" s="1"/>
  <c r="AK6401" i="2" a="1"/>
  <c r="AK6401" i="2"/>
  <c r="AK6523" i="2" a="1"/>
  <c r="AK6523" i="2"/>
  <c r="AK354" i="2" a="1"/>
  <c r="AK354" i="2"/>
  <c r="AK384" i="2" a="1"/>
  <c r="AK384" i="2" s="1"/>
  <c r="AK727" i="2" a="1"/>
  <c r="AK727" i="2"/>
  <c r="AK742" i="2" a="1"/>
  <c r="AK742" i="2" s="1"/>
  <c r="AK894" i="2" a="1"/>
  <c r="AK894" i="2" s="1"/>
  <c r="AK2225" i="2" a="1"/>
  <c r="AK2225" i="2" s="1"/>
  <c r="AK2226" i="2" a="1"/>
  <c r="AK2226" i="2" s="1"/>
  <c r="AK2254" i="2" a="1"/>
  <c r="AK2254" i="2" s="1"/>
  <c r="AK2255" i="2" a="1"/>
  <c r="AK2255" i="2" s="1"/>
  <c r="AK2256" i="2" a="1"/>
  <c r="AK2256" i="2" s="1"/>
  <c r="AK2274" i="2" a="1"/>
  <c r="AK2274" i="2" s="1"/>
  <c r="AK2275" i="2" a="1"/>
  <c r="AK2275" i="2" s="1"/>
  <c r="AK2276" i="2" a="1"/>
  <c r="AK2276" i="2" s="1"/>
  <c r="AK3220" i="2" a="1"/>
  <c r="AK3220" i="2" s="1"/>
  <c r="AK3221" i="2" a="1"/>
  <c r="AK3221" i="2" s="1"/>
  <c r="AK3222" i="2" a="1"/>
  <c r="AK3222" i="2"/>
  <c r="AK3223" i="2" a="1"/>
  <c r="AK3223" i="2" s="1"/>
  <c r="AK3267" i="2" a="1"/>
  <c r="AK3267" i="2"/>
  <c r="AK3268" i="2" a="1"/>
  <c r="AK3268" i="2"/>
  <c r="AK3336" i="2" a="1"/>
  <c r="AK3336" i="2"/>
  <c r="AK3337" i="2" a="1"/>
  <c r="AK3337" i="2" s="1"/>
  <c r="AK3369" i="2" a="1"/>
  <c r="AK3369" i="2" s="1"/>
  <c r="AK3370" i="2" a="1"/>
  <c r="AK3370" i="2"/>
  <c r="AK4310" i="2" a="1"/>
  <c r="AK4310" i="2" s="1"/>
  <c r="AK4458" i="2" a="1"/>
  <c r="AK4458" i="2"/>
  <c r="AK4459" i="2" a="1"/>
  <c r="AK4459" i="2" s="1"/>
  <c r="AK4904" i="2" a="1"/>
  <c r="AK4904" i="2" s="1"/>
  <c r="AK4905" i="2" a="1"/>
  <c r="AK4905" i="2" s="1"/>
  <c r="AK5039" i="2" a="1"/>
  <c r="AK5039" i="2" s="1"/>
  <c r="AK5040" i="2" a="1"/>
  <c r="AK5040" i="2" s="1"/>
  <c r="AK496" i="2" a="1"/>
  <c r="AK496" i="2" s="1"/>
  <c r="AK506" i="2" a="1"/>
  <c r="AK506" i="2" s="1"/>
  <c r="AK507" i="2" a="1"/>
  <c r="AK507" i="2" s="1"/>
  <c r="AK508" i="2" a="1"/>
  <c r="AK508" i="2" s="1"/>
  <c r="AK1022" i="2" a="1"/>
  <c r="AK1022" i="2"/>
  <c r="AK1023" i="2" a="1"/>
  <c r="AK1023" i="2" s="1"/>
  <c r="AK4669" i="2" a="1"/>
  <c r="AK4669" i="2"/>
  <c r="AK4670" i="2" a="1"/>
  <c r="AK4670" i="2" s="1"/>
  <c r="AK1337" i="2" a="1"/>
  <c r="AK1337" i="2" s="1"/>
  <c r="AK1338" i="2" a="1"/>
  <c r="AK1338" i="2" s="1"/>
  <c r="AK3561" i="2" a="1"/>
  <c r="AK3561" i="2"/>
  <c r="AK3562" i="2" a="1"/>
  <c r="AK3562" i="2" s="1"/>
  <c r="AK5823" i="2" a="1"/>
  <c r="AK5823" i="2"/>
  <c r="AK4311" i="2" a="1"/>
  <c r="AK4311" i="2" s="1"/>
  <c r="AK5824" i="2" a="1"/>
  <c r="AK5824" i="2" s="1"/>
  <c r="AK4312" i="2" a="1"/>
  <c r="AK4312" i="2"/>
  <c r="AK5193" i="2" a="1"/>
  <c r="AK5193" i="2" s="1"/>
  <c r="AK5194" i="2" a="1"/>
  <c r="AK5194" i="2" s="1"/>
  <c r="AK5324" i="2" a="1"/>
  <c r="AK5324" i="2" s="1"/>
  <c r="AK5325" i="2" a="1"/>
  <c r="AK5325" i="2"/>
  <c r="AK5713" i="2" a="1"/>
  <c r="AK5713" i="2" s="1"/>
  <c r="AK5714" i="2" a="1"/>
  <c r="AK5714" i="2" s="1"/>
  <c r="AK6045" i="2" a="1"/>
  <c r="AK6045" i="2" s="1"/>
  <c r="AK6098" i="2" a="1"/>
  <c r="AK6098" i="2" s="1"/>
  <c r="AK6182" i="2" a="1"/>
  <c r="AK6182" i="2" s="1"/>
  <c r="AK6227" i="2" a="1"/>
  <c r="AK6227" i="2" s="1"/>
  <c r="AK6280" i="2" a="1"/>
  <c r="AK6280" i="2" s="1"/>
  <c r="AK6285" i="2" a="1"/>
  <c r="AK6285" i="2" s="1"/>
  <c r="AK517" i="2" a="1"/>
  <c r="AK517" i="2" s="1"/>
  <c r="AK518" i="2" a="1"/>
  <c r="AK518" i="2"/>
  <c r="AK780" i="2" a="1"/>
  <c r="AK780" i="2" s="1"/>
  <c r="AK781" i="2" a="1"/>
  <c r="AK781" i="2"/>
  <c r="AK895" i="2" a="1"/>
  <c r="AK895" i="2" s="1"/>
  <c r="AK1105" i="2" a="1"/>
  <c r="AK1105" i="2" s="1"/>
  <c r="AK1106" i="2" a="1"/>
  <c r="AK1106" i="2" s="1"/>
  <c r="AK1107" i="2" a="1"/>
  <c r="AK1107" i="2" s="1"/>
  <c r="AK1110" i="2" a="1"/>
  <c r="AK1110" i="2"/>
  <c r="AK1111" i="2" a="1"/>
  <c r="AK1111" i="2" s="1"/>
  <c r="AK1112" i="2" a="1"/>
  <c r="AK1112" i="2"/>
  <c r="AK1121" i="2" a="1"/>
  <c r="AK1121" i="2"/>
  <c r="AK1122" i="2" a="1"/>
  <c r="AK1122" i="2" s="1"/>
  <c r="AK1166" i="2" a="1"/>
  <c r="AK1166" i="2" s="1"/>
  <c r="AK1167" i="2" a="1"/>
  <c r="AK1167" i="2"/>
  <c r="AK1168" i="2" a="1"/>
  <c r="AK1168" i="2" s="1"/>
  <c r="AK1169" i="2" a="1"/>
  <c r="AK1169" i="2" s="1"/>
  <c r="AK1171" i="2" a="1"/>
  <c r="AK1171" i="2" s="1"/>
  <c r="AK1172" i="2" a="1"/>
  <c r="AK1172" i="2" s="1"/>
  <c r="AK2169" i="2" a="1"/>
  <c r="AK2169" i="2" s="1"/>
  <c r="AK2170" i="2" a="1"/>
  <c r="AK2170" i="2" s="1"/>
  <c r="AK4226" i="2" a="1"/>
  <c r="AK4226" i="2" s="1"/>
  <c r="AK4550" i="2" a="1"/>
  <c r="AK4550" i="2" s="1"/>
  <c r="AK4551" i="2" a="1"/>
  <c r="AK4551" i="2" s="1"/>
  <c r="AK4927" i="2" a="1"/>
  <c r="AK4927" i="2" s="1"/>
  <c r="AK4928" i="2" a="1"/>
  <c r="AK4928" i="2"/>
  <c r="AK528" i="2" a="1"/>
  <c r="AK528" i="2" s="1"/>
  <c r="AK529" i="2" a="1"/>
  <c r="AK529" i="2"/>
  <c r="AK1002" i="2" a="1"/>
  <c r="AK1002" i="2"/>
  <c r="AK4671" i="2" a="1"/>
  <c r="AK4671" i="2" s="1"/>
  <c r="AK1253" i="2" a="1"/>
  <c r="AK1253" i="2" s="1"/>
  <c r="AK3563" i="2" a="1"/>
  <c r="AK3563" i="2" s="1"/>
  <c r="AK3375" i="2" a="1"/>
  <c r="AK3375" i="2" s="1"/>
  <c r="AK4033" i="2" a="1"/>
  <c r="AK4033" i="2"/>
  <c r="AK4034" i="2" a="1"/>
  <c r="AK4034" i="2" s="1"/>
  <c r="AK4048" i="2" a="1"/>
  <c r="AK4048" i="2"/>
  <c r="AK4050" i="2" a="1"/>
  <c r="AK4050" i="2" s="1"/>
  <c r="AK4265" i="2" a="1"/>
  <c r="AK4265" i="2" s="1"/>
  <c r="AK5825" i="2" a="1"/>
  <c r="AK5825" i="2" s="1"/>
  <c r="AK5157" i="2" a="1"/>
  <c r="AK5157" i="2" s="1"/>
  <c r="AK5326" i="2" a="1"/>
  <c r="AK5326" i="2" s="1"/>
  <c r="AK5401" i="2" a="1"/>
  <c r="AK5401" i="2" s="1"/>
  <c r="AK5673" i="2" a="1"/>
  <c r="AK5673" i="2" s="1"/>
  <c r="AK5873" i="2" a="1"/>
  <c r="AK5873" i="2" s="1"/>
  <c r="AK5962" i="2" a="1"/>
  <c r="AK5962" i="2" s="1"/>
  <c r="AK5963" i="2" a="1"/>
  <c r="AK5963" i="2" s="1"/>
  <c r="AK6324" i="2" a="1"/>
  <c r="AK6324" i="2"/>
  <c r="AK6532" i="2" a="1"/>
  <c r="AK6532" i="2" s="1"/>
  <c r="AK3224" i="2" a="1"/>
  <c r="AK3224" i="2" s="1"/>
  <c r="AK3664" i="2" a="1"/>
  <c r="AK3664" i="2" s="1"/>
  <c r="AK3665" i="2" a="1"/>
  <c r="AK3665" i="2"/>
  <c r="AK3863" i="2" a="1"/>
  <c r="AK3863" i="2" s="1"/>
  <c r="AK3864" i="2" a="1"/>
  <c r="AK3864" i="2"/>
  <c r="AK5402" i="2" a="1"/>
  <c r="AK5402" i="2" s="1"/>
  <c r="AK6363" i="2" a="1"/>
  <c r="AK6363" i="2" s="1"/>
  <c r="AK6484" i="2" a="1"/>
  <c r="AK6484" i="2" s="1"/>
  <c r="AK222" i="2" a="1"/>
  <c r="AK222" i="2" s="1"/>
  <c r="AK223" i="2" a="1"/>
  <c r="AK223" i="2" s="1"/>
  <c r="AK656" i="2" a="1"/>
  <c r="AK656" i="2" s="1"/>
  <c r="AK698" i="2" a="1"/>
  <c r="AK698" i="2"/>
  <c r="AK896" i="2" a="1"/>
  <c r="AK896" i="2" s="1"/>
  <c r="AK1955" i="2" a="1"/>
  <c r="AK1955" i="2" s="1"/>
  <c r="AK2034" i="2" a="1"/>
  <c r="AK2034" i="2" s="1"/>
  <c r="AK2035" i="2" a="1"/>
  <c r="AK2035" i="2" s="1"/>
  <c r="AK2120" i="2" a="1"/>
  <c r="AK2120" i="2" s="1"/>
  <c r="AK2154" i="2" a="1"/>
  <c r="AK2154" i="2" s="1"/>
  <c r="AK2155" i="2" a="1"/>
  <c r="AK2155" i="2" s="1"/>
  <c r="AK2171" i="2" a="1"/>
  <c r="AK2171" i="2" s="1"/>
  <c r="AK2172" i="2" a="1"/>
  <c r="AK2172" i="2" s="1"/>
  <c r="AK2833" i="2" a="1"/>
  <c r="AK2833" i="2" s="1"/>
  <c r="AK2909" i="2" a="1"/>
  <c r="AK2909" i="2" s="1"/>
  <c r="AK2910" i="2" a="1"/>
  <c r="AK2910" i="2"/>
  <c r="AK2998" i="2" a="1"/>
  <c r="AK2998" i="2" s="1"/>
  <c r="AK3065" i="2" a="1"/>
  <c r="AK3065" i="2" s="1"/>
  <c r="AK3090" i="2" a="1"/>
  <c r="AK3090" i="2" s="1"/>
  <c r="AK3091" i="2" a="1"/>
  <c r="AK3091" i="2" s="1"/>
  <c r="AK3118" i="2" a="1"/>
  <c r="AK3118" i="2"/>
  <c r="AK3348" i="2" a="1"/>
  <c r="AK3348" i="2" s="1"/>
  <c r="AK3349" i="2" a="1"/>
  <c r="AK3349" i="2" s="1"/>
  <c r="AK4227" i="2" a="1"/>
  <c r="AK4227" i="2" s="1"/>
  <c r="AK4370" i="2" a="1"/>
  <c r="AK4370" i="2"/>
  <c r="AK4390" i="2" a="1"/>
  <c r="AK4390" i="2"/>
  <c r="AK4846" i="2" a="1"/>
  <c r="AK4846" i="2" s="1"/>
  <c r="AK4847" i="2" a="1"/>
  <c r="AK4847" i="2" s="1"/>
  <c r="AK4996" i="2" a="1"/>
  <c r="AK4996" i="2"/>
  <c r="AK4997" i="2" a="1"/>
  <c r="AK4997" i="2" s="1"/>
  <c r="AK475" i="2" a="1"/>
  <c r="AK475" i="2" s="1"/>
  <c r="AK476" i="2" a="1"/>
  <c r="AK476" i="2" s="1"/>
  <c r="AK482" i="2" a="1"/>
  <c r="AK482" i="2" s="1"/>
  <c r="AK483" i="2" a="1"/>
  <c r="AK483" i="2"/>
  <c r="AK4672" i="2" a="1"/>
  <c r="AK4672" i="2" s="1"/>
  <c r="AK976" i="2" a="1"/>
  <c r="AK976" i="2" s="1"/>
  <c r="AK977" i="2" a="1"/>
  <c r="AK977" i="2" s="1"/>
  <c r="AK4673" i="2" a="1"/>
  <c r="AK4673" i="2" s="1"/>
  <c r="AK1254" i="2" a="1"/>
  <c r="AK1254" i="2"/>
  <c r="AK3564" i="2" a="1"/>
  <c r="AK3564" i="2" s="1"/>
  <c r="AK1291" i="2" a="1"/>
  <c r="AK1291" i="2"/>
  <c r="AK3565" i="2" a="1"/>
  <c r="AK3565" i="2"/>
  <c r="AK4175" i="2" a="1"/>
  <c r="AK4175" i="2"/>
  <c r="AK5826" i="2" a="1"/>
  <c r="AK5826" i="2" s="1"/>
  <c r="AK4266" i="2" a="1"/>
  <c r="AK4266" i="2" s="1"/>
  <c r="AK5827" i="2" a="1"/>
  <c r="AK5827" i="2"/>
  <c r="AK5131" i="2" a="1"/>
  <c r="AK5131" i="2" s="1"/>
  <c r="AK5327" i="2" a="1"/>
  <c r="AK5327" i="2"/>
  <c r="AK5158" i="2" a="1"/>
  <c r="AK5158" i="2"/>
  <c r="AK5328" i="2" a="1"/>
  <c r="AK5328" i="2" s="1"/>
  <c r="AK5674" i="2" a="1"/>
  <c r="AK5674" i="2" s="1"/>
  <c r="AK5699" i="2" a="1"/>
  <c r="AK5699" i="2" s="1"/>
  <c r="AK6046" i="2" a="1"/>
  <c r="AK6046" i="2" s="1"/>
  <c r="AK6099" i="2" a="1"/>
  <c r="AK6099" i="2" s="1"/>
  <c r="AK6183" i="2" a="1"/>
  <c r="AK6183" i="2" s="1"/>
  <c r="AK6228" i="2" a="1"/>
  <c r="AK6228" i="2" s="1"/>
  <c r="AK6281" i="2" a="1"/>
  <c r="AK6281" i="2" s="1"/>
  <c r="AK6286" i="2" a="1"/>
  <c r="AK6286" i="2"/>
  <c r="AK413" i="2" a="1"/>
  <c r="AK413" i="2" s="1"/>
  <c r="AK414" i="2" a="1"/>
  <c r="AK414" i="2"/>
  <c r="AK1024" i="2" a="1"/>
  <c r="AK1024" i="2" s="1"/>
  <c r="AK4674" i="2" a="1"/>
  <c r="AK4674" i="2" s="1"/>
  <c r="AK1339" i="2" a="1"/>
  <c r="AK1339" i="2"/>
  <c r="AK3566" i="2" a="1"/>
  <c r="AK3566" i="2" s="1"/>
  <c r="AK3698" i="2" a="1"/>
  <c r="AK3698" i="2"/>
  <c r="AK3699" i="2" a="1"/>
  <c r="AK3699" i="2"/>
  <c r="AK3929" i="2" a="1"/>
  <c r="AK3929" i="2" s="1"/>
  <c r="AK3930" i="2" a="1"/>
  <c r="AK3930" i="2"/>
  <c r="AK4267" i="2" a="1"/>
  <c r="AK4267" i="2" s="1"/>
  <c r="AK5828" i="2" a="1"/>
  <c r="AK5828" i="2" s="1"/>
  <c r="AK5175" i="2" a="1"/>
  <c r="AK5175" i="2"/>
  <c r="AK5329" i="2" a="1"/>
  <c r="AK5329" i="2" s="1"/>
  <c r="AK5715" i="2" a="1"/>
  <c r="AK5715" i="2" s="1"/>
  <c r="AK415" i="2" a="1"/>
  <c r="AK415" i="2" s="1"/>
  <c r="AK416" i="2" a="1"/>
  <c r="AK416" i="2"/>
  <c r="AK728" i="2" a="1"/>
  <c r="AK728" i="2" s="1"/>
  <c r="AK743" i="2" a="1"/>
  <c r="AK743" i="2" s="1"/>
  <c r="AK897" i="2" a="1"/>
  <c r="AK897" i="2" s="1"/>
  <c r="AK1675" i="2" a="1"/>
  <c r="AK1675" i="2" s="1"/>
  <c r="AK1761" i="2" a="1"/>
  <c r="AK1761" i="2" s="1"/>
  <c r="AK1762" i="2" a="1"/>
  <c r="AK1762" i="2" s="1"/>
  <c r="AK1763" i="2" a="1"/>
  <c r="AK1763" i="2"/>
  <c r="AK1764" i="2" a="1"/>
  <c r="AK1764" i="2"/>
  <c r="AK1867" i="2" a="1"/>
  <c r="AK1867" i="2"/>
  <c r="AK1868" i="2" a="1"/>
  <c r="AK1868" i="2"/>
  <c r="AK1956" i="2" a="1"/>
  <c r="AK1956" i="2" s="1"/>
  <c r="AK2559" i="2" a="1"/>
  <c r="AK2559" i="2"/>
  <c r="AK2633" i="2" a="1"/>
  <c r="AK2633" i="2" s="1"/>
  <c r="AK2634" i="2" a="1"/>
  <c r="AK2634" i="2" s="1"/>
  <c r="AK2635" i="2" a="1"/>
  <c r="AK2635" i="2"/>
  <c r="AK2636" i="2" a="1"/>
  <c r="AK2636" i="2" s="1"/>
  <c r="AK2735" i="2" a="1"/>
  <c r="AK2735" i="2"/>
  <c r="AK2911" i="2" a="1"/>
  <c r="AK2911" i="2" s="1"/>
  <c r="AK2912" i="2" a="1"/>
  <c r="AK2912" i="2" s="1"/>
  <c r="AK4313" i="2" a="1"/>
  <c r="AK4313" i="2" s="1"/>
  <c r="AK4421" i="2" a="1"/>
  <c r="AK4421" i="2" s="1"/>
  <c r="AK4460" i="2" a="1"/>
  <c r="AK4460" i="2"/>
  <c r="AK4906" i="2" a="1"/>
  <c r="AK4906" i="2" s="1"/>
  <c r="AK4912" i="2" a="1"/>
  <c r="AK4912" i="2"/>
  <c r="AK3269" i="2" a="1"/>
  <c r="AK3269" i="2" s="1"/>
  <c r="AK5427" i="2" a="1"/>
  <c r="AK5427" i="2" s="1"/>
  <c r="AK6047" i="2" a="1"/>
  <c r="AK6047" i="2" s="1"/>
  <c r="AK6184" i="2" a="1"/>
  <c r="AK6184" i="2"/>
  <c r="AK6229" i="2" a="1"/>
  <c r="AK6229" i="2" s="1"/>
  <c r="AK6349" i="2" a="1"/>
  <c r="AK6349" i="2" s="1"/>
  <c r="AK6449" i="2" a="1"/>
  <c r="AK6449" i="2" s="1"/>
  <c r="AK3311" i="2" a="1"/>
  <c r="AK3311" i="2"/>
  <c r="AK5041" i="2" a="1"/>
  <c r="AK5041" i="2" s="1"/>
  <c r="AK3225" i="2" a="1"/>
  <c r="AK3225" i="2"/>
  <c r="AK3666" i="2" a="1"/>
  <c r="AK3666" i="2"/>
  <c r="AK3667" i="2" a="1"/>
  <c r="AK3667" i="2"/>
  <c r="AK3842" i="2" a="1"/>
  <c r="AK3842" i="2" s="1"/>
  <c r="AK3865" i="2" a="1"/>
  <c r="AK3865" i="2" s="1"/>
  <c r="AK5403" i="2" a="1"/>
  <c r="AK5403" i="2"/>
  <c r="AK6350" i="2" a="1"/>
  <c r="AK6350" i="2" s="1"/>
  <c r="AK6485" i="2" a="1"/>
  <c r="AK6485" i="2"/>
  <c r="AK224" i="2" a="1"/>
  <c r="AK224" i="2" s="1"/>
  <c r="AK225" i="2" a="1"/>
  <c r="AK225" i="2" s="1"/>
  <c r="AK657" i="2" a="1"/>
  <c r="AK657" i="2" s="1"/>
  <c r="AK658" i="2" a="1"/>
  <c r="AK658" i="2" s="1"/>
  <c r="AK898" i="2" a="1"/>
  <c r="AK898" i="2" s="1"/>
  <c r="AK1869" i="2" a="1"/>
  <c r="AK1869" i="2" s="1"/>
  <c r="AK1957" i="2" a="1"/>
  <c r="AK1957" i="2" s="1"/>
  <c r="AK1958" i="2" a="1"/>
  <c r="AK1958" i="2" s="1"/>
  <c r="AK2036" i="2" a="1"/>
  <c r="AK2036" i="2" s="1"/>
  <c r="AK2121" i="2" a="1"/>
  <c r="AK2121" i="2"/>
  <c r="AK2156" i="2" a="1"/>
  <c r="AK2156" i="2"/>
  <c r="AK2157" i="2" a="1"/>
  <c r="AK2157" i="2"/>
  <c r="AK2173" i="2" a="1"/>
  <c r="AK2173" i="2" s="1"/>
  <c r="AK2834" i="2" a="1"/>
  <c r="AK2834" i="2" s="1"/>
  <c r="AK2835" i="2" a="1"/>
  <c r="AK2835" i="2"/>
  <c r="AK2836" i="2" a="1"/>
  <c r="AK2836" i="2" s="1"/>
  <c r="AK2913" i="2" a="1"/>
  <c r="AK2913" i="2"/>
  <c r="AK2914" i="2" a="1"/>
  <c r="AK2914" i="2" s="1"/>
  <c r="AK2999" i="2" a="1"/>
  <c r="AK2999" i="2" s="1"/>
  <c r="AK3092" i="2" a="1"/>
  <c r="AK3092" i="2" s="1"/>
  <c r="AK3093" i="2" a="1"/>
  <c r="AK3093" i="2"/>
  <c r="AK3350" i="2" a="1"/>
  <c r="AK3350" i="2" s="1"/>
  <c r="AK3351" i="2" a="1"/>
  <c r="AK3351" i="2" s="1"/>
  <c r="AK4176" i="2" a="1"/>
  <c r="AK4176" i="2" s="1"/>
  <c r="AK4371" i="2" a="1"/>
  <c r="AK4371" i="2" s="1"/>
  <c r="AK4372" i="2" a="1"/>
  <c r="AK4372" i="2" s="1"/>
  <c r="AK4823" i="2" a="1"/>
  <c r="AK4823" i="2"/>
  <c r="AK4848" i="2" a="1"/>
  <c r="AK4848" i="2" s="1"/>
  <c r="AK4971" i="2" a="1"/>
  <c r="AK4971" i="2" s="1"/>
  <c r="AK4998" i="2" a="1"/>
  <c r="AK4998" i="2" s="1"/>
  <c r="AK477" i="2" a="1"/>
  <c r="AK477" i="2" s="1"/>
  <c r="AK478" i="2" a="1"/>
  <c r="AK478" i="2"/>
  <c r="AK484" i="2" a="1"/>
  <c r="AK484" i="2" s="1"/>
  <c r="AK485" i="2" a="1"/>
  <c r="AK485" i="2" s="1"/>
  <c r="AK978" i="2" a="1"/>
  <c r="AK978" i="2" s="1"/>
  <c r="AK4675" i="2" a="1"/>
  <c r="AK4675" i="2" s="1"/>
  <c r="AK979" i="2" a="1"/>
  <c r="AK979" i="2" s="1"/>
  <c r="AK4676" i="2" a="1"/>
  <c r="AK4676" i="2"/>
  <c r="AK1255" i="2" a="1"/>
  <c r="AK1255" i="2" s="1"/>
  <c r="AK3567" i="2" a="1"/>
  <c r="AK3567" i="2" s="1"/>
  <c r="AK1256" i="2" a="1"/>
  <c r="AK1256" i="2" s="1"/>
  <c r="AK3568" i="2" a="1"/>
  <c r="AK3568" i="2" s="1"/>
  <c r="AK4177" i="2" a="1"/>
  <c r="AK4177" i="2" s="1"/>
  <c r="AK5829" i="2" a="1"/>
  <c r="AK5829" i="2" s="1"/>
  <c r="AK4228" i="2" a="1"/>
  <c r="AK4228" i="2" s="1"/>
  <c r="AK5830" i="2" a="1"/>
  <c r="AK5830" i="2"/>
  <c r="AK5330" i="2" a="1"/>
  <c r="AK5330" i="2" s="1"/>
  <c r="AK5132" i="2" a="1"/>
  <c r="AK5132" i="2" s="1"/>
  <c r="AK5159" i="2" a="1"/>
  <c r="AK5159" i="2"/>
  <c r="AK5331" i="2" a="1"/>
  <c r="AK5331" i="2" s="1"/>
  <c r="AK5675" i="2" a="1"/>
  <c r="AK5675" i="2"/>
  <c r="AK5676" i="2" a="1"/>
  <c r="AK5676" i="2" s="1"/>
  <c r="AK6048" i="2" a="1"/>
  <c r="AK6048" i="2"/>
  <c r="AK6100" i="2" a="1"/>
  <c r="AK6100" i="2" s="1"/>
  <c r="AK6185" i="2" a="1"/>
  <c r="AK6185" i="2"/>
  <c r="AK6230" i="2" a="1"/>
  <c r="AK6230" i="2" s="1"/>
  <c r="AK6282" i="2" a="1"/>
  <c r="AK6282" i="2" s="1"/>
  <c r="AK6287" i="2" a="1"/>
  <c r="AK6287" i="2" s="1"/>
  <c r="AK3226" i="2" a="1"/>
  <c r="AK3226" i="2" s="1"/>
  <c r="AK3668" i="2" a="1"/>
  <c r="AK3668" i="2" s="1"/>
  <c r="AK3669" i="2" a="1"/>
  <c r="AK3669" i="2"/>
  <c r="AK3843" i="2" a="1"/>
  <c r="AK3843" i="2" s="1"/>
  <c r="AK3866" i="2" a="1"/>
  <c r="AK3866" i="2"/>
  <c r="AK5404" i="2" a="1"/>
  <c r="AK5404" i="2" s="1"/>
  <c r="AK6364" i="2" a="1"/>
  <c r="AK6364" i="2" s="1"/>
  <c r="AK6486" i="2" a="1"/>
  <c r="AK6486" i="2" s="1"/>
  <c r="AK226" i="2" a="1"/>
  <c r="AK226" i="2" s="1"/>
  <c r="AK227" i="2" a="1"/>
  <c r="AK227" i="2" s="1"/>
  <c r="AK659" i="2" a="1"/>
  <c r="AK659" i="2"/>
  <c r="AK660" i="2" a="1"/>
  <c r="AK660" i="2" s="1"/>
  <c r="AK899" i="2" a="1"/>
  <c r="AK899" i="2" s="1"/>
  <c r="AK1870" i="2" a="1"/>
  <c r="AK1870" i="2" s="1"/>
  <c r="AK1959" i="2" a="1"/>
  <c r="AK1959" i="2"/>
  <c r="AK1960" i="2" a="1"/>
  <c r="AK1960" i="2" s="1"/>
  <c r="AK2037" i="2" a="1"/>
  <c r="AK2037" i="2" s="1"/>
  <c r="AK2122" i="2" a="1"/>
  <c r="AK2122" i="2" s="1"/>
  <c r="AK2158" i="2" a="1"/>
  <c r="AK2158" i="2" s="1"/>
  <c r="AK2159" i="2" a="1"/>
  <c r="AK2159" i="2"/>
  <c r="AK2174" i="2" a="1"/>
  <c r="AK2174" i="2" s="1"/>
  <c r="AK2837" i="2" a="1"/>
  <c r="AK2837" i="2"/>
  <c r="AK2838" i="2" a="1"/>
  <c r="AK2838" i="2" s="1"/>
  <c r="AK2839" i="2" a="1"/>
  <c r="AK2839" i="2" s="1"/>
  <c r="AK2840" i="2" a="1"/>
  <c r="AK2840" i="2"/>
  <c r="AK2915" i="2" a="1"/>
  <c r="AK2915" i="2" s="1"/>
  <c r="AK2916" i="2" a="1"/>
  <c r="AK2916" i="2" s="1"/>
  <c r="AK3094" i="2" a="1"/>
  <c r="AK3094" i="2"/>
  <c r="AK3095" i="2" a="1"/>
  <c r="AK3095" i="2"/>
  <c r="AK3352" i="2" a="1"/>
  <c r="AK3352" i="2"/>
  <c r="AK4178" i="2" a="1"/>
  <c r="AK4178" i="2" s="1"/>
  <c r="AK4373" i="2" a="1"/>
  <c r="AK4373" i="2" s="1"/>
  <c r="AK4391" i="2" a="1"/>
  <c r="AK4391" i="2"/>
  <c r="AK4824" i="2" a="1"/>
  <c r="AK4824" i="2" s="1"/>
  <c r="AK4849" i="2" a="1"/>
  <c r="AK4849" i="2" s="1"/>
  <c r="AK4972" i="2" a="1"/>
  <c r="AK4972" i="2" s="1"/>
  <c r="AK479" i="2" a="1"/>
  <c r="AK479" i="2" s="1"/>
  <c r="AK480" i="2" a="1"/>
  <c r="AK480" i="2" s="1"/>
  <c r="AK980" i="2" a="1"/>
  <c r="AK980" i="2" s="1"/>
  <c r="AK4677" i="2" a="1"/>
  <c r="AK4677" i="2" s="1"/>
  <c r="AK3569" i="2" a="1"/>
  <c r="AK3569" i="2" s="1"/>
  <c r="AK1257" i="2" a="1"/>
  <c r="AK1257" i="2" s="1"/>
  <c r="AK5831" i="2" a="1"/>
  <c r="AK5831" i="2"/>
  <c r="AK4179" i="2" a="1"/>
  <c r="AK4179" i="2" s="1"/>
  <c r="AK5332" i="2" a="1"/>
  <c r="AK5332" i="2"/>
  <c r="AK5133" i="2" a="1"/>
  <c r="AK5133" i="2" s="1"/>
  <c r="AK5677" i="2" a="1"/>
  <c r="AK5677" i="2"/>
  <c r="AK6049" i="2" a="1"/>
  <c r="AK6049" i="2" s="1"/>
  <c r="AK6186" i="2" a="1"/>
  <c r="AK6186" i="2" s="1"/>
  <c r="AK6231" i="2" a="1"/>
  <c r="AK6231" i="2" s="1"/>
  <c r="AK417" i="2" a="1"/>
  <c r="AK417" i="2" s="1"/>
  <c r="AK418" i="2" a="1"/>
  <c r="AK418" i="2" s="1"/>
  <c r="AK1025" i="2" a="1"/>
  <c r="AK1025" i="2" s="1"/>
  <c r="AK4678" i="2" a="1"/>
  <c r="AK4678" i="2"/>
  <c r="AK1340" i="2" a="1"/>
  <c r="AK1340" i="2" s="1"/>
  <c r="AK3570" i="2" a="1"/>
  <c r="AK3570" i="2" s="1"/>
  <c r="AK3700" i="2" a="1"/>
  <c r="AK3700" i="2" s="1"/>
  <c r="AK3701" i="2" a="1"/>
  <c r="AK3701" i="2" s="1"/>
  <c r="AK3931" i="2" a="1"/>
  <c r="AK3931" i="2" s="1"/>
  <c r="AK3932" i="2" a="1"/>
  <c r="AK3932" i="2" s="1"/>
  <c r="AK4268" i="2" a="1"/>
  <c r="AK4268" i="2" s="1"/>
  <c r="AK5832" i="2" a="1"/>
  <c r="AK5832" i="2"/>
  <c r="AK5176" i="2" a="1"/>
  <c r="AK5176" i="2" s="1"/>
  <c r="AK5333" i="2" a="1"/>
  <c r="AK5333" i="2" s="1"/>
  <c r="AK5716" i="2" a="1"/>
  <c r="AK5716" i="2" s="1"/>
  <c r="AK402" i="2" a="1"/>
  <c r="AK402" i="2" s="1"/>
  <c r="AK419" i="2" a="1"/>
  <c r="AK419" i="2"/>
  <c r="AK729" i="2" a="1"/>
  <c r="AK729" i="2" s="1"/>
  <c r="AK744" i="2" a="1"/>
  <c r="AK744" i="2" s="1"/>
  <c r="AK900" i="2" a="1"/>
  <c r="AK900" i="2" s="1"/>
  <c r="AK1676" i="2" a="1"/>
  <c r="AK1676" i="2"/>
  <c r="AK1677" i="2" a="1"/>
  <c r="AK1677" i="2" s="1"/>
  <c r="AK1765" i="2" a="1"/>
  <c r="AK1765" i="2"/>
  <c r="AK1766" i="2" a="1"/>
  <c r="AK1766" i="2" s="1"/>
  <c r="AK1767" i="2" a="1"/>
  <c r="AK1767" i="2" s="1"/>
  <c r="AK1768" i="2" a="1"/>
  <c r="AK1768" i="2" s="1"/>
  <c r="AK1871" i="2" a="1"/>
  <c r="AK1871" i="2"/>
  <c r="AK1961" i="2" a="1"/>
  <c r="AK1961" i="2" s="1"/>
  <c r="AK2560" i="2" a="1"/>
  <c r="AK2560" i="2"/>
  <c r="AK2637" i="2" a="1"/>
  <c r="AK2637" i="2" s="1"/>
  <c r="AK2638" i="2" a="1"/>
  <c r="AK2638" i="2" s="1"/>
  <c r="AK2639" i="2" a="1"/>
  <c r="AK2639" i="2" s="1"/>
  <c r="AK2640" i="2" a="1"/>
  <c r="AK2640" i="2" s="1"/>
  <c r="AK2736" i="2" a="1"/>
  <c r="AK2736" i="2" s="1"/>
  <c r="AK2917" i="2" a="1"/>
  <c r="AK2917" i="2" s="1"/>
  <c r="AK2918" i="2" a="1"/>
  <c r="AK2918" i="2" s="1"/>
  <c r="AK4290" i="2" a="1"/>
  <c r="AK4290" i="2" s="1"/>
  <c r="AK4422" i="2" a="1"/>
  <c r="AK4422" i="2" s="1"/>
  <c r="AK4461" i="2" a="1"/>
  <c r="AK4461" i="2"/>
  <c r="AK4907" i="2" a="1"/>
  <c r="AK4907" i="2" s="1"/>
  <c r="AK4908" i="2" a="1"/>
  <c r="AK4908" i="2"/>
  <c r="AK3270" i="2" a="1"/>
  <c r="AK3270" i="2" s="1"/>
  <c r="AK5428" i="2" a="1"/>
  <c r="AK5428" i="2" s="1"/>
  <c r="AK6050" i="2" a="1"/>
  <c r="AK6050" i="2"/>
  <c r="AK6187" i="2" a="1"/>
  <c r="AK6187" i="2" s="1"/>
  <c r="AK6232" i="2" a="1"/>
  <c r="AK6232" i="2"/>
  <c r="AK6351" i="2" a="1"/>
  <c r="AK6351" i="2"/>
  <c r="AK6446" i="2" a="1"/>
  <c r="AK6446" i="2" s="1"/>
  <c r="AK3312" i="2" a="1"/>
  <c r="AK3312" i="2" s="1"/>
  <c r="AK5042" i="2" a="1"/>
  <c r="AK5042" i="2"/>
  <c r="AK420" i="2" a="1"/>
  <c r="AK420" i="2"/>
  <c r="AK421" i="2" a="1"/>
  <c r="AK421" i="2" s="1"/>
  <c r="AK1046" i="2" a="1"/>
  <c r="AK1046" i="2" s="1"/>
  <c r="AK4679" i="2" a="1"/>
  <c r="AK4679" i="2" s="1"/>
  <c r="AK1439" i="2" a="1"/>
  <c r="AK1439" i="2" s="1"/>
  <c r="AK3571" i="2" a="1"/>
  <c r="AK3571" i="2" s="1"/>
  <c r="AK3732" i="2" a="1"/>
  <c r="AK3732" i="2" s="1"/>
  <c r="AK3766" i="2" a="1"/>
  <c r="AK3766" i="2"/>
  <c r="AK3955" i="2" a="1"/>
  <c r="AK3955" i="2" s="1"/>
  <c r="AK3956" i="2" a="1"/>
  <c r="AK3956" i="2" s="1"/>
  <c r="AK4053" i="2" a="1"/>
  <c r="AK4053" i="2" s="1"/>
  <c r="AK5206" i="2" a="1"/>
  <c r="AK5206" i="2" s="1"/>
  <c r="AK5334" i="2" a="1"/>
  <c r="AK5334" i="2" s="1"/>
  <c r="AK5725" i="2" a="1"/>
  <c r="AK5725" i="2"/>
  <c r="AK422" i="2" a="1"/>
  <c r="AK422" i="2"/>
  <c r="AK423" i="2" a="1"/>
  <c r="AK423" i="2" s="1"/>
  <c r="AK765" i="2" a="1"/>
  <c r="AK765" i="2" s="1"/>
  <c r="AK766" i="2" a="1"/>
  <c r="AK766" i="2"/>
  <c r="AK901" i="2" a="1"/>
  <c r="AK901" i="2" s="1"/>
  <c r="AK2038" i="2" a="1"/>
  <c r="AK2038" i="2" s="1"/>
  <c r="AK2039" i="2" a="1"/>
  <c r="AK2039" i="2"/>
  <c r="AK2198" i="2" a="1"/>
  <c r="AK2198" i="2" s="1"/>
  <c r="AK2199" i="2" a="1"/>
  <c r="AK2199" i="2"/>
  <c r="AK2200" i="2" a="1"/>
  <c r="AK2200" i="2" s="1"/>
  <c r="AK2201" i="2" a="1"/>
  <c r="AK2201" i="2" s="1"/>
  <c r="AK2227" i="2" a="1"/>
  <c r="AK2227" i="2" s="1"/>
  <c r="AK2228" i="2" a="1"/>
  <c r="AK2228" i="2" s="1"/>
  <c r="AK3000" i="2" a="1"/>
  <c r="AK3000" i="2" s="1"/>
  <c r="AK3001" i="2" a="1"/>
  <c r="AK3001" i="2" s="1"/>
  <c r="AK3119" i="2" a="1"/>
  <c r="AK3119" i="2"/>
  <c r="AK3120" i="2" a="1"/>
  <c r="AK3120" i="2" s="1"/>
  <c r="AK3121" i="2" a="1"/>
  <c r="AK3121" i="2"/>
  <c r="AK3122" i="2" a="1"/>
  <c r="AK3122" i="2" s="1"/>
  <c r="AK3162" i="2" a="1"/>
  <c r="AK3162" i="2" s="1"/>
  <c r="AK3163" i="2" a="1"/>
  <c r="AK3163" i="2" s="1"/>
  <c r="AK4314" i="2" a="1"/>
  <c r="AK4314" i="2" s="1"/>
  <c r="AK4488" i="2" a="1"/>
  <c r="AK4488" i="2" s="1"/>
  <c r="AK4489" i="2" a="1"/>
  <c r="AK4489" i="2" s="1"/>
  <c r="AK4913" i="2" a="1"/>
  <c r="AK4913" i="2" s="1"/>
  <c r="AK4914" i="2" a="1"/>
  <c r="AK4914" i="2"/>
  <c r="AK3353" i="2" a="1"/>
  <c r="AK3353" i="2" s="1"/>
  <c r="AK5466" i="2" a="1"/>
  <c r="AK5466" i="2"/>
  <c r="AK6051" i="2" a="1"/>
  <c r="AK6051" i="2" s="1"/>
  <c r="AK6101" i="2" a="1"/>
  <c r="AK6101" i="2" s="1"/>
  <c r="AK6188" i="2" a="1"/>
  <c r="AK6188" i="2"/>
  <c r="AK6233" i="2" a="1"/>
  <c r="AK6233" i="2" s="1"/>
  <c r="AK6396" i="2" a="1"/>
  <c r="AK6396" i="2"/>
  <c r="AK6460" i="2" a="1"/>
  <c r="AK6460" i="2" s="1"/>
  <c r="AK3371" i="2" a="1"/>
  <c r="AK3371" i="2" s="1"/>
  <c r="AK5061" i="2" a="1"/>
  <c r="AK5061" i="2" s="1"/>
  <c r="AK424" i="2" a="1"/>
  <c r="AK424" i="2" s="1"/>
  <c r="AK464" i="2" a="1"/>
  <c r="AK464" i="2" s="1"/>
  <c r="AK1038" i="2" a="1"/>
  <c r="AK1038" i="2" s="1"/>
  <c r="AK4680" i="2" a="1"/>
  <c r="AK4680" i="2" s="1"/>
  <c r="AK1341" i="2" a="1"/>
  <c r="AK1341" i="2" s="1"/>
  <c r="AK3572" i="2" a="1"/>
  <c r="AK3572" i="2" s="1"/>
  <c r="AK3733" i="2" a="1"/>
  <c r="AK3733" i="2" s="1"/>
  <c r="AK3734" i="2" a="1"/>
  <c r="AK3734" i="2" s="1"/>
  <c r="AK3933" i="2" a="1"/>
  <c r="AK3933" i="2" s="1"/>
  <c r="AK3957" i="2" a="1"/>
  <c r="AK3957" i="2" s="1"/>
  <c r="AK4291" i="2" a="1"/>
  <c r="AK4291" i="2" s="1"/>
  <c r="AK5833" i="2" a="1"/>
  <c r="AK5833" i="2"/>
  <c r="AK5195" i="2" a="1"/>
  <c r="AK5195" i="2" s="1"/>
  <c r="AK5335" i="2" a="1"/>
  <c r="AK5335" i="2"/>
  <c r="AK5726" i="2" a="1"/>
  <c r="AK5726" i="2"/>
  <c r="AK425" i="2" a="1"/>
  <c r="AK425" i="2" s="1"/>
  <c r="AK426" i="2" a="1"/>
  <c r="AK426" i="2" s="1"/>
  <c r="AK745" i="2" a="1"/>
  <c r="AK745" i="2" s="1"/>
  <c r="AK746" i="2" a="1"/>
  <c r="AK746" i="2"/>
  <c r="AK902" i="2" a="1"/>
  <c r="AK902" i="2" s="1"/>
  <c r="AK1769" i="2" a="1"/>
  <c r="AK1769" i="2" s="1"/>
  <c r="AK1770" i="2" a="1"/>
  <c r="AK1770" i="2" s="1"/>
  <c r="AK1771" i="2" a="1"/>
  <c r="AK1771" i="2" s="1"/>
  <c r="AK1872" i="2" a="1"/>
  <c r="AK1872" i="2" s="1"/>
  <c r="AK1873" i="2" a="1"/>
  <c r="AK1873" i="2" s="1"/>
  <c r="AK1962" i="2" a="1"/>
  <c r="AK1962" i="2"/>
  <c r="AK1963" i="2" a="1"/>
  <c r="AK1963" i="2" s="1"/>
  <c r="AK2040" i="2" a="1"/>
  <c r="AK2040" i="2" s="1"/>
  <c r="AK2641" i="2" a="1"/>
  <c r="AK2641" i="2"/>
  <c r="AK2642" i="2" a="1"/>
  <c r="AK2642" i="2" s="1"/>
  <c r="AK2643" i="2" a="1"/>
  <c r="AK2643" i="2"/>
  <c r="AK2737" i="2" a="1"/>
  <c r="AK2737" i="2" s="1"/>
  <c r="AK2738" i="2" a="1"/>
  <c r="AK2738" i="2" s="1"/>
  <c r="AK2739" i="2" a="1"/>
  <c r="AK2739" i="2" s="1"/>
  <c r="AK2919" i="2" a="1"/>
  <c r="AK2919" i="2"/>
  <c r="AK2920" i="2" a="1"/>
  <c r="AK2920" i="2" s="1"/>
  <c r="AK4315" i="2" a="1"/>
  <c r="AK4315" i="2" s="1"/>
  <c r="AK4462" i="2" a="1"/>
  <c r="AK4462" i="2" s="1"/>
  <c r="AK4463" i="2" a="1"/>
  <c r="AK4463" i="2"/>
  <c r="AK4915" i="2" a="1"/>
  <c r="AK4915" i="2" s="1"/>
  <c r="AK4916" i="2" a="1"/>
  <c r="AK4916" i="2"/>
  <c r="AK3313" i="2" a="1"/>
  <c r="AK3313" i="2"/>
  <c r="AK5445" i="2" a="1"/>
  <c r="AK5445" i="2" s="1"/>
  <c r="AK6052" i="2" a="1"/>
  <c r="AK6052" i="2"/>
  <c r="AK6189" i="2" a="1"/>
  <c r="AK6189" i="2"/>
  <c r="AK6234" i="2" a="1"/>
  <c r="AK6234" i="2"/>
  <c r="AK6365" i="2" a="1"/>
  <c r="AK6365" i="2"/>
  <c r="AK6454" i="2" a="1"/>
  <c r="AK6454" i="2"/>
  <c r="AK3314" i="2" a="1"/>
  <c r="AK3314" i="2" s="1"/>
  <c r="AK5043" i="2" a="1"/>
  <c r="AK5043" i="2" s="1"/>
  <c r="AK3227" i="2" a="1"/>
  <c r="AK3227" i="2" s="1"/>
  <c r="AK3702" i="2" a="1"/>
  <c r="AK3702" i="2" s="1"/>
  <c r="AK3703" i="2" a="1"/>
  <c r="AK3703" i="2" s="1"/>
  <c r="AK3867" i="2" a="1"/>
  <c r="AK3867" i="2" s="1"/>
  <c r="AK3868" i="2" a="1"/>
  <c r="AK3868" i="2" s="1"/>
  <c r="AK5429" i="2" a="1"/>
  <c r="AK5429" i="2" s="1"/>
  <c r="AK6375" i="2" a="1"/>
  <c r="AK6375" i="2"/>
  <c r="AK6496" i="2" a="1"/>
  <c r="AK6496" i="2" s="1"/>
  <c r="AK305" i="2" a="1"/>
  <c r="AK305" i="2"/>
  <c r="AK306" i="2" a="1"/>
  <c r="AK306" i="2" s="1"/>
  <c r="AK699" i="2" a="1"/>
  <c r="AK699" i="2" s="1"/>
  <c r="AK700" i="2" a="1"/>
  <c r="AK700" i="2"/>
  <c r="AK903" i="2" a="1"/>
  <c r="AK903" i="2" s="1"/>
  <c r="AK1964" i="2" a="1"/>
  <c r="AK1964" i="2"/>
  <c r="AK1965" i="2" a="1"/>
  <c r="AK1965" i="2"/>
  <c r="AK2041" i="2" a="1"/>
  <c r="AK2041" i="2" s="1"/>
  <c r="AK2042" i="2" a="1"/>
  <c r="AK2042" i="2"/>
  <c r="AK2043" i="2" a="1"/>
  <c r="AK2043" i="2" s="1"/>
  <c r="AK2123" i="2" a="1"/>
  <c r="AK2123" i="2" s="1"/>
  <c r="AK2175" i="2" a="1"/>
  <c r="AK2175" i="2"/>
  <c r="AK2176" i="2" a="1"/>
  <c r="AK2176" i="2" s="1"/>
  <c r="AK2841" i="2" a="1"/>
  <c r="AK2841" i="2" s="1"/>
  <c r="AK2921" i="2" a="1"/>
  <c r="AK2921" i="2" s="1"/>
  <c r="AK2922" i="2" a="1"/>
  <c r="AK2922" i="2" s="1"/>
  <c r="AK2923" i="2" a="1"/>
  <c r="AK2923" i="2" s="1"/>
  <c r="AK2924" i="2" a="1"/>
  <c r="AK2924" i="2" s="1"/>
  <c r="AK3002" i="2" a="1"/>
  <c r="AK3002" i="2" s="1"/>
  <c r="AK3123" i="2" a="1"/>
  <c r="AK3123" i="2"/>
  <c r="AK3124" i="2" a="1"/>
  <c r="AK3124" i="2"/>
  <c r="AK3362" i="2" a="1"/>
  <c r="AK3362" i="2"/>
  <c r="AK4229" i="2" a="1"/>
  <c r="AK4229" i="2" s="1"/>
  <c r="AK4392" i="2" a="1"/>
  <c r="AK4392" i="2"/>
  <c r="AK4393" i="2" a="1"/>
  <c r="AK4393" i="2"/>
  <c r="AK4850" i="2" a="1"/>
  <c r="AK4850" i="2" s="1"/>
  <c r="AK4851" i="2" a="1"/>
  <c r="AK4851" i="2" s="1"/>
  <c r="AK4999" i="2" a="1"/>
  <c r="AK4999" i="2" s="1"/>
  <c r="AK486" i="2" a="1"/>
  <c r="AK486" i="2" s="1"/>
  <c r="AK487" i="2" a="1"/>
  <c r="AK487" i="2" s="1"/>
  <c r="AK1003" i="2" a="1"/>
  <c r="AK1003" i="2" s="1"/>
  <c r="AK4681" i="2" a="1"/>
  <c r="AK4681" i="2"/>
  <c r="AK1292" i="2" a="1"/>
  <c r="AK1292" i="2" s="1"/>
  <c r="AK3573" i="2" a="1"/>
  <c r="AK3573" i="2" s="1"/>
  <c r="AK4230" i="2" a="1"/>
  <c r="AK4230" i="2" s="1"/>
  <c r="AK5834" i="2" a="1"/>
  <c r="AK5834" i="2" s="1"/>
  <c r="AK5160" i="2" a="1"/>
  <c r="AK5160" i="2" s="1"/>
  <c r="AK5336" i="2" a="1"/>
  <c r="AK5336" i="2" s="1"/>
  <c r="AK5678" i="2" a="1"/>
  <c r="AK5678" i="2" s="1"/>
  <c r="AK6053" i="2" a="1"/>
  <c r="AK6053" i="2"/>
  <c r="AK6190" i="2" a="1"/>
  <c r="AK6190" i="2" s="1"/>
  <c r="AK6235" i="2" a="1"/>
  <c r="AK6235" i="2" s="1"/>
  <c r="AK3228" i="2" a="1"/>
  <c r="AK3228" i="2"/>
  <c r="AK3670" i="2" a="1"/>
  <c r="AK3670" i="2" s="1"/>
  <c r="AK3704" i="2" a="1"/>
  <c r="AK3704" i="2" s="1"/>
  <c r="AK3869" i="2" a="1"/>
  <c r="AK3869" i="2" s="1"/>
  <c r="AK3870" i="2" a="1"/>
  <c r="AK3870" i="2"/>
  <c r="AK5405" i="2" a="1"/>
  <c r="AK5405" i="2" s="1"/>
  <c r="AK6376" i="2" a="1"/>
  <c r="AK6376" i="2"/>
  <c r="AK6497" i="2" a="1"/>
  <c r="AK6497" i="2"/>
  <c r="AK307" i="2" a="1"/>
  <c r="AK307" i="2" s="1"/>
  <c r="AK308" i="2" a="1"/>
  <c r="AK308" i="2"/>
  <c r="AK701" i="2" a="1"/>
  <c r="AK701" i="2" s="1"/>
  <c r="AK702" i="2" a="1"/>
  <c r="AK702" i="2"/>
  <c r="AK904" i="2" a="1"/>
  <c r="AK904" i="2" s="1"/>
  <c r="AK1966" i="2" a="1"/>
  <c r="AK1966" i="2" s="1"/>
  <c r="AK1967" i="2" a="1"/>
  <c r="AK1967" i="2"/>
  <c r="AK2044" i="2" a="1"/>
  <c r="AK2044" i="2" s="1"/>
  <c r="AK2045" i="2" a="1"/>
  <c r="AK2045" i="2" s="1"/>
  <c r="AK2046" i="2" a="1"/>
  <c r="AK2046" i="2" s="1"/>
  <c r="AK2047" i="2" a="1"/>
  <c r="AK2047" i="2" s="1"/>
  <c r="AK2177" i="2" a="1"/>
  <c r="AK2177" i="2" s="1"/>
  <c r="AK2178" i="2" a="1"/>
  <c r="AK2178" i="2" s="1"/>
  <c r="AK2842" i="2" a="1"/>
  <c r="AK2842" i="2" s="1"/>
  <c r="AK2925" i="2" a="1"/>
  <c r="AK2925" i="2"/>
  <c r="AK2926" i="2" a="1"/>
  <c r="AK2926" i="2" s="1"/>
  <c r="AK2927" i="2" a="1"/>
  <c r="AK2927" i="2"/>
  <c r="AK3003" i="2" a="1"/>
  <c r="AK3003" i="2" s="1"/>
  <c r="AK3004" i="2" a="1"/>
  <c r="AK3004" i="2" s="1"/>
  <c r="AK3125" i="2" a="1"/>
  <c r="AK3125" i="2"/>
  <c r="AK3126" i="2" a="1"/>
  <c r="AK3126" i="2" s="1"/>
  <c r="AK3354" i="2" a="1"/>
  <c r="AK3354" i="2"/>
  <c r="AK4231" i="2" a="1"/>
  <c r="AK4231" i="2" s="1"/>
  <c r="AK4394" i="2" a="1"/>
  <c r="AK4394" i="2"/>
  <c r="AK4395" i="2" a="1"/>
  <c r="AK4395" i="2" s="1"/>
  <c r="AK4852" i="2" a="1"/>
  <c r="AK4852" i="2" s="1"/>
  <c r="AK4853" i="2" a="1"/>
  <c r="AK4853" i="2"/>
  <c r="AK5000" i="2" a="1"/>
  <c r="AK5000" i="2" s="1"/>
  <c r="AK488" i="2" a="1"/>
  <c r="AK488" i="2" s="1"/>
  <c r="AK489" i="2" a="1"/>
  <c r="AK489" i="2" s="1"/>
  <c r="AK981" i="2" a="1"/>
  <c r="AK981" i="2" s="1"/>
  <c r="AK4682" i="2" a="1"/>
  <c r="AK4682" i="2" s="1"/>
  <c r="AK1293" i="2" a="1"/>
  <c r="AK1293" i="2" s="1"/>
  <c r="AK3574" i="2" a="1"/>
  <c r="AK3574" i="2" s="1"/>
  <c r="AK4232" i="2" a="1"/>
  <c r="AK4232" i="2" s="1"/>
  <c r="AK5835" i="2" a="1"/>
  <c r="AK5835" i="2" s="1"/>
  <c r="AK5161" i="2" a="1"/>
  <c r="AK5161" i="2" s="1"/>
  <c r="AK5337" i="2" a="1"/>
  <c r="AK5337" i="2"/>
  <c r="AK5679" i="2" a="1"/>
  <c r="AK5679" i="2" s="1"/>
  <c r="AK6054" i="2" a="1"/>
  <c r="AK6054" i="2" s="1"/>
  <c r="AK6191" i="2" a="1"/>
  <c r="AK6191" i="2" s="1"/>
  <c r="AK6236" i="2" a="1"/>
  <c r="AK6236" i="2"/>
  <c r="AK3229" i="2" a="1"/>
  <c r="AK3229" i="2" s="1"/>
  <c r="AK3671" i="2" a="1"/>
  <c r="AK3671" i="2" s="1"/>
  <c r="AK3672" i="2" a="1"/>
  <c r="AK3672" i="2" s="1"/>
  <c r="AK3871" i="2" a="1"/>
  <c r="AK3871" i="2" s="1"/>
  <c r="AK3872" i="2" a="1"/>
  <c r="AK3872" i="2"/>
  <c r="AK5406" i="2" a="1"/>
  <c r="AK5406" i="2" s="1"/>
  <c r="AK6377" i="2" a="1"/>
  <c r="AK6377" i="2" s="1"/>
  <c r="AK6498" i="2" a="1"/>
  <c r="AK6498" i="2" s="1"/>
  <c r="AK228" i="2" a="1"/>
  <c r="AK228" i="2" s="1"/>
  <c r="AK309" i="2" a="1"/>
  <c r="AK309" i="2" s="1"/>
  <c r="AK661" i="2" a="1"/>
  <c r="AK661" i="2" s="1"/>
  <c r="AK703" i="2" a="1"/>
  <c r="AK703" i="2"/>
  <c r="AK905" i="2" a="1"/>
  <c r="AK905" i="2" s="1"/>
  <c r="AK1968" i="2" a="1"/>
  <c r="AK1968" i="2" s="1"/>
  <c r="AK2048" i="2" a="1"/>
  <c r="AK2048" i="2" s="1"/>
  <c r="AK2049" i="2" a="1"/>
  <c r="AK2049" i="2" s="1"/>
  <c r="AK2124" i="2" a="1"/>
  <c r="AK2124" i="2"/>
  <c r="AK2160" i="2" a="1"/>
  <c r="AK2160" i="2" s="1"/>
  <c r="AK2179" i="2" a="1"/>
  <c r="AK2179" i="2" s="1"/>
  <c r="AK2180" i="2" a="1"/>
  <c r="AK2180" i="2" s="1"/>
  <c r="AK2181" i="2" a="1"/>
  <c r="AK2181" i="2" s="1"/>
  <c r="AK2843" i="2" a="1"/>
  <c r="AK2843" i="2" s="1"/>
  <c r="AK2928" i="2" a="1"/>
  <c r="AK2928" i="2"/>
  <c r="AK3005" i="2" a="1"/>
  <c r="AK3005" i="2" s="1"/>
  <c r="AK3006" i="2" a="1"/>
  <c r="AK3006" i="2" s="1"/>
  <c r="AK3007" i="2" a="1"/>
  <c r="AK3007" i="2"/>
  <c r="AK3008" i="2" a="1"/>
  <c r="AK3008" i="2" s="1"/>
  <c r="AK3127" i="2" a="1"/>
  <c r="AK3127" i="2"/>
  <c r="AK3128" i="2" a="1"/>
  <c r="AK3128" i="2" s="1"/>
  <c r="AK3355" i="2" a="1"/>
  <c r="AK3355" i="2" s="1"/>
  <c r="AK4233" i="2" a="1"/>
  <c r="AK4233" i="2" s="1"/>
  <c r="AK4396" i="2" a="1"/>
  <c r="AK4396" i="2" s="1"/>
  <c r="AK4397" i="2" a="1"/>
  <c r="AK4397" i="2" s="1"/>
  <c r="AK4854" i="2" a="1"/>
  <c r="AK4854" i="2" s="1"/>
  <c r="AK4855" i="2" a="1"/>
  <c r="AK4855" i="2" s="1"/>
  <c r="AK5001" i="2" a="1"/>
  <c r="AK5001" i="2" s="1"/>
  <c r="AK481" i="2" a="1"/>
  <c r="AK481" i="2" s="1"/>
  <c r="AK490" i="2" a="1"/>
  <c r="AK490" i="2" s="1"/>
  <c r="AK982" i="2" a="1"/>
  <c r="AK982" i="2" s="1"/>
  <c r="AK4683" i="2" a="1"/>
  <c r="AK4683" i="2" s="1"/>
  <c r="AK1258" i="2" a="1"/>
  <c r="AK1258" i="2" s="1"/>
  <c r="AK3575" i="2" a="1"/>
  <c r="AK3575" i="2" s="1"/>
  <c r="AK4234" i="2" a="1"/>
  <c r="AK4234" i="2" s="1"/>
  <c r="AK5836" i="2" a="1"/>
  <c r="AK5836" i="2"/>
  <c r="AK5134" i="2" a="1"/>
  <c r="AK5134" i="2"/>
  <c r="AK5338" i="2" a="1"/>
  <c r="AK5338" i="2"/>
  <c r="AK5680" i="2" a="1"/>
  <c r="AK5680" i="2" s="1"/>
  <c r="AK6055" i="2" a="1"/>
  <c r="AK6055" i="2"/>
  <c r="AK6192" i="2" a="1"/>
  <c r="AK6192" i="2"/>
  <c r="AK6237" i="2" a="1"/>
  <c r="AK6237" i="2" s="1"/>
  <c r="AK3271" i="2" a="1"/>
  <c r="AK3271" i="2" s="1"/>
  <c r="AK3705" i="2" a="1"/>
  <c r="AK3705" i="2" s="1"/>
  <c r="AK3706" i="2" a="1"/>
  <c r="AK3706" i="2" s="1"/>
  <c r="AK3873" i="2" a="1"/>
  <c r="AK3873" i="2" s="1"/>
  <c r="AK3891" i="2" a="1"/>
  <c r="AK3891" i="2"/>
  <c r="AK5430" i="2" a="1"/>
  <c r="AK5430" i="2" s="1"/>
  <c r="AK6385" i="2" a="1"/>
  <c r="AK6385" i="2" s="1"/>
  <c r="AK6499" i="2" a="1"/>
  <c r="AK6499" i="2" s="1"/>
  <c r="AK310" i="2" a="1"/>
  <c r="AK310" i="2" s="1"/>
  <c r="AK311" i="2" a="1"/>
  <c r="AK311" i="2" s="1"/>
  <c r="AK704" i="2" a="1"/>
  <c r="AK704" i="2" s="1"/>
  <c r="AK705" i="2" a="1"/>
  <c r="AK705" i="2" s="1"/>
  <c r="AK906" i="2" a="1"/>
  <c r="AK906" i="2" s="1"/>
  <c r="AK1969" i="2" a="1"/>
  <c r="AK1969" i="2" s="1"/>
  <c r="AK2050" i="2" a="1"/>
  <c r="AK2050" i="2"/>
  <c r="AK2051" i="2" a="1"/>
  <c r="AK2051" i="2" s="1"/>
  <c r="AK2052" i="2" a="1"/>
  <c r="AK2052" i="2" s="1"/>
  <c r="AK2125" i="2" a="1"/>
  <c r="AK2125" i="2" s="1"/>
  <c r="AK2126" i="2" a="1"/>
  <c r="AK2126" i="2" s="1"/>
  <c r="AK2182" i="2" a="1"/>
  <c r="AK2182" i="2" s="1"/>
  <c r="AK2202" i="2" a="1"/>
  <c r="AK2202" i="2"/>
  <c r="AK2929" i="2" a="1"/>
  <c r="AK2929" i="2" s="1"/>
  <c r="AK2930" i="2" a="1"/>
  <c r="AK2930" i="2" s="1"/>
  <c r="AK2931" i="2" a="1"/>
  <c r="AK2931" i="2"/>
  <c r="AK2932" i="2" a="1"/>
  <c r="AK2932" i="2" s="1"/>
  <c r="AK3009" i="2" a="1"/>
  <c r="AK3009" i="2"/>
  <c r="AK3010" i="2" a="1"/>
  <c r="AK3010" i="2" s="1"/>
  <c r="AK3129" i="2" a="1"/>
  <c r="AK3129" i="2"/>
  <c r="AK3130" i="2" a="1"/>
  <c r="AK3130" i="2" s="1"/>
  <c r="AK3363" i="2" a="1"/>
  <c r="AK3363" i="2"/>
  <c r="AK4269" i="2" a="1"/>
  <c r="AK4269" i="2"/>
  <c r="AK4398" i="2" a="1"/>
  <c r="AK4398" i="2" s="1"/>
  <c r="AK4423" i="2" a="1"/>
  <c r="AK4423" i="2" s="1"/>
  <c r="AK4856" i="2" a="1"/>
  <c r="AK4856" i="2" s="1"/>
  <c r="AK4886" i="2" a="1"/>
  <c r="AK4886" i="2" s="1"/>
  <c r="AK5022" i="2" a="1"/>
  <c r="AK5022" i="2" s="1"/>
  <c r="AK491" i="2" a="1"/>
  <c r="AK491" i="2" s="1"/>
  <c r="AK492" i="2" a="1"/>
  <c r="AK492" i="2" s="1"/>
  <c r="AK1004" i="2" a="1"/>
  <c r="AK1004" i="2" s="1"/>
  <c r="AK4684" i="2" a="1"/>
  <c r="AK4684" i="2"/>
  <c r="AK1294" i="2" a="1"/>
  <c r="AK1294" i="2" s="1"/>
  <c r="AK3576" i="2" a="1"/>
  <c r="AK3576" i="2"/>
  <c r="AK4235" i="2" a="1"/>
  <c r="AK4235" i="2"/>
  <c r="AK5837" i="2" a="1"/>
  <c r="AK5837" i="2" s="1"/>
  <c r="AK5162" i="2" a="1"/>
  <c r="AK5162" i="2" s="1"/>
  <c r="AK5339" i="2" a="1"/>
  <c r="AK5339" i="2" s="1"/>
  <c r="AK5700" i="2" a="1"/>
  <c r="AK5700" i="2"/>
  <c r="AK6056" i="2" a="1"/>
  <c r="AK6056" i="2" s="1"/>
  <c r="AK6193" i="2" a="1"/>
  <c r="AK6193" i="2" s="1"/>
  <c r="AK6238" i="2" a="1"/>
  <c r="AK6238" i="2" s="1"/>
  <c r="AK427" i="2" a="1"/>
  <c r="AK427" i="2" s="1"/>
  <c r="AK465" i="2" a="1"/>
  <c r="AK465" i="2" s="1"/>
  <c r="AK1039" i="2" a="1"/>
  <c r="AK1039" i="2"/>
  <c r="AK4685" i="2" a="1"/>
  <c r="AK4685" i="2" s="1"/>
  <c r="AK1342" i="2" a="1"/>
  <c r="AK1342" i="2" s="1"/>
  <c r="AK3577" i="2" a="1"/>
  <c r="AK3577" i="2"/>
  <c r="AK3707" i="2" a="1"/>
  <c r="AK3707" i="2" s="1"/>
  <c r="AK3735" i="2" a="1"/>
  <c r="AK3735" i="2"/>
  <c r="AK3934" i="2" a="1"/>
  <c r="AK3934" i="2"/>
  <c r="AK3958" i="2" a="1"/>
  <c r="AK3958" i="2" s="1"/>
  <c r="AK4292" i="2" a="1"/>
  <c r="AK4292" i="2" s="1"/>
  <c r="AK5838" i="2" a="1"/>
  <c r="AK5838" i="2"/>
  <c r="AK5196" i="2" a="1"/>
  <c r="AK5196" i="2"/>
  <c r="AK5340" i="2" a="1"/>
  <c r="AK5340" i="2" s="1"/>
  <c r="AK5727" i="2" a="1"/>
  <c r="AK5727" i="2" s="1"/>
  <c r="AK428" i="2" a="1"/>
  <c r="AK428" i="2" s="1"/>
  <c r="AK429" i="2" a="1"/>
  <c r="AK429" i="2" s="1"/>
  <c r="AK747" i="2" a="1"/>
  <c r="AK747" i="2" s="1"/>
  <c r="AK748" i="2" a="1"/>
  <c r="AK748" i="2"/>
  <c r="AK907" i="2" a="1"/>
  <c r="AK907" i="2" s="1"/>
  <c r="AK1772" i="2" a="1"/>
  <c r="AK1772" i="2" s="1"/>
  <c r="AK1773" i="2" a="1"/>
  <c r="AK1773" i="2"/>
  <c r="AK1774" i="2" a="1"/>
  <c r="AK1774" i="2" s="1"/>
  <c r="AK1775" i="2" a="1"/>
  <c r="AK1775" i="2"/>
  <c r="AK1874" i="2" a="1"/>
  <c r="AK1874" i="2"/>
  <c r="AK1875" i="2" a="1"/>
  <c r="AK1875" i="2" s="1"/>
  <c r="AK1970" i="2" a="1"/>
  <c r="AK1970" i="2" s="1"/>
  <c r="AK1971" i="2" a="1"/>
  <c r="AK1971" i="2" s="1"/>
  <c r="AK2644" i="2" a="1"/>
  <c r="AK2644" i="2" s="1"/>
  <c r="AK2645" i="2" a="1"/>
  <c r="AK2645" i="2" s="1"/>
  <c r="AK2646" i="2" a="1"/>
  <c r="AK2646" i="2" s="1"/>
  <c r="AK2647" i="2" a="1"/>
  <c r="AK2647" i="2" s="1"/>
  <c r="AK2740" i="2" a="1"/>
  <c r="AK2740" i="2" s="1"/>
  <c r="AK2741" i="2" a="1"/>
  <c r="AK2741" i="2" s="1"/>
  <c r="AK2933" i="2" a="1"/>
  <c r="AK2933" i="2"/>
  <c r="AK2934" i="2" a="1"/>
  <c r="AK2934" i="2" s="1"/>
  <c r="AK4316" i="2" a="1"/>
  <c r="AK4316" i="2" s="1"/>
  <c r="AK4464" i="2" a="1"/>
  <c r="AK4464" i="2"/>
  <c r="AK4465" i="2" a="1"/>
  <c r="AK4465" i="2" s="1"/>
  <c r="AK4909" i="2" a="1"/>
  <c r="AK4909" i="2"/>
  <c r="AK4917" i="2" a="1"/>
  <c r="AK4917" i="2"/>
  <c r="AK3315" i="2" a="1"/>
  <c r="AK3315" i="2"/>
  <c r="AK5446" i="2" a="1"/>
  <c r="AK5446" i="2" s="1"/>
  <c r="AK6057" i="2" a="1"/>
  <c r="AK6057" i="2"/>
  <c r="AK6194" i="2" a="1"/>
  <c r="AK6194" i="2"/>
  <c r="AK6239" i="2" a="1"/>
  <c r="AK6239" i="2" s="1"/>
  <c r="AK6352" i="2" a="1"/>
  <c r="AK6352" i="2" s="1"/>
  <c r="AK6450" i="2" a="1"/>
  <c r="AK6450" i="2" s="1"/>
  <c r="AK3316" i="2" a="1"/>
  <c r="AK3316" i="2" s="1"/>
  <c r="AK5044" i="2" a="1"/>
  <c r="AK5044" i="2" s="1"/>
  <c r="AK430" i="2" a="1"/>
  <c r="AK430" i="2" s="1"/>
  <c r="AK431" i="2" a="1"/>
  <c r="AK431" i="2" s="1"/>
  <c r="AK1026" i="2" a="1"/>
  <c r="AK1026" i="2" s="1"/>
  <c r="AK4686" i="2" a="1"/>
  <c r="AK4686" i="2"/>
  <c r="AK1343" i="2" a="1"/>
  <c r="AK1343" i="2" s="1"/>
  <c r="AK3578" i="2" a="1"/>
  <c r="AK3578" i="2"/>
  <c r="AK4293" i="2" a="1"/>
  <c r="AK4293" i="2" s="1"/>
  <c r="AK5839" i="2" a="1"/>
  <c r="AK5839" i="2" s="1"/>
  <c r="AK5197" i="2" a="1"/>
  <c r="AK5197" i="2" s="1"/>
  <c r="AK5341" i="2" a="1"/>
  <c r="AK5341" i="2" s="1"/>
  <c r="AK5728" i="2" a="1"/>
  <c r="AK5728" i="2"/>
  <c r="AK1776" i="2" a="1"/>
  <c r="AK1776" i="2" s="1"/>
  <c r="AK1777" i="2" a="1"/>
  <c r="AK1777" i="2" s="1"/>
  <c r="AK1778" i="2" a="1"/>
  <c r="AK1778" i="2" s="1"/>
  <c r="AK1876" i="2" a="1"/>
  <c r="AK1876" i="2" s="1"/>
  <c r="AK1877" i="2" a="1"/>
  <c r="AK1877" i="2" s="1"/>
  <c r="AK1878" i="2" a="1"/>
  <c r="AK1878" i="2"/>
  <c r="AK2648" i="2" a="1"/>
  <c r="AK2648" i="2" s="1"/>
  <c r="AK2649" i="2" a="1"/>
  <c r="AK2649" i="2" s="1"/>
  <c r="AK2742" i="2" a="1"/>
  <c r="AK2742" i="2"/>
  <c r="AK2743" i="2" a="1"/>
  <c r="AK2743" i="2" s="1"/>
  <c r="AK2844" i="2" a="1"/>
  <c r="AK2844" i="2"/>
  <c r="AK2935" i="2" a="1"/>
  <c r="AK2935" i="2"/>
  <c r="AK6058" i="2" a="1"/>
  <c r="AK6058" i="2"/>
  <c r="AK6195" i="2" a="1"/>
  <c r="AK6195" i="2" s="1"/>
  <c r="AK6240" i="2" a="1"/>
  <c r="AK6240" i="2" s="1"/>
  <c r="AK3317" i="2" a="1"/>
  <c r="AK3317" i="2" s="1"/>
  <c r="AK5045" i="2" a="1"/>
  <c r="AK5045" i="2" s="1"/>
  <c r="AK3417" i="2" a="1"/>
  <c r="AK3417" i="2" s="1"/>
  <c r="AK3736" i="2" a="1"/>
  <c r="AK3736" i="2" s="1"/>
  <c r="AK3767" i="2" a="1"/>
  <c r="AK3767" i="2" s="1"/>
  <c r="AK3959" i="2" a="1"/>
  <c r="AK3959" i="2" s="1"/>
  <c r="AK3987" i="2" a="1"/>
  <c r="AK3987" i="2"/>
  <c r="AK5407" i="2" a="1"/>
  <c r="AK5407" i="2" s="1"/>
  <c r="AK6337" i="2" a="1"/>
  <c r="AK6337" i="2" s="1"/>
  <c r="AK6438" i="2" a="1"/>
  <c r="AK6438" i="2"/>
  <c r="AK355" i="2" a="1"/>
  <c r="AK355" i="2" s="1"/>
  <c r="AK356" i="2" a="1"/>
  <c r="AK356" i="2"/>
  <c r="AK706" i="2" a="1"/>
  <c r="AK706" i="2"/>
  <c r="AK730" i="2" a="1"/>
  <c r="AK730" i="2" s="1"/>
  <c r="AK908" i="2" a="1"/>
  <c r="AK908" i="2" s="1"/>
  <c r="AK2127" i="2" a="1"/>
  <c r="AK2127" i="2" s="1"/>
  <c r="AK2161" i="2" a="1"/>
  <c r="AK2161" i="2"/>
  <c r="AK3011" i="2" a="1"/>
  <c r="AK3011" i="2" s="1"/>
  <c r="AK3012" i="2" a="1"/>
  <c r="AK3012" i="2" s="1"/>
  <c r="AK4294" i="2" a="1"/>
  <c r="AK4294" i="2" s="1"/>
  <c r="AK466" i="2" a="1"/>
  <c r="AK466" i="2" s="1"/>
  <c r="AK474" i="2" a="1"/>
  <c r="AK474" i="2" s="1"/>
  <c r="AK4687" i="2" a="1"/>
  <c r="AK4687" i="2"/>
  <c r="AK1027" i="2" a="1"/>
  <c r="AK1027" i="2" s="1"/>
  <c r="AK1344" i="2" a="1"/>
  <c r="AK1344" i="2" s="1"/>
  <c r="AK3579" i="2" a="1"/>
  <c r="AK3579" i="2"/>
  <c r="AK4270" i="2" a="1"/>
  <c r="AK4270" i="2" s="1"/>
  <c r="AK5840" i="2" a="1"/>
  <c r="AK5840" i="2"/>
  <c r="AK5177" i="2" a="1"/>
  <c r="AK5177" i="2" s="1"/>
  <c r="AK5342" i="2" a="1"/>
  <c r="AK5342" i="2"/>
  <c r="AK5474" i="2" a="1"/>
  <c r="AK5474" i="2" s="1"/>
  <c r="AK5541" i="2" a="1"/>
  <c r="AK5541" i="2"/>
  <c r="AK5717" i="2" a="1"/>
  <c r="AK5717" i="2"/>
  <c r="AK2053" i="2" a="1"/>
  <c r="AK2053" i="2" s="1"/>
  <c r="AK2054" i="2" a="1"/>
  <c r="AK2054" i="2" s="1"/>
  <c r="AK2128" i="2" a="1"/>
  <c r="AK2128" i="2" s="1"/>
  <c r="AK2162" i="2" a="1"/>
  <c r="AK2162" i="2" s="1"/>
  <c r="AK2183" i="2" a="1"/>
  <c r="AK2183" i="2" s="1"/>
  <c r="AK2203" i="2" a="1"/>
  <c r="AK2203" i="2"/>
  <c r="AK3013" i="2" a="1"/>
  <c r="AK3013" i="2" s="1"/>
  <c r="AK3014" i="2" a="1"/>
  <c r="AK3014" i="2" s="1"/>
  <c r="AK3066" i="2" a="1"/>
  <c r="AK3066" i="2" s="1"/>
  <c r="AK3067" i="2" a="1"/>
  <c r="AK3067" i="2" s="1"/>
  <c r="AK3068" i="2" a="1"/>
  <c r="AK3068" i="2"/>
  <c r="AK3096" i="2" a="1"/>
  <c r="AK3096" i="2"/>
  <c r="AK6059" i="2" a="1"/>
  <c r="AK6059" i="2"/>
  <c r="AK6196" i="2" a="1"/>
  <c r="AK6196" i="2" s="1"/>
  <c r="AK6241" i="2" a="1"/>
  <c r="AK6241" i="2" s="1"/>
  <c r="AK3439" i="2" a="1"/>
  <c r="AK3439" i="2" s="1"/>
  <c r="AK4490" i="2" a="1"/>
  <c r="AK4490" i="2" s="1"/>
  <c r="AK4491" i="2" a="1"/>
  <c r="AK4491" i="2" s="1"/>
  <c r="AK4757" i="2" a="1"/>
  <c r="AK4757" i="2" s="1"/>
  <c r="AK4758" i="2" a="1"/>
  <c r="AK4758" i="2" s="1"/>
  <c r="AK5046" i="2" a="1"/>
  <c r="AK5046" i="2" s="1"/>
  <c r="AK403" i="2" a="1"/>
  <c r="AK403" i="2"/>
  <c r="AK432" i="2" a="1"/>
  <c r="AK432" i="2" s="1"/>
  <c r="AK1028" i="2" a="1"/>
  <c r="AK1028" i="2" s="1"/>
  <c r="AK4688" i="2" a="1"/>
  <c r="AK4688" i="2"/>
  <c r="AK1390" i="2" a="1"/>
  <c r="AK1390" i="2" s="1"/>
  <c r="AK3580" i="2" a="1"/>
  <c r="AK3580" i="2"/>
  <c r="AK3795" i="2" a="1"/>
  <c r="AK3795" i="2" s="1"/>
  <c r="AK3796" i="2" a="1"/>
  <c r="AK3796" i="2"/>
  <c r="AK4007" i="2" a="1"/>
  <c r="AK4007" i="2" s="1"/>
  <c r="AK4016" i="2" a="1"/>
  <c r="AK4016" i="2"/>
  <c r="AK4295" i="2" a="1"/>
  <c r="AK4295" i="2" s="1"/>
  <c r="AK5841" i="2" a="1"/>
  <c r="AK5841" i="2" s="1"/>
  <c r="AK5178" i="2" a="1"/>
  <c r="AK5178" i="2" s="1"/>
  <c r="AK5343" i="2" a="1"/>
  <c r="AK5343" i="2" s="1"/>
  <c r="AK5475" i="2" a="1"/>
  <c r="AK5475" i="2" s="1"/>
  <c r="AK5542" i="2" a="1"/>
  <c r="AK5542" i="2" s="1"/>
  <c r="AK5718" i="2" a="1"/>
  <c r="AK5718" i="2"/>
  <c r="AK5981" i="2" a="1"/>
  <c r="AK5981" i="2" s="1"/>
  <c r="AK5982" i="2" a="1"/>
  <c r="AK5982" i="2" s="1"/>
  <c r="AK433" i="2" a="1"/>
  <c r="AK433" i="2" s="1"/>
  <c r="AK434" i="2" a="1"/>
  <c r="AK434" i="2" s="1"/>
  <c r="AK749" i="2" a="1"/>
  <c r="AK749" i="2" s="1"/>
  <c r="AK750" i="2" a="1"/>
  <c r="AK750" i="2"/>
  <c r="AK909" i="2" a="1"/>
  <c r="AK909" i="2" s="1"/>
  <c r="AK1678" i="2" a="1"/>
  <c r="AK1678" i="2" s="1"/>
  <c r="AK1679" i="2" a="1"/>
  <c r="AK1679" i="2" s="1"/>
  <c r="AK1779" i="2" a="1"/>
  <c r="AK1779" i="2" s="1"/>
  <c r="AK1780" i="2" a="1"/>
  <c r="AK1780" i="2" s="1"/>
  <c r="AK1781" i="2" a="1"/>
  <c r="AK1781" i="2" s="1"/>
  <c r="AK1782" i="2" a="1"/>
  <c r="AK1782" i="2" s="1"/>
  <c r="AK2184" i="2" a="1"/>
  <c r="AK2184" i="2" s="1"/>
  <c r="AK2185" i="2" a="1"/>
  <c r="AK2185" i="2" s="1"/>
  <c r="AK2561" i="2" a="1"/>
  <c r="AK2561" i="2"/>
  <c r="AK2650" i="2" a="1"/>
  <c r="AK2650" i="2" s="1"/>
  <c r="AK2651" i="2" a="1"/>
  <c r="AK2651" i="2" s="1"/>
  <c r="AK2652" i="2" a="1"/>
  <c r="AK2652" i="2"/>
  <c r="AK2653" i="2" a="1"/>
  <c r="AK2653" i="2" s="1"/>
  <c r="AK2744" i="2" a="1"/>
  <c r="AK2744" i="2"/>
  <c r="AK3131" i="2" a="1"/>
  <c r="AK3131" i="2" s="1"/>
  <c r="AK3132" i="2" a="1"/>
  <c r="AK3132" i="2" s="1"/>
  <c r="AK4296" i="2" a="1"/>
  <c r="AK4296" i="2" s="1"/>
  <c r="AK4527" i="2" a="1"/>
  <c r="AK4527" i="2" s="1"/>
  <c r="AK4528" i="2" a="1"/>
  <c r="AK4528" i="2" s="1"/>
  <c r="AK4857" i="2" a="1"/>
  <c r="AK4857" i="2" s="1"/>
  <c r="AK4858" i="2" a="1"/>
  <c r="AK4858" i="2" s="1"/>
  <c r="AK3440" i="2" a="1"/>
  <c r="AK3440" i="2" s="1"/>
  <c r="AK5447" i="2" a="1"/>
  <c r="AK5447" i="2" s="1"/>
  <c r="AK6197" i="2" a="1"/>
  <c r="AK6197" i="2" s="1"/>
  <c r="AK6405" i="2" a="1"/>
  <c r="AK6405" i="2"/>
  <c r="AK6524" i="2" a="1"/>
  <c r="AK6524" i="2" s="1"/>
  <c r="AK3443" i="2" a="1"/>
  <c r="AK3443" i="2" s="1"/>
  <c r="AK5047" i="2" a="1"/>
  <c r="AK5047" i="2"/>
  <c r="AK229" i="2" a="1"/>
  <c r="AK229" i="2" s="1"/>
  <c r="AK435" i="2" a="1"/>
  <c r="AK435" i="2"/>
  <c r="AK921" i="2" a="1"/>
  <c r="AK921" i="2" s="1"/>
  <c r="AK4689" i="2" a="1"/>
  <c r="AK4689" i="2"/>
  <c r="AK1440" i="2" a="1"/>
  <c r="AK1440" i="2" s="1"/>
  <c r="AK3581" i="2" a="1"/>
  <c r="AK3581" i="2" s="1"/>
  <c r="AK3378" i="2" a="1"/>
  <c r="AK3378" i="2" s="1"/>
  <c r="AK3673" i="2" a="1"/>
  <c r="AK3673" i="2" s="1"/>
  <c r="AK3800" i="2" a="1"/>
  <c r="AK3800" i="2" s="1"/>
  <c r="AK4017" i="2" a="1"/>
  <c r="AK4017" i="2" s="1"/>
  <c r="AK4018" i="2" a="1"/>
  <c r="AK4018" i="2" s="1"/>
  <c r="AK4127" i="2" a="1"/>
  <c r="AK4127" i="2" s="1"/>
  <c r="AK5842" i="2" a="1"/>
  <c r="AK5842" i="2"/>
  <c r="AK5103" i="2" a="1"/>
  <c r="AK5103" i="2" s="1"/>
  <c r="AK5344" i="2" a="1"/>
  <c r="AK5344" i="2" s="1"/>
  <c r="AK5431" i="2" a="1"/>
  <c r="AK5431" i="2" s="1"/>
  <c r="AK5599" i="2" a="1"/>
  <c r="AK5599" i="2" s="1"/>
  <c r="AK5847" i="2" a="1"/>
  <c r="AK5847" i="2" s="1"/>
  <c r="AK5895" i="2" a="1"/>
  <c r="AK5895" i="2" s="1"/>
  <c r="AK5974" i="2" a="1"/>
  <c r="AK5974" i="2"/>
  <c r="AK6290" i="2" a="1"/>
  <c r="AK6290" i="2" s="1"/>
  <c r="AK6414" i="2" a="1"/>
  <c r="AK6414" i="2"/>
  <c r="AK751" i="2" a="1"/>
  <c r="AK751" i="2" s="1"/>
  <c r="AK767" i="2" a="1"/>
  <c r="AK767" i="2" s="1"/>
  <c r="AK910" i="2" a="1"/>
  <c r="AK910" i="2" s="1"/>
  <c r="AK1051" i="2" a="1"/>
  <c r="AK1051" i="2" s="1"/>
  <c r="AK1052" i="2" a="1"/>
  <c r="AK1052" i="2" s="1"/>
  <c r="AK1130" i="2" a="1"/>
  <c r="AK1130" i="2" s="1"/>
  <c r="AK1173" i="2" a="1"/>
  <c r="AK1173" i="2"/>
  <c r="AK1295" i="2" a="1"/>
  <c r="AK1295" i="2" s="1"/>
  <c r="AK1680" i="2" a="1"/>
  <c r="AK1680" i="2" s="1"/>
  <c r="AK2129" i="2" a="1"/>
  <c r="AK2129" i="2" s="1"/>
  <c r="AK2130" i="2" a="1"/>
  <c r="AK2130" i="2" s="1"/>
  <c r="AK2278" i="2" a="1"/>
  <c r="AK2278" i="2"/>
  <c r="AK2283" i="2" a="1"/>
  <c r="AK2283" i="2"/>
  <c r="AK2284" i="2" a="1"/>
  <c r="AK2284" i="2" s="1"/>
  <c r="AK2285" i="2" a="1"/>
  <c r="AK2285" i="2" s="1"/>
  <c r="AK2288" i="2" a="1"/>
  <c r="AK2288" i="2" s="1"/>
  <c r="AK2289" i="2" a="1"/>
  <c r="AK2289" i="2" s="1"/>
  <c r="AK2291" i="2" a="1"/>
  <c r="AK2291" i="2" s="1"/>
  <c r="AK2295" i="2" a="1"/>
  <c r="AK2295" i="2" s="1"/>
  <c r="AK3376" i="2" a="1"/>
  <c r="AK3376" i="2" s="1"/>
  <c r="AK3377" i="2" a="1"/>
  <c r="AK3377" i="2" s="1"/>
  <c r="AK3379" i="2" a="1"/>
  <c r="AK3379" i="2" s="1"/>
  <c r="AK4180" i="2" a="1"/>
  <c r="AK4180" i="2"/>
  <c r="AK4759" i="2" a="1"/>
  <c r="AK4759" i="2" s="1"/>
  <c r="AK4887" i="2" a="1"/>
  <c r="AK4887" i="2" s="1"/>
  <c r="AK4947" i="2" a="1"/>
  <c r="AK4947" i="2"/>
  <c r="AK5066" i="2" a="1"/>
  <c r="AK5066" i="2" s="1"/>
  <c r="AK5067" i="2" a="1"/>
  <c r="AK5067" i="2"/>
  <c r="AK497" i="2" a="1"/>
  <c r="AK497" i="2"/>
  <c r="AK498" i="2" a="1"/>
  <c r="AK498" i="2" s="1"/>
  <c r="AK1005" i="2" a="1"/>
  <c r="AK1005" i="2" s="1"/>
  <c r="AK4690" i="2" a="1"/>
  <c r="AK4690" i="2"/>
  <c r="AK1296" i="2" a="1"/>
  <c r="AK1296" i="2"/>
  <c r="AK3582" i="2" a="1"/>
  <c r="AK3582" i="2" s="1"/>
  <c r="AK3272" i="2" a="1"/>
  <c r="AK3272" i="2" s="1"/>
  <c r="AK3708" i="2" a="1"/>
  <c r="AK3708" i="2" s="1"/>
  <c r="AK3737" i="2" a="1"/>
  <c r="AK3737" i="2" s="1"/>
  <c r="AK3892" i="2" a="1"/>
  <c r="AK3892" i="2" s="1"/>
  <c r="AK3893" i="2" a="1"/>
  <c r="AK3893" i="2" s="1"/>
  <c r="AK4297" i="2" a="1"/>
  <c r="AK4297" i="2" s="1"/>
  <c r="AK5843" i="2" a="1"/>
  <c r="AK5843" i="2" s="1"/>
  <c r="AK5179" i="2" a="1"/>
  <c r="AK5179" i="2"/>
  <c r="AK5345" i="2" a="1"/>
  <c r="AK5345" i="2" s="1"/>
  <c r="AK5432" i="2" a="1"/>
  <c r="AK5432" i="2"/>
  <c r="AK5719" i="2" a="1"/>
  <c r="AK5719" i="2"/>
  <c r="AK6060" i="2" a="1"/>
  <c r="AK6060" i="2" s="1"/>
  <c r="AK6198" i="2" a="1"/>
  <c r="AK6198" i="2" s="1"/>
  <c r="AK6242" i="2" a="1"/>
  <c r="AK6242" i="2" s="1"/>
  <c r="AK6386" i="2" a="1"/>
  <c r="AK6386" i="2"/>
  <c r="AK6511" i="2" a="1"/>
  <c r="AK6511" i="2" s="1"/>
  <c r="AK357" i="2" a="1"/>
  <c r="AK357" i="2" s="1"/>
  <c r="AK358" i="2" a="1"/>
  <c r="AK358" i="2" s="1"/>
  <c r="AK731" i="2" a="1"/>
  <c r="AK731" i="2" s="1"/>
  <c r="AK732" i="2" a="1"/>
  <c r="AK732" i="2" s="1"/>
  <c r="AK911" i="2" a="1"/>
  <c r="AK911" i="2"/>
  <c r="AK2204" i="2" a="1"/>
  <c r="AK2204" i="2" s="1"/>
  <c r="AK2205" i="2" a="1"/>
  <c r="AK2205" i="2" s="1"/>
  <c r="AK2206" i="2" a="1"/>
  <c r="AK2206" i="2"/>
  <c r="AK2207" i="2" a="1"/>
  <c r="AK2207" i="2" s="1"/>
  <c r="AK2208" i="2" a="1"/>
  <c r="AK2208" i="2"/>
  <c r="AK2229" i="2" a="1"/>
  <c r="AK2229" i="2" s="1"/>
  <c r="AK2230" i="2" a="1"/>
  <c r="AK2230" i="2"/>
  <c r="AK2231" i="2" a="1"/>
  <c r="AK2231" i="2" s="1"/>
  <c r="AK3097" i="2" a="1"/>
  <c r="AK3097" i="2" s="1"/>
  <c r="AK3133" i="2" a="1"/>
  <c r="AK3133" i="2" s="1"/>
  <c r="AK3134" i="2" a="1"/>
  <c r="AK3134" i="2" s="1"/>
  <c r="AK3135" i="2" a="1"/>
  <c r="AK3135" i="2" s="1"/>
  <c r="AK3164" i="2" a="1"/>
  <c r="AK3164" i="2" s="1"/>
  <c r="AK3165" i="2" a="1"/>
  <c r="AK3165" i="2" s="1"/>
  <c r="AK3166" i="2" a="1"/>
  <c r="AK3166" i="2" s="1"/>
  <c r="AK3230" i="2" a="1"/>
  <c r="AK3230" i="2"/>
  <c r="AK3364" i="2" a="1"/>
  <c r="AK3364" i="2" s="1"/>
  <c r="AK4271" i="2" a="1"/>
  <c r="AK4271" i="2" s="1"/>
  <c r="AK4424" i="2" a="1"/>
  <c r="AK4424" i="2"/>
  <c r="AK4425" i="2" a="1"/>
  <c r="AK4425" i="2" s="1"/>
  <c r="AK4888" i="2" a="1"/>
  <c r="AK4888" i="2"/>
  <c r="AK4889" i="2" a="1"/>
  <c r="AK4889" i="2"/>
  <c r="AK5023" i="2" a="1"/>
  <c r="AK5023" i="2" s="1"/>
  <c r="AL312" i="2"/>
  <c r="AL359" i="2"/>
  <c r="AL1029" i="2"/>
  <c r="AL4552" i="2"/>
  <c r="AL1297" i="2"/>
  <c r="AL3444" i="2"/>
  <c r="AL3231" i="2"/>
  <c r="AL3738" i="2"/>
  <c r="AL3768" i="2"/>
  <c r="AL3960" i="2"/>
  <c r="AL3988" i="2"/>
  <c r="AL125" i="2"/>
  <c r="AL230" i="2"/>
  <c r="AL618" i="2"/>
  <c r="AL662" i="2"/>
  <c r="AL786" i="2"/>
  <c r="AL1681" i="2"/>
  <c r="AL1783" i="2"/>
  <c r="AL1879" i="2"/>
  <c r="AL1880" i="2"/>
  <c r="AL1972" i="2"/>
  <c r="AL2055" i="2"/>
  <c r="AL2562" i="2"/>
  <c r="AL1973" i="2"/>
  <c r="AL2056" i="2"/>
  <c r="AL2936" i="2"/>
  <c r="AL3015" i="2"/>
  <c r="AL3273" i="2"/>
  <c r="AL4236" i="2"/>
  <c r="AL4466" i="2"/>
  <c r="AL4492" i="2"/>
  <c r="AL4733" i="2"/>
  <c r="AL4760" i="2"/>
  <c r="AL2654" i="2"/>
  <c r="AL2745" i="2"/>
  <c r="AL2845" i="2"/>
  <c r="AL2846" i="2"/>
  <c r="AL2937" i="2"/>
  <c r="AL4237" i="2"/>
  <c r="AL5732" i="2"/>
  <c r="AL5163" i="2"/>
  <c r="AL5207" i="2"/>
  <c r="AL5408" i="2"/>
  <c r="AL5476" i="2"/>
  <c r="AL5543" i="2"/>
  <c r="AL5681" i="2"/>
  <c r="AL5943" i="2"/>
  <c r="AL5964" i="2"/>
  <c r="AL6102" i="2"/>
  <c r="AL5002" i="2"/>
  <c r="AL6378" i="2"/>
  <c r="AL6500" i="2"/>
  <c r="AL313" i="2"/>
  <c r="AL360" i="2"/>
  <c r="AL1030" i="2"/>
  <c r="AL4553" i="2"/>
  <c r="AL1298" i="2"/>
  <c r="AL3445" i="2"/>
  <c r="AL3274" i="2"/>
  <c r="AL3739" i="2"/>
  <c r="AL3769" i="2"/>
  <c r="AL3961" i="2"/>
  <c r="AL3989" i="2"/>
  <c r="AL231" i="2"/>
  <c r="AL232" i="2"/>
  <c r="AL663" i="2"/>
  <c r="AL664" i="2"/>
  <c r="AL787" i="2"/>
  <c r="AL1682" i="2"/>
  <c r="AL1784" i="2"/>
  <c r="AL1881" i="2"/>
  <c r="AL1974" i="2"/>
  <c r="AL1975" i="2"/>
  <c r="AL2057" i="2"/>
  <c r="AL2563" i="2"/>
  <c r="AL1976" i="2"/>
  <c r="AL2058" i="2"/>
  <c r="AL3016" i="2"/>
  <c r="AL3017" i="2"/>
  <c r="AL3275" i="2"/>
  <c r="AL4238" i="2"/>
  <c r="AL4493" i="2"/>
  <c r="AL4494" i="2"/>
  <c r="AL4734" i="2"/>
  <c r="AL4761" i="2"/>
  <c r="AL2655" i="2"/>
  <c r="AL2746" i="2"/>
  <c r="AL2847" i="2"/>
  <c r="AL2938" i="2"/>
  <c r="AL2939" i="2"/>
  <c r="AL4239" i="2"/>
  <c r="AL5733" i="2"/>
  <c r="AL5164" i="2"/>
  <c r="AL5208" i="2"/>
  <c r="AL5433" i="2"/>
  <c r="AL5477" i="2"/>
  <c r="AL5544" i="2"/>
  <c r="AL5682" i="2"/>
  <c r="AL5944" i="2"/>
  <c r="AL5965" i="2"/>
  <c r="AL6103" i="2"/>
  <c r="AL5003" i="2"/>
  <c r="AL6387" i="2"/>
  <c r="AL6501" i="2"/>
  <c r="AL436" i="2"/>
  <c r="AL467" i="2"/>
  <c r="AL912" i="2"/>
  <c r="AL4554" i="2"/>
  <c r="AL3446" i="2"/>
  <c r="AL1190" i="2"/>
  <c r="AL3098" i="2"/>
  <c r="AL3602" i="2"/>
  <c r="AL3603" i="2"/>
  <c r="AL3804" i="2"/>
  <c r="AL3805" i="2"/>
  <c r="AL4079" i="2"/>
  <c r="AL5734" i="2"/>
  <c r="AL30" i="2"/>
  <c r="AL58" i="2"/>
  <c r="AL535" i="2"/>
  <c r="AL569" i="2"/>
  <c r="AL788" i="2"/>
  <c r="AL1441" i="2"/>
  <c r="AL1492" i="2"/>
  <c r="AL1546" i="2"/>
  <c r="AL1613" i="2"/>
  <c r="AL1683" i="2"/>
  <c r="AL1684" i="2"/>
  <c r="AL1882" i="2"/>
  <c r="AL2059" i="2"/>
  <c r="AL2435" i="2"/>
  <c r="AL2436" i="2"/>
  <c r="AL2468" i="2"/>
  <c r="AL2507" i="2"/>
  <c r="AL2564" i="2"/>
  <c r="AL2565" i="2"/>
  <c r="AL2940" i="2"/>
  <c r="AL3018" i="2"/>
  <c r="AL3276" i="2"/>
  <c r="AL4080" i="2"/>
  <c r="AL4325" i="2"/>
  <c r="AL4332" i="2"/>
  <c r="AL4735" i="2"/>
  <c r="AL4762" i="2"/>
  <c r="AL4929" i="2"/>
  <c r="AL5074" i="2"/>
  <c r="AL5209" i="2"/>
  <c r="AL5360" i="2"/>
  <c r="AL5600" i="2"/>
  <c r="AL5992" i="2"/>
  <c r="AL6104" i="2"/>
  <c r="AL6199" i="2"/>
  <c r="AL6305" i="2"/>
  <c r="AL6468" i="2"/>
  <c r="AL126" i="2"/>
  <c r="AL233" i="2"/>
  <c r="AL947" i="2"/>
  <c r="AL4555" i="2"/>
  <c r="AL1225" i="2"/>
  <c r="AL3447" i="2"/>
  <c r="AL3404" i="2"/>
  <c r="AL4128" i="2"/>
  <c r="AL5735" i="2"/>
  <c r="AL1299" i="2"/>
  <c r="AL1345" i="2"/>
  <c r="AL1346" i="2"/>
  <c r="AL1391" i="2"/>
  <c r="AL1442" i="2"/>
  <c r="AL1493" i="2"/>
  <c r="AL59" i="2"/>
  <c r="AL127" i="2"/>
  <c r="AL570" i="2"/>
  <c r="AL619" i="2"/>
  <c r="AL789" i="2"/>
  <c r="AL1883" i="2"/>
  <c r="AL1977" i="2"/>
  <c r="AL3709" i="2"/>
  <c r="AL3740" i="2"/>
  <c r="AL3935" i="2"/>
  <c r="AL3962" i="2"/>
  <c r="AL2303" i="2"/>
  <c r="AL2323" i="2"/>
  <c r="AL2324" i="2"/>
  <c r="AL2360" i="2"/>
  <c r="AL2398" i="2"/>
  <c r="AL2437" i="2"/>
  <c r="AL3405" i="2"/>
  <c r="AL2941" i="2"/>
  <c r="AL3019" i="2"/>
  <c r="AL4129" i="2"/>
  <c r="AL4467" i="2"/>
  <c r="AL4468" i="2"/>
  <c r="AL4736" i="2"/>
  <c r="AL4737" i="2"/>
  <c r="AL5104" i="2"/>
  <c r="AL5210" i="2"/>
  <c r="AL5383" i="2"/>
  <c r="AL5478" i="2"/>
  <c r="AL5545" i="2"/>
  <c r="AL5619" i="2"/>
  <c r="AL5862" i="2"/>
  <c r="AL5896" i="2"/>
  <c r="AL5921" i="2"/>
  <c r="AL4948" i="2"/>
  <c r="AL6353" i="2"/>
  <c r="AL6487" i="2"/>
  <c r="AL361" i="2"/>
  <c r="AL385" i="2"/>
  <c r="AL1040" i="2"/>
  <c r="AL4556" i="2"/>
  <c r="AL1347" i="2"/>
  <c r="AL3448" i="2"/>
  <c r="AL3318" i="2"/>
  <c r="AL234" i="2"/>
  <c r="AL314" i="2"/>
  <c r="AL665" i="2"/>
  <c r="AL790" i="2"/>
  <c r="AL707" i="2"/>
  <c r="AL1884" i="2"/>
  <c r="AL1885" i="2"/>
  <c r="AL1978" i="2"/>
  <c r="AL2060" i="2"/>
  <c r="AL2131" i="2"/>
  <c r="AL2163" i="2"/>
  <c r="AL5062" i="2"/>
  <c r="AL5063" i="2"/>
  <c r="AL5064" i="2"/>
  <c r="AL5065" i="2"/>
  <c r="AL2061" i="2"/>
  <c r="AL2132" i="2"/>
  <c r="AL3069" i="2"/>
  <c r="AL3099" i="2"/>
  <c r="AL3319" i="2"/>
  <c r="AL4272" i="2"/>
  <c r="AL4495" i="2"/>
  <c r="AL4516" i="2"/>
  <c r="AL4763" i="2"/>
  <c r="AL4796" i="2"/>
  <c r="AL2747" i="2"/>
  <c r="AL2848" i="2"/>
  <c r="AL2942" i="2"/>
  <c r="AL3020" i="2"/>
  <c r="AL3021" i="2"/>
  <c r="AL3070" i="2"/>
  <c r="AL4298" i="2"/>
  <c r="AL5736" i="2"/>
  <c r="AL5180" i="2"/>
  <c r="AL5211" i="2"/>
  <c r="AL5448" i="2"/>
  <c r="AL5479" i="2"/>
  <c r="AL5546" i="2"/>
  <c r="AL5720" i="2"/>
  <c r="AL5863" i="2"/>
  <c r="AL5975" i="2"/>
  <c r="AL5976" i="2"/>
  <c r="AL5024" i="2"/>
  <c r="AL6402" i="2"/>
  <c r="AL6519" i="2"/>
  <c r="AL128" i="2"/>
  <c r="AL386" i="2"/>
  <c r="AL948" i="2"/>
  <c r="AL4557" i="2"/>
  <c r="AL1226" i="2"/>
  <c r="AL3449" i="2"/>
  <c r="AL3136" i="2"/>
  <c r="AL4130" i="2"/>
  <c r="AL5737" i="2"/>
  <c r="AL1348" i="2"/>
  <c r="AL1392" i="2"/>
  <c r="AL1393" i="2"/>
  <c r="AL1443" i="2"/>
  <c r="AL1494" i="2"/>
  <c r="AL1495" i="2"/>
  <c r="AL129" i="2"/>
  <c r="AL235" i="2"/>
  <c r="AL620" i="2"/>
  <c r="AL666" i="2"/>
  <c r="AL791" i="2"/>
  <c r="AL1547" i="2"/>
  <c r="AL1614" i="2"/>
  <c r="AL2566" i="2"/>
  <c r="AL3625" i="2"/>
  <c r="AL3645" i="2"/>
  <c r="AL3844" i="2"/>
  <c r="AL3845" i="2"/>
  <c r="AL2325" i="2"/>
  <c r="AL2326" i="2"/>
  <c r="AL2361" i="2"/>
  <c r="AL2399" i="2"/>
  <c r="AL2438" i="2"/>
  <c r="AL2439" i="2"/>
  <c r="AL3167" i="2"/>
  <c r="AL2656" i="2"/>
  <c r="AL4240" i="2"/>
  <c r="AL4348" i="2"/>
  <c r="AL4374" i="2"/>
  <c r="AL4825" i="2"/>
  <c r="AL4859" i="2"/>
  <c r="AL5135" i="2"/>
  <c r="AL5212" i="2"/>
  <c r="AL5384" i="2"/>
  <c r="AL5651" i="2"/>
  <c r="AL5993" i="2"/>
  <c r="AL6105" i="2"/>
  <c r="AL6200" i="2"/>
  <c r="AL4973" i="2"/>
  <c r="AL6306" i="2"/>
  <c r="AL6433" i="2"/>
  <c r="AL315" i="2"/>
  <c r="AL362" i="2"/>
  <c r="AL1031" i="2"/>
  <c r="AL4558" i="2"/>
  <c r="AL1300" i="2"/>
  <c r="AL3450" i="2"/>
  <c r="AL3277" i="2"/>
  <c r="AL3770" i="2"/>
  <c r="AL3771" i="2"/>
  <c r="AL3963" i="2"/>
  <c r="AL3990" i="2"/>
  <c r="AL236" i="2"/>
  <c r="AL387" i="2"/>
  <c r="AL667" i="2"/>
  <c r="AL708" i="2"/>
  <c r="AL792" i="2"/>
  <c r="AL1685" i="2"/>
  <c r="AL1785" i="2"/>
  <c r="AL1886" i="2"/>
  <c r="AL1979" i="2"/>
  <c r="AL2062" i="2"/>
  <c r="AL2063" i="2"/>
  <c r="AL1980" i="2"/>
  <c r="AL2064" i="2"/>
  <c r="AL3022" i="2"/>
  <c r="AL3071" i="2"/>
  <c r="AL3278" i="2"/>
  <c r="AL4241" i="2"/>
  <c r="AL4496" i="2"/>
  <c r="AL4517" i="2"/>
  <c r="AL4764" i="2"/>
  <c r="AL4765" i="2"/>
  <c r="AL2657" i="2"/>
  <c r="AL2658" i="2"/>
  <c r="AL2748" i="2"/>
  <c r="AL2849" i="2"/>
  <c r="AL2943" i="2"/>
  <c r="AL3023" i="2"/>
  <c r="AL4273" i="2"/>
  <c r="AL5738" i="2"/>
  <c r="AL5165" i="2"/>
  <c r="AL5213" i="2"/>
  <c r="AL5434" i="2"/>
  <c r="AL5480" i="2"/>
  <c r="AL5547" i="2"/>
  <c r="AL5701" i="2"/>
  <c r="AL5856" i="2"/>
  <c r="AL5945" i="2"/>
  <c r="AL5966" i="2"/>
  <c r="AL5004" i="2"/>
  <c r="AL6388" i="2"/>
  <c r="AL6512" i="2"/>
  <c r="AL316" i="2"/>
  <c r="AL363" i="2"/>
  <c r="AL1032" i="2"/>
  <c r="AL4559" i="2"/>
  <c r="AL1301" i="2"/>
  <c r="AL3451" i="2"/>
  <c r="AL3232" i="2"/>
  <c r="AL3741" i="2"/>
  <c r="AL3772" i="2"/>
  <c r="AL3964" i="2"/>
  <c r="AL3991" i="2"/>
  <c r="AL130" i="2"/>
  <c r="AL237" i="2"/>
  <c r="AL621" i="2"/>
  <c r="AL668" i="2"/>
  <c r="AL793" i="2"/>
  <c r="AL1686" i="2"/>
  <c r="AL1786" i="2"/>
  <c r="AL1787" i="2"/>
  <c r="AL1887" i="2"/>
  <c r="AL1981" i="2"/>
  <c r="AL2065" i="2"/>
  <c r="AL2567" i="2"/>
  <c r="AL1982" i="2"/>
  <c r="AL2066" i="2"/>
  <c r="AL2944" i="2"/>
  <c r="AL3024" i="2"/>
  <c r="AL3279" i="2"/>
  <c r="AL4242" i="2"/>
  <c r="AL4469" i="2"/>
  <c r="AL4497" i="2"/>
  <c r="AL4738" i="2"/>
  <c r="AL4766" i="2"/>
  <c r="AL2659" i="2"/>
  <c r="AL2749" i="2"/>
  <c r="AL2750" i="2"/>
  <c r="AL2850" i="2"/>
  <c r="AL2945" i="2"/>
  <c r="AL4243" i="2"/>
  <c r="AL5739" i="2"/>
  <c r="AL5166" i="2"/>
  <c r="AL5214" i="2"/>
  <c r="AL5409" i="2"/>
  <c r="AL5481" i="2"/>
  <c r="AL5548" i="2"/>
  <c r="AL5683" i="2"/>
  <c r="AL5946" i="2"/>
  <c r="AL5947" i="2"/>
  <c r="AL6106" i="2"/>
  <c r="AL5005" i="2"/>
  <c r="AL6379" i="2"/>
  <c r="AL6502" i="2"/>
  <c r="AL238" i="2"/>
  <c r="AL317" i="2"/>
  <c r="AL983" i="2"/>
  <c r="AL4560" i="2"/>
  <c r="AL1302" i="2"/>
  <c r="AL3452" i="2"/>
  <c r="AL3418" i="2"/>
  <c r="AL1349" i="2"/>
  <c r="AL1394" i="2"/>
  <c r="AL1444" i="2"/>
  <c r="AL1496" i="2"/>
  <c r="AL1497" i="2"/>
  <c r="AL1548" i="2"/>
  <c r="AL131" i="2"/>
  <c r="AL239" i="2"/>
  <c r="AL669" i="2"/>
  <c r="AL709" i="2"/>
  <c r="AL794" i="2"/>
  <c r="AL2067" i="2"/>
  <c r="AL2068" i="2"/>
  <c r="AL3773" i="2"/>
  <c r="AL3783" i="2"/>
  <c r="AL3992" i="2"/>
  <c r="AL3993" i="2"/>
  <c r="AL2327" i="2"/>
  <c r="AL2362" i="2"/>
  <c r="AL2400" i="2"/>
  <c r="AL2440" i="2"/>
  <c r="AL2441" i="2"/>
  <c r="AL2469" i="2"/>
  <c r="AL3432" i="2"/>
  <c r="AL3025" i="2"/>
  <c r="AL3072" i="2"/>
  <c r="AL4244" i="2"/>
  <c r="AL4498" i="2"/>
  <c r="AL4518" i="2"/>
  <c r="AL4767" i="2"/>
  <c r="AL4797" i="2"/>
  <c r="AL4245" i="2"/>
  <c r="AL5740" i="2"/>
  <c r="AL5136" i="2"/>
  <c r="AL5215" i="2"/>
  <c r="AL5410" i="2"/>
  <c r="AL5482" i="2"/>
  <c r="AL5549" i="2"/>
  <c r="AL5684" i="2"/>
  <c r="AL5948" i="2"/>
  <c r="AL5949" i="2"/>
  <c r="AL6107" i="2"/>
  <c r="AL5006" i="2"/>
  <c r="AL6389" i="2"/>
  <c r="AL6503" i="2"/>
  <c r="AL3320" i="2"/>
  <c r="AL3646" i="2"/>
  <c r="AL3674" i="2"/>
  <c r="AL3874" i="2"/>
  <c r="AL3894" i="2"/>
  <c r="AL4054" i="2"/>
  <c r="AL318" i="2"/>
  <c r="AL319" i="2"/>
  <c r="AL710" i="2"/>
  <c r="AL733" i="2"/>
  <c r="AL795" i="2"/>
  <c r="AL1788" i="2"/>
  <c r="AL1888" i="2"/>
  <c r="AL1983" i="2"/>
  <c r="AL2069" i="2"/>
  <c r="AL2070" i="2"/>
  <c r="AL2133" i="2"/>
  <c r="AL320" i="2"/>
  <c r="AL364" i="2"/>
  <c r="AL1006" i="2"/>
  <c r="AL4561" i="2"/>
  <c r="AL1350" i="2"/>
  <c r="AL3453" i="2"/>
  <c r="AL5181" i="2"/>
  <c r="AL5216" i="2"/>
  <c r="AL5685" i="2"/>
  <c r="AL3338" i="2"/>
  <c r="AL4274" i="2"/>
  <c r="AL2751" i="2"/>
  <c r="AL2752" i="2"/>
  <c r="AL2851" i="2"/>
  <c r="AL2946" i="2"/>
  <c r="AL3026" i="2"/>
  <c r="AL3027" i="2"/>
  <c r="AL5455" i="2"/>
  <c r="AL5994" i="2"/>
  <c r="AL6061" i="2"/>
  <c r="AL6108" i="2"/>
  <c r="AL6243" i="2"/>
  <c r="AL5048" i="2"/>
  <c r="AL6380" i="2"/>
  <c r="AL6457" i="2"/>
  <c r="AL132" i="2"/>
  <c r="AL240" i="2"/>
  <c r="AL949" i="2"/>
  <c r="AL4562" i="2"/>
  <c r="AL1227" i="2"/>
  <c r="AL3454" i="2"/>
  <c r="AL3406" i="2"/>
  <c r="AL4131" i="2"/>
  <c r="AL5741" i="2"/>
  <c r="AL1303" i="2"/>
  <c r="AL1351" i="2"/>
  <c r="AL1395" i="2"/>
  <c r="AL1396" i="2"/>
  <c r="AL1445" i="2"/>
  <c r="AL1498" i="2"/>
  <c r="AL60" i="2"/>
  <c r="AL133" i="2"/>
  <c r="AL571" i="2"/>
  <c r="AL622" i="2"/>
  <c r="AL796" i="2"/>
  <c r="AL1889" i="2"/>
  <c r="AL2071" i="2"/>
  <c r="AL3710" i="2"/>
  <c r="AL3742" i="2"/>
  <c r="AL3936" i="2"/>
  <c r="AL3965" i="2"/>
  <c r="AL2304" i="2"/>
  <c r="AL2328" i="2"/>
  <c r="AL2363" i="2"/>
  <c r="AL2364" i="2"/>
  <c r="AL2401" i="2"/>
  <c r="AL2442" i="2"/>
  <c r="AL3419" i="2"/>
  <c r="AL2947" i="2"/>
  <c r="AL3028" i="2"/>
  <c r="AL4132" i="2"/>
  <c r="AL4470" i="2"/>
  <c r="AL4471" i="2"/>
  <c r="AL4739" i="2"/>
  <c r="AL4740" i="2"/>
  <c r="AL5105" i="2"/>
  <c r="AL5217" i="2"/>
  <c r="AL5385" i="2"/>
  <c r="AL5483" i="2"/>
  <c r="AL5550" i="2"/>
  <c r="AL5652" i="2"/>
  <c r="AL5868" i="2"/>
  <c r="AL5897" i="2"/>
  <c r="AL5922" i="2"/>
  <c r="AL4974" i="2"/>
  <c r="AL6354" i="2"/>
  <c r="AL6488" i="2"/>
  <c r="AL3168" i="2"/>
  <c r="AL3593" i="2"/>
  <c r="AL3604" i="2"/>
  <c r="AL3806" i="2"/>
  <c r="AL3807" i="2"/>
  <c r="AL4055" i="2"/>
  <c r="AL31" i="2"/>
  <c r="AL61" i="2"/>
  <c r="AL536" i="2"/>
  <c r="AL537" i="2"/>
  <c r="AL797" i="2"/>
  <c r="AL1446" i="2"/>
  <c r="AL1499" i="2"/>
  <c r="AL1549" i="2"/>
  <c r="AL1550" i="2"/>
  <c r="AL1615" i="2"/>
  <c r="AL1687" i="2"/>
  <c r="AL1789" i="2"/>
  <c r="AL1890" i="2"/>
  <c r="AL2470" i="2"/>
  <c r="AL2508" i="2"/>
  <c r="AL2568" i="2"/>
  <c r="AL2569" i="2"/>
  <c r="AL32" i="2"/>
  <c r="AL62" i="2"/>
  <c r="AL913" i="2"/>
  <c r="AL4563" i="2"/>
  <c r="AL1191" i="2"/>
  <c r="AL3455" i="2"/>
  <c r="AL5075" i="2"/>
  <c r="AL5218" i="2"/>
  <c r="AL5593" i="2"/>
  <c r="AL2471" i="2"/>
  <c r="AL2509" i="2"/>
  <c r="AL3169" i="2"/>
  <c r="AL4081" i="2"/>
  <c r="AL4326" i="2"/>
  <c r="AL4333" i="2"/>
  <c r="AL4768" i="2"/>
  <c r="AL4769" i="2"/>
  <c r="AL2660" i="2"/>
  <c r="AL2753" i="2"/>
  <c r="AL5411" i="2"/>
  <c r="AL5995" i="2"/>
  <c r="AL6062" i="2"/>
  <c r="AL6109" i="2"/>
  <c r="AL6244" i="2"/>
  <c r="AL4949" i="2"/>
  <c r="AL6325" i="2"/>
  <c r="AL6420" i="2"/>
  <c r="AL63" i="2"/>
  <c r="AL64" i="2"/>
  <c r="AL922" i="2"/>
  <c r="AL4564" i="2"/>
  <c r="AL1192" i="2"/>
  <c r="AL3456" i="2"/>
  <c r="AL4082" i="2"/>
  <c r="AL5742" i="2"/>
  <c r="AL26" i="2"/>
  <c r="AL33" i="2"/>
  <c r="AL530" i="2"/>
  <c r="AL538" i="2"/>
  <c r="AL798" i="2"/>
  <c r="AL3387" i="2"/>
  <c r="AL4083" i="2"/>
  <c r="AL4950" i="2"/>
  <c r="AL5076" i="2"/>
  <c r="AL5219" i="2"/>
  <c r="AL5484" i="2"/>
  <c r="AL5551" i="2"/>
  <c r="AL5601" i="2"/>
  <c r="AL5996" i="2"/>
  <c r="AL6110" i="2"/>
  <c r="AL6245" i="2"/>
  <c r="AL3280" i="2"/>
  <c r="AL3626" i="2"/>
  <c r="AL3647" i="2"/>
  <c r="AL3846" i="2"/>
  <c r="AL3847" i="2"/>
  <c r="AL4056" i="2"/>
  <c r="AL134" i="2"/>
  <c r="AL241" i="2"/>
  <c r="AL623" i="2"/>
  <c r="AL670" i="2"/>
  <c r="AL799" i="2"/>
  <c r="AL1551" i="2"/>
  <c r="AL1616" i="2"/>
  <c r="AL1688" i="2"/>
  <c r="AL1790" i="2"/>
  <c r="AL1791" i="2"/>
  <c r="AL1891" i="2"/>
  <c r="AL1984" i="2"/>
  <c r="AL2072" i="2"/>
  <c r="AL2570" i="2"/>
  <c r="AL135" i="2"/>
  <c r="AL242" i="2"/>
  <c r="AL950" i="2"/>
  <c r="AL4565" i="2"/>
  <c r="AL1259" i="2"/>
  <c r="AL3457" i="2"/>
  <c r="AL5137" i="2"/>
  <c r="AL5220" i="2"/>
  <c r="AL5620" i="2"/>
  <c r="AL2571" i="2"/>
  <c r="AL2661" i="2"/>
  <c r="AL3281" i="2"/>
  <c r="AL4181" i="2"/>
  <c r="AL4375" i="2"/>
  <c r="AL4376" i="2"/>
  <c r="AL4826" i="2"/>
  <c r="AL4860" i="2"/>
  <c r="AL2662" i="2"/>
  <c r="AL2754" i="2"/>
  <c r="AL2755" i="2"/>
  <c r="AL2948" i="2"/>
  <c r="AL2949" i="2"/>
  <c r="AL5449" i="2"/>
  <c r="AL5997" i="2"/>
  <c r="AL6063" i="2"/>
  <c r="AL6111" i="2"/>
  <c r="AL6246" i="2"/>
  <c r="AL5007" i="2"/>
  <c r="AL6355" i="2"/>
  <c r="AL6447" i="2"/>
  <c r="AL243" i="2"/>
  <c r="AL321" i="2"/>
  <c r="AL984" i="2"/>
  <c r="AL4566" i="2"/>
  <c r="AL1260" i="2"/>
  <c r="AL3458" i="2"/>
  <c r="AL3170" i="2"/>
  <c r="AL1352" i="2"/>
  <c r="AL1397" i="2"/>
  <c r="AL1447" i="2"/>
  <c r="AL1500" i="2"/>
  <c r="AL1501" i="2"/>
  <c r="AL1552" i="2"/>
  <c r="AL136" i="2"/>
  <c r="AL244" i="2"/>
  <c r="AL624" i="2"/>
  <c r="AL671" i="2"/>
  <c r="AL800" i="2"/>
  <c r="AL1617" i="2"/>
  <c r="AL1689" i="2"/>
  <c r="AL3627" i="2"/>
  <c r="AL3648" i="2"/>
  <c r="AL3848" i="2"/>
  <c r="AL3875" i="2"/>
  <c r="AL2329" i="2"/>
  <c r="AL2365" i="2"/>
  <c r="AL2402" i="2"/>
  <c r="AL2443" i="2"/>
  <c r="AL2444" i="2"/>
  <c r="AL2472" i="2"/>
  <c r="AL3233" i="2"/>
  <c r="AL2663" i="2"/>
  <c r="AL2756" i="2"/>
  <c r="AL4246" i="2"/>
  <c r="AL4349" i="2"/>
  <c r="AL4377" i="2"/>
  <c r="AL4827" i="2"/>
  <c r="AL4861" i="2"/>
  <c r="AL4182" i="2"/>
  <c r="AL5743" i="2"/>
  <c r="AL5138" i="2"/>
  <c r="AL5221" i="2"/>
  <c r="AL5386" i="2"/>
  <c r="AL5686" i="2"/>
  <c r="AL5998" i="2"/>
  <c r="AL6112" i="2"/>
  <c r="AL6247" i="2"/>
  <c r="AL5008" i="2"/>
  <c r="AL6326" i="2"/>
  <c r="AL6439" i="2"/>
  <c r="AL245" i="2"/>
  <c r="AL322" i="2"/>
  <c r="AL985" i="2"/>
  <c r="AL4567" i="2"/>
  <c r="AL1228" i="2"/>
  <c r="AL3459" i="2"/>
  <c r="AL3171" i="2"/>
  <c r="AL1353" i="2"/>
  <c r="AL1398" i="2"/>
  <c r="AL1448" i="2"/>
  <c r="AL1449" i="2"/>
  <c r="AL1502" i="2"/>
  <c r="AL1553" i="2"/>
  <c r="AL1618" i="2"/>
  <c r="AL1690" i="2"/>
  <c r="AL2330" i="2"/>
  <c r="AL2366" i="2"/>
  <c r="AL2403" i="2"/>
  <c r="AL2404" i="2"/>
  <c r="AL2445" i="2"/>
  <c r="AL2473" i="2"/>
  <c r="AL3172" i="2"/>
  <c r="AL2664" i="2"/>
  <c r="AL2665" i="2"/>
  <c r="AL4350" i="2"/>
  <c r="AL4378" i="2"/>
  <c r="AL4828" i="2"/>
  <c r="AL4862" i="2"/>
  <c r="AL4183" i="2"/>
  <c r="AL5744" i="2"/>
  <c r="AL5139" i="2"/>
  <c r="AL5222" i="2"/>
  <c r="AL5387" i="2"/>
  <c r="AL5687" i="2"/>
  <c r="AL5999" i="2"/>
  <c r="AL6113" i="2"/>
  <c r="AL6201" i="2"/>
  <c r="AL4975" i="2"/>
  <c r="AL6327" i="2"/>
  <c r="AL6434" i="2"/>
  <c r="AL137" i="2"/>
  <c r="AL246" i="2"/>
  <c r="AL951" i="2"/>
  <c r="AL4568" i="2"/>
  <c r="AL1193" i="2"/>
  <c r="AL3460" i="2"/>
  <c r="AL3137" i="2"/>
  <c r="AL4133" i="2"/>
  <c r="AL5745" i="2"/>
  <c r="AL1304" i="2"/>
  <c r="AL1354" i="2"/>
  <c r="AL1399" i="2"/>
  <c r="AL1450" i="2"/>
  <c r="AL1451" i="2"/>
  <c r="AL1503" i="2"/>
  <c r="AL138" i="2"/>
  <c r="AL139" i="2"/>
  <c r="AL625" i="2"/>
  <c r="AL672" i="2"/>
  <c r="AL801" i="2"/>
  <c r="AL1554" i="2"/>
  <c r="AL1619" i="2"/>
  <c r="AL2572" i="2"/>
  <c r="AL2666" i="2"/>
  <c r="AL3605" i="2"/>
  <c r="AL3628" i="2"/>
  <c r="AL3823" i="2"/>
  <c r="AL3849" i="2"/>
  <c r="AL2305" i="2"/>
  <c r="AL2331" i="2"/>
  <c r="AL2367" i="2"/>
  <c r="AL2405" i="2"/>
  <c r="AL2406" i="2"/>
  <c r="AL2446" i="2"/>
  <c r="AL3138" i="2"/>
  <c r="AL4247" i="2"/>
  <c r="AL4351" i="2"/>
  <c r="AL4352" i="2"/>
  <c r="AL4798" i="2"/>
  <c r="AL4829" i="2"/>
  <c r="AL5106" i="2"/>
  <c r="AL5223" i="2"/>
  <c r="AL5361" i="2"/>
  <c r="AL5653" i="2"/>
  <c r="AL6000" i="2"/>
  <c r="AL6114" i="2"/>
  <c r="AL6202" i="2"/>
  <c r="AL4951" i="2"/>
  <c r="AL6307" i="2"/>
  <c r="AL6426" i="2"/>
  <c r="AL65" i="2"/>
  <c r="AL140" i="2"/>
  <c r="AL923" i="2"/>
  <c r="AL4569" i="2"/>
  <c r="AL1194" i="2"/>
  <c r="AL3461" i="2"/>
  <c r="AL3388" i="2"/>
  <c r="AL4134" i="2"/>
  <c r="AL5746" i="2"/>
  <c r="AL1261" i="2"/>
  <c r="AL1305" i="2"/>
  <c r="AL1355" i="2"/>
  <c r="AL1356" i="2"/>
  <c r="AL1400" i="2"/>
  <c r="AL1452" i="2"/>
  <c r="AL34" i="2"/>
  <c r="AL66" i="2"/>
  <c r="AL572" i="2"/>
  <c r="AL573" i="2"/>
  <c r="AL802" i="2"/>
  <c r="AL1792" i="2"/>
  <c r="AL1985" i="2"/>
  <c r="AL3711" i="2"/>
  <c r="AL3712" i="2"/>
  <c r="AL3895" i="2"/>
  <c r="AL3937" i="2"/>
  <c r="AL2296" i="2"/>
  <c r="AL2306" i="2"/>
  <c r="AL2332" i="2"/>
  <c r="AL2368" i="2"/>
  <c r="AL2369" i="2"/>
  <c r="AL2407" i="2"/>
  <c r="AL3407" i="2"/>
  <c r="AL4952" i="2"/>
  <c r="AL2852" i="2"/>
  <c r="AL2950" i="2"/>
  <c r="AL4135" i="2"/>
  <c r="AL4426" i="2"/>
  <c r="AL4472" i="2"/>
  <c r="AL4707" i="2"/>
  <c r="AL4741" i="2"/>
  <c r="AL5077" i="2"/>
  <c r="AL5224" i="2"/>
  <c r="AL5362" i="2"/>
  <c r="AL5485" i="2"/>
  <c r="AL5552" i="2"/>
  <c r="AL5621" i="2"/>
  <c r="AL5857" i="2"/>
  <c r="AL5898" i="2"/>
  <c r="AL5899" i="2"/>
  <c r="AL6338" i="2"/>
  <c r="AL6474" i="2"/>
  <c r="AL3282" i="2"/>
  <c r="AL3649" i="2"/>
  <c r="AL3675" i="2"/>
  <c r="AL3876" i="2"/>
  <c r="AL3877" i="2"/>
  <c r="AL4057" i="2"/>
  <c r="AL247" i="2"/>
  <c r="AL388" i="2"/>
  <c r="AL673" i="2"/>
  <c r="AL711" i="2"/>
  <c r="AL803" i="2"/>
  <c r="AL1620" i="2"/>
  <c r="AL1691" i="2"/>
  <c r="AL1793" i="2"/>
  <c r="AL1794" i="2"/>
  <c r="AL1892" i="2"/>
  <c r="AL1986" i="2"/>
  <c r="AL2073" i="2"/>
  <c r="AL2074" i="2"/>
  <c r="AL248" i="2"/>
  <c r="AL323" i="2"/>
  <c r="AL986" i="2"/>
  <c r="AL4570" i="2"/>
  <c r="AL1306" i="2"/>
  <c r="AL3462" i="2"/>
  <c r="AL5167" i="2"/>
  <c r="AL5225" i="2"/>
  <c r="AL5654" i="2"/>
  <c r="AL2667" i="2"/>
  <c r="AL2757" i="2"/>
  <c r="AL3321" i="2"/>
  <c r="AL4248" i="2"/>
  <c r="AL4399" i="2"/>
  <c r="AL4400" i="2"/>
  <c r="AL4863" i="2"/>
  <c r="AL4864" i="2"/>
  <c r="AL2668" i="2"/>
  <c r="AL2758" i="2"/>
  <c r="AL2853" i="2"/>
  <c r="AL2854" i="2"/>
  <c r="AL2951" i="2"/>
  <c r="AL3029" i="2"/>
  <c r="AL5456" i="2"/>
  <c r="AL6001" i="2"/>
  <c r="AL6064" i="2"/>
  <c r="AL6115" i="2"/>
  <c r="AL6248" i="2"/>
  <c r="AL5025" i="2"/>
  <c r="AL6366" i="2"/>
  <c r="AL6451" i="2"/>
  <c r="AL67" i="2"/>
  <c r="AL141" i="2"/>
  <c r="AL952" i="2"/>
  <c r="AL4571" i="2"/>
  <c r="AL1195" i="2"/>
  <c r="AL3463" i="2"/>
  <c r="AL3380" i="2"/>
  <c r="AL3650" i="2"/>
  <c r="AL3676" i="2"/>
  <c r="AL3878" i="2"/>
  <c r="AL3896" i="2"/>
  <c r="AL4084" i="2"/>
  <c r="AL5747" i="2"/>
  <c r="AL35" i="2"/>
  <c r="AL68" i="2"/>
  <c r="AL539" i="2"/>
  <c r="AL574" i="2"/>
  <c r="AL804" i="2"/>
  <c r="AL1692" i="2"/>
  <c r="AL1504" i="2"/>
  <c r="AL1555" i="2"/>
  <c r="AL1556" i="2"/>
  <c r="AL1621" i="2"/>
  <c r="AL1693" i="2"/>
  <c r="AL1795" i="2"/>
  <c r="AL2474" i="2"/>
  <c r="AL2510" i="2"/>
  <c r="AL2511" i="2"/>
  <c r="AL2573" i="2"/>
  <c r="AL1796" i="2"/>
  <c r="AL2669" i="2"/>
  <c r="AL2759" i="2"/>
  <c r="AL3389" i="2"/>
  <c r="AL4136" i="2"/>
  <c r="AL4317" i="2"/>
  <c r="AL4327" i="2"/>
  <c r="AL4693" i="2"/>
  <c r="AL4708" i="2"/>
  <c r="AL2670" i="2"/>
  <c r="AL2760" i="2"/>
  <c r="AL5107" i="2"/>
  <c r="AL5226" i="2"/>
  <c r="AL5346" i="2"/>
  <c r="AL5486" i="2"/>
  <c r="AL5553" i="2"/>
  <c r="AL5602" i="2"/>
  <c r="AL6002" i="2"/>
  <c r="AL6116" i="2"/>
  <c r="AL6249" i="2"/>
  <c r="AL4953" i="2"/>
  <c r="AL6288" i="2"/>
  <c r="AL6410" i="2"/>
  <c r="AL5" i="2"/>
  <c r="AL19" i="2"/>
  <c r="AL27" i="2"/>
  <c r="AL249" i="2"/>
  <c r="AL914" i="2"/>
  <c r="AL4572" i="2"/>
  <c r="AL924" i="2"/>
  <c r="AL4573" i="2"/>
  <c r="AL1181" i="2"/>
  <c r="AL3464" i="2"/>
  <c r="AL1196" i="2"/>
  <c r="AL3465" i="2"/>
  <c r="AL2952" i="2"/>
  <c r="AL3583" i="2"/>
  <c r="AL3588" i="2"/>
  <c r="AL3801" i="2"/>
  <c r="AL3808" i="2"/>
  <c r="AL4085" i="2"/>
  <c r="AL5748" i="2"/>
  <c r="AL4086" i="2"/>
  <c r="AL5749" i="2"/>
  <c r="AL2" i="2"/>
  <c r="AL14" i="2"/>
  <c r="AL540" i="2"/>
  <c r="AL805" i="2"/>
  <c r="AL541" i="2"/>
  <c r="AL1125" i="2"/>
  <c r="AL1157" i="2"/>
  <c r="AL1197" i="2"/>
  <c r="AL1453" i="2"/>
  <c r="AL1454" i="2"/>
  <c r="AL1505" i="2"/>
  <c r="AL1557" i="2"/>
  <c r="AL1558" i="2"/>
  <c r="AL1559" i="2"/>
  <c r="AL1622" i="2"/>
  <c r="AL1694" i="2"/>
  <c r="AL1893" i="2"/>
  <c r="AL2279" i="2"/>
  <c r="AL2290" i="2"/>
  <c r="AL2953" i="2"/>
  <c r="AL2954" i="2"/>
  <c r="AL3030" i="2"/>
  <c r="AL3100" i="2"/>
  <c r="AL4087" i="2"/>
  <c r="AL4184" i="2"/>
  <c r="AL4275" i="2"/>
  <c r="AL4742" i="2"/>
  <c r="AL4770" i="2"/>
  <c r="AL4930" i="2"/>
  <c r="AL4954" i="2"/>
  <c r="AL5068" i="2"/>
  <c r="AL5227" i="2"/>
  <c r="AL5078" i="2"/>
  <c r="AL5228" i="2"/>
  <c r="AL5347" i="2"/>
  <c r="AL5603" i="2"/>
  <c r="AL5622" i="2"/>
  <c r="AL6003" i="2"/>
  <c r="AL6065" i="2"/>
  <c r="AL6117" i="2"/>
  <c r="AL6250" i="2"/>
  <c r="AL6283" i="2"/>
  <c r="AL6284" i="2"/>
  <c r="AL6294" i="2"/>
  <c r="AL6463" i="2"/>
  <c r="AL36" i="2"/>
  <c r="AL69" i="2"/>
  <c r="AL925" i="2"/>
  <c r="AL4574" i="2"/>
  <c r="AL1182" i="2"/>
  <c r="AL3466" i="2"/>
  <c r="AL4088" i="2"/>
  <c r="AL5750" i="2"/>
  <c r="AL28" i="2"/>
  <c r="AL37" i="2"/>
  <c r="AL531" i="2"/>
  <c r="AL542" i="2"/>
  <c r="AL806" i="2"/>
  <c r="AL3390" i="2"/>
  <c r="AL4089" i="2"/>
  <c r="AL4955" i="2"/>
  <c r="AL5079" i="2"/>
  <c r="AL5229" i="2"/>
  <c r="AL5487" i="2"/>
  <c r="AL5554" i="2"/>
  <c r="AL5604" i="2"/>
  <c r="AL6004" i="2"/>
  <c r="AL6118" i="2"/>
  <c r="AL6251" i="2"/>
  <c r="AL3283" i="2"/>
  <c r="AL3629" i="2"/>
  <c r="AL3651" i="2"/>
  <c r="AL3850" i="2"/>
  <c r="AL3879" i="2"/>
  <c r="AL4058" i="2"/>
  <c r="AL142" i="2"/>
  <c r="AL250" i="2"/>
  <c r="AL674" i="2"/>
  <c r="AL675" i="2"/>
  <c r="AL807" i="2"/>
  <c r="AL1623" i="2"/>
  <c r="AL1624" i="2"/>
  <c r="AL1695" i="2"/>
  <c r="AL1797" i="2"/>
  <c r="AL1894" i="2"/>
  <c r="AL1895" i="2"/>
  <c r="AL1987" i="2"/>
  <c r="AL2075" i="2"/>
  <c r="AL2574" i="2"/>
  <c r="AL251" i="2"/>
  <c r="AL324" i="2"/>
  <c r="AL987" i="2"/>
  <c r="AL4575" i="2"/>
  <c r="AL1262" i="2"/>
  <c r="AL3467" i="2"/>
  <c r="AL5140" i="2"/>
  <c r="AL5230" i="2"/>
  <c r="AL5655" i="2"/>
  <c r="AL2575" i="2"/>
  <c r="AL2671" i="2"/>
  <c r="AL3284" i="2"/>
  <c r="AL4249" i="2"/>
  <c r="AL4379" i="2"/>
  <c r="AL4401" i="2"/>
  <c r="AL4830" i="2"/>
  <c r="AL4865" i="2"/>
  <c r="AL2672" i="2"/>
  <c r="AL2761" i="2"/>
  <c r="AL2855" i="2"/>
  <c r="AL2856" i="2"/>
  <c r="AL2955" i="2"/>
  <c r="AL5450" i="2"/>
  <c r="AL6005" i="2"/>
  <c r="AL6066" i="2"/>
  <c r="AL6119" i="2"/>
  <c r="AL6252" i="2"/>
  <c r="AL5026" i="2"/>
  <c r="AL6356" i="2"/>
  <c r="AL6448" i="2"/>
  <c r="AL143" i="2"/>
  <c r="AL144" i="2"/>
  <c r="AL926" i="2"/>
  <c r="AL4576" i="2"/>
  <c r="AL1198" i="2"/>
  <c r="AL3468" i="2"/>
  <c r="AL3139" i="2"/>
  <c r="AL4137" i="2"/>
  <c r="AL5751" i="2"/>
  <c r="AL1307" i="2"/>
  <c r="AL1357" i="2"/>
  <c r="AL1358" i="2"/>
  <c r="AL1401" i="2"/>
  <c r="AL1455" i="2"/>
  <c r="AL1506" i="2"/>
  <c r="AL70" i="2"/>
  <c r="AL145" i="2"/>
  <c r="AL575" i="2"/>
  <c r="AL626" i="2"/>
  <c r="AL808" i="2"/>
  <c r="AL1507" i="2"/>
  <c r="AL1560" i="2"/>
  <c r="AL2512" i="2"/>
  <c r="AL2576" i="2"/>
  <c r="AL3606" i="2"/>
  <c r="AL3630" i="2"/>
  <c r="AL3824" i="2"/>
  <c r="AL3851" i="2"/>
  <c r="AL2307" i="2"/>
  <c r="AL2333" i="2"/>
  <c r="AL2334" i="2"/>
  <c r="AL2370" i="2"/>
  <c r="AL2408" i="2"/>
  <c r="AL2447" i="2"/>
  <c r="AL3140" i="2"/>
  <c r="AL4185" i="2"/>
  <c r="AL4334" i="2"/>
  <c r="AL4353" i="2"/>
  <c r="AL4799" i="2"/>
  <c r="AL4831" i="2"/>
  <c r="AL5108" i="2"/>
  <c r="AL5231" i="2"/>
  <c r="AL5363" i="2"/>
  <c r="AL5656" i="2"/>
  <c r="AL6006" i="2"/>
  <c r="AL6120" i="2"/>
  <c r="AL6253" i="2"/>
  <c r="AL4956" i="2"/>
  <c r="AL6308" i="2"/>
  <c r="AL6421" i="2"/>
  <c r="AL389" i="2"/>
  <c r="AL437" i="2"/>
  <c r="AL927" i="2"/>
  <c r="AL4577" i="2"/>
  <c r="AL1183" i="2"/>
  <c r="AL3469" i="2"/>
  <c r="AL3031" i="2"/>
  <c r="AL4020" i="2"/>
  <c r="AL4021" i="2"/>
  <c r="AL4038" i="2"/>
  <c r="AL4039" i="2"/>
  <c r="AL4078" i="2"/>
  <c r="AL5752" i="2"/>
  <c r="AL390" i="2"/>
  <c r="AL468" i="2"/>
  <c r="AL752" i="2"/>
  <c r="AL768" i="2"/>
  <c r="AL809" i="2"/>
  <c r="AL782" i="2"/>
  <c r="AL1053" i="2"/>
  <c r="AL1054" i="2"/>
  <c r="AL1055" i="2"/>
  <c r="AL1056" i="2"/>
  <c r="AL1057" i="2"/>
  <c r="AL1063" i="2"/>
  <c r="AL1066" i="2"/>
  <c r="AL1068" i="2"/>
  <c r="AL1069" i="2"/>
  <c r="AL1071" i="2"/>
  <c r="AL1074" i="2"/>
  <c r="AL1086" i="2"/>
  <c r="AL1089" i="2"/>
  <c r="AL1093" i="2"/>
  <c r="AL2076" i="2"/>
  <c r="AL2077" i="2"/>
  <c r="AL3032" i="2"/>
  <c r="AL4090" i="2"/>
  <c r="AL4529" i="2"/>
  <c r="AL4539" i="2"/>
  <c r="AL4866" i="2"/>
  <c r="AL4890" i="2"/>
  <c r="AL4931" i="2"/>
  <c r="AL5080" i="2"/>
  <c r="AL5232" i="2"/>
  <c r="AL5348" i="2"/>
  <c r="AL5594" i="2"/>
  <c r="AL5848" i="2"/>
  <c r="AL5882" i="2"/>
  <c r="AL5900" i="2"/>
  <c r="AL6291" i="2"/>
  <c r="AL6464" i="2"/>
  <c r="AL252" i="2"/>
  <c r="AL253" i="2"/>
  <c r="AL953" i="2"/>
  <c r="AL4578" i="2"/>
  <c r="AL1263" i="2"/>
  <c r="AL3470" i="2"/>
  <c r="AL3408" i="2"/>
  <c r="AL1359" i="2"/>
  <c r="AL1360" i="2"/>
  <c r="AL1402" i="2"/>
  <c r="AL1456" i="2"/>
  <c r="AL1508" i="2"/>
  <c r="AL1509" i="2"/>
  <c r="AL146" i="2"/>
  <c r="AL147" i="2"/>
  <c r="AL627" i="2"/>
  <c r="AL676" i="2"/>
  <c r="AL810" i="2"/>
  <c r="AL1988" i="2"/>
  <c r="AL2134" i="2"/>
  <c r="AL3743" i="2"/>
  <c r="AL3774" i="2"/>
  <c r="AL3966" i="2"/>
  <c r="AL3967" i="2"/>
  <c r="AL2335" i="2"/>
  <c r="AL2336" i="2"/>
  <c r="AL2371" i="2"/>
  <c r="AL2409" i="2"/>
  <c r="AL2448" i="2"/>
  <c r="AL2449" i="2"/>
  <c r="AL3420" i="2"/>
  <c r="AL3033" i="2"/>
  <c r="AL3034" i="2"/>
  <c r="AL4186" i="2"/>
  <c r="AL4473" i="2"/>
  <c r="AL4499" i="2"/>
  <c r="AL4743" i="2"/>
  <c r="AL4771" i="2"/>
  <c r="AL4187" i="2"/>
  <c r="AL5753" i="2"/>
  <c r="AL5109" i="2"/>
  <c r="AL5233" i="2"/>
  <c r="AL5388" i="2"/>
  <c r="AL5488" i="2"/>
  <c r="AL5555" i="2"/>
  <c r="AL5657" i="2"/>
  <c r="AL5869" i="2"/>
  <c r="AL5923" i="2"/>
  <c r="AL5950" i="2"/>
  <c r="AL4976" i="2"/>
  <c r="AL6367" i="2"/>
  <c r="AL6504" i="2"/>
  <c r="AL4427" i="2"/>
  <c r="AL4428" i="2"/>
  <c r="AL4891" i="2"/>
  <c r="AL4892" i="2"/>
  <c r="AL3234" i="2"/>
  <c r="AL3607" i="2"/>
  <c r="AL3631" i="2"/>
  <c r="AL3825" i="2"/>
  <c r="AL3852" i="2"/>
  <c r="AL4059" i="2"/>
  <c r="AL148" i="2"/>
  <c r="AL149" i="2"/>
  <c r="AL628" i="2"/>
  <c r="AL677" i="2"/>
  <c r="AL811" i="2"/>
  <c r="AL1561" i="2"/>
  <c r="AL1625" i="2"/>
  <c r="AL1626" i="2"/>
  <c r="AL1696" i="2"/>
  <c r="AL1798" i="2"/>
  <c r="AL1799" i="2"/>
  <c r="AL1896" i="2"/>
  <c r="AL1989" i="2"/>
  <c r="AL2513" i="2"/>
  <c r="AL2577" i="2"/>
  <c r="AL150" i="2"/>
  <c r="AL254" i="2"/>
  <c r="AL954" i="2"/>
  <c r="AL4579" i="2"/>
  <c r="AL1229" i="2"/>
  <c r="AL3471" i="2"/>
  <c r="AL5110" i="2"/>
  <c r="AL5234" i="2"/>
  <c r="AL5623" i="2"/>
  <c r="AL2578" i="2"/>
  <c r="AL2579" i="2"/>
  <c r="AL3235" i="2"/>
  <c r="AL4188" i="2"/>
  <c r="AL4354" i="2"/>
  <c r="AL4380" i="2"/>
  <c r="AL4800" i="2"/>
  <c r="AL4832" i="2"/>
  <c r="AL2673" i="2"/>
  <c r="AL2762" i="2"/>
  <c r="AL2857" i="2"/>
  <c r="AL2858" i="2"/>
  <c r="AL5435" i="2"/>
  <c r="AL6007" i="2"/>
  <c r="AL6067" i="2"/>
  <c r="AL6121" i="2"/>
  <c r="AL6254" i="2"/>
  <c r="AL5009" i="2"/>
  <c r="AL6339" i="2"/>
  <c r="AL6440" i="2"/>
  <c r="AL6" i="2"/>
  <c r="AL20" i="2"/>
  <c r="AL915" i="2"/>
  <c r="AL4580" i="2"/>
  <c r="AL1199" i="2"/>
  <c r="AL3472" i="2"/>
  <c r="AL3381" i="2"/>
  <c r="AL4091" i="2"/>
  <c r="AL5754" i="2"/>
  <c r="AL1123" i="2"/>
  <c r="AL1139" i="2"/>
  <c r="AL1179" i="2"/>
  <c r="AL1230" i="2"/>
  <c r="AL1264" i="2"/>
  <c r="AL1308" i="2"/>
  <c r="AL1361" i="2"/>
  <c r="AL1403" i="2"/>
  <c r="AL1404" i="2"/>
  <c r="AL1510" i="2"/>
  <c r="AL7" i="2"/>
  <c r="AL15" i="2"/>
  <c r="AL543" i="2"/>
  <c r="AL576" i="2"/>
  <c r="AL812" i="2"/>
  <c r="AL1405" i="2"/>
  <c r="AL1511" i="2"/>
  <c r="AL3591" i="2"/>
  <c r="AL3594" i="2"/>
  <c r="AL3897" i="2"/>
  <c r="AL3938" i="2"/>
  <c r="AL2257" i="2"/>
  <c r="AL2286" i="2"/>
  <c r="AL3382" i="2"/>
  <c r="AL4932" i="2"/>
  <c r="AL2763" i="2"/>
  <c r="AL2859" i="2"/>
  <c r="AL4092" i="2"/>
  <c r="AL4318" i="2"/>
  <c r="AL4335" i="2"/>
  <c r="AL4694" i="2"/>
  <c r="AL4709" i="2"/>
  <c r="AL5069" i="2"/>
  <c r="AL5235" i="2"/>
  <c r="AL5349" i="2"/>
  <c r="AL5489" i="2"/>
  <c r="AL5556" i="2"/>
  <c r="AL5605" i="2"/>
  <c r="AL5845" i="2"/>
  <c r="AL5883" i="2"/>
  <c r="AL5901" i="2"/>
  <c r="AL6309" i="2"/>
  <c r="AL6466" i="2"/>
  <c r="AL255" i="2"/>
  <c r="AL325" i="2"/>
  <c r="AL988" i="2"/>
  <c r="AL4581" i="2"/>
  <c r="AL1265" i="2"/>
  <c r="AL3473" i="2"/>
  <c r="AL3173" i="2"/>
  <c r="AL1406" i="2"/>
  <c r="AL1457" i="2"/>
  <c r="AL1458" i="2"/>
  <c r="AL1512" i="2"/>
  <c r="AL1562" i="2"/>
  <c r="AL1627" i="2"/>
  <c r="AL256" i="2"/>
  <c r="AL257" i="2"/>
  <c r="AL678" i="2"/>
  <c r="AL679" i="2"/>
  <c r="AL813" i="2"/>
  <c r="AL1628" i="2"/>
  <c r="AL1697" i="2"/>
  <c r="AL3632" i="2"/>
  <c r="AL3652" i="2"/>
  <c r="AL3853" i="2"/>
  <c r="AL3880" i="2"/>
  <c r="AL2372" i="2"/>
  <c r="AL2410" i="2"/>
  <c r="AL2411" i="2"/>
  <c r="AL2450" i="2"/>
  <c r="AL2475" i="2"/>
  <c r="AL2514" i="2"/>
  <c r="AL3236" i="2"/>
  <c r="AL2674" i="2"/>
  <c r="AL2764" i="2"/>
  <c r="AL4250" i="2"/>
  <c r="AL4381" i="2"/>
  <c r="AL4382" i="2"/>
  <c r="AL4867" i="2"/>
  <c r="AL4868" i="2"/>
  <c r="AL4189" i="2"/>
  <c r="AL5755" i="2"/>
  <c r="AL5141" i="2"/>
  <c r="AL5236" i="2"/>
  <c r="AL5412" i="2"/>
  <c r="AL5688" i="2"/>
  <c r="AL6008" i="2"/>
  <c r="AL6122" i="2"/>
  <c r="AL6203" i="2"/>
  <c r="AL5010" i="2"/>
  <c r="AL6328" i="2"/>
  <c r="AL6443" i="2"/>
  <c r="AL151" i="2"/>
  <c r="AL258" i="2"/>
  <c r="AL955" i="2"/>
  <c r="AL4582" i="2"/>
  <c r="AL1231" i="2"/>
  <c r="AL3474" i="2"/>
  <c r="AL3384" i="2"/>
  <c r="AL3653" i="2"/>
  <c r="AL3677" i="2"/>
  <c r="AL3898" i="2"/>
  <c r="AL3899" i="2"/>
  <c r="AL4138" i="2"/>
  <c r="AL5756" i="2"/>
  <c r="AL38" i="2"/>
  <c r="AL71" i="2"/>
  <c r="AL544" i="2"/>
  <c r="AL577" i="2"/>
  <c r="AL814" i="2"/>
  <c r="AL1513" i="2"/>
  <c r="AL1563" i="2"/>
  <c r="AL1629" i="2"/>
  <c r="AL1698" i="2"/>
  <c r="AL1699" i="2"/>
  <c r="AL1800" i="2"/>
  <c r="AL2476" i="2"/>
  <c r="AL2515" i="2"/>
  <c r="AL2580" i="2"/>
  <c r="AL1700" i="2"/>
  <c r="AL1897" i="2"/>
  <c r="AL2765" i="2"/>
  <c r="AL2860" i="2"/>
  <c r="AL3409" i="2"/>
  <c r="AL4139" i="2"/>
  <c r="AL4402" i="2"/>
  <c r="AL4429" i="2"/>
  <c r="AL4695" i="2"/>
  <c r="AL4710" i="2"/>
  <c r="AL2675" i="2"/>
  <c r="AL2676" i="2"/>
  <c r="AL2766" i="2"/>
  <c r="AL5111" i="2"/>
  <c r="AL5237" i="2"/>
  <c r="AL5364" i="2"/>
  <c r="AL5490" i="2"/>
  <c r="AL5557" i="2"/>
  <c r="AL5624" i="2"/>
  <c r="AL6068" i="2"/>
  <c r="AL6123" i="2"/>
  <c r="AL6204" i="2"/>
  <c r="AL4977" i="2"/>
  <c r="AL6295" i="2"/>
  <c r="AL6415" i="2"/>
  <c r="AL3237" i="2"/>
  <c r="AL3608" i="2"/>
  <c r="AL3633" i="2"/>
  <c r="AL3826" i="2"/>
  <c r="AL3854" i="2"/>
  <c r="AL4060" i="2"/>
  <c r="AL152" i="2"/>
  <c r="AL153" i="2"/>
  <c r="AL629" i="2"/>
  <c r="AL680" i="2"/>
  <c r="AL815" i="2"/>
  <c r="AL1564" i="2"/>
  <c r="AL1630" i="2"/>
  <c r="AL1631" i="2"/>
  <c r="AL1701" i="2"/>
  <c r="AL1801" i="2"/>
  <c r="AL1898" i="2"/>
  <c r="AL1899" i="2"/>
  <c r="AL1990" i="2"/>
  <c r="AL2581" i="2"/>
  <c r="AL2582" i="2"/>
  <c r="AL154" i="2"/>
  <c r="AL259" i="2"/>
  <c r="AL956" i="2"/>
  <c r="AL4583" i="2"/>
  <c r="AL1232" i="2"/>
  <c r="AL3475" i="2"/>
  <c r="AL5142" i="2"/>
  <c r="AL5238" i="2"/>
  <c r="AL5625" i="2"/>
  <c r="AL2583" i="2"/>
  <c r="AL2677" i="2"/>
  <c r="AL3285" i="2"/>
  <c r="AL4190" i="2"/>
  <c r="AL4355" i="2"/>
  <c r="AL4383" i="2"/>
  <c r="AL4801" i="2"/>
  <c r="AL4833" i="2"/>
  <c r="AL2678" i="2"/>
  <c r="AL2767" i="2"/>
  <c r="AL2861" i="2"/>
  <c r="AL2956" i="2"/>
  <c r="AL5436" i="2"/>
  <c r="AL6009" i="2"/>
  <c r="AL6069" i="2"/>
  <c r="AL6124" i="2"/>
  <c r="AL6205" i="2"/>
  <c r="AL5011" i="2"/>
  <c r="AL6357" i="2"/>
  <c r="AL6444" i="2"/>
  <c r="AL3678" i="2"/>
  <c r="AL3679" i="2"/>
  <c r="AL3900" i="2"/>
  <c r="AL3901" i="2"/>
  <c r="AL4061" i="2"/>
  <c r="AL326" i="2"/>
  <c r="AL365" i="2"/>
  <c r="AL712" i="2"/>
  <c r="AL734" i="2"/>
  <c r="AL816" i="2"/>
  <c r="AL1900" i="2"/>
  <c r="AL1901" i="2"/>
  <c r="AL1991" i="2"/>
  <c r="AL2078" i="2"/>
  <c r="AL2135" i="2"/>
  <c r="AL2164" i="2"/>
  <c r="AL366" i="2"/>
  <c r="AL367" i="2"/>
  <c r="AL1033" i="2"/>
  <c r="AL4584" i="2"/>
  <c r="AL1362" i="2"/>
  <c r="AL3476" i="2"/>
  <c r="AL5182" i="2"/>
  <c r="AL5239" i="2"/>
  <c r="AL5702" i="2"/>
  <c r="AL3339" i="2"/>
  <c r="AL4276" i="2"/>
  <c r="AL2768" i="2"/>
  <c r="AL2862" i="2"/>
  <c r="AL2863" i="2"/>
  <c r="AL2957" i="2"/>
  <c r="AL3035" i="2"/>
  <c r="AL3073" i="2"/>
  <c r="AL6010" i="2"/>
  <c r="AL6070" i="2"/>
  <c r="AL6125" i="2"/>
  <c r="AL6206" i="2"/>
  <c r="AL5049" i="2"/>
  <c r="AL3074" i="2"/>
  <c r="AL3584" i="2"/>
  <c r="AL3586" i="2"/>
  <c r="AL3802" i="2"/>
  <c r="AL3809" i="2"/>
  <c r="AL4062" i="2"/>
  <c r="AL8" i="2"/>
  <c r="AL16" i="2"/>
  <c r="AL545" i="2"/>
  <c r="AL578" i="2"/>
  <c r="AL817" i="2"/>
  <c r="AL1200" i="2"/>
  <c r="AL1309" i="2"/>
  <c r="AL1127" i="2"/>
  <c r="AL1163" i="2"/>
  <c r="AL1233" i="2"/>
  <c r="AL1565" i="2"/>
  <c r="AL1566" i="2"/>
  <c r="AL1632" i="2"/>
  <c r="AL1702" i="2"/>
  <c r="AL1802" i="2"/>
  <c r="AL1803" i="2"/>
  <c r="AL2079" i="2"/>
  <c r="AL2280" i="2"/>
  <c r="AL2293" i="2"/>
  <c r="AL9" i="2"/>
  <c r="AL21" i="2"/>
  <c r="AL916" i="2"/>
  <c r="AL4585" i="2"/>
  <c r="AL1201" i="2"/>
  <c r="AL3477" i="2"/>
  <c r="AL5081" i="2"/>
  <c r="AL5240" i="2"/>
  <c r="AL5595" i="2"/>
  <c r="AL2477" i="2"/>
  <c r="AL2516" i="2"/>
  <c r="AL3075" i="2"/>
  <c r="AL4093" i="2"/>
  <c r="AL4191" i="2"/>
  <c r="AL4299" i="2"/>
  <c r="AL4772" i="2"/>
  <c r="AL4773" i="2"/>
  <c r="AL5413" i="2"/>
  <c r="AL6011" i="2"/>
  <c r="AL6071" i="2"/>
  <c r="AL6126" i="2"/>
  <c r="AL6255" i="2"/>
  <c r="AL4957" i="2"/>
  <c r="AL6292" i="2"/>
  <c r="AL6422" i="2"/>
  <c r="AL3322" i="2"/>
  <c r="AL3654" i="2"/>
  <c r="AL3680" i="2"/>
  <c r="AL3881" i="2"/>
  <c r="AL3902" i="2"/>
  <c r="AL4063" i="2"/>
  <c r="AL260" i="2"/>
  <c r="AL327" i="2"/>
  <c r="AL681" i="2"/>
  <c r="AL713" i="2"/>
  <c r="AL818" i="2"/>
  <c r="AL1703" i="2"/>
  <c r="AL1804" i="2"/>
  <c r="AL1902" i="2"/>
  <c r="AL1992" i="2"/>
  <c r="AL1993" i="2"/>
  <c r="AL2080" i="2"/>
  <c r="AL2136" i="2"/>
  <c r="AL261" i="2"/>
  <c r="AL328" i="2"/>
  <c r="AL1007" i="2"/>
  <c r="AL4586" i="2"/>
  <c r="AL1310" i="2"/>
  <c r="AL3478" i="2"/>
  <c r="AL5168" i="2"/>
  <c r="AL5241" i="2"/>
  <c r="AL5658" i="2"/>
  <c r="AL1805" i="2"/>
  <c r="AL2679" i="2"/>
  <c r="AL2769" i="2"/>
  <c r="AL3323" i="2"/>
  <c r="AL4277" i="2"/>
  <c r="AL4403" i="2"/>
  <c r="AL4430" i="2"/>
  <c r="AL4869" i="2"/>
  <c r="AL4893" i="2"/>
  <c r="AL2680" i="2"/>
  <c r="AL2770" i="2"/>
  <c r="AL2864" i="2"/>
  <c r="AL2958" i="2"/>
  <c r="AL2959" i="2"/>
  <c r="AL3036" i="2"/>
  <c r="AL5457" i="2"/>
  <c r="AL6072" i="2"/>
  <c r="AL6073" i="2"/>
  <c r="AL6127" i="2"/>
  <c r="AL6207" i="2"/>
  <c r="AL5027" i="2"/>
  <c r="AL6368" i="2"/>
  <c r="AL6455" i="2"/>
  <c r="AL262" i="2"/>
  <c r="AL329" i="2"/>
  <c r="AL989" i="2"/>
  <c r="AL4587" i="2"/>
  <c r="AL1266" i="2"/>
  <c r="AL3479" i="2"/>
  <c r="AL3421" i="2"/>
  <c r="AL1363" i="2"/>
  <c r="AL1407" i="2"/>
  <c r="AL1408" i="2"/>
  <c r="AL1459" i="2"/>
  <c r="AL1514" i="2"/>
  <c r="AL1515" i="2"/>
  <c r="AL155" i="2"/>
  <c r="AL263" i="2"/>
  <c r="AL630" i="2"/>
  <c r="AL682" i="2"/>
  <c r="AL819" i="2"/>
  <c r="AL1994" i="2"/>
  <c r="AL2081" i="2"/>
  <c r="AL3744" i="2"/>
  <c r="AL3775" i="2"/>
  <c r="AL3968" i="2"/>
  <c r="AL3994" i="2"/>
  <c r="AL2337" i="2"/>
  <c r="AL2373" i="2"/>
  <c r="AL2374" i="2"/>
  <c r="AL2412" i="2"/>
  <c r="AL2451" i="2"/>
  <c r="AL2478" i="2"/>
  <c r="AL3422" i="2"/>
  <c r="AL2960" i="2"/>
  <c r="AL3037" i="2"/>
  <c r="AL4192" i="2"/>
  <c r="AL4474" i="2"/>
  <c r="AL4500" i="2"/>
  <c r="AL4744" i="2"/>
  <c r="AL4774" i="2"/>
  <c r="AL4193" i="2"/>
  <c r="AL5757" i="2"/>
  <c r="AL5112" i="2"/>
  <c r="AL5242" i="2"/>
  <c r="AL5389" i="2"/>
  <c r="AL5491" i="2"/>
  <c r="AL5558" i="2"/>
  <c r="AL5659" i="2"/>
  <c r="AL5874" i="2"/>
  <c r="AL5924" i="2"/>
  <c r="AL5951" i="2"/>
  <c r="AL4978" i="2"/>
  <c r="AL6381" i="2"/>
  <c r="AL6505" i="2"/>
  <c r="AL156" i="2"/>
  <c r="AL264" i="2"/>
  <c r="AL957" i="2"/>
  <c r="AL4588" i="2"/>
  <c r="AL1234" i="2"/>
  <c r="AL3480" i="2"/>
  <c r="AL3391" i="2"/>
  <c r="AL4140" i="2"/>
  <c r="AL5758" i="2"/>
  <c r="AL72" i="2"/>
  <c r="AL73" i="2"/>
  <c r="AL579" i="2"/>
  <c r="AL580" i="2"/>
  <c r="AL820" i="2"/>
  <c r="AL1516" i="2"/>
  <c r="AL1567" i="2"/>
  <c r="AL1633" i="2"/>
  <c r="AL1704" i="2"/>
  <c r="AL1806" i="2"/>
  <c r="AL1807" i="2"/>
  <c r="AL2479" i="2"/>
  <c r="AL2517" i="2"/>
  <c r="AL2584" i="2"/>
  <c r="AL2585" i="2"/>
  <c r="AL1705" i="2"/>
  <c r="AL1808" i="2"/>
  <c r="AL2771" i="2"/>
  <c r="AL2865" i="2"/>
  <c r="AL3410" i="2"/>
  <c r="AL4141" i="2"/>
  <c r="AL2681" i="2"/>
  <c r="AL2772" i="2"/>
  <c r="AL5113" i="2"/>
  <c r="AL5243" i="2"/>
  <c r="AL5365" i="2"/>
  <c r="AL5492" i="2"/>
  <c r="AL5559" i="2"/>
  <c r="AL5626" i="2"/>
  <c r="AL6074" i="2"/>
  <c r="AL6208" i="2"/>
  <c r="AL6256" i="2"/>
  <c r="AL4979" i="2"/>
  <c r="AL6296" i="2"/>
  <c r="AL6416" i="2"/>
  <c r="AL74" i="2"/>
  <c r="AL157" i="2"/>
  <c r="AL928" i="2"/>
  <c r="AL4589" i="2"/>
  <c r="AL1202" i="2"/>
  <c r="AL3481" i="2"/>
  <c r="AL3392" i="2"/>
  <c r="AL4094" i="2"/>
  <c r="AL5759" i="2"/>
  <c r="AL1267" i="2"/>
  <c r="AL1311" i="2"/>
  <c r="AL1312" i="2"/>
  <c r="AL1364" i="2"/>
  <c r="AL1409" i="2"/>
  <c r="AL1460" i="2"/>
  <c r="AL39" i="2"/>
  <c r="AL75" i="2"/>
  <c r="AL546" i="2"/>
  <c r="AL581" i="2"/>
  <c r="AL821" i="2"/>
  <c r="AL1809" i="2"/>
  <c r="AL1903" i="2"/>
  <c r="AL3681" i="2"/>
  <c r="AL3713" i="2"/>
  <c r="AL3903" i="2"/>
  <c r="AL3939" i="2"/>
  <c r="AL2297" i="2"/>
  <c r="AL2308" i="2"/>
  <c r="AL2309" i="2"/>
  <c r="AL2338" i="2"/>
  <c r="AL2375" i="2"/>
  <c r="AL2413" i="2"/>
  <c r="AL3393" i="2"/>
  <c r="AL4933" i="2"/>
  <c r="AL2866" i="2"/>
  <c r="AL2961" i="2"/>
  <c r="AL4095" i="2"/>
  <c r="AL4431" i="2"/>
  <c r="AL4432" i="2"/>
  <c r="AL4711" i="2"/>
  <c r="AL4712" i="2"/>
  <c r="AL5070" i="2"/>
  <c r="AL5244" i="2"/>
  <c r="AL5366" i="2"/>
  <c r="AL5493" i="2"/>
  <c r="AL5560" i="2"/>
  <c r="AL5606" i="2"/>
  <c r="AL5849" i="2"/>
  <c r="AL5884" i="2"/>
  <c r="AL5902" i="2"/>
  <c r="AL6329" i="2"/>
  <c r="AL6475" i="2"/>
  <c r="AL3324" i="2"/>
  <c r="AL4064" i="2"/>
  <c r="AL265" i="2"/>
  <c r="AL330" i="2"/>
  <c r="AL714" i="2"/>
  <c r="AL715" i="2"/>
  <c r="AL822" i="2"/>
  <c r="AL1706" i="2"/>
  <c r="AL1810" i="2"/>
  <c r="AL1904" i="2"/>
  <c r="AL1995" i="2"/>
  <c r="AL1996" i="2"/>
  <c r="AL2082" i="2"/>
  <c r="AL2137" i="2"/>
  <c r="AL331" i="2"/>
  <c r="AL368" i="2"/>
  <c r="AL1008" i="2"/>
  <c r="AL4590" i="2"/>
  <c r="AL1313" i="2"/>
  <c r="AL3482" i="2"/>
  <c r="AL5183" i="2"/>
  <c r="AL5245" i="2"/>
  <c r="AL5689" i="2"/>
  <c r="AL1811" i="2"/>
  <c r="AL2773" i="2"/>
  <c r="AL2774" i="2"/>
  <c r="AL3340" i="2"/>
  <c r="AL4278" i="2"/>
  <c r="AL2775" i="2"/>
  <c r="AL2776" i="2"/>
  <c r="AL2867" i="2"/>
  <c r="AL2962" i="2"/>
  <c r="AL3038" i="2"/>
  <c r="AL3039" i="2"/>
  <c r="AL5458" i="2"/>
  <c r="AL6012" i="2"/>
  <c r="AL6075" i="2"/>
  <c r="AL6128" i="2"/>
  <c r="AL6209" i="2"/>
  <c r="AL5050" i="2"/>
  <c r="AL6369" i="2"/>
  <c r="AL6456" i="2"/>
  <c r="AL266" i="2"/>
  <c r="AL332" i="2"/>
  <c r="AL990" i="2"/>
  <c r="AL4591" i="2"/>
  <c r="AL1268" i="2"/>
  <c r="AL3483" i="2"/>
  <c r="AL3423" i="2"/>
  <c r="AL1365" i="2"/>
  <c r="AL1410" i="2"/>
  <c r="AL1411" i="2"/>
  <c r="AL1461" i="2"/>
  <c r="AL1517" i="2"/>
  <c r="AL1568" i="2"/>
  <c r="AL158" i="2"/>
  <c r="AL267" i="2"/>
  <c r="AL631" i="2"/>
  <c r="AL683" i="2"/>
  <c r="AL823" i="2"/>
  <c r="AL1997" i="2"/>
  <c r="AL2083" i="2"/>
  <c r="AL3745" i="2"/>
  <c r="AL3776" i="2"/>
  <c r="AL3969" i="2"/>
  <c r="AL3995" i="2"/>
  <c r="AL2339" i="2"/>
  <c r="AL2376" i="2"/>
  <c r="AL2414" i="2"/>
  <c r="AL2415" i="2"/>
  <c r="AL2452" i="2"/>
  <c r="AL2480" i="2"/>
  <c r="AL3424" i="2"/>
  <c r="AL3040" i="2"/>
  <c r="AL3076" i="2"/>
  <c r="AL4194" i="2"/>
  <c r="AL4501" i="2"/>
  <c r="AL4502" i="2"/>
  <c r="AL4775" i="2"/>
  <c r="AL4776" i="2"/>
  <c r="AL4195" i="2"/>
  <c r="AL5760" i="2"/>
  <c r="AL5143" i="2"/>
  <c r="AL5246" i="2"/>
  <c r="AL5414" i="2"/>
  <c r="AL5494" i="2"/>
  <c r="AL5561" i="2"/>
  <c r="AL5660" i="2"/>
  <c r="AL5875" i="2"/>
  <c r="AL5925" i="2"/>
  <c r="AL5952" i="2"/>
  <c r="AL4980" i="2"/>
  <c r="AL6382" i="2"/>
  <c r="AL6506" i="2"/>
  <c r="AL159" i="2"/>
  <c r="AL160" i="2"/>
  <c r="AL958" i="2"/>
  <c r="AL4592" i="2"/>
  <c r="AL1203" i="2"/>
  <c r="AL3484" i="2"/>
  <c r="AL3141" i="2"/>
  <c r="AL3682" i="2"/>
  <c r="AL3683" i="2"/>
  <c r="AL3904" i="2"/>
  <c r="AL3905" i="2"/>
  <c r="AL4142" i="2"/>
  <c r="AL5761" i="2"/>
  <c r="AL40" i="2"/>
  <c r="AL76" i="2"/>
  <c r="AL547" i="2"/>
  <c r="AL582" i="2"/>
  <c r="AL824" i="2"/>
  <c r="AL1569" i="2"/>
  <c r="AL1570" i="2"/>
  <c r="AL1634" i="2"/>
  <c r="AL1707" i="2"/>
  <c r="AL1812" i="2"/>
  <c r="AL1905" i="2"/>
  <c r="AL2481" i="2"/>
  <c r="AL2482" i="2"/>
  <c r="AL2518" i="2"/>
  <c r="AL2586" i="2"/>
  <c r="AL1708" i="2"/>
  <c r="AL1813" i="2"/>
  <c r="AL2777" i="2"/>
  <c r="AL2868" i="2"/>
  <c r="AL3142" i="2"/>
  <c r="AL4096" i="2"/>
  <c r="AL4404" i="2"/>
  <c r="AL4433" i="2"/>
  <c r="AL4696" i="2"/>
  <c r="AL4713" i="2"/>
  <c r="AL4934" i="2"/>
  <c r="AL2682" i="2"/>
  <c r="AL2683" i="2"/>
  <c r="AL5082" i="2"/>
  <c r="AL5247" i="2"/>
  <c r="AL5367" i="2"/>
  <c r="AL5495" i="2"/>
  <c r="AL5562" i="2"/>
  <c r="AL5627" i="2"/>
  <c r="AL5885" i="2"/>
  <c r="AL5903" i="2"/>
  <c r="AL6129" i="2"/>
  <c r="AL6310" i="2"/>
  <c r="AL6476" i="2"/>
  <c r="AL268" i="2"/>
  <c r="AL333" i="2"/>
  <c r="AL1009" i="2"/>
  <c r="AL4593" i="2"/>
  <c r="AL1269" i="2"/>
  <c r="AL3485" i="2"/>
  <c r="AL3174" i="2"/>
  <c r="AL3714" i="2"/>
  <c r="AL3746" i="2"/>
  <c r="AL3940" i="2"/>
  <c r="AL3970" i="2"/>
  <c r="AL161" i="2"/>
  <c r="AL162" i="2"/>
  <c r="AL632" i="2"/>
  <c r="AL633" i="2"/>
  <c r="AL825" i="2"/>
  <c r="AL1635" i="2"/>
  <c r="AL1709" i="2"/>
  <c r="AL1814" i="2"/>
  <c r="AL1906" i="2"/>
  <c r="AL1907" i="2"/>
  <c r="AL1998" i="2"/>
  <c r="AL2519" i="2"/>
  <c r="AL2587" i="2"/>
  <c r="AL1908" i="2"/>
  <c r="AL2084" i="2"/>
  <c r="AL2963" i="2"/>
  <c r="AL2964" i="2"/>
  <c r="AL3238" i="2"/>
  <c r="AL4196" i="2"/>
  <c r="AL4475" i="2"/>
  <c r="AL4476" i="2"/>
  <c r="AL4714" i="2"/>
  <c r="AL4745" i="2"/>
  <c r="AL2684" i="2"/>
  <c r="AL2778" i="2"/>
  <c r="AL2869" i="2"/>
  <c r="AL2870" i="2"/>
  <c r="AL4197" i="2"/>
  <c r="AL5762" i="2"/>
  <c r="AL5144" i="2"/>
  <c r="AL5248" i="2"/>
  <c r="AL5415" i="2"/>
  <c r="AL5496" i="2"/>
  <c r="AL5563" i="2"/>
  <c r="AL5661" i="2"/>
  <c r="AL5926" i="2"/>
  <c r="AL5953" i="2"/>
  <c r="AL6130" i="2"/>
  <c r="AL4981" i="2"/>
  <c r="AL6358" i="2"/>
  <c r="AL6507" i="2"/>
  <c r="AL493" i="2"/>
  <c r="AL499" i="2"/>
  <c r="AL929" i="2"/>
  <c r="AL4594" i="2"/>
  <c r="AL1184" i="2"/>
  <c r="AL3486" i="2"/>
  <c r="AL3101" i="2"/>
  <c r="AL4022" i="2"/>
  <c r="AL4023" i="2"/>
  <c r="AL4040" i="2"/>
  <c r="AL4043" i="2"/>
  <c r="AL4097" i="2"/>
  <c r="AL5763" i="2"/>
  <c r="AL500" i="2"/>
  <c r="AL501" i="2"/>
  <c r="AL769" i="2"/>
  <c r="AL770" i="2"/>
  <c r="AL826" i="2"/>
  <c r="AL783" i="2"/>
  <c r="AL1064" i="2"/>
  <c r="AL1067" i="2"/>
  <c r="AL1070" i="2"/>
  <c r="AL1072" i="2"/>
  <c r="AL1073" i="2"/>
  <c r="AL1075" i="2"/>
  <c r="AL1113" i="2"/>
  <c r="AL1114" i="2"/>
  <c r="AL1128" i="2"/>
  <c r="AL1131" i="2"/>
  <c r="AL1132" i="2"/>
  <c r="AL1133" i="2"/>
  <c r="AL1134" i="2"/>
  <c r="AL1135" i="2"/>
  <c r="AL2085" i="2"/>
  <c r="AL2086" i="2"/>
  <c r="AL3143" i="2"/>
  <c r="AL4098" i="2"/>
  <c r="AL4541" i="2"/>
  <c r="AL4542" i="2"/>
  <c r="AL4894" i="2"/>
  <c r="AL4895" i="2"/>
  <c r="AL4935" i="2"/>
  <c r="AL5083" i="2"/>
  <c r="AL5249" i="2"/>
  <c r="AL5368" i="2"/>
  <c r="AL5596" i="2"/>
  <c r="AL5858" i="2"/>
  <c r="AL5886" i="2"/>
  <c r="AL5887" i="2"/>
  <c r="AL6297" i="2"/>
  <c r="AL6469" i="2"/>
  <c r="AL3239" i="2"/>
  <c r="AL3609" i="2"/>
  <c r="AL3634" i="2"/>
  <c r="AL3827" i="2"/>
  <c r="AL3855" i="2"/>
  <c r="AL4065" i="2"/>
  <c r="AL77" i="2"/>
  <c r="AL163" i="2"/>
  <c r="AL583" i="2"/>
  <c r="AL634" i="2"/>
  <c r="AL827" i="2"/>
  <c r="AL1571" i="2"/>
  <c r="AL1572" i="2"/>
  <c r="AL1636" i="2"/>
  <c r="AL1710" i="2"/>
  <c r="AL1711" i="2"/>
  <c r="AL1815" i="2"/>
  <c r="AL1909" i="2"/>
  <c r="AL1999" i="2"/>
  <c r="AL2520" i="2"/>
  <c r="AL2588" i="2"/>
  <c r="AL164" i="2"/>
  <c r="AL165" i="2"/>
  <c r="AL959" i="2"/>
  <c r="AL4595" i="2"/>
  <c r="AL1235" i="2"/>
  <c r="AL3487" i="2"/>
  <c r="AL5114" i="2"/>
  <c r="AL5250" i="2"/>
  <c r="AL5628" i="2"/>
  <c r="AL2521" i="2"/>
  <c r="AL2589" i="2"/>
  <c r="AL3240" i="2"/>
  <c r="AL4198" i="2"/>
  <c r="AL4356" i="2"/>
  <c r="AL4384" i="2"/>
  <c r="AL4802" i="2"/>
  <c r="AL4834" i="2"/>
  <c r="AL2685" i="2"/>
  <c r="AL2779" i="2"/>
  <c r="AL2780" i="2"/>
  <c r="AL2871" i="2"/>
  <c r="AL5437" i="2"/>
  <c r="AL6013" i="2"/>
  <c r="AL6076" i="2"/>
  <c r="AL6131" i="2"/>
  <c r="AL6257" i="2"/>
  <c r="AL5012" i="2"/>
  <c r="AL6340" i="2"/>
  <c r="AL6441" i="2"/>
  <c r="AL166" i="2"/>
  <c r="AL404" i="2"/>
  <c r="AL991" i="2"/>
  <c r="AL4596" i="2"/>
  <c r="AL1270" i="2"/>
  <c r="AL3488" i="2"/>
  <c r="AL3394" i="2"/>
  <c r="AL3684" i="2"/>
  <c r="AL3685" i="2"/>
  <c r="AL3906" i="2"/>
  <c r="AL3941" i="2"/>
  <c r="AL78" i="2"/>
  <c r="AL167" i="2"/>
  <c r="AL584" i="2"/>
  <c r="AL635" i="2"/>
  <c r="AL828" i="2"/>
  <c r="AL1573" i="2"/>
  <c r="AL1637" i="2"/>
  <c r="AL1712" i="2"/>
  <c r="AL1713" i="2"/>
  <c r="AL1816" i="2"/>
  <c r="AL1910" i="2"/>
  <c r="AL2522" i="2"/>
  <c r="AL2590" i="2"/>
  <c r="AL1817" i="2"/>
  <c r="AL1911" i="2"/>
  <c r="AL2872" i="2"/>
  <c r="AL2873" i="2"/>
  <c r="AL3425" i="2"/>
  <c r="AL4199" i="2"/>
  <c r="AL4405" i="2"/>
  <c r="AL4434" i="2"/>
  <c r="AL4715" i="2"/>
  <c r="AL4716" i="2"/>
  <c r="AL2686" i="2"/>
  <c r="AL2781" i="2"/>
  <c r="AL2782" i="2"/>
  <c r="AL2874" i="2"/>
  <c r="AL4200" i="2"/>
  <c r="AL5764" i="2"/>
  <c r="AL5145" i="2"/>
  <c r="AL5251" i="2"/>
  <c r="AL5390" i="2"/>
  <c r="AL5497" i="2"/>
  <c r="AL5564" i="2"/>
  <c r="AL5662" i="2"/>
  <c r="AL6014" i="2"/>
  <c r="AL6132" i="2"/>
  <c r="AL6210" i="2"/>
  <c r="AL5013" i="2"/>
  <c r="AL6311" i="2"/>
  <c r="AL6427" i="2"/>
  <c r="AL3175" i="2"/>
  <c r="AL3595" i="2"/>
  <c r="AL3610" i="2"/>
  <c r="AL3810" i="2"/>
  <c r="AL3828" i="2"/>
  <c r="AL4066" i="2"/>
  <c r="AL41" i="2"/>
  <c r="AL79" i="2"/>
  <c r="AL585" i="2"/>
  <c r="AL586" i="2"/>
  <c r="AL829" i="2"/>
  <c r="AL1518" i="2"/>
  <c r="AL1574" i="2"/>
  <c r="AL1575" i="2"/>
  <c r="AL1638" i="2"/>
  <c r="AL1714" i="2"/>
  <c r="AL1715" i="2"/>
  <c r="AL1818" i="2"/>
  <c r="AL1912" i="2"/>
  <c r="AL2483" i="2"/>
  <c r="AL2523" i="2"/>
  <c r="AL2591" i="2"/>
  <c r="AL80" i="2"/>
  <c r="AL168" i="2"/>
  <c r="AL930" i="2"/>
  <c r="AL4597" i="2"/>
  <c r="AL1204" i="2"/>
  <c r="AL3489" i="2"/>
  <c r="AL5084" i="2"/>
  <c r="AL5252" i="2"/>
  <c r="AL5607" i="2"/>
  <c r="AL2484" i="2"/>
  <c r="AL2524" i="2"/>
  <c r="AL3176" i="2"/>
  <c r="AL4143" i="2"/>
  <c r="AL4336" i="2"/>
  <c r="AL4357" i="2"/>
  <c r="AL4777" i="2"/>
  <c r="AL4803" i="2"/>
  <c r="AL2687" i="2"/>
  <c r="AL2688" i="2"/>
  <c r="AL2783" i="2"/>
  <c r="AL5416" i="2"/>
  <c r="AL6015" i="2"/>
  <c r="AL6077" i="2"/>
  <c r="AL6133" i="2"/>
  <c r="AL6258" i="2"/>
  <c r="AL4982" i="2"/>
  <c r="AL6341" i="2"/>
  <c r="AL6428" i="2"/>
  <c r="AL438" i="2"/>
  <c r="AL469" i="2"/>
  <c r="AL931" i="2"/>
  <c r="AL4598" i="2"/>
  <c r="AL1205" i="2"/>
  <c r="AL3490" i="2"/>
  <c r="AL3144" i="2"/>
  <c r="AL3611" i="2"/>
  <c r="AL3635" i="2"/>
  <c r="AL3811" i="2"/>
  <c r="AL3829" i="2"/>
  <c r="AL4099" i="2"/>
  <c r="AL5765" i="2"/>
  <c r="AL42" i="2"/>
  <c r="AL81" i="2"/>
  <c r="AL548" i="2"/>
  <c r="AL587" i="2"/>
  <c r="AL830" i="2"/>
  <c r="AL1519" i="2"/>
  <c r="AL1576" i="2"/>
  <c r="AL1577" i="2"/>
  <c r="AL1639" i="2"/>
  <c r="AL1716" i="2"/>
  <c r="AL1819" i="2"/>
  <c r="AL2000" i="2"/>
  <c r="AL2087" i="2"/>
  <c r="AL2453" i="2"/>
  <c r="AL2485" i="2"/>
  <c r="AL2525" i="2"/>
  <c r="AL2526" i="2"/>
  <c r="AL2592" i="2"/>
  <c r="AL2689" i="2"/>
  <c r="AL2965" i="2"/>
  <c r="AL3041" i="2"/>
  <c r="AL3325" i="2"/>
  <c r="AL4144" i="2"/>
  <c r="AL4337" i="2"/>
  <c r="AL4358" i="2"/>
  <c r="AL4778" i="2"/>
  <c r="AL4804" i="2"/>
  <c r="AL4958" i="2"/>
  <c r="AL5085" i="2"/>
  <c r="AL5253" i="2"/>
  <c r="AL5369" i="2"/>
  <c r="AL5629" i="2"/>
  <c r="AL6016" i="2"/>
  <c r="AL6134" i="2"/>
  <c r="AL6211" i="2"/>
  <c r="AL6330" i="2"/>
  <c r="AL6470" i="2"/>
  <c r="AL169" i="2"/>
  <c r="AL269" i="2"/>
  <c r="AL960" i="2"/>
  <c r="AL4599" i="2"/>
  <c r="AL1206" i="2"/>
  <c r="AL3491" i="2"/>
  <c r="AL3145" i="2"/>
  <c r="AL4145" i="2"/>
  <c r="AL5766" i="2"/>
  <c r="AL1314" i="2"/>
  <c r="AL1366" i="2"/>
  <c r="AL1412" i="2"/>
  <c r="AL1413" i="2"/>
  <c r="AL1462" i="2"/>
  <c r="AL1520" i="2"/>
  <c r="AL82" i="2"/>
  <c r="AL170" i="2"/>
  <c r="AL588" i="2"/>
  <c r="AL636" i="2"/>
  <c r="AL831" i="2"/>
  <c r="AL1578" i="2"/>
  <c r="AL1640" i="2"/>
  <c r="AL2593" i="2"/>
  <c r="AL2594" i="2"/>
  <c r="AL3612" i="2"/>
  <c r="AL3636" i="2"/>
  <c r="AL3830" i="2"/>
  <c r="AL3856" i="2"/>
  <c r="AL2310" i="2"/>
  <c r="AL2340" i="2"/>
  <c r="AL2377" i="2"/>
  <c r="AL2378" i="2"/>
  <c r="AL2416" i="2"/>
  <c r="AL2454" i="2"/>
  <c r="AL3146" i="2"/>
  <c r="AL4201" i="2"/>
  <c r="AL4359" i="2"/>
  <c r="AL4360" i="2"/>
  <c r="AL4805" i="2"/>
  <c r="AL4835" i="2"/>
  <c r="AL5115" i="2"/>
  <c r="AL5254" i="2"/>
  <c r="AL5370" i="2"/>
  <c r="AL5663" i="2"/>
  <c r="AL6017" i="2"/>
  <c r="AL6135" i="2"/>
  <c r="AL6259" i="2"/>
  <c r="AL4959" i="2"/>
  <c r="AL6312" i="2"/>
  <c r="AL6423" i="2"/>
  <c r="AL83" i="2"/>
  <c r="AL171" i="2"/>
  <c r="AL932" i="2"/>
  <c r="AL4600" i="2"/>
  <c r="AL1185" i="2"/>
  <c r="AL3492" i="2"/>
  <c r="AL3102" i="2"/>
  <c r="AL4100" i="2"/>
  <c r="AL5767" i="2"/>
  <c r="AL1271" i="2"/>
  <c r="AL1315" i="2"/>
  <c r="AL1367" i="2"/>
  <c r="AL1414" i="2"/>
  <c r="AL1415" i="2"/>
  <c r="AL1463" i="2"/>
  <c r="AL84" i="2"/>
  <c r="AL172" i="2"/>
  <c r="AL589" i="2"/>
  <c r="AL590" i="2"/>
  <c r="AL832" i="2"/>
  <c r="AL1521" i="2"/>
  <c r="AL1579" i="2"/>
  <c r="AL2527" i="2"/>
  <c r="AL2528" i="2"/>
  <c r="AL3596" i="2"/>
  <c r="AL3613" i="2"/>
  <c r="AL3812" i="2"/>
  <c r="AL3831" i="2"/>
  <c r="AL2298" i="2"/>
  <c r="AL2311" i="2"/>
  <c r="AL2341" i="2"/>
  <c r="AL2342" i="2"/>
  <c r="AL2379" i="2"/>
  <c r="AL2417" i="2"/>
  <c r="AL3103" i="2"/>
  <c r="AL4936" i="2"/>
  <c r="AL4202" i="2"/>
  <c r="AL4338" i="2"/>
  <c r="AL4339" i="2"/>
  <c r="AL4779" i="2"/>
  <c r="AL4806" i="2"/>
  <c r="AL5086" i="2"/>
  <c r="AL5255" i="2"/>
  <c r="AL5350" i="2"/>
  <c r="AL5630" i="2"/>
  <c r="AL6018" i="2"/>
  <c r="AL6136" i="2"/>
  <c r="AL6212" i="2"/>
  <c r="AL6298" i="2"/>
  <c r="AL6417" i="2"/>
  <c r="AL3326" i="2"/>
  <c r="AL4067" i="2"/>
  <c r="AL1717" i="2"/>
  <c r="AL369" i="2"/>
  <c r="AL391" i="2"/>
  <c r="AL1034" i="2"/>
  <c r="AL4601" i="2"/>
  <c r="AL1368" i="2"/>
  <c r="AL3493" i="2"/>
  <c r="AL5198" i="2"/>
  <c r="AL5256" i="2"/>
  <c r="AL5703" i="2"/>
  <c r="AL1913" i="2"/>
  <c r="AL2784" i="2"/>
  <c r="AL2875" i="2"/>
  <c r="AL3341" i="2"/>
  <c r="AL4406" i="2"/>
  <c r="AL4435" i="2"/>
  <c r="AL4870" i="2"/>
  <c r="AL4896" i="2"/>
  <c r="AL5459" i="2"/>
  <c r="AL6019" i="2"/>
  <c r="AL6078" i="2"/>
  <c r="AL6137" i="2"/>
  <c r="AL6260" i="2"/>
  <c r="AL5054" i="2"/>
  <c r="AL6383" i="2"/>
  <c r="AL6458" i="2"/>
  <c r="AL370" i="2"/>
  <c r="AL392" i="2"/>
  <c r="AL1041" i="2"/>
  <c r="AL4602" i="2"/>
  <c r="AL1369" i="2"/>
  <c r="AL3494" i="2"/>
  <c r="AL3286" i="2"/>
  <c r="AL270" i="2"/>
  <c r="AL334" i="2"/>
  <c r="AL684" i="2"/>
  <c r="AL716" i="2"/>
  <c r="AL833" i="2"/>
  <c r="AL1820" i="2"/>
  <c r="AL1914" i="2"/>
  <c r="AL1915" i="2"/>
  <c r="AL2001" i="2"/>
  <c r="AL2088" i="2"/>
  <c r="AL2138" i="2"/>
  <c r="AL2089" i="2"/>
  <c r="AL2139" i="2"/>
  <c r="AL3042" i="2"/>
  <c r="AL3077" i="2"/>
  <c r="AL3327" i="2"/>
  <c r="AL4251" i="2"/>
  <c r="AL2690" i="2"/>
  <c r="AL2785" i="2"/>
  <c r="AL2876" i="2"/>
  <c r="AL2877" i="2"/>
  <c r="AL2966" i="2"/>
  <c r="AL3043" i="2"/>
  <c r="AL4279" i="2"/>
  <c r="AL5768" i="2"/>
  <c r="AL5184" i="2"/>
  <c r="AL5257" i="2"/>
  <c r="AL5438" i="2"/>
  <c r="AL5498" i="2"/>
  <c r="AL5565" i="2"/>
  <c r="AL5704" i="2"/>
  <c r="AL5967" i="2"/>
  <c r="AL5977" i="2"/>
  <c r="AL6138" i="2"/>
  <c r="AL5028" i="2"/>
  <c r="AL6397" i="2"/>
  <c r="AL6513" i="2"/>
  <c r="AL173" i="2"/>
  <c r="AL174" i="2"/>
  <c r="AL961" i="2"/>
  <c r="AL4603" i="2"/>
  <c r="AL1207" i="2"/>
  <c r="AL3495" i="2"/>
  <c r="AL3147" i="2"/>
  <c r="AL3655" i="2"/>
  <c r="AL3686" i="2"/>
  <c r="AL3882" i="2"/>
  <c r="AL3907" i="2"/>
  <c r="AL4146" i="2"/>
  <c r="AL5769" i="2"/>
  <c r="AL43" i="2"/>
  <c r="AL85" i="2"/>
  <c r="AL549" i="2"/>
  <c r="AL550" i="2"/>
  <c r="AL834" i="2"/>
  <c r="AL1718" i="2"/>
  <c r="AL1522" i="2"/>
  <c r="AL1580" i="2"/>
  <c r="AL1641" i="2"/>
  <c r="AL1719" i="2"/>
  <c r="AL1720" i="2"/>
  <c r="AL1821" i="2"/>
  <c r="AL2486" i="2"/>
  <c r="AL2487" i="2"/>
  <c r="AL2529" i="2"/>
  <c r="AL2595" i="2"/>
  <c r="AL1822" i="2"/>
  <c r="AL2786" i="2"/>
  <c r="AL2878" i="2"/>
  <c r="AL3148" i="2"/>
  <c r="AL4101" i="2"/>
  <c r="AL4407" i="2"/>
  <c r="AL4408" i="2"/>
  <c r="AL4697" i="2"/>
  <c r="AL4698" i="2"/>
  <c r="AL4937" i="2"/>
  <c r="AL2691" i="2"/>
  <c r="AL2787" i="2"/>
  <c r="AL5087" i="2"/>
  <c r="AL5258" i="2"/>
  <c r="AL5371" i="2"/>
  <c r="AL5499" i="2"/>
  <c r="AL5566" i="2"/>
  <c r="AL5631" i="2"/>
  <c r="AL5850" i="2"/>
  <c r="AL5888" i="2"/>
  <c r="AL5904" i="2"/>
  <c r="AL6313" i="2"/>
  <c r="AL6477" i="2"/>
  <c r="AL439" i="2"/>
  <c r="AL470" i="2"/>
  <c r="AL933" i="2"/>
  <c r="AL4604" i="2"/>
  <c r="AL1208" i="2"/>
  <c r="AL3496" i="2"/>
  <c r="AL3104" i="2"/>
  <c r="AL3614" i="2"/>
  <c r="AL3637" i="2"/>
  <c r="AL3813" i="2"/>
  <c r="AL3814" i="2"/>
  <c r="AL4102" i="2"/>
  <c r="AL5770" i="2"/>
  <c r="AL44" i="2"/>
  <c r="AL86" i="2"/>
  <c r="AL551" i="2"/>
  <c r="AL591" i="2"/>
  <c r="AL835" i="2"/>
  <c r="AL1523" i="2"/>
  <c r="AL1524" i="2"/>
  <c r="AL1581" i="2"/>
  <c r="AL1642" i="2"/>
  <c r="AL1721" i="2"/>
  <c r="AL1722" i="2"/>
  <c r="AL1916" i="2"/>
  <c r="AL2090" i="2"/>
  <c r="AL2455" i="2"/>
  <c r="AL2488" i="2"/>
  <c r="AL2489" i="2"/>
  <c r="AL2530" i="2"/>
  <c r="AL2596" i="2"/>
  <c r="AL2692" i="2"/>
  <c r="AL2967" i="2"/>
  <c r="AL3044" i="2"/>
  <c r="AL3287" i="2"/>
  <c r="AL4103" i="2"/>
  <c r="AL4328" i="2"/>
  <c r="AL4340" i="2"/>
  <c r="AL4780" i="2"/>
  <c r="AL4781" i="2"/>
  <c r="AL4938" i="2"/>
  <c r="AL5088" i="2"/>
  <c r="AL5259" i="2"/>
  <c r="AL5372" i="2"/>
  <c r="AL5632" i="2"/>
  <c r="AL6020" i="2"/>
  <c r="AL6139" i="2"/>
  <c r="AL6261" i="2"/>
  <c r="AL6331" i="2"/>
  <c r="AL6471" i="2"/>
  <c r="AL175" i="2"/>
  <c r="AL393" i="2"/>
  <c r="AL992" i="2"/>
  <c r="AL4605" i="2"/>
  <c r="AL1236" i="2"/>
  <c r="AL3497" i="2"/>
  <c r="AL3177" i="2"/>
  <c r="AL3715" i="2"/>
  <c r="AL3747" i="2"/>
  <c r="AL3908" i="2"/>
  <c r="AL3942" i="2"/>
  <c r="AL4203" i="2"/>
  <c r="AL87" i="2"/>
  <c r="AL176" i="2"/>
  <c r="AL592" i="2"/>
  <c r="AL593" i="2"/>
  <c r="AL836" i="2"/>
  <c r="AL1582" i="2"/>
  <c r="AL1643" i="2"/>
  <c r="AL1723" i="2"/>
  <c r="AL1823" i="2"/>
  <c r="AL1824" i="2"/>
  <c r="AL1917" i="2"/>
  <c r="AL2531" i="2"/>
  <c r="AL2532" i="2"/>
  <c r="AL2597" i="2"/>
  <c r="AL1825" i="2"/>
  <c r="AL2002" i="2"/>
  <c r="AL2879" i="2"/>
  <c r="AL2968" i="2"/>
  <c r="AL3178" i="2"/>
  <c r="AL4147" i="2"/>
  <c r="AL4436" i="2"/>
  <c r="AL4477" i="2"/>
  <c r="AL4717" i="2"/>
  <c r="AL4718" i="2"/>
  <c r="AL2693" i="2"/>
  <c r="AL2788" i="2"/>
  <c r="AL2789" i="2"/>
  <c r="AL5771" i="2"/>
  <c r="AL5116" i="2"/>
  <c r="AL5260" i="2"/>
  <c r="AL5391" i="2"/>
  <c r="AL5500" i="2"/>
  <c r="AL5567" i="2"/>
  <c r="AL5664" i="2"/>
  <c r="AL5905" i="2"/>
  <c r="AL5927" i="2"/>
  <c r="AL6140" i="2"/>
  <c r="AL4960" i="2"/>
  <c r="AL6342" i="2"/>
  <c r="AL6489" i="2"/>
  <c r="AL88" i="2"/>
  <c r="AL177" i="2"/>
  <c r="AL962" i="2"/>
  <c r="AL4606" i="2"/>
  <c r="AL1209" i="2"/>
  <c r="AL3498" i="2"/>
  <c r="AL3105" i="2"/>
  <c r="AL3656" i="2"/>
  <c r="AL3687" i="2"/>
  <c r="AL3883" i="2"/>
  <c r="AL3909" i="2"/>
  <c r="AL4104" i="2"/>
  <c r="AL5772" i="2"/>
  <c r="AL29" i="2"/>
  <c r="AL45" i="2"/>
  <c r="AL532" i="2"/>
  <c r="AL552" i="2"/>
  <c r="AL837" i="2"/>
  <c r="AL1724" i="2"/>
  <c r="AL1525" i="2"/>
  <c r="AL1583" i="2"/>
  <c r="AL1644" i="2"/>
  <c r="AL1725" i="2"/>
  <c r="AL1726" i="2"/>
  <c r="AL1826" i="2"/>
  <c r="AL2456" i="2"/>
  <c r="AL2490" i="2"/>
  <c r="AL2533" i="2"/>
  <c r="AL2598" i="2"/>
  <c r="AL2599" i="2"/>
  <c r="AL1827" i="2"/>
  <c r="AL2790" i="2"/>
  <c r="AL2791" i="2"/>
  <c r="AL3149" i="2"/>
  <c r="AL4105" i="2"/>
  <c r="AL4409" i="2"/>
  <c r="AL4410" i="2"/>
  <c r="AL4691" i="2"/>
  <c r="AL4699" i="2"/>
  <c r="AL4939" i="2"/>
  <c r="AL2694" i="2"/>
  <c r="AL5089" i="2"/>
  <c r="AL5261" i="2"/>
  <c r="AL5351" i="2"/>
  <c r="AL5501" i="2"/>
  <c r="AL5568" i="2"/>
  <c r="AL5608" i="2"/>
  <c r="AL5851" i="2"/>
  <c r="AL5889" i="2"/>
  <c r="AL5906" i="2"/>
  <c r="AL6299" i="2"/>
  <c r="AL6472" i="2"/>
  <c r="AL178" i="2"/>
  <c r="AL271" i="2"/>
  <c r="AL993" i="2"/>
  <c r="AL4607" i="2"/>
  <c r="AL1237" i="2"/>
  <c r="AL3499" i="2"/>
  <c r="AL3395" i="2"/>
  <c r="AL4148" i="2"/>
  <c r="AL5773" i="2"/>
  <c r="AL89" i="2"/>
  <c r="AL179" i="2"/>
  <c r="AL594" i="2"/>
  <c r="AL595" i="2"/>
  <c r="AL838" i="2"/>
  <c r="AL1584" i="2"/>
  <c r="AL1645" i="2"/>
  <c r="AL1727" i="2"/>
  <c r="AL1728" i="2"/>
  <c r="AL1828" i="2"/>
  <c r="AL1918" i="2"/>
  <c r="AL2534" i="2"/>
  <c r="AL2600" i="2"/>
  <c r="AL1829" i="2"/>
  <c r="AL1919" i="2"/>
  <c r="AL2792" i="2"/>
  <c r="AL2880" i="2"/>
  <c r="AL3426" i="2"/>
  <c r="AL4204" i="2"/>
  <c r="AL2695" i="2"/>
  <c r="AL2696" i="2"/>
  <c r="AL2793" i="2"/>
  <c r="AL2881" i="2"/>
  <c r="AL5146" i="2"/>
  <c r="AL5262" i="2"/>
  <c r="AL5373" i="2"/>
  <c r="AL5502" i="2"/>
  <c r="AL5569" i="2"/>
  <c r="AL5633" i="2"/>
  <c r="AL6021" i="2"/>
  <c r="AL6141" i="2"/>
  <c r="AL6213" i="2"/>
  <c r="AL5014" i="2"/>
  <c r="AL6314" i="2"/>
  <c r="AL6424" i="2"/>
  <c r="AL3179" i="2"/>
  <c r="AL3615" i="2"/>
  <c r="AL3638" i="2"/>
  <c r="AL3832" i="2"/>
  <c r="AL3833" i="2"/>
  <c r="AL4068" i="2"/>
  <c r="AL90" i="2"/>
  <c r="AL180" i="2"/>
  <c r="AL596" i="2"/>
  <c r="AL637" i="2"/>
  <c r="AL839" i="2"/>
  <c r="AL1526" i="2"/>
  <c r="AL1585" i="2"/>
  <c r="AL1646" i="2"/>
  <c r="AL1647" i="2"/>
  <c r="AL1729" i="2"/>
  <c r="AL1830" i="2"/>
  <c r="AL1920" i="2"/>
  <c r="AL2003" i="2"/>
  <c r="AL2535" i="2"/>
  <c r="AL2601" i="2"/>
  <c r="AL2697" i="2"/>
  <c r="AL181" i="2"/>
  <c r="AL182" i="2"/>
  <c r="AL934" i="2"/>
  <c r="AL4608" i="2"/>
  <c r="AL1238" i="2"/>
  <c r="AL3500" i="2"/>
  <c r="AL5117" i="2"/>
  <c r="AL5263" i="2"/>
  <c r="AL5634" i="2"/>
  <c r="AL2536" i="2"/>
  <c r="AL2602" i="2"/>
  <c r="AL3241" i="2"/>
  <c r="AL4149" i="2"/>
  <c r="AL4361" i="2"/>
  <c r="AL4362" i="2"/>
  <c r="AL4807" i="2"/>
  <c r="AL4808" i="2"/>
  <c r="AL2698" i="2"/>
  <c r="AL2794" i="2"/>
  <c r="AL2882" i="2"/>
  <c r="AL5439" i="2"/>
  <c r="AL6022" i="2"/>
  <c r="AL6079" i="2"/>
  <c r="AL6142" i="2"/>
  <c r="AL6214" i="2"/>
  <c r="AL4983" i="2"/>
  <c r="AL6343" i="2"/>
  <c r="AL6435" i="2"/>
  <c r="AL3657" i="2"/>
  <c r="AL3688" i="2"/>
  <c r="AL3884" i="2"/>
  <c r="AL3910" i="2"/>
  <c r="AL4069" i="2"/>
  <c r="AL335" i="2"/>
  <c r="AL371" i="2"/>
  <c r="AL1010" i="2"/>
  <c r="AL4609" i="2"/>
  <c r="AL1316" i="2"/>
  <c r="AL3501" i="2"/>
  <c r="AL5169" i="2"/>
  <c r="AL5264" i="2"/>
  <c r="AL5690" i="2"/>
  <c r="AL3328" i="2"/>
  <c r="AL4411" i="2"/>
  <c r="AL4437" i="2"/>
  <c r="AL4871" i="2"/>
  <c r="AL4897" i="2"/>
  <c r="AL6023" i="2"/>
  <c r="AL6080" i="2"/>
  <c r="AL6143" i="2"/>
  <c r="AL6262" i="2"/>
  <c r="AL5051" i="2"/>
  <c r="AL183" i="2"/>
  <c r="AL272" i="2"/>
  <c r="AL963" i="2"/>
  <c r="AL4610" i="2"/>
  <c r="AL1239" i="2"/>
  <c r="AL3502" i="2"/>
  <c r="AL3150" i="2"/>
  <c r="AL4150" i="2"/>
  <c r="AL5774" i="2"/>
  <c r="AL1317" i="2"/>
  <c r="AL1370" i="2"/>
  <c r="AL1416" i="2"/>
  <c r="AL1464" i="2"/>
  <c r="AL1465" i="2"/>
  <c r="AL1527" i="2"/>
  <c r="AL184" i="2"/>
  <c r="AL273" i="2"/>
  <c r="AL638" i="2"/>
  <c r="AL685" i="2"/>
  <c r="AL840" i="2"/>
  <c r="AL1586" i="2"/>
  <c r="AL1648" i="2"/>
  <c r="AL2603" i="2"/>
  <c r="AL3639" i="2"/>
  <c r="AL3640" i="2"/>
  <c r="AL3857" i="2"/>
  <c r="AL3858" i="2"/>
  <c r="AL2343" i="2"/>
  <c r="AL2344" i="2"/>
  <c r="AL2345" i="2"/>
  <c r="AL2380" i="2"/>
  <c r="AL2418" i="2"/>
  <c r="AL2457" i="2"/>
  <c r="AL3180" i="2"/>
  <c r="AL2699" i="2"/>
  <c r="AL4252" i="2"/>
  <c r="AL4363" i="2"/>
  <c r="AL4385" i="2"/>
  <c r="AL4836" i="2"/>
  <c r="AL4837" i="2"/>
  <c r="AL5118" i="2"/>
  <c r="AL5265" i="2"/>
  <c r="AL5392" i="2"/>
  <c r="AL5665" i="2"/>
  <c r="AL6024" i="2"/>
  <c r="AL6144" i="2"/>
  <c r="AL6263" i="2"/>
  <c r="AL4984" i="2"/>
  <c r="AL6315" i="2"/>
  <c r="AL6429" i="2"/>
  <c r="AL274" i="2"/>
  <c r="AL336" i="2"/>
  <c r="AL1011" i="2"/>
  <c r="AL4611" i="2"/>
  <c r="AL1272" i="2"/>
  <c r="AL3503" i="2"/>
  <c r="AL3181" i="2"/>
  <c r="AL3716" i="2"/>
  <c r="AL3748" i="2"/>
  <c r="AL3943" i="2"/>
  <c r="AL3971" i="2"/>
  <c r="AL91" i="2"/>
  <c r="AL185" i="2"/>
  <c r="AL597" i="2"/>
  <c r="AL639" i="2"/>
  <c r="AL841" i="2"/>
  <c r="AL1649" i="2"/>
  <c r="AL1730" i="2"/>
  <c r="AL1731" i="2"/>
  <c r="AL1831" i="2"/>
  <c r="AL1921" i="2"/>
  <c r="AL2004" i="2"/>
  <c r="AL2537" i="2"/>
  <c r="AL2604" i="2"/>
  <c r="AL2700" i="2"/>
  <c r="AL1922" i="2"/>
  <c r="AL2005" i="2"/>
  <c r="AL2883" i="2"/>
  <c r="AL2969" i="2"/>
  <c r="AL3242" i="2"/>
  <c r="AL4205" i="2"/>
  <c r="AL4438" i="2"/>
  <c r="AL4478" i="2"/>
  <c r="AL4719" i="2"/>
  <c r="AL4746" i="2"/>
  <c r="AL2701" i="2"/>
  <c r="AL2795" i="2"/>
  <c r="AL2884" i="2"/>
  <c r="AL4206" i="2"/>
  <c r="AL5775" i="2"/>
  <c r="AL5147" i="2"/>
  <c r="AL5266" i="2"/>
  <c r="AL5393" i="2"/>
  <c r="AL5503" i="2"/>
  <c r="AL5570" i="2"/>
  <c r="AL5666" i="2"/>
  <c r="AL5852" i="2"/>
  <c r="AL5928" i="2"/>
  <c r="AL5929" i="2"/>
  <c r="AL4985" i="2"/>
  <c r="AL6359" i="2"/>
  <c r="AL6490" i="2"/>
  <c r="AL3243" i="2"/>
  <c r="AL3641" i="2"/>
  <c r="AL3642" i="2"/>
  <c r="AL3834" i="2"/>
  <c r="AL3859" i="2"/>
  <c r="AL4070" i="2"/>
  <c r="AL186" i="2"/>
  <c r="AL275" i="2"/>
  <c r="AL640" i="2"/>
  <c r="AL686" i="2"/>
  <c r="AL842" i="2"/>
  <c r="AL1587" i="2"/>
  <c r="AL1650" i="2"/>
  <c r="AL1732" i="2"/>
  <c r="AL1733" i="2"/>
  <c r="AL1832" i="2"/>
  <c r="AL1923" i="2"/>
  <c r="AL2006" i="2"/>
  <c r="AL2091" i="2"/>
  <c r="AL2605" i="2"/>
  <c r="AL187" i="2"/>
  <c r="AL394" i="2"/>
  <c r="AL964" i="2"/>
  <c r="AL4612" i="2"/>
  <c r="AL1273" i="2"/>
  <c r="AL3504" i="2"/>
  <c r="AL5148" i="2"/>
  <c r="AL5267" i="2"/>
  <c r="AL5635" i="2"/>
  <c r="AL2606" i="2"/>
  <c r="AL2702" i="2"/>
  <c r="AL3288" i="2"/>
  <c r="AL4207" i="2"/>
  <c r="AL4364" i="2"/>
  <c r="AL4386" i="2"/>
  <c r="AL4838" i="2"/>
  <c r="AL4839" i="2"/>
  <c r="AL2703" i="2"/>
  <c r="AL2704" i="2"/>
  <c r="AL2796" i="2"/>
  <c r="AL2885" i="2"/>
  <c r="AL2970" i="2"/>
  <c r="AL5451" i="2"/>
  <c r="AL6081" i="2"/>
  <c r="AL6082" i="2"/>
  <c r="AL6145" i="2"/>
  <c r="AL6264" i="2"/>
  <c r="AL5015" i="2"/>
  <c r="AL6360" i="2"/>
  <c r="AL6445" i="2"/>
  <c r="AL92" i="2"/>
  <c r="AL188" i="2"/>
  <c r="AL935" i="2"/>
  <c r="AL4613" i="2"/>
  <c r="AL1210" i="2"/>
  <c r="AL3505" i="2"/>
  <c r="AL3106" i="2"/>
  <c r="AL4106" i="2"/>
  <c r="AL5776" i="2"/>
  <c r="AL1274" i="2"/>
  <c r="AL1318" i="2"/>
  <c r="AL1371" i="2"/>
  <c r="AL1417" i="2"/>
  <c r="AL1418" i="2"/>
  <c r="AL1466" i="2"/>
  <c r="AL93" i="2"/>
  <c r="AL189" i="2"/>
  <c r="AL598" i="2"/>
  <c r="AL641" i="2"/>
  <c r="AL843" i="2"/>
  <c r="AL1528" i="2"/>
  <c r="AL1588" i="2"/>
  <c r="AL2538" i="2"/>
  <c r="AL2607" i="2"/>
  <c r="AL3616" i="2"/>
  <c r="AL3617" i="2"/>
  <c r="AL3815" i="2"/>
  <c r="AL3835" i="2"/>
  <c r="AL2312" i="2"/>
  <c r="AL2313" i="2"/>
  <c r="AL2346" i="2"/>
  <c r="AL2381" i="2"/>
  <c r="AL2382" i="2"/>
  <c r="AL2419" i="2"/>
  <c r="AL3151" i="2"/>
  <c r="AL4961" i="2"/>
  <c r="AL4208" i="2"/>
  <c r="AL4341" i="2"/>
  <c r="AL4365" i="2"/>
  <c r="AL4809" i="2"/>
  <c r="AL4810" i="2"/>
  <c r="AL5090" i="2"/>
  <c r="AL5268" i="2"/>
  <c r="AL5352" i="2"/>
  <c r="AL5636" i="2"/>
  <c r="AL6025" i="2"/>
  <c r="AL6146" i="2"/>
  <c r="AL6265" i="2"/>
  <c r="AL6300" i="2"/>
  <c r="AL6418" i="2"/>
  <c r="AL190" i="2"/>
  <c r="AL276" i="2"/>
  <c r="AL965" i="2"/>
  <c r="AL4614" i="2"/>
  <c r="AL1240" i="2"/>
  <c r="AL3506" i="2"/>
  <c r="AL3396" i="2"/>
  <c r="AL3689" i="2"/>
  <c r="AL3690" i="2"/>
  <c r="AL3911" i="2"/>
  <c r="AL3912" i="2"/>
  <c r="AL4151" i="2"/>
  <c r="AL5777" i="2"/>
  <c r="AL94" i="2"/>
  <c r="AL191" i="2"/>
  <c r="AL599" i="2"/>
  <c r="AL642" i="2"/>
  <c r="AL844" i="2"/>
  <c r="AL1589" i="2"/>
  <c r="AL1590" i="2"/>
  <c r="AL1651" i="2"/>
  <c r="AL1734" i="2"/>
  <c r="AL1833" i="2"/>
  <c r="AL1924" i="2"/>
  <c r="AL2539" i="2"/>
  <c r="AL2608" i="2"/>
  <c r="AL2609" i="2"/>
  <c r="AL1834" i="2"/>
  <c r="AL1925" i="2"/>
  <c r="AL2797" i="2"/>
  <c r="AL2886" i="2"/>
  <c r="AL3411" i="2"/>
  <c r="AL4209" i="2"/>
  <c r="AL4412" i="2"/>
  <c r="AL4439" i="2"/>
  <c r="AL4700" i="2"/>
  <c r="AL4720" i="2"/>
  <c r="AL2705" i="2"/>
  <c r="AL2798" i="2"/>
  <c r="AL2887" i="2"/>
  <c r="AL5119" i="2"/>
  <c r="AL5269" i="2"/>
  <c r="AL5374" i="2"/>
  <c r="AL5504" i="2"/>
  <c r="AL5531" i="2"/>
  <c r="AL5637" i="2"/>
  <c r="AL6026" i="2"/>
  <c r="AL6147" i="2"/>
  <c r="AL6266" i="2"/>
  <c r="AL4986" i="2"/>
  <c r="AL6316" i="2"/>
  <c r="AL6425" i="2"/>
  <c r="AL10" i="2"/>
  <c r="AL22" i="2"/>
  <c r="AL917" i="2"/>
  <c r="AL4615" i="2"/>
  <c r="AL1186" i="2"/>
  <c r="AL3507" i="2"/>
  <c r="AL2971" i="2"/>
  <c r="AL4107" i="2"/>
  <c r="AL5778" i="2"/>
  <c r="AL1124" i="2"/>
  <c r="AL1143" i="2"/>
  <c r="AL1180" i="2"/>
  <c r="AL1275" i="2"/>
  <c r="AL1319" i="2"/>
  <c r="AL1320" i="2"/>
  <c r="AL1372" i="2"/>
  <c r="AL1419" i="2"/>
  <c r="AL1467" i="2"/>
  <c r="AL1591" i="2"/>
  <c r="AL11" i="2"/>
  <c r="AL23" i="2"/>
  <c r="AL553" i="2"/>
  <c r="AL600" i="2"/>
  <c r="AL845" i="2"/>
  <c r="AL1211" i="2"/>
  <c r="AL1321" i="2"/>
  <c r="AL2491" i="2"/>
  <c r="AL2540" i="2"/>
  <c r="AL3585" i="2"/>
  <c r="AL3587" i="2"/>
  <c r="AL3816" i="2"/>
  <c r="AL3836" i="2"/>
  <c r="AL2258" i="2"/>
  <c r="AL2287" i="2"/>
  <c r="AL3045" i="2"/>
  <c r="AL4940" i="2"/>
  <c r="AL4152" i="2"/>
  <c r="AL4210" i="2"/>
  <c r="AL4300" i="2"/>
  <c r="AL4782" i="2"/>
  <c r="AL4811" i="2"/>
  <c r="AL5091" i="2"/>
  <c r="AL5270" i="2"/>
  <c r="AL5353" i="2"/>
  <c r="AL5638" i="2"/>
  <c r="AL6027" i="2"/>
  <c r="AL6148" i="2"/>
  <c r="AL6267" i="2"/>
  <c r="AL6289" i="2"/>
  <c r="AL6411" i="2"/>
  <c r="AL3182" i="2"/>
  <c r="AL3597" i="2"/>
  <c r="AL3618" i="2"/>
  <c r="AL3817" i="2"/>
  <c r="AL3818" i="2"/>
  <c r="AL4071" i="2"/>
  <c r="AL46" i="2"/>
  <c r="AL95" i="2"/>
  <c r="AL554" i="2"/>
  <c r="AL601" i="2"/>
  <c r="AL846" i="2"/>
  <c r="AL1529" i="2"/>
  <c r="AL1592" i="2"/>
  <c r="AL1593" i="2"/>
  <c r="AL1652" i="2"/>
  <c r="AL1653" i="2"/>
  <c r="AL1735" i="2"/>
  <c r="AL1835" i="2"/>
  <c r="AL1926" i="2"/>
  <c r="AL2492" i="2"/>
  <c r="AL2541" i="2"/>
  <c r="AL2610" i="2"/>
  <c r="AL2611" i="2"/>
  <c r="AL96" i="2"/>
  <c r="AL97" i="2"/>
  <c r="AL936" i="2"/>
  <c r="AL4616" i="2"/>
  <c r="AL1212" i="2"/>
  <c r="AL3508" i="2"/>
  <c r="AL5092" i="2"/>
  <c r="AL5271" i="2"/>
  <c r="AL5609" i="2"/>
  <c r="AL2493" i="2"/>
  <c r="AL2542" i="2"/>
  <c r="AL3183" i="2"/>
  <c r="AL4153" i="2"/>
  <c r="AL4342" i="2"/>
  <c r="AL4366" i="2"/>
  <c r="AL4783" i="2"/>
  <c r="AL4812" i="2"/>
  <c r="AL2706" i="2"/>
  <c r="AL2799" i="2"/>
  <c r="AL5417" i="2"/>
  <c r="AL6083" i="2"/>
  <c r="AL6084" i="2"/>
  <c r="AL6149" i="2"/>
  <c r="AL6268" i="2"/>
  <c r="AL4987" i="2"/>
  <c r="AL6332" i="2"/>
  <c r="AL6430" i="2"/>
  <c r="AL98" i="2"/>
  <c r="AL192" i="2"/>
  <c r="AL937" i="2"/>
  <c r="AL4617" i="2"/>
  <c r="AL1213" i="2"/>
  <c r="AL3509" i="2"/>
  <c r="AL3397" i="2"/>
  <c r="AL4108" i="2"/>
  <c r="AL5779" i="2"/>
  <c r="AL1276" i="2"/>
  <c r="AL1322" i="2"/>
  <c r="AL1373" i="2"/>
  <c r="AL1374" i="2"/>
  <c r="AL1420" i="2"/>
  <c r="AL1468" i="2"/>
  <c r="AL47" i="2"/>
  <c r="AL99" i="2"/>
  <c r="AL555" i="2"/>
  <c r="AL602" i="2"/>
  <c r="AL847" i="2"/>
  <c r="AL1836" i="2"/>
  <c r="AL2007" i="2"/>
  <c r="AL3691" i="2"/>
  <c r="AL3717" i="2"/>
  <c r="AL3913" i="2"/>
  <c r="AL3944" i="2"/>
  <c r="AL2299" i="2"/>
  <c r="AL2314" i="2"/>
  <c r="AL2347" i="2"/>
  <c r="AL2348" i="2"/>
  <c r="AL2383" i="2"/>
  <c r="AL2420" i="2"/>
  <c r="AL3398" i="2"/>
  <c r="AL4941" i="2"/>
  <c r="AL2888" i="2"/>
  <c r="AL2972" i="2"/>
  <c r="AL4109" i="2"/>
  <c r="AL4440" i="2"/>
  <c r="AL4479" i="2"/>
  <c r="AL4721" i="2"/>
  <c r="AL4747" i="2"/>
  <c r="AL5093" i="2"/>
  <c r="AL5272" i="2"/>
  <c r="AL5375" i="2"/>
  <c r="AL5505" i="2"/>
  <c r="AL5571" i="2"/>
  <c r="AL5639" i="2"/>
  <c r="AL5853" i="2"/>
  <c r="AL5890" i="2"/>
  <c r="AL5907" i="2"/>
  <c r="AL6333" i="2"/>
  <c r="AL6478" i="2"/>
  <c r="AL193" i="2"/>
  <c r="AL277" i="2"/>
  <c r="AL994" i="2"/>
  <c r="AL4618" i="2"/>
  <c r="AL1241" i="2"/>
  <c r="AL3510" i="2"/>
  <c r="AL3184" i="2"/>
  <c r="AL3692" i="2"/>
  <c r="AL3718" i="2"/>
  <c r="AL3914" i="2"/>
  <c r="AL3945" i="2"/>
  <c r="AL4154" i="2"/>
  <c r="AL5780" i="2"/>
  <c r="AL100" i="2"/>
  <c r="AL101" i="2"/>
  <c r="AL556" i="2"/>
  <c r="AL603" i="2"/>
  <c r="AL848" i="2"/>
  <c r="AL1594" i="2"/>
  <c r="AL1654" i="2"/>
  <c r="AL1736" i="2"/>
  <c r="AL1837" i="2"/>
  <c r="AL1838" i="2"/>
  <c r="AL1927" i="2"/>
  <c r="AL2494" i="2"/>
  <c r="AL2543" i="2"/>
  <c r="AL2612" i="2"/>
  <c r="AL1839" i="2"/>
  <c r="AL1928" i="2"/>
  <c r="AL2889" i="2"/>
  <c r="AL2890" i="2"/>
  <c r="AL3185" i="2"/>
  <c r="AL4155" i="2"/>
  <c r="AL4441" i="2"/>
  <c r="AL4442" i="2"/>
  <c r="AL4701" i="2"/>
  <c r="AL4722" i="2"/>
  <c r="AL2707" i="2"/>
  <c r="AL2708" i="2"/>
  <c r="AL2800" i="2"/>
  <c r="AL5120" i="2"/>
  <c r="AL5273" i="2"/>
  <c r="AL5394" i="2"/>
  <c r="AL5506" i="2"/>
  <c r="AL5572" i="2"/>
  <c r="AL5640" i="2"/>
  <c r="AL5908" i="2"/>
  <c r="AL5930" i="2"/>
  <c r="AL6150" i="2"/>
  <c r="AL4962" i="2"/>
  <c r="AL6334" i="2"/>
  <c r="AL6479" i="2"/>
  <c r="AL102" i="2"/>
  <c r="AL103" i="2"/>
  <c r="AL938" i="2"/>
  <c r="AL4619" i="2"/>
  <c r="AL1214" i="2"/>
  <c r="AL3511" i="2"/>
  <c r="AL3385" i="2"/>
  <c r="AL4110" i="2"/>
  <c r="AL5781" i="2"/>
  <c r="AL1277" i="2"/>
  <c r="AL1278" i="2"/>
  <c r="AL1323" i="2"/>
  <c r="AL1375" i="2"/>
  <c r="AL1421" i="2"/>
  <c r="AL1422" i="2"/>
  <c r="AL48" i="2"/>
  <c r="AL104" i="2"/>
  <c r="AL557" i="2"/>
  <c r="AL604" i="2"/>
  <c r="AL849" i="2"/>
  <c r="AL1840" i="2"/>
  <c r="AL1929" i="2"/>
  <c r="AL3693" i="2"/>
  <c r="AL3719" i="2"/>
  <c r="AL3915" i="2"/>
  <c r="AL3946" i="2"/>
  <c r="AL2300" i="2"/>
  <c r="AL2301" i="2"/>
  <c r="AL2315" i="2"/>
  <c r="AL2349" i="2"/>
  <c r="AL2350" i="2"/>
  <c r="AL2384" i="2"/>
  <c r="AL3399" i="2"/>
  <c r="AL4942" i="2"/>
  <c r="AL2891" i="2"/>
  <c r="AL2892" i="2"/>
  <c r="AL4111" i="2"/>
  <c r="AL4413" i="2"/>
  <c r="AL4443" i="2"/>
  <c r="AL4702" i="2"/>
  <c r="AL4723" i="2"/>
  <c r="AL5071" i="2"/>
  <c r="AL5274" i="2"/>
  <c r="AL5354" i="2"/>
  <c r="AL5507" i="2"/>
  <c r="AL5573" i="2"/>
  <c r="AL5610" i="2"/>
  <c r="AL5846" i="2"/>
  <c r="AL5891" i="2"/>
  <c r="AL5909" i="2"/>
  <c r="AL6317" i="2"/>
  <c r="AL6480" i="2"/>
  <c r="AL278" i="2"/>
  <c r="AL279" i="2"/>
  <c r="AL995" i="2"/>
  <c r="AL4620" i="2"/>
  <c r="AL1279" i="2"/>
  <c r="AL3512" i="2"/>
  <c r="AL3400" i="2"/>
  <c r="AL3589" i="2"/>
  <c r="AL3592" i="2"/>
  <c r="AL3885" i="2"/>
  <c r="AL3916" i="2"/>
  <c r="AL194" i="2"/>
  <c r="AL195" i="2"/>
  <c r="AL605" i="2"/>
  <c r="AL643" i="2"/>
  <c r="AL850" i="2"/>
  <c r="AL1376" i="2"/>
  <c r="AL1469" i="2"/>
  <c r="AL1129" i="2"/>
  <c r="AL1164" i="2"/>
  <c r="AL1242" i="2"/>
  <c r="AL1530" i="2"/>
  <c r="AL1531" i="2"/>
  <c r="AL1595" i="2"/>
  <c r="AL1655" i="2"/>
  <c r="AL1737" i="2"/>
  <c r="AL1841" i="2"/>
  <c r="AL2092" i="2"/>
  <c r="AL2281" i="2"/>
  <c r="AL2294" i="2"/>
  <c r="AL2709" i="2"/>
  <c r="AL2801" i="2"/>
  <c r="AL3427" i="2"/>
  <c r="AL4211" i="2"/>
  <c r="AL4444" i="2"/>
  <c r="AL4445" i="2"/>
  <c r="AL4724" i="2"/>
  <c r="AL4725" i="2"/>
  <c r="AL4212" i="2"/>
  <c r="AL5782" i="2"/>
  <c r="AL5149" i="2"/>
  <c r="AL5275" i="2"/>
  <c r="AL5395" i="2"/>
  <c r="AL5508" i="2"/>
  <c r="AL5574" i="2"/>
  <c r="AL5667" i="2"/>
  <c r="AL6028" i="2"/>
  <c r="AL6151" i="2"/>
  <c r="AL6269" i="2"/>
  <c r="AL5016" i="2"/>
  <c r="AL6318" i="2"/>
  <c r="AL6431" i="2"/>
  <c r="AL337" i="2"/>
  <c r="AL338" i="2"/>
  <c r="AL1012" i="2"/>
  <c r="AL4621" i="2"/>
  <c r="AL1280" i="2"/>
  <c r="AL3513" i="2"/>
  <c r="AL3244" i="2"/>
  <c r="AL3749" i="2"/>
  <c r="AL3750" i="2"/>
  <c r="AL3972" i="2"/>
  <c r="AL3973" i="2"/>
  <c r="AL196" i="2"/>
  <c r="AL280" i="2"/>
  <c r="AL644" i="2"/>
  <c r="AL687" i="2"/>
  <c r="AL851" i="2"/>
  <c r="AL1738" i="2"/>
  <c r="AL1739" i="2"/>
  <c r="AL1842" i="2"/>
  <c r="AL1930" i="2"/>
  <c r="AL2008" i="2"/>
  <c r="AL2093" i="2"/>
  <c r="AL2613" i="2"/>
  <c r="AL2009" i="2"/>
  <c r="AL2094" i="2"/>
  <c r="AL2973" i="2"/>
  <c r="AL3046" i="2"/>
  <c r="AL3289" i="2"/>
  <c r="AL4213" i="2"/>
  <c r="AL4480" i="2"/>
  <c r="AL4503" i="2"/>
  <c r="AL4748" i="2"/>
  <c r="AL4784" i="2"/>
  <c r="AL2710" i="2"/>
  <c r="AL2711" i="2"/>
  <c r="AL2802" i="2"/>
  <c r="AL2893" i="2"/>
  <c r="AL2974" i="2"/>
  <c r="AL4253" i="2"/>
  <c r="AL5783" i="2"/>
  <c r="AL5170" i="2"/>
  <c r="AL5276" i="2"/>
  <c r="AL5418" i="2"/>
  <c r="AL5509" i="2"/>
  <c r="AL5575" i="2"/>
  <c r="AL5691" i="2"/>
  <c r="AL5931" i="2"/>
  <c r="AL5954" i="2"/>
  <c r="AL6215" i="2"/>
  <c r="AL5017" i="2"/>
  <c r="AL6370" i="2"/>
  <c r="AL6508" i="2"/>
  <c r="AL372" i="2"/>
  <c r="AL395" i="2"/>
  <c r="AL1042" i="2"/>
  <c r="AL4622" i="2"/>
  <c r="AL1377" i="2"/>
  <c r="AL3514" i="2"/>
  <c r="AL3329" i="2"/>
  <c r="AL3777" i="2"/>
  <c r="AL3784" i="2"/>
  <c r="AL3996" i="2"/>
  <c r="AL4003" i="2"/>
  <c r="AL281" i="2"/>
  <c r="AL339" i="2"/>
  <c r="AL688" i="2"/>
  <c r="AL717" i="2"/>
  <c r="AL852" i="2"/>
  <c r="AL1843" i="2"/>
  <c r="AL1931" i="2"/>
  <c r="AL2010" i="2"/>
  <c r="AL2095" i="2"/>
  <c r="AL2096" i="2"/>
  <c r="AL2140" i="2"/>
  <c r="AL2097" i="2"/>
  <c r="AL2141" i="2"/>
  <c r="AL3078" i="2"/>
  <c r="AL3079" i="2"/>
  <c r="AL3330" i="2"/>
  <c r="AL4280" i="2"/>
  <c r="AL2803" i="2"/>
  <c r="AL2804" i="2"/>
  <c r="AL2894" i="2"/>
  <c r="AL2975" i="2"/>
  <c r="AL3047" i="2"/>
  <c r="AL3048" i="2"/>
  <c r="AL4281" i="2"/>
  <c r="AL5784" i="2"/>
  <c r="AL5185" i="2"/>
  <c r="AL5277" i="2"/>
  <c r="AL5452" i="2"/>
  <c r="AL5510" i="2"/>
  <c r="AL5576" i="2"/>
  <c r="AL5705" i="2"/>
  <c r="AL5968" i="2"/>
  <c r="AL5978" i="2"/>
  <c r="AL6152" i="2"/>
  <c r="AL5029" i="2"/>
  <c r="AL6403" i="2"/>
  <c r="AL6514" i="2"/>
  <c r="AL4072" i="2"/>
  <c r="AL1740" i="2"/>
  <c r="AL340" i="2"/>
  <c r="AL373" i="2"/>
  <c r="AL1013" i="2"/>
  <c r="AL4623" i="2"/>
  <c r="AL1378" i="2"/>
  <c r="AL3515" i="2"/>
  <c r="AL5186" i="2"/>
  <c r="AL5278" i="2"/>
  <c r="AL5692" i="2"/>
  <c r="AL1844" i="2"/>
  <c r="AL2805" i="2"/>
  <c r="AL2895" i="2"/>
  <c r="AL3342" i="2"/>
  <c r="AL4414" i="2"/>
  <c r="AL4446" i="2"/>
  <c r="AL4872" i="2"/>
  <c r="AL4898" i="2"/>
  <c r="AL6029" i="2"/>
  <c r="AL6085" i="2"/>
  <c r="AL6153" i="2"/>
  <c r="AL6216" i="2"/>
  <c r="AL5052" i="2"/>
  <c r="AL12" i="2"/>
  <c r="AL24" i="2"/>
  <c r="AL939" i="2"/>
  <c r="AL4624" i="2"/>
  <c r="AL1187" i="2"/>
  <c r="AL3516" i="2"/>
  <c r="AL4112" i="2"/>
  <c r="AL5785" i="2"/>
  <c r="AL3" i="2"/>
  <c r="AL17" i="2"/>
  <c r="AL533" i="2"/>
  <c r="AL558" i="2"/>
  <c r="AL853" i="2"/>
  <c r="AL3383" i="2"/>
  <c r="AL4113" i="2"/>
  <c r="AL4943" i="2"/>
  <c r="AL5094" i="2"/>
  <c r="AL5279" i="2"/>
  <c r="AL5511" i="2"/>
  <c r="AL5532" i="2"/>
  <c r="AL5597" i="2"/>
  <c r="AL6030" i="2"/>
  <c r="AL6154" i="2"/>
  <c r="AL6217" i="2"/>
  <c r="AL197" i="2"/>
  <c r="AL198" i="2"/>
  <c r="AL940" i="2"/>
  <c r="AL4625" i="2"/>
  <c r="AL1243" i="2"/>
  <c r="AL3517" i="2"/>
  <c r="AL3401" i="2"/>
  <c r="AL4156" i="2"/>
  <c r="AL5786" i="2"/>
  <c r="AL1281" i="2"/>
  <c r="AL1324" i="2"/>
  <c r="AL1379" i="2"/>
  <c r="AL1423" i="2"/>
  <c r="AL1470" i="2"/>
  <c r="AL1471" i="2"/>
  <c r="AL105" i="2"/>
  <c r="AL199" i="2"/>
  <c r="AL606" i="2"/>
  <c r="AL645" i="2"/>
  <c r="AL854" i="2"/>
  <c r="AL1932" i="2"/>
  <c r="AL2011" i="2"/>
  <c r="AL3720" i="2"/>
  <c r="AL3751" i="2"/>
  <c r="AL3947" i="2"/>
  <c r="AL3974" i="2"/>
  <c r="AL2316" i="2"/>
  <c r="AL2317" i="2"/>
  <c r="AL2351" i="2"/>
  <c r="AL2385" i="2"/>
  <c r="AL2421" i="2"/>
  <c r="AL2422" i="2"/>
  <c r="AL3412" i="2"/>
  <c r="AL4963" i="2"/>
  <c r="AL2976" i="2"/>
  <c r="AL2977" i="2"/>
  <c r="AL4157" i="2"/>
  <c r="AL4447" i="2"/>
  <c r="AL4481" i="2"/>
  <c r="AL4726" i="2"/>
  <c r="AL4749" i="2"/>
  <c r="AL5095" i="2"/>
  <c r="AL5280" i="2"/>
  <c r="AL5376" i="2"/>
  <c r="AL5512" i="2"/>
  <c r="AL5577" i="2"/>
  <c r="AL5641" i="2"/>
  <c r="AL5859" i="2"/>
  <c r="AL5910" i="2"/>
  <c r="AL5911" i="2"/>
  <c r="AL6344" i="2"/>
  <c r="AL6491" i="2"/>
  <c r="AL3331" i="2"/>
  <c r="AL3694" i="2"/>
  <c r="AL3721" i="2"/>
  <c r="AL3917" i="2"/>
  <c r="AL3918" i="2"/>
  <c r="AL4073" i="2"/>
  <c r="AL341" i="2"/>
  <c r="AL374" i="2"/>
  <c r="AL718" i="2"/>
  <c r="AL735" i="2"/>
  <c r="AL855" i="2"/>
  <c r="AL1933" i="2"/>
  <c r="AL2012" i="2"/>
  <c r="AL2013" i="2"/>
  <c r="AL2098" i="2"/>
  <c r="AL2142" i="2"/>
  <c r="AL2165" i="2"/>
  <c r="AL375" i="2"/>
  <c r="AL396" i="2"/>
  <c r="AL1035" i="2"/>
  <c r="AL4626" i="2"/>
  <c r="AL1424" i="2"/>
  <c r="AL3518" i="2"/>
  <c r="AL5199" i="2"/>
  <c r="AL5281" i="2"/>
  <c r="AL5706" i="2"/>
  <c r="AL1741" i="2"/>
  <c r="AL1845" i="2"/>
  <c r="AL2806" i="2"/>
  <c r="AL2896" i="2"/>
  <c r="AL3356" i="2"/>
  <c r="AL4282" i="2"/>
  <c r="AL2807" i="2"/>
  <c r="AL2897" i="2"/>
  <c r="AL2978" i="2"/>
  <c r="AL2979" i="2"/>
  <c r="AL3049" i="2"/>
  <c r="AL3080" i="2"/>
  <c r="AL5465" i="2"/>
  <c r="AL6031" i="2"/>
  <c r="AL6086" i="2"/>
  <c r="AL6155" i="2"/>
  <c r="AL6270" i="2"/>
  <c r="AL5055" i="2"/>
  <c r="AL6384" i="2"/>
  <c r="AL6459" i="2"/>
  <c r="AL440" i="2"/>
  <c r="AL471" i="2"/>
  <c r="AL918" i="2"/>
  <c r="AL4627" i="2"/>
  <c r="AL1215" i="2"/>
  <c r="AL3519" i="2"/>
  <c r="AL3107" i="2"/>
  <c r="AL3598" i="2"/>
  <c r="AL3619" i="2"/>
  <c r="AL3803" i="2"/>
  <c r="AL3819" i="2"/>
  <c r="AL4114" i="2"/>
  <c r="AL5787" i="2"/>
  <c r="AL49" i="2"/>
  <c r="AL50" i="2"/>
  <c r="AL559" i="2"/>
  <c r="AL560" i="2"/>
  <c r="AL856" i="2"/>
  <c r="AL1472" i="2"/>
  <c r="AL1532" i="2"/>
  <c r="AL1596" i="2"/>
  <c r="AL1656" i="2"/>
  <c r="AL1657" i="2"/>
  <c r="AL1742" i="2"/>
  <c r="AL1934" i="2"/>
  <c r="AL2014" i="2"/>
  <c r="AL2458" i="2"/>
  <c r="AL2459" i="2"/>
  <c r="AL2495" i="2"/>
  <c r="AL2544" i="2"/>
  <c r="AL2614" i="2"/>
  <c r="AL2615" i="2"/>
  <c r="AL2980" i="2"/>
  <c r="AL2981" i="2"/>
  <c r="AL3290" i="2"/>
  <c r="AL4115" i="2"/>
  <c r="AL4329" i="2"/>
  <c r="AL4343" i="2"/>
  <c r="AL4750" i="2"/>
  <c r="AL4785" i="2"/>
  <c r="AL4944" i="2"/>
  <c r="AL5072" i="2"/>
  <c r="AL5282" i="2"/>
  <c r="AL5355" i="2"/>
  <c r="AL5611" i="2"/>
  <c r="AL6087" i="2"/>
  <c r="AL6156" i="2"/>
  <c r="AL6218" i="2"/>
  <c r="AL6319" i="2"/>
  <c r="AL6473" i="2"/>
  <c r="AL3186" i="2"/>
  <c r="AL3599" i="2"/>
  <c r="AL3620" i="2"/>
  <c r="AL3820" i="2"/>
  <c r="AL3837" i="2"/>
  <c r="AL4074" i="2"/>
  <c r="AL106" i="2"/>
  <c r="AL107" i="2"/>
  <c r="AL607" i="2"/>
  <c r="AL646" i="2"/>
  <c r="AL857" i="2"/>
  <c r="AL1533" i="2"/>
  <c r="AL1597" i="2"/>
  <c r="AL1598" i="2"/>
  <c r="AL1658" i="2"/>
  <c r="AL1743" i="2"/>
  <c r="AL1846" i="2"/>
  <c r="AL1847" i="2"/>
  <c r="AL1935" i="2"/>
  <c r="AL2545" i="2"/>
  <c r="AL2546" i="2"/>
  <c r="AL2616" i="2"/>
  <c r="AL108" i="2"/>
  <c r="AL200" i="2"/>
  <c r="AL941" i="2"/>
  <c r="AL4628" i="2"/>
  <c r="AL1216" i="2"/>
  <c r="AL3520" i="2"/>
  <c r="AL5121" i="2"/>
  <c r="AL5283" i="2"/>
  <c r="AL5612" i="2"/>
  <c r="AL2547" i="2"/>
  <c r="AL2617" i="2"/>
  <c r="AL3245" i="2"/>
  <c r="AL4158" i="2"/>
  <c r="AL4344" i="2"/>
  <c r="AL4367" i="2"/>
  <c r="AL4786" i="2"/>
  <c r="AL4813" i="2"/>
  <c r="AL2712" i="2"/>
  <c r="AL2808" i="2"/>
  <c r="AL2809" i="2"/>
  <c r="AL5419" i="2"/>
  <c r="AL6032" i="2"/>
  <c r="AL6088" i="2"/>
  <c r="AL6157" i="2"/>
  <c r="AL6271" i="2"/>
  <c r="AL4988" i="2"/>
  <c r="AL6345" i="2"/>
  <c r="AL6432" i="2"/>
  <c r="AL109" i="2"/>
  <c r="AL201" i="2"/>
  <c r="AL942" i="2"/>
  <c r="AL4629" i="2"/>
  <c r="AL1217" i="2"/>
  <c r="AL3521" i="2"/>
  <c r="AL4116" i="2"/>
  <c r="AL5788" i="2"/>
  <c r="AL51" i="2"/>
  <c r="AL110" i="2"/>
  <c r="AL561" i="2"/>
  <c r="AL562" i="2"/>
  <c r="AL858" i="2"/>
  <c r="AL3402" i="2"/>
  <c r="AL4117" i="2"/>
  <c r="AL5096" i="2"/>
  <c r="AL5284" i="2"/>
  <c r="AL5513" i="2"/>
  <c r="AL5578" i="2"/>
  <c r="AL5613" i="2"/>
  <c r="AL6033" i="2"/>
  <c r="AL6158" i="2"/>
  <c r="AL6272" i="2"/>
  <c r="AL4964" i="2"/>
  <c r="AL202" i="2"/>
  <c r="AL203" i="2"/>
  <c r="AL966" i="2"/>
  <c r="AL4630" i="2"/>
  <c r="AL1244" i="2"/>
  <c r="AL3522" i="2"/>
  <c r="AL3413" i="2"/>
  <c r="AL4159" i="2"/>
  <c r="AL5789" i="2"/>
  <c r="AL1325" i="2"/>
  <c r="AL1326" i="2"/>
  <c r="AL1380" i="2"/>
  <c r="AL1425" i="2"/>
  <c r="AL1473" i="2"/>
  <c r="AL1474" i="2"/>
  <c r="AL111" i="2"/>
  <c r="AL204" i="2"/>
  <c r="AL608" i="2"/>
  <c r="AL647" i="2"/>
  <c r="AL859" i="2"/>
  <c r="AL1936" i="2"/>
  <c r="AL2015" i="2"/>
  <c r="AL3722" i="2"/>
  <c r="AL3752" i="2"/>
  <c r="AL3948" i="2"/>
  <c r="AL3975" i="2"/>
  <c r="AL2318" i="2"/>
  <c r="AL2352" i="2"/>
  <c r="AL2353" i="2"/>
  <c r="AL2386" i="2"/>
  <c r="AL2423" i="2"/>
  <c r="AL2460" i="2"/>
  <c r="AL3414" i="2"/>
  <c r="AL2982" i="2"/>
  <c r="AL2983" i="2"/>
  <c r="AL4160" i="2"/>
  <c r="AL4448" i="2"/>
  <c r="AL4482" i="2"/>
  <c r="AL4727" i="2"/>
  <c r="AL4751" i="2"/>
  <c r="AL5097" i="2"/>
  <c r="AL5285" i="2"/>
  <c r="AL5377" i="2"/>
  <c r="AL5514" i="2"/>
  <c r="AL5579" i="2"/>
  <c r="AL5642" i="2"/>
  <c r="AL5864" i="2"/>
  <c r="AL5912" i="2"/>
  <c r="AL5932" i="2"/>
  <c r="AL4965" i="2"/>
  <c r="AL6361" i="2"/>
  <c r="AL6492" i="2"/>
  <c r="AL13" i="2"/>
  <c r="AL25" i="2"/>
  <c r="AL967" i="2"/>
  <c r="AL4631" i="2"/>
  <c r="AL1218" i="2"/>
  <c r="AL3523" i="2"/>
  <c r="AL3050" i="2"/>
  <c r="AL3590" i="2"/>
  <c r="AL3600" i="2"/>
  <c r="AL3886" i="2"/>
  <c r="AL3919" i="2"/>
  <c r="AL4118" i="2"/>
  <c r="AL5790" i="2"/>
  <c r="AL4" i="2"/>
  <c r="AL18" i="2"/>
  <c r="AL534" i="2"/>
  <c r="AL563" i="2"/>
  <c r="AL860" i="2"/>
  <c r="AL1381" i="2"/>
  <c r="AL1475" i="2"/>
  <c r="AL1126" i="2"/>
  <c r="AL1165" i="2"/>
  <c r="AL1219" i="2"/>
  <c r="AL1534" i="2"/>
  <c r="AL1599" i="2"/>
  <c r="AL1659" i="2"/>
  <c r="AL1660" i="2"/>
  <c r="AL1744" i="2"/>
  <c r="AL1848" i="2"/>
  <c r="AL2016" i="2"/>
  <c r="AL2282" i="2"/>
  <c r="AL2292" i="2"/>
  <c r="AL2713" i="2"/>
  <c r="AL2810" i="2"/>
  <c r="AL3051" i="2"/>
  <c r="AL4119" i="2"/>
  <c r="AL4301" i="2"/>
  <c r="AL4330" i="2"/>
  <c r="AL4692" i="2"/>
  <c r="AL4703" i="2"/>
  <c r="AL4945" i="2"/>
  <c r="AL5098" i="2"/>
  <c r="AL5286" i="2"/>
  <c r="AL5356" i="2"/>
  <c r="AL5515" i="2"/>
  <c r="AL5580" i="2"/>
  <c r="AL5614" i="2"/>
  <c r="AL5854" i="2"/>
  <c r="AL5892" i="2"/>
  <c r="AL5913" i="2"/>
  <c r="AL6301" i="2"/>
  <c r="AL6467" i="2"/>
  <c r="AL3187" i="2"/>
  <c r="AL3621" i="2"/>
  <c r="AL3622" i="2"/>
  <c r="AL3821" i="2"/>
  <c r="AL3838" i="2"/>
  <c r="AL4075" i="2"/>
  <c r="AL112" i="2"/>
  <c r="AL205" i="2"/>
  <c r="AL609" i="2"/>
  <c r="AL648" i="2"/>
  <c r="AL861" i="2"/>
  <c r="AL1535" i="2"/>
  <c r="AL1600" i="2"/>
  <c r="AL1601" i="2"/>
  <c r="AL1661" i="2"/>
  <c r="AL1745" i="2"/>
  <c r="AL1849" i="2"/>
  <c r="AL1937" i="2"/>
  <c r="AL1938" i="2"/>
  <c r="AL2548" i="2"/>
  <c r="AL2618" i="2"/>
  <c r="AL2619" i="2"/>
  <c r="AL113" i="2"/>
  <c r="AL206" i="2"/>
  <c r="AL943" i="2"/>
  <c r="AL4632" i="2"/>
  <c r="AL1245" i="2"/>
  <c r="AL3524" i="2"/>
  <c r="AL5122" i="2"/>
  <c r="AL5287" i="2"/>
  <c r="AL5615" i="2"/>
  <c r="AL2549" i="2"/>
  <c r="AL2620" i="2"/>
  <c r="AL3246" i="2"/>
  <c r="AL4161" i="2"/>
  <c r="AL4345" i="2"/>
  <c r="AL4368" i="2"/>
  <c r="AL4814" i="2"/>
  <c r="AL4815" i="2"/>
  <c r="AL2714" i="2"/>
  <c r="AL2715" i="2"/>
  <c r="AL2811" i="2"/>
  <c r="AL5420" i="2"/>
  <c r="AL6034" i="2"/>
  <c r="AL6089" i="2"/>
  <c r="AL6159" i="2"/>
  <c r="AL6273" i="2"/>
  <c r="AL4989" i="2"/>
  <c r="AL6346" i="2"/>
  <c r="AL6436" i="2"/>
  <c r="AL282" i="2"/>
  <c r="AL342" i="2"/>
  <c r="AL996" i="2"/>
  <c r="AL4633" i="2"/>
  <c r="AL1282" i="2"/>
  <c r="AL3525" i="2"/>
  <c r="AL3188" i="2"/>
  <c r="AL1426" i="2"/>
  <c r="AL1427" i="2"/>
  <c r="AL1476" i="2"/>
  <c r="AL1536" i="2"/>
  <c r="AL1602" i="2"/>
  <c r="AL1603" i="2"/>
  <c r="AL283" i="2"/>
  <c r="AL284" i="2"/>
  <c r="AL689" i="2"/>
  <c r="AL719" i="2"/>
  <c r="AL862" i="2"/>
  <c r="AL1662" i="2"/>
  <c r="AL1746" i="2"/>
  <c r="AL3658" i="2"/>
  <c r="AL3659" i="2"/>
  <c r="AL3860" i="2"/>
  <c r="AL3887" i="2"/>
  <c r="AL2387" i="2"/>
  <c r="AL2388" i="2"/>
  <c r="AL2424" i="2"/>
  <c r="AL2461" i="2"/>
  <c r="AL2496" i="2"/>
  <c r="AL2497" i="2"/>
  <c r="AL3247" i="2"/>
  <c r="AL2716" i="2"/>
  <c r="AL2812" i="2"/>
  <c r="AL4283" i="2"/>
  <c r="AL4387" i="2"/>
  <c r="AL4415" i="2"/>
  <c r="AL4873" i="2"/>
  <c r="AL4874" i="2"/>
  <c r="AL4254" i="2"/>
  <c r="AL5791" i="2"/>
  <c r="AL5171" i="2"/>
  <c r="AL5288" i="2"/>
  <c r="AL5421" i="2"/>
  <c r="AL5707" i="2"/>
  <c r="AL6035" i="2"/>
  <c r="AL6160" i="2"/>
  <c r="AL6274" i="2"/>
  <c r="AL5018" i="2"/>
  <c r="AL6335" i="2"/>
  <c r="AL6442" i="2"/>
  <c r="AL285" i="2"/>
  <c r="AL286" i="2"/>
  <c r="AL997" i="2"/>
  <c r="AL4634" i="2"/>
  <c r="AL1246" i="2"/>
  <c r="AL3526" i="2"/>
  <c r="AL3189" i="2"/>
  <c r="AL3723" i="2"/>
  <c r="AL3753" i="2"/>
  <c r="AL3949" i="2"/>
  <c r="AL3950" i="2"/>
  <c r="AL114" i="2"/>
  <c r="AL207" i="2"/>
  <c r="AL610" i="2"/>
  <c r="AL649" i="2"/>
  <c r="AL863" i="2"/>
  <c r="AL1663" i="2"/>
  <c r="AL1747" i="2"/>
  <c r="AL1748" i="2"/>
  <c r="AL1850" i="2"/>
  <c r="AL1939" i="2"/>
  <c r="AL2017" i="2"/>
  <c r="AL2550" i="2"/>
  <c r="AL2621" i="2"/>
  <c r="AL2622" i="2"/>
  <c r="AL1851" i="2"/>
  <c r="AL2018" i="2"/>
  <c r="AL2898" i="2"/>
  <c r="AL2984" i="2"/>
  <c r="AL3190" i="2"/>
  <c r="AL4162" i="2"/>
  <c r="AL4449" i="2"/>
  <c r="AL4483" i="2"/>
  <c r="AL4728" i="2"/>
  <c r="AL4752" i="2"/>
  <c r="AL2717" i="2"/>
  <c r="AL2813" i="2"/>
  <c r="AL2899" i="2"/>
  <c r="AL4214" i="2"/>
  <c r="AL5792" i="2"/>
  <c r="AL5150" i="2"/>
  <c r="AL5289" i="2"/>
  <c r="AL5396" i="2"/>
  <c r="AL5516" i="2"/>
  <c r="AL5581" i="2"/>
  <c r="AL5668" i="2"/>
  <c r="AL5914" i="2"/>
  <c r="AL5933" i="2"/>
  <c r="AL6161" i="2"/>
  <c r="AL4990" i="2"/>
  <c r="AL6347" i="2"/>
  <c r="AL6493" i="2"/>
  <c r="AL287" i="2"/>
  <c r="AL343" i="2"/>
  <c r="AL1014" i="2"/>
  <c r="AL4635" i="2"/>
  <c r="AL1283" i="2"/>
  <c r="AL3527" i="2"/>
  <c r="AL3248" i="2"/>
  <c r="AL3754" i="2"/>
  <c r="AL3755" i="2"/>
  <c r="AL3951" i="2"/>
  <c r="AL3976" i="2"/>
  <c r="AL208" i="2"/>
  <c r="AL209" i="2"/>
  <c r="AL650" i="2"/>
  <c r="AL651" i="2"/>
  <c r="AL864" i="2"/>
  <c r="AL1664" i="2"/>
  <c r="AL1749" i="2"/>
  <c r="AL1852" i="2"/>
  <c r="AL1940" i="2"/>
  <c r="AL2019" i="2"/>
  <c r="AL2020" i="2"/>
  <c r="AL2623" i="2"/>
  <c r="AL2624" i="2"/>
  <c r="AL1941" i="2"/>
  <c r="AL2099" i="2"/>
  <c r="AL2985" i="2"/>
  <c r="AL3052" i="2"/>
  <c r="AL3249" i="2"/>
  <c r="AL4215" i="2"/>
  <c r="AL4484" i="2"/>
  <c r="AL4485" i="2"/>
  <c r="AL4753" i="2"/>
  <c r="AL4754" i="2"/>
  <c r="AL2718" i="2"/>
  <c r="AL2814" i="2"/>
  <c r="AL2900" i="2"/>
  <c r="AL2986" i="2"/>
  <c r="AL4255" i="2"/>
  <c r="AL5793" i="2"/>
  <c r="AL5151" i="2"/>
  <c r="AL5290" i="2"/>
  <c r="AL5422" i="2"/>
  <c r="AL5517" i="2"/>
  <c r="AL5533" i="2"/>
  <c r="AL5693" i="2"/>
  <c r="AL5934" i="2"/>
  <c r="AL5955" i="2"/>
  <c r="AL6162" i="2"/>
  <c r="AL4991" i="2"/>
  <c r="AL6371" i="2"/>
  <c r="AL6509" i="2"/>
  <c r="AL288" i="2"/>
  <c r="AL289" i="2"/>
  <c r="AL968" i="2"/>
  <c r="AL4636" i="2"/>
  <c r="AL1247" i="2"/>
  <c r="AL3528" i="2"/>
  <c r="AL1382" i="2"/>
  <c r="AL1428" i="2"/>
  <c r="AL1429" i="2"/>
  <c r="AL1477" i="2"/>
  <c r="AL1537" i="2"/>
  <c r="AL1604" i="2"/>
  <c r="AL1665" i="2"/>
  <c r="AL1750" i="2"/>
  <c r="AL2625" i="2"/>
  <c r="AL2354" i="2"/>
  <c r="AL2389" i="2"/>
  <c r="AL2390" i="2"/>
  <c r="AL2425" i="2"/>
  <c r="AL2462" i="2"/>
  <c r="AL2498" i="2"/>
  <c r="AL3191" i="2"/>
  <c r="AL2719" i="2"/>
  <c r="AL4216" i="2"/>
  <c r="AL5794" i="2"/>
  <c r="AL5152" i="2"/>
  <c r="AL5291" i="2"/>
  <c r="AL5694" i="2"/>
  <c r="AL6036" i="2"/>
  <c r="AL6163" i="2"/>
  <c r="AL6275" i="2"/>
  <c r="AL4992" i="2"/>
  <c r="AL3291" i="2"/>
  <c r="AL3643" i="2"/>
  <c r="AL3660" i="2"/>
  <c r="AL3861" i="2"/>
  <c r="AL3888" i="2"/>
  <c r="AL4076" i="2"/>
  <c r="AL290" i="2"/>
  <c r="AL291" i="2"/>
  <c r="AL690" i="2"/>
  <c r="AL720" i="2"/>
  <c r="AL865" i="2"/>
  <c r="AL1666" i="2"/>
  <c r="AL1751" i="2"/>
  <c r="AL1752" i="2"/>
  <c r="AL1853" i="2"/>
  <c r="AL1942" i="2"/>
  <c r="AL2021" i="2"/>
  <c r="AL2022" i="2"/>
  <c r="AL2100" i="2"/>
  <c r="AL2720" i="2"/>
  <c r="AL292" i="2"/>
  <c r="AL344" i="2"/>
  <c r="AL998" i="2"/>
  <c r="AL4637" i="2"/>
  <c r="AL1284" i="2"/>
  <c r="AL3529" i="2"/>
  <c r="AL5172" i="2"/>
  <c r="AL5292" i="2"/>
  <c r="AL5669" i="2"/>
  <c r="AL2721" i="2"/>
  <c r="AL2722" i="2"/>
  <c r="AL3292" i="2"/>
  <c r="AL4256" i="2"/>
  <c r="AL4388" i="2"/>
  <c r="AL4416" i="2"/>
  <c r="AL4840" i="2"/>
  <c r="AL4875" i="2"/>
  <c r="AL2723" i="2"/>
  <c r="AL2815" i="2"/>
  <c r="AL2901" i="2"/>
  <c r="AL2987" i="2"/>
  <c r="AL3053" i="2"/>
  <c r="AL5453" i="2"/>
  <c r="AL6090" i="2"/>
  <c r="AL6091" i="2"/>
  <c r="AL6164" i="2"/>
  <c r="AL6276" i="2"/>
  <c r="AL5030" i="2"/>
  <c r="AL6372" i="2"/>
  <c r="AL6452" i="2"/>
  <c r="AL115" i="2"/>
  <c r="AL210" i="2"/>
  <c r="AL944" i="2"/>
  <c r="AL4638" i="2"/>
  <c r="AL1220" i="2"/>
  <c r="AL3530" i="2"/>
  <c r="AL3108" i="2"/>
  <c r="AL4120" i="2"/>
  <c r="AL5795" i="2"/>
  <c r="AL1327" i="2"/>
  <c r="AL1328" i="2"/>
  <c r="AL1383" i="2"/>
  <c r="AL1430" i="2"/>
  <c r="AL1478" i="2"/>
  <c r="AL1479" i="2"/>
  <c r="AL116" i="2"/>
  <c r="AL211" i="2"/>
  <c r="AL611" i="2"/>
  <c r="AL652" i="2"/>
  <c r="AL866" i="2"/>
  <c r="AL1538" i="2"/>
  <c r="AL1605" i="2"/>
  <c r="AL2551" i="2"/>
  <c r="AL2626" i="2"/>
  <c r="AL3623" i="2"/>
  <c r="AL3644" i="2"/>
  <c r="AL3839" i="2"/>
  <c r="AL3840" i="2"/>
  <c r="AL2319" i="2"/>
  <c r="AL2320" i="2"/>
  <c r="AL2355" i="2"/>
  <c r="AL2391" i="2"/>
  <c r="AL2426" i="2"/>
  <c r="AL2427" i="2"/>
  <c r="AL3152" i="2"/>
  <c r="AL4966" i="2"/>
  <c r="AL4217" i="2"/>
  <c r="AL4346" i="2"/>
  <c r="AL4369" i="2"/>
  <c r="AL4816" i="2"/>
  <c r="AL4841" i="2"/>
  <c r="AL5099" i="2"/>
  <c r="AL5293" i="2"/>
  <c r="AL5378" i="2"/>
  <c r="AL5643" i="2"/>
  <c r="AL6092" i="2"/>
  <c r="AL6165" i="2"/>
  <c r="AL6277" i="2"/>
  <c r="AL6320" i="2"/>
  <c r="AL6419" i="2"/>
  <c r="AL117" i="2"/>
  <c r="AL212" i="2"/>
  <c r="AL945" i="2"/>
  <c r="AL4639" i="2"/>
  <c r="AL1221" i="2"/>
  <c r="AL3531" i="2"/>
  <c r="AL4121" i="2"/>
  <c r="AL5796" i="2"/>
  <c r="AL52" i="2"/>
  <c r="AL53" i="2"/>
  <c r="AL564" i="2"/>
  <c r="AL565" i="2"/>
  <c r="AL867" i="2"/>
  <c r="AL3403" i="2"/>
  <c r="AL4122" i="2"/>
  <c r="AL5100" i="2"/>
  <c r="AL5294" i="2"/>
  <c r="AL5518" i="2"/>
  <c r="AL5582" i="2"/>
  <c r="AL5616" i="2"/>
  <c r="AL6037" i="2"/>
  <c r="AL6166" i="2"/>
  <c r="AL6278" i="2"/>
  <c r="AL4967" i="2"/>
  <c r="AL213" i="2"/>
  <c r="AL293" i="2"/>
  <c r="AL969" i="2"/>
  <c r="AL4640" i="2"/>
  <c r="AL1248" i="2"/>
  <c r="AL3532" i="2"/>
  <c r="AL3153" i="2"/>
  <c r="AL3695" i="2"/>
  <c r="AL3724" i="2"/>
  <c r="AL3920" i="2"/>
  <c r="AL3952" i="2"/>
  <c r="AL4163" i="2"/>
  <c r="AL5797" i="2"/>
  <c r="AL54" i="2"/>
  <c r="AL118" i="2"/>
  <c r="AL566" i="2"/>
  <c r="AL612" i="2"/>
  <c r="AL868" i="2"/>
  <c r="AL1606" i="2"/>
  <c r="AL1667" i="2"/>
  <c r="AL1668" i="2"/>
  <c r="AL1753" i="2"/>
  <c r="AL1854" i="2"/>
  <c r="AL1943" i="2"/>
  <c r="AL2499" i="2"/>
  <c r="AL2552" i="2"/>
  <c r="AL2553" i="2"/>
  <c r="AL2627" i="2"/>
  <c r="AL1855" i="2"/>
  <c r="AL1944" i="2"/>
  <c r="AL2816" i="2"/>
  <c r="AL2902" i="2"/>
  <c r="AL3192" i="2"/>
  <c r="AL4164" i="2"/>
  <c r="AL4417" i="2"/>
  <c r="AL4450" i="2"/>
  <c r="AL4704" i="2"/>
  <c r="AL4729" i="2"/>
  <c r="AL4968" i="2"/>
  <c r="AL2724" i="2"/>
  <c r="AL2817" i="2"/>
  <c r="AL5123" i="2"/>
  <c r="AL5295" i="2"/>
  <c r="AL5379" i="2"/>
  <c r="AL5519" i="2"/>
  <c r="AL5583" i="2"/>
  <c r="AL5644" i="2"/>
  <c r="AL5915" i="2"/>
  <c r="AL5916" i="2"/>
  <c r="AL6167" i="2"/>
  <c r="AL6321" i="2"/>
  <c r="AL6481" i="2"/>
  <c r="AL3293" i="2"/>
  <c r="AL3661" i="2"/>
  <c r="AL3662" i="2"/>
  <c r="AL3862" i="2"/>
  <c r="AL3889" i="2"/>
  <c r="AL4077" i="2"/>
  <c r="AL294" i="2"/>
  <c r="AL345" i="2"/>
  <c r="AL691" i="2"/>
  <c r="AL721" i="2"/>
  <c r="AL869" i="2"/>
  <c r="AL1669" i="2"/>
  <c r="AL1754" i="2"/>
  <c r="AL1856" i="2"/>
  <c r="AL1945" i="2"/>
  <c r="AL2023" i="2"/>
  <c r="AL2101" i="2"/>
  <c r="AL2102" i="2"/>
  <c r="AL295" i="2"/>
  <c r="AL346" i="2"/>
  <c r="AL999" i="2"/>
  <c r="AL4641" i="2"/>
  <c r="AL1285" i="2"/>
  <c r="AL3533" i="2"/>
  <c r="AL5173" i="2"/>
  <c r="AL5296" i="2"/>
  <c r="AL5670" i="2"/>
  <c r="AL1755" i="2"/>
  <c r="AL2725" i="2"/>
  <c r="AL2818" i="2"/>
  <c r="AL3332" i="2"/>
  <c r="AL4257" i="2"/>
  <c r="AL4389" i="2"/>
  <c r="AL4418" i="2"/>
  <c r="AL4842" i="2"/>
  <c r="AL4876" i="2"/>
  <c r="AL2726" i="2"/>
  <c r="AL2819" i="2"/>
  <c r="AL2820" i="2"/>
  <c r="AL2903" i="2"/>
  <c r="AL2988" i="2"/>
  <c r="AL3054" i="2"/>
  <c r="AL5460" i="2"/>
  <c r="AL6038" i="2"/>
  <c r="AL6093" i="2"/>
  <c r="AL6168" i="2"/>
  <c r="AL6219" i="2"/>
  <c r="AL5031" i="2"/>
  <c r="AL6373" i="2"/>
  <c r="AL6453" i="2"/>
  <c r="AL296" i="2"/>
  <c r="AL347" i="2"/>
  <c r="AL1015" i="2"/>
  <c r="AL4642" i="2"/>
  <c r="AL1286" i="2"/>
  <c r="AL3534" i="2"/>
  <c r="AL3193" i="2"/>
  <c r="AL3725" i="2"/>
  <c r="AL3756" i="2"/>
  <c r="AL3953" i="2"/>
  <c r="AL3977" i="2"/>
  <c r="AL119" i="2"/>
  <c r="AL214" i="2"/>
  <c r="AL613" i="2"/>
  <c r="AL653" i="2"/>
  <c r="AL870" i="2"/>
  <c r="AL1670" i="2"/>
  <c r="AL1756" i="2"/>
  <c r="AL1857" i="2"/>
  <c r="AL1946" i="2"/>
  <c r="AL2024" i="2"/>
  <c r="AL2025" i="2"/>
  <c r="AL2554" i="2"/>
  <c r="AL2628" i="2"/>
  <c r="AL1947" i="2"/>
  <c r="AL2103" i="2"/>
  <c r="AL2989" i="2"/>
  <c r="AL2990" i="2"/>
  <c r="AL3250" i="2"/>
  <c r="AL4218" i="2"/>
  <c r="AL4451" i="2"/>
  <c r="AL4486" i="2"/>
  <c r="AL4730" i="2"/>
  <c r="AL4755" i="2"/>
  <c r="AL2727" i="2"/>
  <c r="AL2821" i="2"/>
  <c r="AL2822" i="2"/>
  <c r="AL2904" i="2"/>
  <c r="AL4219" i="2"/>
  <c r="AL5798" i="2"/>
  <c r="AL5153" i="2"/>
  <c r="AL5297" i="2"/>
  <c r="AL5397" i="2"/>
  <c r="AL5520" i="2"/>
  <c r="AL5584" i="2"/>
  <c r="AL5671" i="2"/>
  <c r="AL5860" i="2"/>
  <c r="AL5935" i="2"/>
  <c r="AL5956" i="2"/>
  <c r="AL4993" i="2"/>
  <c r="AL6362" i="2"/>
  <c r="AL6494" i="2"/>
  <c r="AL215" i="2"/>
  <c r="AL297" i="2"/>
  <c r="AL1000" i="2"/>
  <c r="AL4643" i="2"/>
  <c r="AL1249" i="2"/>
  <c r="AL3535" i="2"/>
  <c r="AL3154" i="2"/>
  <c r="AL3696" i="2"/>
  <c r="AL3726" i="2"/>
  <c r="AL3921" i="2"/>
  <c r="AL3954" i="2"/>
  <c r="AL4165" i="2"/>
  <c r="AL5799" i="2"/>
  <c r="AL55" i="2"/>
  <c r="AL120" i="2"/>
  <c r="AL567" i="2"/>
  <c r="AL614" i="2"/>
  <c r="AL871" i="2"/>
  <c r="AL1607" i="2"/>
  <c r="AL1671" i="2"/>
  <c r="AL1757" i="2"/>
  <c r="AL1758" i="2"/>
  <c r="AL1858" i="2"/>
  <c r="AL1948" i="2"/>
  <c r="AL2500" i="2"/>
  <c r="AL2555" i="2"/>
  <c r="AL2629" i="2"/>
  <c r="AL2630" i="2"/>
  <c r="AL1859" i="2"/>
  <c r="AL1949" i="2"/>
  <c r="AL2823" i="2"/>
  <c r="AL2905" i="2"/>
  <c r="AL3194" i="2"/>
  <c r="AL4166" i="2"/>
  <c r="AL4419" i="2"/>
  <c r="AL4452" i="2"/>
  <c r="AL4705" i="2"/>
  <c r="AL4731" i="2"/>
  <c r="AL4969" i="2"/>
  <c r="AL2728" i="2"/>
  <c r="AL2824" i="2"/>
  <c r="AL5124" i="2"/>
  <c r="AL5298" i="2"/>
  <c r="AL5380" i="2"/>
  <c r="AL5521" i="2"/>
  <c r="AL5585" i="2"/>
  <c r="AL5645" i="2"/>
  <c r="AL5917" i="2"/>
  <c r="AL5936" i="2"/>
  <c r="AL6169" i="2"/>
  <c r="AL6336" i="2"/>
  <c r="AL6482" i="2"/>
  <c r="AL348" i="2"/>
  <c r="AL376" i="2"/>
  <c r="AL1016" i="2"/>
  <c r="AL4644" i="2"/>
  <c r="AL1329" i="2"/>
  <c r="AL3536" i="2"/>
  <c r="AL3428" i="2"/>
  <c r="AL1431" i="2"/>
  <c r="AL1432" i="2"/>
  <c r="AL1480" i="2"/>
  <c r="AL1539" i="2"/>
  <c r="AL1608" i="2"/>
  <c r="AL1609" i="2"/>
  <c r="AL298" i="2"/>
  <c r="AL299" i="2"/>
  <c r="AL692" i="2"/>
  <c r="AL722" i="2"/>
  <c r="AL872" i="2"/>
  <c r="AL2104" i="2"/>
  <c r="AL2143" i="2"/>
  <c r="AL3778" i="2"/>
  <c r="AL3785" i="2"/>
  <c r="AL3997" i="2"/>
  <c r="AL3998" i="2"/>
  <c r="AL2392" i="2"/>
  <c r="AL2393" i="2"/>
  <c r="AL2428" i="2"/>
  <c r="AL2463" i="2"/>
  <c r="AL2501" i="2"/>
  <c r="AL2502" i="2"/>
  <c r="AL3433" i="2"/>
  <c r="AL3055" i="2"/>
  <c r="AL3081" i="2"/>
  <c r="AL4258" i="2"/>
  <c r="AL4504" i="2"/>
  <c r="AL4519" i="2"/>
  <c r="AL4787" i="2"/>
  <c r="AL4817" i="2"/>
  <c r="AL4259" i="2"/>
  <c r="AL5800" i="2"/>
  <c r="AL5154" i="2"/>
  <c r="AL5299" i="2"/>
  <c r="AL5423" i="2"/>
  <c r="AL5522" i="2"/>
  <c r="AL5586" i="2"/>
  <c r="AL5695" i="2"/>
  <c r="AL5957" i="2"/>
  <c r="AL5969" i="2"/>
  <c r="AL6170" i="2"/>
  <c r="AL5019" i="2"/>
  <c r="AL6390" i="2"/>
  <c r="AL6515" i="2"/>
  <c r="AL300" i="2"/>
  <c r="AL349" i="2"/>
  <c r="AL1001" i="2"/>
  <c r="AL4645" i="2"/>
  <c r="AL1287" i="2"/>
  <c r="AL3537" i="2"/>
  <c r="AL3429" i="2"/>
  <c r="AL1384" i="2"/>
  <c r="AL1433" i="2"/>
  <c r="AL1481" i="2"/>
  <c r="AL1482" i="2"/>
  <c r="AL1540" i="2"/>
  <c r="AL1610" i="2"/>
  <c r="AL216" i="2"/>
  <c r="AL301" i="2"/>
  <c r="AL693" i="2"/>
  <c r="AL694" i="2"/>
  <c r="AL873" i="2"/>
  <c r="AL2026" i="2"/>
  <c r="AL2105" i="2"/>
  <c r="AL3779" i="2"/>
  <c r="AL3780" i="2"/>
  <c r="AL3978" i="2"/>
  <c r="AL3999" i="2"/>
  <c r="AL2356" i="2"/>
  <c r="AL2394" i="2"/>
  <c r="AL2429" i="2"/>
  <c r="AL2464" i="2"/>
  <c r="AL2465" i="2"/>
  <c r="AL2503" i="2"/>
  <c r="AL3434" i="2"/>
  <c r="AL3056" i="2"/>
  <c r="AL3082" i="2"/>
  <c r="AL4220" i="2"/>
  <c r="AL4505" i="2"/>
  <c r="AL4520" i="2"/>
  <c r="AL4788" i="2"/>
  <c r="AL4818" i="2"/>
  <c r="AL4260" i="2"/>
  <c r="AL5801" i="2"/>
  <c r="AL5155" i="2"/>
  <c r="AL5300" i="2"/>
  <c r="AL5424" i="2"/>
  <c r="AL5523" i="2"/>
  <c r="AL5587" i="2"/>
  <c r="AL5696" i="2"/>
  <c r="AL5878" i="2"/>
  <c r="AL5958" i="2"/>
  <c r="AL5959" i="2"/>
  <c r="AL5020" i="2"/>
  <c r="AL6391" i="2"/>
  <c r="AL6510" i="2"/>
  <c r="AL217" i="2"/>
  <c r="AL397" i="2"/>
  <c r="AL970" i="2"/>
  <c r="AL4646" i="2"/>
  <c r="AL1288" i="2"/>
  <c r="AL3538" i="2"/>
  <c r="AL3415" i="2"/>
  <c r="AL1330" i="2"/>
  <c r="AL1385" i="2"/>
  <c r="AL1434" i="2"/>
  <c r="AL1483" i="2"/>
  <c r="AL1484" i="2"/>
  <c r="AL1541" i="2"/>
  <c r="AL218" i="2"/>
  <c r="AL219" i="2"/>
  <c r="AL654" i="2"/>
  <c r="AL655" i="2"/>
  <c r="AL874" i="2"/>
  <c r="AL2027" i="2"/>
  <c r="AL2106" i="2"/>
  <c r="AL3757" i="2"/>
  <c r="AL3758" i="2"/>
  <c r="AL3979" i="2"/>
  <c r="AL3980" i="2"/>
  <c r="AL2321" i="2"/>
  <c r="AL2357" i="2"/>
  <c r="AL2395" i="2"/>
  <c r="AL2430" i="2"/>
  <c r="AL2431" i="2"/>
  <c r="AL2466" i="2"/>
  <c r="AL3430" i="2"/>
  <c r="AL2991" i="2"/>
  <c r="AL3057" i="2"/>
  <c r="AL4221" i="2"/>
  <c r="AL4487" i="2"/>
  <c r="AL4506" i="2"/>
  <c r="AL4756" i="2"/>
  <c r="AL4789" i="2"/>
  <c r="AL4222" i="2"/>
  <c r="AL5802" i="2"/>
  <c r="AL5125" i="2"/>
  <c r="AL5301" i="2"/>
  <c r="AL5398" i="2"/>
  <c r="AL5524" i="2"/>
  <c r="AL5588" i="2"/>
  <c r="AL5672" i="2"/>
  <c r="AL5870" i="2"/>
  <c r="AL5937" i="2"/>
  <c r="AL5938" i="2"/>
  <c r="AL4994" i="2"/>
  <c r="AL6374" i="2"/>
  <c r="AL6495" i="2"/>
  <c r="AL377" i="2"/>
  <c r="AL398" i="2"/>
  <c r="AL1036" i="2"/>
  <c r="AL4647" i="2"/>
  <c r="AL1331" i="2"/>
  <c r="AL3539" i="2"/>
  <c r="AL3294" i="2"/>
  <c r="AL3781" i="2"/>
  <c r="AL3786" i="2"/>
  <c r="AL4000" i="2"/>
  <c r="AL4001" i="2"/>
  <c r="AL1860" i="2"/>
  <c r="AL1861" i="2"/>
  <c r="AL1950" i="2"/>
  <c r="AL2028" i="2"/>
  <c r="AL2107" i="2"/>
  <c r="AL2108" i="2"/>
  <c r="AL2109" i="2"/>
  <c r="AL2144" i="2"/>
  <c r="AL3058" i="2"/>
  <c r="AL3083" i="2"/>
  <c r="AL3295" i="2"/>
  <c r="AL4507" i="2"/>
  <c r="AL4521" i="2"/>
  <c r="AL4790" i="2"/>
  <c r="AL4819" i="2"/>
  <c r="AL2729" i="2"/>
  <c r="AL2825" i="2"/>
  <c r="AL2826" i="2"/>
  <c r="AL2906" i="2"/>
  <c r="AL2992" i="2"/>
  <c r="AL3059" i="2"/>
  <c r="AL4284" i="2"/>
  <c r="AL5803" i="2"/>
  <c r="AL5187" i="2"/>
  <c r="AL5302" i="2"/>
  <c r="AL5440" i="2"/>
  <c r="AL5525" i="2"/>
  <c r="AL5589" i="2"/>
  <c r="AL5708" i="2"/>
  <c r="AL5865" i="2"/>
  <c r="AL5970" i="2"/>
  <c r="AL5971" i="2"/>
  <c r="AL5032" i="2"/>
  <c r="AL6392" i="2"/>
  <c r="AL6516" i="2"/>
  <c r="AL378" i="2"/>
  <c r="AL399" i="2"/>
  <c r="AL1043" i="2"/>
  <c r="AL4648" i="2"/>
  <c r="AL1386" i="2"/>
  <c r="AL3540" i="2"/>
  <c r="AL3296" i="2"/>
  <c r="AL1862" i="2"/>
  <c r="AL1951" i="2"/>
  <c r="AL2029" i="2"/>
  <c r="AL2030" i="2"/>
  <c r="AL2110" i="2"/>
  <c r="AL2145" i="2"/>
  <c r="AL2111" i="2"/>
  <c r="AL2146" i="2"/>
  <c r="AL3084" i="2"/>
  <c r="AL3085" i="2"/>
  <c r="AL3333" i="2"/>
  <c r="AL4508" i="2"/>
  <c r="AL4522" i="2"/>
  <c r="AL4791" i="2"/>
  <c r="AL4820" i="2"/>
  <c r="AL2730" i="2"/>
  <c r="AL2827" i="2"/>
  <c r="AL2907" i="2"/>
  <c r="AL2993" i="2"/>
  <c r="AL2994" i="2"/>
  <c r="AL3060" i="2"/>
  <c r="AL4302" i="2"/>
  <c r="AL5804" i="2"/>
  <c r="AL5188" i="2"/>
  <c r="AL5303" i="2"/>
  <c r="AL5441" i="2"/>
  <c r="AL5526" i="2"/>
  <c r="AL5590" i="2"/>
  <c r="AL5709" i="2"/>
  <c r="AL5972" i="2"/>
  <c r="AL5979" i="2"/>
  <c r="AL6171" i="2"/>
  <c r="AL5033" i="2"/>
  <c r="AL6398" i="2"/>
  <c r="AL6517" i="2"/>
  <c r="AL350" i="2"/>
  <c r="AL379" i="2"/>
  <c r="AL1017" i="2"/>
  <c r="AL4649" i="2"/>
  <c r="AL1332" i="2"/>
  <c r="AL3541" i="2"/>
  <c r="AL3435" i="2"/>
  <c r="AL1435" i="2"/>
  <c r="AL1485" i="2"/>
  <c r="AL1486" i="2"/>
  <c r="AL1542" i="2"/>
  <c r="AL1611" i="2"/>
  <c r="AL1672" i="2"/>
  <c r="AL302" i="2"/>
  <c r="AL400" i="2"/>
  <c r="AL695" i="2"/>
  <c r="AL723" i="2"/>
  <c r="AL875" i="2"/>
  <c r="AL2112" i="2"/>
  <c r="AL2147" i="2"/>
  <c r="AL3782" i="2"/>
  <c r="AL3787" i="2"/>
  <c r="AL4002" i="2"/>
  <c r="AL4004" i="2"/>
  <c r="AL2396" i="2"/>
  <c r="AL2432" i="2"/>
  <c r="AL2433" i="2"/>
  <c r="AL2467" i="2"/>
  <c r="AL2504" i="2"/>
  <c r="AL2556" i="2"/>
  <c r="AL3436" i="2"/>
  <c r="AL3086" i="2"/>
  <c r="AL3087" i="2"/>
  <c r="AL4261" i="2"/>
  <c r="AL4509" i="2"/>
  <c r="AL4523" i="2"/>
  <c r="AL4792" i="2"/>
  <c r="AL4821" i="2"/>
  <c r="AL4262" i="2"/>
  <c r="AL5805" i="2"/>
  <c r="AL5156" i="2"/>
  <c r="AL5304" i="2"/>
  <c r="AL5425" i="2"/>
  <c r="AL5527" i="2"/>
  <c r="AL5591" i="2"/>
  <c r="AL5697" i="2"/>
  <c r="AL5879" i="2"/>
  <c r="AL5960" i="2"/>
  <c r="AL5973" i="2"/>
  <c r="AL5021" i="2"/>
  <c r="AL6399" i="2"/>
  <c r="AL6518" i="2"/>
  <c r="AL121" i="2"/>
  <c r="AL122" i="2"/>
  <c r="AL919" i="2"/>
  <c r="AL4650" i="2"/>
  <c r="AL1188" i="2"/>
  <c r="AL3542" i="2"/>
  <c r="AL3109" i="2"/>
  <c r="AL4123" i="2"/>
  <c r="AL5806" i="2"/>
  <c r="AL1289" i="2"/>
  <c r="AL1333" i="2"/>
  <c r="AL1387" i="2"/>
  <c r="AL1388" i="2"/>
  <c r="AL1436" i="2"/>
  <c r="AL1487" i="2"/>
  <c r="AL56" i="2"/>
  <c r="AL123" i="2"/>
  <c r="AL615" i="2"/>
  <c r="AL616" i="2"/>
  <c r="AL876" i="2"/>
  <c r="AL1543" i="2"/>
  <c r="AL1544" i="2"/>
  <c r="AL2505" i="2"/>
  <c r="AL2557" i="2"/>
  <c r="AL3601" i="2"/>
  <c r="AL3624" i="2"/>
  <c r="AL3822" i="2"/>
  <c r="AL3841" i="2"/>
  <c r="AL2302" i="2"/>
  <c r="AL2322" i="2"/>
  <c r="AL2358" i="2"/>
  <c r="AL2359" i="2"/>
  <c r="AL2397" i="2"/>
  <c r="AL2434" i="2"/>
  <c r="AL3110" i="2"/>
  <c r="AL4946" i="2"/>
  <c r="AL4167" i="2"/>
  <c r="AL4331" i="2"/>
  <c r="AL4347" i="2"/>
  <c r="AL4793" i="2"/>
  <c r="AL4822" i="2"/>
  <c r="AL5101" i="2"/>
  <c r="AL5305" i="2"/>
  <c r="AL5357" i="2"/>
  <c r="AL5646" i="2"/>
  <c r="AL6039" i="2"/>
  <c r="AL6172" i="2"/>
  <c r="AL6220" i="2"/>
  <c r="AL6302" i="2"/>
  <c r="AL6412" i="2"/>
  <c r="AL220" i="2"/>
  <c r="AL221" i="2"/>
  <c r="AL971" i="2"/>
  <c r="AL4651" i="2"/>
  <c r="AL1250" i="2"/>
  <c r="AL3543" i="2"/>
  <c r="AL3386" i="2"/>
  <c r="AL3663" i="2"/>
  <c r="AL3697" i="2"/>
  <c r="AL3890" i="2"/>
  <c r="AL3922" i="2"/>
  <c r="AL4168" i="2"/>
  <c r="AL5807" i="2"/>
  <c r="AL57" i="2"/>
  <c r="AL124" i="2"/>
  <c r="AL568" i="2"/>
  <c r="AL617" i="2"/>
  <c r="AL877" i="2"/>
  <c r="AL1759" i="2"/>
  <c r="AL1545" i="2"/>
  <c r="AL1612" i="2"/>
  <c r="AL1673" i="2"/>
  <c r="AL1674" i="2"/>
  <c r="AL1760" i="2"/>
  <c r="AL1863" i="2"/>
  <c r="AL2506" i="2"/>
  <c r="AL2558" i="2"/>
  <c r="AL2631" i="2"/>
  <c r="AL2632" i="2"/>
  <c r="AL1864" i="2"/>
  <c r="AL2828" i="2"/>
  <c r="AL2829" i="2"/>
  <c r="AL3416" i="2"/>
  <c r="AL4169" i="2"/>
  <c r="AL4420" i="2"/>
  <c r="AL4453" i="2"/>
  <c r="AL4706" i="2"/>
  <c r="AL4732" i="2"/>
  <c r="AL2731" i="2"/>
  <c r="AL2830" i="2"/>
  <c r="AL5126" i="2"/>
  <c r="AL5306" i="2"/>
  <c r="AL5358" i="2"/>
  <c r="AL5528" i="2"/>
  <c r="AL5592" i="2"/>
  <c r="AL5647" i="2"/>
  <c r="AL6094" i="2"/>
  <c r="AL6173" i="2"/>
  <c r="AL6279" i="2"/>
  <c r="AL4995" i="2"/>
  <c r="AL6303" i="2"/>
  <c r="AL6413" i="2"/>
  <c r="AL351" i="2"/>
  <c r="AL519" i="2"/>
  <c r="AL920" i="2"/>
  <c r="AL4652" i="2"/>
  <c r="AL1189" i="2"/>
  <c r="AL3544" i="2"/>
  <c r="AL2995" i="2"/>
  <c r="AL4019" i="2"/>
  <c r="AL4026" i="2"/>
  <c r="AL4035" i="2"/>
  <c r="AL4036" i="2"/>
  <c r="AL4124" i="2"/>
  <c r="AL5808" i="2"/>
  <c r="AL5073" i="2"/>
  <c r="AL5307" i="2"/>
  <c r="AL5359" i="2"/>
  <c r="AL5598" i="2"/>
  <c r="AL5844" i="2"/>
  <c r="AL5880" i="2"/>
  <c r="AL5881" i="2"/>
  <c r="AL6293" i="2"/>
  <c r="AL6465" i="2"/>
  <c r="AL401" i="2"/>
  <c r="AL441" i="2"/>
  <c r="AL753" i="2"/>
  <c r="AL754" i="2"/>
  <c r="AL878" i="2"/>
  <c r="AL1058" i="2"/>
  <c r="AL1059" i="2"/>
  <c r="AL1060" i="2"/>
  <c r="AL1061" i="2"/>
  <c r="AL1062" i="2"/>
  <c r="AL1065" i="2"/>
  <c r="AL1080" i="2"/>
  <c r="AL1090" i="2"/>
  <c r="AL1170" i="2"/>
  <c r="AL1174" i="2"/>
  <c r="AL1175" i="2"/>
  <c r="AL1176" i="2"/>
  <c r="AL1177" i="2"/>
  <c r="AL1178" i="2"/>
  <c r="AL1952" i="2"/>
  <c r="AL1953" i="2"/>
  <c r="AL4125" i="2"/>
  <c r="AL4524" i="2"/>
  <c r="AL4538" i="2"/>
  <c r="AL4843" i="2"/>
  <c r="AL4877" i="2"/>
  <c r="AL442" i="2"/>
  <c r="AL443" i="2"/>
  <c r="AL1018" i="2"/>
  <c r="AL4653" i="2"/>
  <c r="AL1290" i="2"/>
  <c r="AL3545" i="2"/>
  <c r="AL4263" i="2"/>
  <c r="AL5809" i="2"/>
  <c r="AL5174" i="2"/>
  <c r="AL5308" i="2"/>
  <c r="AL5469" i="2"/>
  <c r="AL5534" i="2"/>
  <c r="AL5698" i="2"/>
  <c r="AL6040" i="2"/>
  <c r="AL6174" i="2"/>
  <c r="AL6221" i="2"/>
  <c r="AL303" i="2"/>
  <c r="AL304" i="2"/>
  <c r="AL696" i="2"/>
  <c r="AL697" i="2"/>
  <c r="AL879" i="2"/>
  <c r="AL3437" i="2"/>
  <c r="AL4264" i="2"/>
  <c r="AL5034" i="2"/>
  <c r="AL405" i="2"/>
  <c r="AL406" i="2"/>
  <c r="AL1047" i="2"/>
  <c r="AL4654" i="2"/>
  <c r="AL1437" i="2"/>
  <c r="AL3546" i="2"/>
  <c r="AL3788" i="2"/>
  <c r="AL3789" i="2"/>
  <c r="AL4005" i="2"/>
  <c r="AL4006" i="2"/>
  <c r="AL4303" i="2"/>
  <c r="AL5810" i="2"/>
  <c r="AL5200" i="2"/>
  <c r="AL5309" i="2"/>
  <c r="AL5470" i="2"/>
  <c r="AL5535" i="2"/>
  <c r="AL5721" i="2"/>
  <c r="AL5871" i="2"/>
  <c r="AL5983" i="2"/>
  <c r="AL5984" i="2"/>
  <c r="AL407" i="2"/>
  <c r="AL408" i="2"/>
  <c r="AL736" i="2"/>
  <c r="AL737" i="2"/>
  <c r="AL880" i="2"/>
  <c r="AL2166" i="2"/>
  <c r="AL2167" i="2"/>
  <c r="AL2186" i="2"/>
  <c r="AL2187" i="2"/>
  <c r="AL2188" i="2"/>
  <c r="AL2209" i="2"/>
  <c r="AL2210" i="2"/>
  <c r="AL2211" i="2"/>
  <c r="AL3111" i="2"/>
  <c r="AL3112" i="2"/>
  <c r="AL3113" i="2"/>
  <c r="AL3155" i="2"/>
  <c r="AL3156" i="2"/>
  <c r="AL3195" i="2"/>
  <c r="AL3196" i="2"/>
  <c r="AL3197" i="2"/>
  <c r="AL4304" i="2"/>
  <c r="AL4525" i="2"/>
  <c r="AL4526" i="2"/>
  <c r="AL4844" i="2"/>
  <c r="AL4845" i="2"/>
  <c r="AL3343" i="2"/>
  <c r="AL5461" i="2"/>
  <c r="AL6406" i="2"/>
  <c r="AL6520" i="2"/>
  <c r="AL3344" i="2"/>
  <c r="AL5053" i="2"/>
  <c r="AL522" i="2"/>
  <c r="AL523" i="2"/>
  <c r="AL972" i="2"/>
  <c r="AL4655" i="2"/>
  <c r="AL1222" i="2"/>
  <c r="AL3547" i="2"/>
  <c r="AL3373" i="2"/>
  <c r="AL4029" i="2"/>
  <c r="AL4030" i="2"/>
  <c r="AL4041" i="2"/>
  <c r="AL4044" i="2"/>
  <c r="AL4170" i="2"/>
  <c r="AL5811" i="2"/>
  <c r="AL5127" i="2"/>
  <c r="AL5310" i="2"/>
  <c r="AL5399" i="2"/>
  <c r="AL5648" i="2"/>
  <c r="AL5861" i="2"/>
  <c r="AL5918" i="2"/>
  <c r="AL5919" i="2"/>
  <c r="AL6322" i="2"/>
  <c r="AL6530" i="2"/>
  <c r="AL509" i="2"/>
  <c r="AL510" i="2"/>
  <c r="AL774" i="2"/>
  <c r="AL775" i="2"/>
  <c r="AL881" i="2"/>
  <c r="AL784" i="2"/>
  <c r="AL1091" i="2"/>
  <c r="AL1094" i="2"/>
  <c r="AL1095" i="2"/>
  <c r="AL1099" i="2"/>
  <c r="AL1100" i="2"/>
  <c r="AL1101" i="2"/>
  <c r="AL1115" i="2"/>
  <c r="AL1118" i="2"/>
  <c r="AL1149" i="2"/>
  <c r="AL1152" i="2"/>
  <c r="AL1153" i="2"/>
  <c r="AL1154" i="2"/>
  <c r="AL1158" i="2"/>
  <c r="AL1159" i="2"/>
  <c r="AL2113" i="2"/>
  <c r="AL2148" i="2"/>
  <c r="AL4171" i="2"/>
  <c r="AL4544" i="2"/>
  <c r="AL4545" i="2"/>
  <c r="AL4918" i="2"/>
  <c r="AL4919" i="2"/>
  <c r="AL524" i="2"/>
  <c r="AL525" i="2"/>
  <c r="AL526" i="2"/>
  <c r="AL527" i="2"/>
  <c r="AL973" i="2"/>
  <c r="AL974" i="2"/>
  <c r="AL4656" i="2"/>
  <c r="AL4657" i="2"/>
  <c r="AL1251" i="2"/>
  <c r="AL1252" i="2"/>
  <c r="AL3548" i="2"/>
  <c r="AL3549" i="2"/>
  <c r="AL3374" i="2"/>
  <c r="AL4031" i="2"/>
  <c r="AL4032" i="2"/>
  <c r="AL4045" i="2"/>
  <c r="AL4046" i="2"/>
  <c r="AL4223" i="2"/>
  <c r="AL5812" i="2"/>
  <c r="AL4224" i="2"/>
  <c r="AL5813" i="2"/>
  <c r="AL5128" i="2"/>
  <c r="AL5129" i="2"/>
  <c r="AL5311" i="2"/>
  <c r="AL5312" i="2"/>
  <c r="AL5400" i="2"/>
  <c r="AL5649" i="2"/>
  <c r="AL5650" i="2"/>
  <c r="AL5866" i="2"/>
  <c r="AL5872" i="2"/>
  <c r="AL5920" i="2"/>
  <c r="AL5939" i="2"/>
  <c r="AL5940" i="2"/>
  <c r="AL5941" i="2"/>
  <c r="AL6531" i="2"/>
  <c r="AL511" i="2"/>
  <c r="AL512" i="2"/>
  <c r="AL776" i="2"/>
  <c r="AL777" i="2"/>
  <c r="AL882" i="2"/>
  <c r="AL1096" i="2"/>
  <c r="AL1097" i="2"/>
  <c r="AL1098" i="2"/>
  <c r="AL1102" i="2"/>
  <c r="AL1103" i="2"/>
  <c r="AL1104" i="2"/>
  <c r="AL1116" i="2"/>
  <c r="AL1119" i="2"/>
  <c r="AL1150" i="2"/>
  <c r="AL1155" i="2"/>
  <c r="AL1156" i="2"/>
  <c r="AL1160" i="2"/>
  <c r="AL1161" i="2"/>
  <c r="AL1162" i="2"/>
  <c r="AL2114" i="2"/>
  <c r="AL2149" i="2"/>
  <c r="AL4225" i="2"/>
  <c r="AL4546" i="2"/>
  <c r="AL4547" i="2"/>
  <c r="AL4920" i="2"/>
  <c r="AL4921" i="2"/>
  <c r="AL494" i="2"/>
  <c r="AL502" i="2"/>
  <c r="AL755" i="2"/>
  <c r="AL883" i="2"/>
  <c r="AL771" i="2"/>
  <c r="AL1108" i="2"/>
  <c r="AL1109" i="2"/>
  <c r="AL2031" i="2"/>
  <c r="AL2115" i="2"/>
  <c r="AL4172" i="2"/>
  <c r="AL4540" i="2"/>
  <c r="AL4543" i="2"/>
  <c r="AL4899" i="2"/>
  <c r="AL4910" i="2"/>
  <c r="AL520" i="2"/>
  <c r="AL521" i="2"/>
  <c r="AL946" i="2"/>
  <c r="AL4658" i="2"/>
  <c r="AL1223" i="2"/>
  <c r="AL3550" i="2"/>
  <c r="AL3372" i="2"/>
  <c r="AL4027" i="2"/>
  <c r="AL4028" i="2"/>
  <c r="AL4037" i="2"/>
  <c r="AL4042" i="2"/>
  <c r="AL4173" i="2"/>
  <c r="AL5814" i="2"/>
  <c r="AL5102" i="2"/>
  <c r="AL5313" i="2"/>
  <c r="AL5381" i="2"/>
  <c r="AL5617" i="2"/>
  <c r="AL5855" i="2"/>
  <c r="AL5893" i="2"/>
  <c r="AL5894" i="2"/>
  <c r="AL6304" i="2"/>
  <c r="AL6529" i="2"/>
  <c r="AL1076" i="2"/>
  <c r="AL1078" i="2"/>
  <c r="AL1081" i="2"/>
  <c r="AL1083" i="2"/>
  <c r="AL1087" i="2"/>
  <c r="AL1092" i="2"/>
  <c r="AL1136" i="2"/>
  <c r="AL1140" i="2"/>
  <c r="AL1144" i="2"/>
  <c r="AL1145" i="2"/>
  <c r="AL1147" i="2"/>
  <c r="AL1151" i="2"/>
  <c r="AL513" i="2"/>
  <c r="AL515" i="2"/>
  <c r="AL975" i="2"/>
  <c r="AL4659" i="2"/>
  <c r="AL1224" i="2"/>
  <c r="AL3551" i="2"/>
  <c r="AL3157" i="2"/>
  <c r="AL4024" i="2"/>
  <c r="AL4025" i="2"/>
  <c r="AL4047" i="2"/>
  <c r="AL4049" i="2"/>
  <c r="AL4126" i="2"/>
  <c r="AL5815" i="2"/>
  <c r="AL5130" i="2"/>
  <c r="AL5314" i="2"/>
  <c r="AL5382" i="2"/>
  <c r="AL5618" i="2"/>
  <c r="AL5867" i="2"/>
  <c r="AL5942" i="2"/>
  <c r="AL5961" i="2"/>
  <c r="AL6323" i="2"/>
  <c r="AL6483" i="2"/>
  <c r="AL514" i="2"/>
  <c r="AL516" i="2"/>
  <c r="AL778" i="2"/>
  <c r="AL779" i="2"/>
  <c r="AL884" i="2"/>
  <c r="AL785" i="2"/>
  <c r="AL1077" i="2"/>
  <c r="AL1079" i="2"/>
  <c r="AL1082" i="2"/>
  <c r="AL1084" i="2"/>
  <c r="AL1085" i="2"/>
  <c r="AL1088" i="2"/>
  <c r="AL1117" i="2"/>
  <c r="AL1120" i="2"/>
  <c r="AL1137" i="2"/>
  <c r="AL1138" i="2"/>
  <c r="AL1141" i="2"/>
  <c r="AL1142" i="2"/>
  <c r="AL1146" i="2"/>
  <c r="AL1148" i="2"/>
  <c r="AL2150" i="2"/>
  <c r="AL2168" i="2"/>
  <c r="AL3198" i="2"/>
  <c r="AL4174" i="2"/>
  <c r="AL4548" i="2"/>
  <c r="AL4549" i="2"/>
  <c r="AL4911" i="2"/>
  <c r="AL4922" i="2"/>
  <c r="AL4970" i="2"/>
  <c r="AL3297" i="2"/>
  <c r="AL3727" i="2"/>
  <c r="AL3759" i="2"/>
  <c r="AL3923" i="2"/>
  <c r="AL3924" i="2"/>
  <c r="AL5442" i="2"/>
  <c r="AL6400" i="2"/>
  <c r="AL6521" i="2"/>
  <c r="AL380" i="2"/>
  <c r="AL381" i="2"/>
  <c r="AL738" i="2"/>
  <c r="AL739" i="2"/>
  <c r="AL885" i="2"/>
  <c r="AL2212" i="2"/>
  <c r="AL2213" i="2"/>
  <c r="AL2232" i="2"/>
  <c r="AL2233" i="2"/>
  <c r="AL2259" i="2"/>
  <c r="AL2260" i="2"/>
  <c r="AL2261" i="2"/>
  <c r="AL2262" i="2"/>
  <c r="AL3199" i="2"/>
  <c r="AL3200" i="2"/>
  <c r="AL3201" i="2"/>
  <c r="AL3251" i="2"/>
  <c r="AL3252" i="2"/>
  <c r="AL3253" i="2"/>
  <c r="AL3298" i="2"/>
  <c r="AL3299" i="2"/>
  <c r="AL3365" i="2"/>
  <c r="AL4305" i="2"/>
  <c r="AL4454" i="2"/>
  <c r="AL4455" i="2"/>
  <c r="AL4900" i="2"/>
  <c r="AL4901" i="2"/>
  <c r="AL5035" i="2"/>
  <c r="AL503" i="2"/>
  <c r="AL504" i="2"/>
  <c r="AL1019" i="2"/>
  <c r="AL4660" i="2"/>
  <c r="AL1334" i="2"/>
  <c r="AL3552" i="2"/>
  <c r="AL5816" i="2"/>
  <c r="AL4306" i="2"/>
  <c r="AL5189" i="2"/>
  <c r="AL5315" i="2"/>
  <c r="AL5710" i="2"/>
  <c r="AL6095" i="2"/>
  <c r="AL6175" i="2"/>
  <c r="AL6222" i="2"/>
  <c r="AL444" i="2"/>
  <c r="AL445" i="2"/>
  <c r="AL1048" i="2"/>
  <c r="AL4661" i="2"/>
  <c r="AL1438" i="2"/>
  <c r="AL3553" i="2"/>
  <c r="AL3790" i="2"/>
  <c r="AL3797" i="2"/>
  <c r="AL4008" i="2"/>
  <c r="AL4009" i="2"/>
  <c r="AL4319" i="2"/>
  <c r="AL5817" i="2"/>
  <c r="AL5201" i="2"/>
  <c r="AL5316" i="2"/>
  <c r="AL5471" i="2"/>
  <c r="AL5536" i="2"/>
  <c r="AL5729" i="2"/>
  <c r="AL5876" i="2"/>
  <c r="AL5986" i="2"/>
  <c r="AL5987" i="2"/>
  <c r="AL446" i="2"/>
  <c r="AL447" i="2"/>
  <c r="AL756" i="2"/>
  <c r="AL757" i="2"/>
  <c r="AL886" i="2"/>
  <c r="AL2189" i="2"/>
  <c r="AL2190" i="2"/>
  <c r="AL2214" i="2"/>
  <c r="AL2234" i="2"/>
  <c r="AL2235" i="2"/>
  <c r="AL2236" i="2"/>
  <c r="AL2263" i="2"/>
  <c r="AL2264" i="2"/>
  <c r="AL3202" i="2"/>
  <c r="AL3203" i="2"/>
  <c r="AL3254" i="2"/>
  <c r="AL3255" i="2"/>
  <c r="AL3300" i="2"/>
  <c r="AL3301" i="2"/>
  <c r="AL3302" i="2"/>
  <c r="AL3334" i="2"/>
  <c r="AL4320" i="2"/>
  <c r="AL4530" i="2"/>
  <c r="AL4531" i="2"/>
  <c r="AL4878" i="2"/>
  <c r="AL4879" i="2"/>
  <c r="AL3345" i="2"/>
  <c r="AL5462" i="2"/>
  <c r="AL6407" i="2"/>
  <c r="AL6526" i="2"/>
  <c r="AL3357" i="2"/>
  <c r="AL5056" i="2"/>
  <c r="AL3256" i="2"/>
  <c r="AL3728" i="2"/>
  <c r="AL3729" i="2"/>
  <c r="AL3925" i="2"/>
  <c r="AL3926" i="2"/>
  <c r="AL5443" i="2"/>
  <c r="AL6393" i="2"/>
  <c r="AL6522" i="2"/>
  <c r="AL352" i="2"/>
  <c r="AL382" i="2"/>
  <c r="AL724" i="2"/>
  <c r="AL740" i="2"/>
  <c r="AL887" i="2"/>
  <c r="AL2215" i="2"/>
  <c r="AL2216" i="2"/>
  <c r="AL2237" i="2"/>
  <c r="AL2238" i="2"/>
  <c r="AL2239" i="2"/>
  <c r="AL2240" i="2"/>
  <c r="AL2265" i="2"/>
  <c r="AL2266" i="2"/>
  <c r="AL3204" i="2"/>
  <c r="AL3205" i="2"/>
  <c r="AL3206" i="2"/>
  <c r="AL3207" i="2"/>
  <c r="AL3208" i="2"/>
  <c r="AL3257" i="2"/>
  <c r="AL3258" i="2"/>
  <c r="AL3259" i="2"/>
  <c r="AL3366" i="2"/>
  <c r="AL4285" i="2"/>
  <c r="AL4456" i="2"/>
  <c r="AL4457" i="2"/>
  <c r="AL4902" i="2"/>
  <c r="AL4903" i="2"/>
  <c r="AL5036" i="2"/>
  <c r="AL495" i="2"/>
  <c r="AL505" i="2"/>
  <c r="AL1020" i="2"/>
  <c r="AL4662" i="2"/>
  <c r="AL1335" i="2"/>
  <c r="AL3554" i="2"/>
  <c r="AL4307" i="2"/>
  <c r="AL5818" i="2"/>
  <c r="AL5190" i="2"/>
  <c r="AL5317" i="2"/>
  <c r="AL5711" i="2"/>
  <c r="AL6041" i="2"/>
  <c r="AL6176" i="2"/>
  <c r="AL6223" i="2"/>
  <c r="AL448" i="2"/>
  <c r="AL449" i="2"/>
  <c r="AL1049" i="2"/>
  <c r="AL4663" i="2"/>
  <c r="AL1488" i="2"/>
  <c r="AL3555" i="2"/>
  <c r="AL3791" i="2"/>
  <c r="AL3792" i="2"/>
  <c r="AL4010" i="2"/>
  <c r="AL4011" i="2"/>
  <c r="AL4323" i="2"/>
  <c r="AL5819" i="2"/>
  <c r="AL5202" i="2"/>
  <c r="AL5318" i="2"/>
  <c r="AL5472" i="2"/>
  <c r="AL5537" i="2"/>
  <c r="AL5730" i="2"/>
  <c r="AL5877" i="2"/>
  <c r="AL5988" i="2"/>
  <c r="AL5989" i="2"/>
  <c r="AL450" i="2"/>
  <c r="AL451" i="2"/>
  <c r="AL758" i="2"/>
  <c r="AL759" i="2"/>
  <c r="AL888" i="2"/>
  <c r="AL2191" i="2"/>
  <c r="AL2192" i="2"/>
  <c r="AL2241" i="2"/>
  <c r="AL2242" i="2"/>
  <c r="AL2243" i="2"/>
  <c r="AL2244" i="2"/>
  <c r="AL2267" i="2"/>
  <c r="AL2268" i="2"/>
  <c r="AL3209" i="2"/>
  <c r="AL3210" i="2"/>
  <c r="AL3260" i="2"/>
  <c r="AL3261" i="2"/>
  <c r="AL3303" i="2"/>
  <c r="AL3304" i="2"/>
  <c r="AL3305" i="2"/>
  <c r="AL3306" i="2"/>
  <c r="AL4321" i="2"/>
  <c r="AL4532" i="2"/>
  <c r="AL4533" i="2"/>
  <c r="AL4880" i="2"/>
  <c r="AL4881" i="2"/>
  <c r="AL3346" i="2"/>
  <c r="AL5463" i="2"/>
  <c r="AL6408" i="2"/>
  <c r="AL6527" i="2"/>
  <c r="AL3358" i="2"/>
  <c r="AL5057" i="2"/>
  <c r="AL472" i="2"/>
  <c r="AL473" i="2"/>
  <c r="AL4664" i="2"/>
  <c r="AL1021" i="2"/>
  <c r="AL1336" i="2"/>
  <c r="AL3556" i="2"/>
  <c r="AL4286" i="2"/>
  <c r="AL5820" i="2"/>
  <c r="AL5319" i="2"/>
  <c r="AL5191" i="2"/>
  <c r="AL5473" i="2"/>
  <c r="AL5538" i="2"/>
  <c r="AL5712" i="2"/>
  <c r="AL2193" i="2"/>
  <c r="AL2194" i="2"/>
  <c r="AL2217" i="2"/>
  <c r="AL2218" i="2"/>
  <c r="AL2219" i="2"/>
  <c r="AL2220" i="2"/>
  <c r="AL3088" i="2"/>
  <c r="AL3089" i="2"/>
  <c r="AL3114" i="2"/>
  <c r="AL3115" i="2"/>
  <c r="AL3116" i="2"/>
  <c r="AL3117" i="2"/>
  <c r="AL3431" i="2"/>
  <c r="AL3760" i="2"/>
  <c r="AL3761" i="2"/>
  <c r="AL3981" i="2"/>
  <c r="AL3982" i="2"/>
  <c r="AL5426" i="2"/>
  <c r="AL6042" i="2"/>
  <c r="AL6177" i="2"/>
  <c r="AL6224" i="2"/>
  <c r="AL6348" i="2"/>
  <c r="AL6437" i="2"/>
  <c r="AL353" i="2"/>
  <c r="AL383" i="2"/>
  <c r="AL725" i="2"/>
  <c r="AL726" i="2"/>
  <c r="AL889" i="2"/>
  <c r="AL2151" i="2"/>
  <c r="AL2152" i="2"/>
  <c r="AL3061" i="2"/>
  <c r="AL3062" i="2"/>
  <c r="AL3438" i="2"/>
  <c r="AL4287" i="2"/>
  <c r="AL4510" i="2"/>
  <c r="AL4511" i="2"/>
  <c r="AL4794" i="2"/>
  <c r="AL4795" i="2"/>
  <c r="AL5037" i="2"/>
  <c r="AL452" i="2"/>
  <c r="AL453" i="2"/>
  <c r="AL1050" i="2"/>
  <c r="AL4665" i="2"/>
  <c r="AL1489" i="2"/>
  <c r="AL3557" i="2"/>
  <c r="AL3793" i="2"/>
  <c r="AL3798" i="2"/>
  <c r="AL4012" i="2"/>
  <c r="AL4013" i="2"/>
  <c r="AL4324" i="2"/>
  <c r="AL5821" i="2"/>
  <c r="AL5203" i="2"/>
  <c r="AL5320" i="2"/>
  <c r="AL5529" i="2"/>
  <c r="AL5539" i="2"/>
  <c r="AL5731" i="2"/>
  <c r="AL5990" i="2"/>
  <c r="AL5991" i="2"/>
  <c r="AL454" i="2"/>
  <c r="AL455" i="2"/>
  <c r="AL760" i="2"/>
  <c r="AL761" i="2"/>
  <c r="AL890" i="2"/>
  <c r="AL2195" i="2"/>
  <c r="AL2196" i="2"/>
  <c r="AL2245" i="2"/>
  <c r="AL2246" i="2"/>
  <c r="AL2269" i="2"/>
  <c r="AL2270" i="2"/>
  <c r="AL2271" i="2"/>
  <c r="AL2277" i="2"/>
  <c r="AL3211" i="2"/>
  <c r="AL3262" i="2"/>
  <c r="AL3263" i="2"/>
  <c r="AL3307" i="2"/>
  <c r="AL3308" i="2"/>
  <c r="AL3309" i="2"/>
  <c r="AL3310" i="2"/>
  <c r="AL3335" i="2"/>
  <c r="AL4322" i="2"/>
  <c r="AL4534" i="2"/>
  <c r="AL4535" i="2"/>
  <c r="AL4882" i="2"/>
  <c r="AL4883" i="2"/>
  <c r="AL3347" i="2"/>
  <c r="AL5464" i="2"/>
  <c r="AL6178" i="2"/>
  <c r="AL6409" i="2"/>
  <c r="AL6528" i="2"/>
  <c r="AL3359" i="2"/>
  <c r="AL5058" i="2"/>
  <c r="AL409" i="2"/>
  <c r="AL456" i="2"/>
  <c r="AL1044" i="2"/>
  <c r="AL4666" i="2"/>
  <c r="AL1490" i="2"/>
  <c r="AL3558" i="2"/>
  <c r="AL3762" i="2"/>
  <c r="AL3763" i="2"/>
  <c r="AL3983" i="2"/>
  <c r="AL3984" i="2"/>
  <c r="AL4051" i="2"/>
  <c r="AL5204" i="2"/>
  <c r="AL5321" i="2"/>
  <c r="AL5722" i="2"/>
  <c r="AL457" i="2"/>
  <c r="AL458" i="2"/>
  <c r="AL762" i="2"/>
  <c r="AL772" i="2"/>
  <c r="AL891" i="2"/>
  <c r="AL2116" i="2"/>
  <c r="AL2117" i="2"/>
  <c r="AL2221" i="2"/>
  <c r="AL2222" i="2"/>
  <c r="AL2247" i="2"/>
  <c r="AL2248" i="2"/>
  <c r="AL2249" i="2"/>
  <c r="AL2272" i="2"/>
  <c r="AL2996" i="2"/>
  <c r="AL3063" i="2"/>
  <c r="AL3158" i="2"/>
  <c r="AL3212" i="2"/>
  <c r="AL3213" i="2"/>
  <c r="AL3214" i="2"/>
  <c r="AL3215" i="2"/>
  <c r="AL3264" i="2"/>
  <c r="AL4308" i="2"/>
  <c r="AL4512" i="2"/>
  <c r="AL4513" i="2"/>
  <c r="AL4923" i="2"/>
  <c r="AL4924" i="2"/>
  <c r="AL3360" i="2"/>
  <c r="AL5467" i="2"/>
  <c r="AL6043" i="2"/>
  <c r="AL6096" i="2"/>
  <c r="AL6179" i="2"/>
  <c r="AL6225" i="2"/>
  <c r="AL6394" i="2"/>
  <c r="AL6461" i="2"/>
  <c r="AL3367" i="2"/>
  <c r="AL5059" i="2"/>
  <c r="AL410" i="2"/>
  <c r="AL459" i="2"/>
  <c r="AL1045" i="2"/>
  <c r="AL4667" i="2"/>
  <c r="AL1491" i="2"/>
  <c r="AL3559" i="2"/>
  <c r="AL3764" i="2"/>
  <c r="AL3765" i="2"/>
  <c r="AL3985" i="2"/>
  <c r="AL3986" i="2"/>
  <c r="AL4052" i="2"/>
  <c r="AL5205" i="2"/>
  <c r="AL5322" i="2"/>
  <c r="AL5723" i="2"/>
  <c r="AL460" i="2"/>
  <c r="AL461" i="2"/>
  <c r="AL763" i="2"/>
  <c r="AL773" i="2"/>
  <c r="AL892" i="2"/>
  <c r="AL2118" i="2"/>
  <c r="AL2153" i="2"/>
  <c r="AL2223" i="2"/>
  <c r="AL2250" i="2"/>
  <c r="AL2251" i="2"/>
  <c r="AL2252" i="2"/>
  <c r="AL2253" i="2"/>
  <c r="AL2273" i="2"/>
  <c r="AL2997" i="2"/>
  <c r="AL3064" i="2"/>
  <c r="AL3159" i="2"/>
  <c r="AL3216" i="2"/>
  <c r="AL3217" i="2"/>
  <c r="AL3218" i="2"/>
  <c r="AL3219" i="2"/>
  <c r="AL3265" i="2"/>
  <c r="AL4309" i="2"/>
  <c r="AL4514" i="2"/>
  <c r="AL4515" i="2"/>
  <c r="AL4925" i="2"/>
  <c r="AL4926" i="2"/>
  <c r="AL3361" i="2"/>
  <c r="AL5468" i="2"/>
  <c r="AL6044" i="2"/>
  <c r="AL6097" i="2"/>
  <c r="AL6180" i="2"/>
  <c r="AL6226" i="2"/>
  <c r="AL6395" i="2"/>
  <c r="AL6462" i="2"/>
  <c r="AL3368" i="2"/>
  <c r="AL5060" i="2"/>
  <c r="AL411" i="2"/>
  <c r="AL412" i="2"/>
  <c r="AL1037" i="2"/>
  <c r="AL4668" i="2"/>
  <c r="AL1389" i="2"/>
  <c r="AL3560" i="2"/>
  <c r="AL3794" i="2"/>
  <c r="AL3799" i="2"/>
  <c r="AL4014" i="2"/>
  <c r="AL4015" i="2"/>
  <c r="AL4288" i="2"/>
  <c r="AL5822" i="2"/>
  <c r="AL5192" i="2"/>
  <c r="AL5323" i="2"/>
  <c r="AL5530" i="2"/>
  <c r="AL5540" i="2"/>
  <c r="AL5724" i="2"/>
  <c r="AL5980" i="2"/>
  <c r="AL5985" i="2"/>
  <c r="AL462" i="2"/>
  <c r="AL463" i="2"/>
  <c r="AL741" i="2"/>
  <c r="AL764" i="2"/>
  <c r="AL893" i="2"/>
  <c r="AL1865" i="2"/>
  <c r="AL1866" i="2"/>
  <c r="AL1954" i="2"/>
  <c r="AL2032" i="2"/>
  <c r="AL2033" i="2"/>
  <c r="AL2119" i="2"/>
  <c r="AL2197" i="2"/>
  <c r="AL2224" i="2"/>
  <c r="AL2732" i="2"/>
  <c r="AL2733" i="2"/>
  <c r="AL2734" i="2"/>
  <c r="AL2831" i="2"/>
  <c r="AL2832" i="2"/>
  <c r="AL2908" i="2"/>
  <c r="AL3160" i="2"/>
  <c r="AL3161" i="2"/>
  <c r="AL4289" i="2"/>
  <c r="AL4536" i="2"/>
  <c r="AL4537" i="2"/>
  <c r="AL4884" i="2"/>
  <c r="AL4885" i="2"/>
  <c r="AL3441" i="2"/>
  <c r="AL5454" i="2"/>
  <c r="AL6181" i="2"/>
  <c r="AL6404" i="2"/>
  <c r="AL6525" i="2"/>
  <c r="AL3442" i="2"/>
  <c r="AL5038" i="2"/>
  <c r="AL3266" i="2"/>
  <c r="AL3730" i="2"/>
  <c r="AL3731" i="2"/>
  <c r="AL3927" i="2"/>
  <c r="AL3928" i="2"/>
  <c r="AL5444" i="2"/>
  <c r="AL6401" i="2"/>
  <c r="AL6523" i="2"/>
  <c r="AL354" i="2"/>
  <c r="AL384" i="2"/>
  <c r="AL727" i="2"/>
  <c r="AL742" i="2"/>
  <c r="AL894" i="2"/>
  <c r="AL2225" i="2"/>
  <c r="AL2226" i="2"/>
  <c r="AL2254" i="2"/>
  <c r="AL2255" i="2"/>
  <c r="AL2256" i="2"/>
  <c r="AL2274" i="2"/>
  <c r="AL2275" i="2"/>
  <c r="AL2276" i="2"/>
  <c r="AL3220" i="2"/>
  <c r="AL3221" i="2"/>
  <c r="AL3222" i="2"/>
  <c r="AL3223" i="2"/>
  <c r="AL3267" i="2"/>
  <c r="AL3268" i="2"/>
  <c r="AL3336" i="2"/>
  <c r="AL3337" i="2"/>
  <c r="AL3369" i="2"/>
  <c r="AL3370" i="2"/>
  <c r="AL4310" i="2"/>
  <c r="AL4458" i="2"/>
  <c r="AL4459" i="2"/>
  <c r="AL4904" i="2"/>
  <c r="AL4905" i="2"/>
  <c r="AL5039" i="2"/>
  <c r="AL5040" i="2"/>
  <c r="AL496" i="2"/>
  <c r="AL506" i="2"/>
  <c r="AL507" i="2"/>
  <c r="AL508" i="2"/>
  <c r="AL1022" i="2"/>
  <c r="AL1023" i="2"/>
  <c r="AL4669" i="2"/>
  <c r="AL4670" i="2"/>
  <c r="AL1337" i="2"/>
  <c r="AL1338" i="2"/>
  <c r="AL3561" i="2"/>
  <c r="AL3562" i="2"/>
  <c r="AL5823" i="2"/>
  <c r="AL4311" i="2"/>
  <c r="AL5824" i="2"/>
  <c r="AL4312" i="2"/>
  <c r="AL5193" i="2"/>
  <c r="AL5194" i="2"/>
  <c r="AL5324" i="2"/>
  <c r="AL5325" i="2"/>
  <c r="AL5713" i="2"/>
  <c r="AL5714" i="2"/>
  <c r="AL6045" i="2"/>
  <c r="AL6098" i="2"/>
  <c r="AL6182" i="2"/>
  <c r="AL6227" i="2"/>
  <c r="AL6280" i="2"/>
  <c r="AL6285" i="2"/>
  <c r="AL517" i="2"/>
  <c r="AL518" i="2"/>
  <c r="AL780" i="2"/>
  <c r="AL781" i="2"/>
  <c r="AL895" i="2"/>
  <c r="AL1105" i="2"/>
  <c r="AL1106" i="2"/>
  <c r="AL1107" i="2"/>
  <c r="AL1110" i="2"/>
  <c r="AL1111" i="2"/>
  <c r="AL1112" i="2"/>
  <c r="AL1121" i="2"/>
  <c r="AL1122" i="2"/>
  <c r="AL1166" i="2"/>
  <c r="AL1167" i="2"/>
  <c r="AL1168" i="2"/>
  <c r="AL1169" i="2"/>
  <c r="AL1171" i="2"/>
  <c r="AL1172" i="2"/>
  <c r="AL2169" i="2"/>
  <c r="AL2170" i="2"/>
  <c r="AL4226" i="2"/>
  <c r="AL4550" i="2"/>
  <c r="AL4551" i="2"/>
  <c r="AL4927" i="2"/>
  <c r="AL4928" i="2"/>
  <c r="AL528" i="2"/>
  <c r="AL529" i="2"/>
  <c r="AL1002" i="2"/>
  <c r="AL4671" i="2"/>
  <c r="AL1253" i="2"/>
  <c r="AL3563" i="2"/>
  <c r="AL3375" i="2"/>
  <c r="AL4033" i="2"/>
  <c r="AL4034" i="2"/>
  <c r="AL4048" i="2"/>
  <c r="AL4050" i="2"/>
  <c r="AL4265" i="2"/>
  <c r="AL5825" i="2"/>
  <c r="AL5157" i="2"/>
  <c r="AL5326" i="2"/>
  <c r="AL5401" i="2"/>
  <c r="AL5673" i="2"/>
  <c r="AL5873" i="2"/>
  <c r="AL5962" i="2"/>
  <c r="AL5963" i="2"/>
  <c r="AL6324" i="2"/>
  <c r="AL6532" i="2"/>
  <c r="AL3224" i="2"/>
  <c r="AL3664" i="2"/>
  <c r="AL3665" i="2"/>
  <c r="AL3863" i="2"/>
  <c r="AL3864" i="2"/>
  <c r="AL5402" i="2"/>
  <c r="AL6363" i="2"/>
  <c r="AL6484" i="2"/>
  <c r="AL222" i="2"/>
  <c r="AL223" i="2"/>
  <c r="AL656" i="2"/>
  <c r="AL698" i="2"/>
  <c r="AL896" i="2"/>
  <c r="AL1955" i="2"/>
  <c r="AL2034" i="2"/>
  <c r="AL2035" i="2"/>
  <c r="AL2120" i="2"/>
  <c r="AL2154" i="2"/>
  <c r="AL2155" i="2"/>
  <c r="AL2171" i="2"/>
  <c r="AL2172" i="2"/>
  <c r="AL2833" i="2"/>
  <c r="AL2909" i="2"/>
  <c r="AL2910" i="2"/>
  <c r="AL2998" i="2"/>
  <c r="AL3065" i="2"/>
  <c r="AL3090" i="2"/>
  <c r="AL3091" i="2"/>
  <c r="AL3118" i="2"/>
  <c r="AL3348" i="2"/>
  <c r="AL3349" i="2"/>
  <c r="AL4227" i="2"/>
  <c r="AL4370" i="2"/>
  <c r="AL4390" i="2"/>
  <c r="AL4846" i="2"/>
  <c r="AL4847" i="2"/>
  <c r="AL4996" i="2"/>
  <c r="AL4997" i="2"/>
  <c r="AL475" i="2"/>
  <c r="AL476" i="2"/>
  <c r="AL482" i="2"/>
  <c r="AL483" i="2"/>
  <c r="AL4672" i="2"/>
  <c r="AL976" i="2"/>
  <c r="AL977" i="2"/>
  <c r="AL4673" i="2"/>
  <c r="AL1254" i="2"/>
  <c r="AL3564" i="2"/>
  <c r="AL1291" i="2"/>
  <c r="AL3565" i="2"/>
  <c r="AL4175" i="2"/>
  <c r="AL5826" i="2"/>
  <c r="AL4266" i="2"/>
  <c r="AL5827" i="2"/>
  <c r="AL5131" i="2"/>
  <c r="AL5327" i="2"/>
  <c r="AL5158" i="2"/>
  <c r="AL5328" i="2"/>
  <c r="AL5674" i="2"/>
  <c r="AL5699" i="2"/>
  <c r="AL6046" i="2"/>
  <c r="AL6099" i="2"/>
  <c r="AL6183" i="2"/>
  <c r="AL6228" i="2"/>
  <c r="AL6281" i="2"/>
  <c r="AL6286" i="2"/>
  <c r="AL413" i="2"/>
  <c r="AL414" i="2"/>
  <c r="AL1024" i="2"/>
  <c r="AL4674" i="2"/>
  <c r="AL1339" i="2"/>
  <c r="AL3566" i="2"/>
  <c r="AL3698" i="2"/>
  <c r="AL3699" i="2"/>
  <c r="AL3929" i="2"/>
  <c r="AL3930" i="2"/>
  <c r="AL4267" i="2"/>
  <c r="AL5828" i="2"/>
  <c r="AL5175" i="2"/>
  <c r="AL5329" i="2"/>
  <c r="AL5715" i="2"/>
  <c r="AL415" i="2"/>
  <c r="AL416" i="2"/>
  <c r="AL728" i="2"/>
  <c r="AL743" i="2"/>
  <c r="AL897" i="2"/>
  <c r="AL1675" i="2"/>
  <c r="AL1761" i="2"/>
  <c r="AL1762" i="2"/>
  <c r="AL1763" i="2"/>
  <c r="AL1764" i="2"/>
  <c r="AL1867" i="2"/>
  <c r="AL1868" i="2"/>
  <c r="AL1956" i="2"/>
  <c r="AL2559" i="2"/>
  <c r="AL2633" i="2"/>
  <c r="AL2634" i="2"/>
  <c r="AL2635" i="2"/>
  <c r="AL2636" i="2"/>
  <c r="AL2735" i="2"/>
  <c r="AL2911" i="2"/>
  <c r="AL2912" i="2"/>
  <c r="AL4313" i="2"/>
  <c r="AL4421" i="2"/>
  <c r="AL4460" i="2"/>
  <c r="AL4906" i="2"/>
  <c r="AL4912" i="2"/>
  <c r="AL3269" i="2"/>
  <c r="AL5427" i="2"/>
  <c r="AL6047" i="2"/>
  <c r="AL6184" i="2"/>
  <c r="AL6229" i="2"/>
  <c r="AL6349" i="2"/>
  <c r="AL6449" i="2"/>
  <c r="AL3311" i="2"/>
  <c r="AL5041" i="2"/>
  <c r="AL3225" i="2"/>
  <c r="AL3666" i="2"/>
  <c r="AL3667" i="2"/>
  <c r="AL3842" i="2"/>
  <c r="AL3865" i="2"/>
  <c r="AL5403" i="2"/>
  <c r="AL6350" i="2"/>
  <c r="AL6485" i="2"/>
  <c r="AL224" i="2"/>
  <c r="AL225" i="2"/>
  <c r="AL657" i="2"/>
  <c r="AL658" i="2"/>
  <c r="AL898" i="2"/>
  <c r="AL1869" i="2"/>
  <c r="AL1957" i="2"/>
  <c r="AL1958" i="2"/>
  <c r="AL2036" i="2"/>
  <c r="AL2121" i="2"/>
  <c r="AL2156" i="2"/>
  <c r="AL2157" i="2"/>
  <c r="AL2173" i="2"/>
  <c r="AL2834" i="2"/>
  <c r="AL2835" i="2"/>
  <c r="AL2836" i="2"/>
  <c r="AL2913" i="2"/>
  <c r="AL2914" i="2"/>
  <c r="AL2999" i="2"/>
  <c r="AL3092" i="2"/>
  <c r="AL3093" i="2"/>
  <c r="AL3350" i="2"/>
  <c r="AL3351" i="2"/>
  <c r="AL4176" i="2"/>
  <c r="AL4371" i="2"/>
  <c r="AL4372" i="2"/>
  <c r="AL4823" i="2"/>
  <c r="AL4848" i="2"/>
  <c r="AL4971" i="2"/>
  <c r="AL4998" i="2"/>
  <c r="AL477" i="2"/>
  <c r="AL478" i="2"/>
  <c r="AL484" i="2"/>
  <c r="AL485" i="2"/>
  <c r="AL978" i="2"/>
  <c r="AL4675" i="2"/>
  <c r="AL979" i="2"/>
  <c r="AL4676" i="2"/>
  <c r="AL1255" i="2"/>
  <c r="AL3567" i="2"/>
  <c r="AL1256" i="2"/>
  <c r="AL3568" i="2"/>
  <c r="AL4177" i="2"/>
  <c r="AL5829" i="2"/>
  <c r="AL4228" i="2"/>
  <c r="AL5830" i="2"/>
  <c r="AL5330" i="2"/>
  <c r="AL5132" i="2"/>
  <c r="AL5159" i="2"/>
  <c r="AL5331" i="2"/>
  <c r="AL5675" i="2"/>
  <c r="AL5676" i="2"/>
  <c r="AL6048" i="2"/>
  <c r="AL6100" i="2"/>
  <c r="AL6185" i="2"/>
  <c r="AL6230" i="2"/>
  <c r="AL6282" i="2"/>
  <c r="AL6287" i="2"/>
  <c r="AL3226" i="2"/>
  <c r="AL3668" i="2"/>
  <c r="AL3669" i="2"/>
  <c r="AL3843" i="2"/>
  <c r="AL3866" i="2"/>
  <c r="AL5404" i="2"/>
  <c r="AL6364" i="2"/>
  <c r="AL6486" i="2"/>
  <c r="AL226" i="2"/>
  <c r="AL227" i="2"/>
  <c r="AL659" i="2"/>
  <c r="AL660" i="2"/>
  <c r="AL899" i="2"/>
  <c r="AL1870" i="2"/>
  <c r="AL1959" i="2"/>
  <c r="AL1960" i="2"/>
  <c r="AL2037" i="2"/>
  <c r="AL2122" i="2"/>
  <c r="AL2158" i="2"/>
  <c r="AL2159" i="2"/>
  <c r="AL2174" i="2"/>
  <c r="AL2837" i="2"/>
  <c r="AL2838" i="2"/>
  <c r="AL2839" i="2"/>
  <c r="AL2840" i="2"/>
  <c r="AL2915" i="2"/>
  <c r="AL2916" i="2"/>
  <c r="AL3094" i="2"/>
  <c r="AL3095" i="2"/>
  <c r="AL3352" i="2"/>
  <c r="AL4178" i="2"/>
  <c r="AL4373" i="2"/>
  <c r="AL4391" i="2"/>
  <c r="AL4824" i="2"/>
  <c r="AL4849" i="2"/>
  <c r="AL4972" i="2"/>
  <c r="AL479" i="2"/>
  <c r="AL480" i="2"/>
  <c r="AL980" i="2"/>
  <c r="AL4677" i="2"/>
  <c r="AL3569" i="2"/>
  <c r="AL1257" i="2"/>
  <c r="AL5831" i="2"/>
  <c r="AL4179" i="2"/>
  <c r="AL5332" i="2"/>
  <c r="AL5133" i="2"/>
  <c r="AL5677" i="2"/>
  <c r="AL6049" i="2"/>
  <c r="AL6186" i="2"/>
  <c r="AL6231" i="2"/>
  <c r="AL417" i="2"/>
  <c r="AL418" i="2"/>
  <c r="AL1025" i="2"/>
  <c r="AL4678" i="2"/>
  <c r="AL1340" i="2"/>
  <c r="AL3570" i="2"/>
  <c r="AL3700" i="2"/>
  <c r="AL3701" i="2"/>
  <c r="AL3931" i="2"/>
  <c r="AL3932" i="2"/>
  <c r="AL4268" i="2"/>
  <c r="AL5832" i="2"/>
  <c r="AL5176" i="2"/>
  <c r="AL5333" i="2"/>
  <c r="AL5716" i="2"/>
  <c r="AL402" i="2"/>
  <c r="AL419" i="2"/>
  <c r="AL729" i="2"/>
  <c r="AL744" i="2"/>
  <c r="AL900" i="2"/>
  <c r="AL1676" i="2"/>
  <c r="AL1677" i="2"/>
  <c r="AL1765" i="2"/>
  <c r="AL1766" i="2"/>
  <c r="AL1767" i="2"/>
  <c r="AL1768" i="2"/>
  <c r="AL1871" i="2"/>
  <c r="AL1961" i="2"/>
  <c r="AL2560" i="2"/>
  <c r="AL2637" i="2"/>
  <c r="AL2638" i="2"/>
  <c r="AL2639" i="2"/>
  <c r="AL2640" i="2"/>
  <c r="AL2736" i="2"/>
  <c r="AL2917" i="2"/>
  <c r="AL2918" i="2"/>
  <c r="AL4290" i="2"/>
  <c r="AL4422" i="2"/>
  <c r="AL4461" i="2"/>
  <c r="AL4907" i="2"/>
  <c r="AL4908" i="2"/>
  <c r="AL3270" i="2"/>
  <c r="AL5428" i="2"/>
  <c r="AL6050" i="2"/>
  <c r="AL6187" i="2"/>
  <c r="AL6232" i="2"/>
  <c r="AL6351" i="2"/>
  <c r="AL6446" i="2"/>
  <c r="AL3312" i="2"/>
  <c r="AL5042" i="2"/>
  <c r="AL420" i="2"/>
  <c r="AL421" i="2"/>
  <c r="AL1046" i="2"/>
  <c r="AL4679" i="2"/>
  <c r="AL1439" i="2"/>
  <c r="AL3571" i="2"/>
  <c r="AL3732" i="2"/>
  <c r="AL3766" i="2"/>
  <c r="AL3955" i="2"/>
  <c r="AL3956" i="2"/>
  <c r="AL4053" i="2"/>
  <c r="AL5206" i="2"/>
  <c r="AL5334" i="2"/>
  <c r="AL5725" i="2"/>
  <c r="AL422" i="2"/>
  <c r="AL423" i="2"/>
  <c r="AL765" i="2"/>
  <c r="AL766" i="2"/>
  <c r="AL901" i="2"/>
  <c r="AL2038" i="2"/>
  <c r="AL2039" i="2"/>
  <c r="AL2198" i="2"/>
  <c r="AL2199" i="2"/>
  <c r="AL2200" i="2"/>
  <c r="AL2201" i="2"/>
  <c r="AL2227" i="2"/>
  <c r="AL2228" i="2"/>
  <c r="AL3000" i="2"/>
  <c r="AL3001" i="2"/>
  <c r="AL3119" i="2"/>
  <c r="AL3120" i="2"/>
  <c r="AL3121" i="2"/>
  <c r="AL3122" i="2"/>
  <c r="AL3162" i="2"/>
  <c r="AL3163" i="2"/>
  <c r="AL4314" i="2"/>
  <c r="AL4488" i="2"/>
  <c r="AL4489" i="2"/>
  <c r="AL4913" i="2"/>
  <c r="AL4914" i="2"/>
  <c r="AL3353" i="2"/>
  <c r="AL5466" i="2"/>
  <c r="AL6051" i="2"/>
  <c r="AL6101" i="2"/>
  <c r="AL6188" i="2"/>
  <c r="AL6233" i="2"/>
  <c r="AL6396" i="2"/>
  <c r="AL6460" i="2"/>
  <c r="AL3371" i="2"/>
  <c r="AL5061" i="2"/>
  <c r="AL424" i="2"/>
  <c r="AL464" i="2"/>
  <c r="AL1038" i="2"/>
  <c r="AL4680" i="2"/>
  <c r="AL1341" i="2"/>
  <c r="AL3572" i="2"/>
  <c r="AL3733" i="2"/>
  <c r="AL3734" i="2"/>
  <c r="AL3933" i="2"/>
  <c r="AL3957" i="2"/>
  <c r="AL4291" i="2"/>
  <c r="AL5833" i="2"/>
  <c r="AL5195" i="2"/>
  <c r="AL5335" i="2"/>
  <c r="AL5726" i="2"/>
  <c r="AL425" i="2"/>
  <c r="AL426" i="2"/>
  <c r="AL745" i="2"/>
  <c r="AL746" i="2"/>
  <c r="AL902" i="2"/>
  <c r="AL1769" i="2"/>
  <c r="AL1770" i="2"/>
  <c r="AL1771" i="2"/>
  <c r="AL1872" i="2"/>
  <c r="AL1873" i="2"/>
  <c r="AL1962" i="2"/>
  <c r="AL1963" i="2"/>
  <c r="AL2040" i="2"/>
  <c r="AL2641" i="2"/>
  <c r="AL2642" i="2"/>
  <c r="AL2643" i="2"/>
  <c r="AL2737" i="2"/>
  <c r="AL2738" i="2"/>
  <c r="AL2739" i="2"/>
  <c r="AL2919" i="2"/>
  <c r="AL2920" i="2"/>
  <c r="AL4315" i="2"/>
  <c r="AL4462" i="2"/>
  <c r="AL4463" i="2"/>
  <c r="AL4915" i="2"/>
  <c r="AL4916" i="2"/>
  <c r="AL3313" i="2"/>
  <c r="AL5445" i="2"/>
  <c r="AL6052" i="2"/>
  <c r="AL6189" i="2"/>
  <c r="AL6234" i="2"/>
  <c r="AL6365" i="2"/>
  <c r="AL6454" i="2"/>
  <c r="AL3314" i="2"/>
  <c r="AL5043" i="2"/>
  <c r="AL3227" i="2"/>
  <c r="AL3702" i="2"/>
  <c r="AL3703" i="2"/>
  <c r="AL3867" i="2"/>
  <c r="AL3868" i="2"/>
  <c r="AL5429" i="2"/>
  <c r="AL6375" i="2"/>
  <c r="AL6496" i="2"/>
  <c r="AL305" i="2"/>
  <c r="AL306" i="2"/>
  <c r="AL699" i="2"/>
  <c r="AL700" i="2"/>
  <c r="AL903" i="2"/>
  <c r="AL1964" i="2"/>
  <c r="AL1965" i="2"/>
  <c r="AL2041" i="2"/>
  <c r="AL2042" i="2"/>
  <c r="AL2043" i="2"/>
  <c r="AL2123" i="2"/>
  <c r="AL2175" i="2"/>
  <c r="AL2176" i="2"/>
  <c r="AL2841" i="2"/>
  <c r="AL2921" i="2"/>
  <c r="AL2922" i="2"/>
  <c r="AL2923" i="2"/>
  <c r="AL2924" i="2"/>
  <c r="AL3002" i="2"/>
  <c r="AL3123" i="2"/>
  <c r="AL3124" i="2"/>
  <c r="AL3362" i="2"/>
  <c r="AL4229" i="2"/>
  <c r="AL4392" i="2"/>
  <c r="AL4393" i="2"/>
  <c r="AL4850" i="2"/>
  <c r="AL4851" i="2"/>
  <c r="AL4999" i="2"/>
  <c r="AL486" i="2"/>
  <c r="AL487" i="2"/>
  <c r="AL1003" i="2"/>
  <c r="AL4681" i="2"/>
  <c r="AL1292" i="2"/>
  <c r="AL3573" i="2"/>
  <c r="AL4230" i="2"/>
  <c r="AL5834" i="2"/>
  <c r="AL5160" i="2"/>
  <c r="AL5336" i="2"/>
  <c r="AL5678" i="2"/>
  <c r="AL6053" i="2"/>
  <c r="AL6190" i="2"/>
  <c r="AL6235" i="2"/>
  <c r="AL3228" i="2"/>
  <c r="AL3670" i="2"/>
  <c r="AL3704" i="2"/>
  <c r="AL3869" i="2"/>
  <c r="AL3870" i="2"/>
  <c r="AL5405" i="2"/>
  <c r="AL6376" i="2"/>
  <c r="AL6497" i="2"/>
  <c r="AL307" i="2"/>
  <c r="AL308" i="2"/>
  <c r="AL701" i="2"/>
  <c r="AL702" i="2"/>
  <c r="AL904" i="2"/>
  <c r="AL1966" i="2"/>
  <c r="AL1967" i="2"/>
  <c r="AL2044" i="2"/>
  <c r="AL2045" i="2"/>
  <c r="AL2046" i="2"/>
  <c r="AL2047" i="2"/>
  <c r="AL2177" i="2"/>
  <c r="AL2178" i="2"/>
  <c r="AL2842" i="2"/>
  <c r="AL2925" i="2"/>
  <c r="AL2926" i="2"/>
  <c r="AL2927" i="2"/>
  <c r="AL3003" i="2"/>
  <c r="AL3004" i="2"/>
  <c r="AL3125" i="2"/>
  <c r="AL3126" i="2"/>
  <c r="AL3354" i="2"/>
  <c r="AL4231" i="2"/>
  <c r="AL4394" i="2"/>
  <c r="AL4395" i="2"/>
  <c r="AL4852" i="2"/>
  <c r="AL4853" i="2"/>
  <c r="AL5000" i="2"/>
  <c r="AL488" i="2"/>
  <c r="AL489" i="2"/>
  <c r="AL981" i="2"/>
  <c r="AL4682" i="2"/>
  <c r="AL1293" i="2"/>
  <c r="AL3574" i="2"/>
  <c r="AL4232" i="2"/>
  <c r="AL5835" i="2"/>
  <c r="AL5161" i="2"/>
  <c r="AL5337" i="2"/>
  <c r="AL5679" i="2"/>
  <c r="AL6054" i="2"/>
  <c r="AL6191" i="2"/>
  <c r="AL6236" i="2"/>
  <c r="AL3229" i="2"/>
  <c r="AL3671" i="2"/>
  <c r="AL3672" i="2"/>
  <c r="AL3871" i="2"/>
  <c r="AL3872" i="2"/>
  <c r="AL5406" i="2"/>
  <c r="AL6377" i="2"/>
  <c r="AL6498" i="2"/>
  <c r="AL228" i="2"/>
  <c r="AL309" i="2"/>
  <c r="AL661" i="2"/>
  <c r="AL703" i="2"/>
  <c r="AL905" i="2"/>
  <c r="AL1968" i="2"/>
  <c r="AL2048" i="2"/>
  <c r="AL2049" i="2"/>
  <c r="AL2124" i="2"/>
  <c r="AL2160" i="2"/>
  <c r="AL2179" i="2"/>
  <c r="AL2180" i="2"/>
  <c r="AL2181" i="2"/>
  <c r="AL2843" i="2"/>
  <c r="AL2928" i="2"/>
  <c r="AL3005" i="2"/>
  <c r="AL3006" i="2"/>
  <c r="AL3007" i="2"/>
  <c r="AL3008" i="2"/>
  <c r="AL3127" i="2"/>
  <c r="AL3128" i="2"/>
  <c r="AL3355" i="2"/>
  <c r="AL4233" i="2"/>
  <c r="AL4396" i="2"/>
  <c r="AL4397" i="2"/>
  <c r="AL4854" i="2"/>
  <c r="AL4855" i="2"/>
  <c r="AL5001" i="2"/>
  <c r="AL481" i="2"/>
  <c r="AL490" i="2"/>
  <c r="AL982" i="2"/>
  <c r="AL4683" i="2"/>
  <c r="AL1258" i="2"/>
  <c r="AL3575" i="2"/>
  <c r="AL4234" i="2"/>
  <c r="AL5836" i="2"/>
  <c r="AL5134" i="2"/>
  <c r="AL5338" i="2"/>
  <c r="AL5680" i="2"/>
  <c r="AL6055" i="2"/>
  <c r="AL6192" i="2"/>
  <c r="AL6237" i="2"/>
  <c r="AL3271" i="2"/>
  <c r="AL3705" i="2"/>
  <c r="AL3706" i="2"/>
  <c r="AL3873" i="2"/>
  <c r="AL3891" i="2"/>
  <c r="AL5430" i="2"/>
  <c r="AL6385" i="2"/>
  <c r="AL6499" i="2"/>
  <c r="AL310" i="2"/>
  <c r="AL311" i="2"/>
  <c r="AL704" i="2"/>
  <c r="AL705" i="2"/>
  <c r="AL906" i="2"/>
  <c r="AL1969" i="2"/>
  <c r="AL2050" i="2"/>
  <c r="AL2051" i="2"/>
  <c r="AL2052" i="2"/>
  <c r="AL2125" i="2"/>
  <c r="AL2126" i="2"/>
  <c r="AL2182" i="2"/>
  <c r="AL2202" i="2"/>
  <c r="AL2929" i="2"/>
  <c r="AL2930" i="2"/>
  <c r="AL2931" i="2"/>
  <c r="AL2932" i="2"/>
  <c r="AL3009" i="2"/>
  <c r="AL3010" i="2"/>
  <c r="AL3129" i="2"/>
  <c r="AL3130" i="2"/>
  <c r="AL3363" i="2"/>
  <c r="AL4269" i="2"/>
  <c r="AL4398" i="2"/>
  <c r="AL4423" i="2"/>
  <c r="AL4856" i="2"/>
  <c r="AL4886" i="2"/>
  <c r="AL5022" i="2"/>
  <c r="AL491" i="2"/>
  <c r="AL492" i="2"/>
  <c r="AL1004" i="2"/>
  <c r="AL4684" i="2"/>
  <c r="AL1294" i="2"/>
  <c r="AL3576" i="2"/>
  <c r="AL4235" i="2"/>
  <c r="AL5837" i="2"/>
  <c r="AL5162" i="2"/>
  <c r="AL5339" i="2"/>
  <c r="AL5700" i="2"/>
  <c r="AL6056" i="2"/>
  <c r="AL6193" i="2"/>
  <c r="AL6238" i="2"/>
  <c r="AL427" i="2"/>
  <c r="AL465" i="2"/>
  <c r="AL1039" i="2"/>
  <c r="AL4685" i="2"/>
  <c r="AL1342" i="2"/>
  <c r="AL3577" i="2"/>
  <c r="AL3707" i="2"/>
  <c r="AL3735" i="2"/>
  <c r="AL3934" i="2"/>
  <c r="AL3958" i="2"/>
  <c r="AL4292" i="2"/>
  <c r="AL5838" i="2"/>
  <c r="AL5196" i="2"/>
  <c r="AL5340" i="2"/>
  <c r="AL5727" i="2"/>
  <c r="AL428" i="2"/>
  <c r="AL429" i="2"/>
  <c r="AL747" i="2"/>
  <c r="AL748" i="2"/>
  <c r="AL907" i="2"/>
  <c r="AL1772" i="2"/>
  <c r="AL1773" i="2"/>
  <c r="AL1774" i="2"/>
  <c r="AL1775" i="2"/>
  <c r="AL1874" i="2"/>
  <c r="AL1875" i="2"/>
  <c r="AL1970" i="2"/>
  <c r="AL1971" i="2"/>
  <c r="AL2644" i="2"/>
  <c r="AL2645" i="2"/>
  <c r="AL2646" i="2"/>
  <c r="AL2647" i="2"/>
  <c r="AL2740" i="2"/>
  <c r="AL2741" i="2"/>
  <c r="AL2933" i="2"/>
  <c r="AL2934" i="2"/>
  <c r="AL4316" i="2"/>
  <c r="AL4464" i="2"/>
  <c r="AL4465" i="2"/>
  <c r="AL4909" i="2"/>
  <c r="AL4917" i="2"/>
  <c r="AL3315" i="2"/>
  <c r="AL5446" i="2"/>
  <c r="AL6057" i="2"/>
  <c r="AL6194" i="2"/>
  <c r="AL6239" i="2"/>
  <c r="AL6352" i="2"/>
  <c r="AL6450" i="2"/>
  <c r="AL3316" i="2"/>
  <c r="AL5044" i="2"/>
  <c r="AL430" i="2"/>
  <c r="AL431" i="2"/>
  <c r="AL1026" i="2"/>
  <c r="AL4686" i="2"/>
  <c r="AL1343" i="2"/>
  <c r="AL3578" i="2"/>
  <c r="AL4293" i="2"/>
  <c r="AL5839" i="2"/>
  <c r="AL5197" i="2"/>
  <c r="AL5341" i="2"/>
  <c r="AL5728" i="2"/>
  <c r="AL1776" i="2"/>
  <c r="AL1777" i="2"/>
  <c r="AL1778" i="2"/>
  <c r="AL1876" i="2"/>
  <c r="AL1877" i="2"/>
  <c r="AL1878" i="2"/>
  <c r="AL2648" i="2"/>
  <c r="AL2649" i="2"/>
  <c r="AL2742" i="2"/>
  <c r="AL2743" i="2"/>
  <c r="AL2844" i="2"/>
  <c r="AL2935" i="2"/>
  <c r="AL6058" i="2"/>
  <c r="AL6195" i="2"/>
  <c r="AL6240" i="2"/>
  <c r="AL3317" i="2"/>
  <c r="AL5045" i="2"/>
  <c r="AL3417" i="2"/>
  <c r="AL3736" i="2"/>
  <c r="AL3767" i="2"/>
  <c r="AL3959" i="2"/>
  <c r="AL3987" i="2"/>
  <c r="AL5407" i="2"/>
  <c r="AL6337" i="2"/>
  <c r="AL6438" i="2"/>
  <c r="AL355" i="2"/>
  <c r="AL356" i="2"/>
  <c r="AL706" i="2"/>
  <c r="AL730" i="2"/>
  <c r="AL908" i="2"/>
  <c r="AL2127" i="2"/>
  <c r="AL2161" i="2"/>
  <c r="AL3011" i="2"/>
  <c r="AL3012" i="2"/>
  <c r="AL4294" i="2"/>
  <c r="AL466" i="2"/>
  <c r="AL474" i="2"/>
  <c r="AL4687" i="2"/>
  <c r="AL1027" i="2"/>
  <c r="AL1344" i="2"/>
  <c r="AL3579" i="2"/>
  <c r="AL4270" i="2"/>
  <c r="AL5840" i="2"/>
  <c r="AL5177" i="2"/>
  <c r="AL5342" i="2"/>
  <c r="AL5474" i="2"/>
  <c r="AL5541" i="2"/>
  <c r="AL5717" i="2"/>
  <c r="AL2053" i="2"/>
  <c r="AL2054" i="2"/>
  <c r="AL2128" i="2"/>
  <c r="AL2162" i="2"/>
  <c r="AL2183" i="2"/>
  <c r="AL2203" i="2"/>
  <c r="AL3013" i="2"/>
  <c r="AL3014" i="2"/>
  <c r="AL3066" i="2"/>
  <c r="AL3067" i="2"/>
  <c r="AL3068" i="2"/>
  <c r="AL3096" i="2"/>
  <c r="AL6059" i="2"/>
  <c r="AL6196" i="2"/>
  <c r="AL6241" i="2"/>
  <c r="AL3439" i="2"/>
  <c r="AL4490" i="2"/>
  <c r="AL4491" i="2"/>
  <c r="AL4757" i="2"/>
  <c r="AL4758" i="2"/>
  <c r="AL5046" i="2"/>
  <c r="AL403" i="2"/>
  <c r="AL432" i="2"/>
  <c r="AL1028" i="2"/>
  <c r="AL4688" i="2"/>
  <c r="AL1390" i="2"/>
  <c r="AL3580" i="2"/>
  <c r="AL3795" i="2"/>
  <c r="AL3796" i="2"/>
  <c r="AL4007" i="2"/>
  <c r="AL4016" i="2"/>
  <c r="AL4295" i="2"/>
  <c r="AL5841" i="2"/>
  <c r="AL5178" i="2"/>
  <c r="AL5343" i="2"/>
  <c r="AL5475" i="2"/>
  <c r="AL5542" i="2"/>
  <c r="AL5718" i="2"/>
  <c r="AL5981" i="2"/>
  <c r="AL5982" i="2"/>
  <c r="AL433" i="2"/>
  <c r="AL434" i="2"/>
  <c r="AL749" i="2"/>
  <c r="AL750" i="2"/>
  <c r="AL909" i="2"/>
  <c r="AL1678" i="2"/>
  <c r="AL1679" i="2"/>
  <c r="AL1779" i="2"/>
  <c r="AL1780" i="2"/>
  <c r="AL1781" i="2"/>
  <c r="AL1782" i="2"/>
  <c r="AL2184" i="2"/>
  <c r="AL2185" i="2"/>
  <c r="AL2561" i="2"/>
  <c r="AL2650" i="2"/>
  <c r="AL2651" i="2"/>
  <c r="AL2652" i="2"/>
  <c r="AL2653" i="2"/>
  <c r="AL2744" i="2"/>
  <c r="AL3131" i="2"/>
  <c r="AL3132" i="2"/>
  <c r="AL4296" i="2"/>
  <c r="AL4527" i="2"/>
  <c r="AL4528" i="2"/>
  <c r="AL4857" i="2"/>
  <c r="AL4858" i="2"/>
  <c r="AL3440" i="2"/>
  <c r="AL5447" i="2"/>
  <c r="AL6197" i="2"/>
  <c r="AL6405" i="2"/>
  <c r="AL6524" i="2"/>
  <c r="AL3443" i="2"/>
  <c r="AL5047" i="2"/>
  <c r="AL229" i="2"/>
  <c r="AL435" i="2"/>
  <c r="AL921" i="2"/>
  <c r="AL4689" i="2"/>
  <c r="AL1440" i="2"/>
  <c r="AL3581" i="2"/>
  <c r="AL3378" i="2"/>
  <c r="AL3673" i="2"/>
  <c r="AL3800" i="2"/>
  <c r="AL4017" i="2"/>
  <c r="AL4018" i="2"/>
  <c r="AL4127" i="2"/>
  <c r="AL5842" i="2"/>
  <c r="AL5103" i="2"/>
  <c r="AL5344" i="2"/>
  <c r="AL5431" i="2"/>
  <c r="AL5599" i="2"/>
  <c r="AL5847" i="2"/>
  <c r="AL5895" i="2"/>
  <c r="AL5974" i="2"/>
  <c r="AL6290" i="2"/>
  <c r="AL6414" i="2"/>
  <c r="AL751" i="2"/>
  <c r="AL767" i="2"/>
  <c r="AL910" i="2"/>
  <c r="AL1051" i="2"/>
  <c r="AL1052" i="2"/>
  <c r="AL1130" i="2"/>
  <c r="AL1173" i="2"/>
  <c r="AL1295" i="2"/>
  <c r="AL1680" i="2"/>
  <c r="AL2129" i="2"/>
  <c r="AL2130" i="2"/>
  <c r="AL2278" i="2"/>
  <c r="AL2283" i="2"/>
  <c r="AL2284" i="2"/>
  <c r="AL2285" i="2"/>
  <c r="AL2288" i="2"/>
  <c r="AL2289" i="2"/>
  <c r="AL2291" i="2"/>
  <c r="AL2295" i="2"/>
  <c r="AL3376" i="2"/>
  <c r="AL3377" i="2"/>
  <c r="AL3379" i="2"/>
  <c r="AL4180" i="2"/>
  <c r="AL4759" i="2"/>
  <c r="AL4887" i="2"/>
  <c r="AL4947" i="2"/>
  <c r="AL5066" i="2"/>
  <c r="AL5067" i="2"/>
  <c r="AL497" i="2"/>
  <c r="AL498" i="2"/>
  <c r="AL1005" i="2"/>
  <c r="AL4690" i="2"/>
  <c r="AL1296" i="2"/>
  <c r="AL3582" i="2"/>
  <c r="AL3272" i="2"/>
  <c r="AL3708" i="2"/>
  <c r="AL3737" i="2"/>
  <c r="AL3892" i="2"/>
  <c r="AL3893" i="2"/>
  <c r="AL4297" i="2"/>
  <c r="AL5843" i="2"/>
  <c r="AL5179" i="2"/>
  <c r="AL5345" i="2"/>
  <c r="AL5432" i="2"/>
  <c r="AL5719" i="2"/>
  <c r="AL6060" i="2"/>
  <c r="AL6198" i="2"/>
  <c r="AL6242" i="2"/>
  <c r="AL6386" i="2"/>
  <c r="AL6511" i="2"/>
  <c r="AL357" i="2"/>
  <c r="AL358" i="2"/>
  <c r="AL731" i="2"/>
  <c r="AL732" i="2"/>
  <c r="AL911" i="2"/>
  <c r="AL2204" i="2"/>
  <c r="AL2205" i="2"/>
  <c r="AL2206" i="2"/>
  <c r="AL2207" i="2"/>
  <c r="AL2208" i="2"/>
  <c r="AL2229" i="2"/>
  <c r="AL2230" i="2"/>
  <c r="AL2231" i="2"/>
  <c r="AL3097" i="2"/>
  <c r="AL3133" i="2"/>
  <c r="AL3134" i="2"/>
  <c r="AL3135" i="2"/>
  <c r="AL3164" i="2"/>
  <c r="AL3165" i="2"/>
  <c r="AL3166" i="2"/>
  <c r="AL3230" i="2"/>
  <c r="AL3364" i="2"/>
  <c r="AL4271" i="2"/>
  <c r="AL4424" i="2"/>
  <c r="AL4425" i="2"/>
  <c r="AL4888" i="2"/>
  <c r="AL4889" i="2"/>
  <c r="AL5023" i="2"/>
  <c r="AM312" i="2"/>
  <c r="AM359" i="2"/>
  <c r="AM1029" i="2"/>
  <c r="AM4552" i="2"/>
  <c r="AM1297" i="2"/>
  <c r="AM3444" i="2"/>
  <c r="AM3231" i="2"/>
  <c r="AM3738" i="2"/>
  <c r="AM3768" i="2"/>
  <c r="AM3960" i="2"/>
  <c r="AM3988" i="2"/>
  <c r="AM125" i="2"/>
  <c r="AM230" i="2"/>
  <c r="AM618" i="2"/>
  <c r="AM662" i="2"/>
  <c r="AM786" i="2"/>
  <c r="AM1681" i="2"/>
  <c r="AM1783" i="2"/>
  <c r="AM1879" i="2"/>
  <c r="AM1880" i="2"/>
  <c r="AM1972" i="2"/>
  <c r="AM2055" i="2"/>
  <c r="AM2562" i="2"/>
  <c r="AM1973" i="2"/>
  <c r="AM2056" i="2"/>
  <c r="AM2936" i="2"/>
  <c r="AM3015" i="2"/>
  <c r="AM3273" i="2"/>
  <c r="AM4236" i="2"/>
  <c r="AM4466" i="2"/>
  <c r="AM4492" i="2"/>
  <c r="AM4733" i="2"/>
  <c r="AM4760" i="2"/>
  <c r="AM2654" i="2"/>
  <c r="AM2745" i="2"/>
  <c r="AM2845" i="2"/>
  <c r="AM2846" i="2"/>
  <c r="AM2937" i="2"/>
  <c r="AM4237" i="2"/>
  <c r="AM5732" i="2"/>
  <c r="AM5163" i="2"/>
  <c r="AM5207" i="2"/>
  <c r="AM5408" i="2"/>
  <c r="AM5476" i="2"/>
  <c r="AM5543" i="2"/>
  <c r="AM5681" i="2"/>
  <c r="AM5943" i="2"/>
  <c r="AM5964" i="2"/>
  <c r="AM6102" i="2"/>
  <c r="AM5002" i="2"/>
  <c r="AM6378" i="2"/>
  <c r="AM6500" i="2"/>
  <c r="AM313" i="2"/>
  <c r="AM360" i="2"/>
  <c r="AM1030" i="2"/>
  <c r="AM4553" i="2"/>
  <c r="AM1298" i="2"/>
  <c r="AM3445" i="2"/>
  <c r="AM3274" i="2"/>
  <c r="AM3739" i="2"/>
  <c r="AM3769" i="2"/>
  <c r="AM3961" i="2"/>
  <c r="AM3989" i="2"/>
  <c r="AM231" i="2"/>
  <c r="AM232" i="2"/>
  <c r="AM663" i="2"/>
  <c r="AM664" i="2"/>
  <c r="AM787" i="2"/>
  <c r="AM1682" i="2"/>
  <c r="AM1784" i="2"/>
  <c r="AM1881" i="2"/>
  <c r="AM1974" i="2"/>
  <c r="AM1975" i="2"/>
  <c r="AM2057" i="2"/>
  <c r="AM2563" i="2"/>
  <c r="AM1976" i="2"/>
  <c r="AM2058" i="2"/>
  <c r="AM3016" i="2"/>
  <c r="AM3017" i="2"/>
  <c r="AM3275" i="2"/>
  <c r="AM4238" i="2"/>
  <c r="AM4493" i="2"/>
  <c r="AM4494" i="2"/>
  <c r="AM4734" i="2"/>
  <c r="AM4761" i="2"/>
  <c r="AM2655" i="2"/>
  <c r="AM2746" i="2"/>
  <c r="AM2847" i="2"/>
  <c r="AM2938" i="2"/>
  <c r="AM2939" i="2"/>
  <c r="AM4239" i="2"/>
  <c r="AM5733" i="2"/>
  <c r="AM5164" i="2"/>
  <c r="AM5208" i="2"/>
  <c r="AM5433" i="2"/>
  <c r="AM5477" i="2"/>
  <c r="AM5544" i="2"/>
  <c r="AM5682" i="2"/>
  <c r="AM5944" i="2"/>
  <c r="AM5965" i="2"/>
  <c r="AM6103" i="2"/>
  <c r="AM5003" i="2"/>
  <c r="AM6387" i="2"/>
  <c r="AM6501" i="2"/>
  <c r="AM436" i="2"/>
  <c r="AM467" i="2"/>
  <c r="AM912" i="2"/>
  <c r="AM4554" i="2"/>
  <c r="AM3446" i="2"/>
  <c r="AM1190" i="2"/>
  <c r="AM3098" i="2"/>
  <c r="AM3602" i="2"/>
  <c r="AM3603" i="2"/>
  <c r="AM3804" i="2"/>
  <c r="AM3805" i="2"/>
  <c r="AM4079" i="2"/>
  <c r="AM5734" i="2"/>
  <c r="AM30" i="2"/>
  <c r="AM58" i="2"/>
  <c r="AM535" i="2"/>
  <c r="AM569" i="2"/>
  <c r="AM788" i="2"/>
  <c r="AM1441" i="2"/>
  <c r="AM1492" i="2"/>
  <c r="AM1546" i="2"/>
  <c r="AM1613" i="2"/>
  <c r="AM1683" i="2"/>
  <c r="AM1684" i="2"/>
  <c r="AM1882" i="2"/>
  <c r="AM2059" i="2"/>
  <c r="AM2435" i="2"/>
  <c r="AM2436" i="2"/>
  <c r="AM2468" i="2"/>
  <c r="AM2507" i="2"/>
  <c r="AM2564" i="2"/>
  <c r="AM2565" i="2"/>
  <c r="AM2940" i="2"/>
  <c r="AM3018" i="2"/>
  <c r="AM3276" i="2"/>
  <c r="AM4080" i="2"/>
  <c r="AM4325" i="2"/>
  <c r="AM4332" i="2"/>
  <c r="AM4735" i="2"/>
  <c r="AM4762" i="2"/>
  <c r="AM4929" i="2"/>
  <c r="AM5074" i="2"/>
  <c r="AM5209" i="2"/>
  <c r="AM5360" i="2"/>
  <c r="AM5600" i="2"/>
  <c r="AM5992" i="2"/>
  <c r="AM6104" i="2"/>
  <c r="AM6199" i="2"/>
  <c r="AM6305" i="2"/>
  <c r="AM6468" i="2"/>
  <c r="AM126" i="2"/>
  <c r="AM233" i="2"/>
  <c r="AM947" i="2"/>
  <c r="AM4555" i="2"/>
  <c r="AM1225" i="2"/>
  <c r="AM3447" i="2"/>
  <c r="AM3404" i="2"/>
  <c r="AM4128" i="2"/>
  <c r="AM5735" i="2"/>
  <c r="AM1299" i="2"/>
  <c r="AM1345" i="2"/>
  <c r="AM1346" i="2"/>
  <c r="AM1391" i="2"/>
  <c r="AM1442" i="2"/>
  <c r="AM1493" i="2"/>
  <c r="AM59" i="2"/>
  <c r="AM127" i="2"/>
  <c r="AM570" i="2"/>
  <c r="AM619" i="2"/>
  <c r="AM789" i="2"/>
  <c r="AM1883" i="2"/>
  <c r="AM1977" i="2"/>
  <c r="AM3709" i="2"/>
  <c r="AM3740" i="2"/>
  <c r="AM3935" i="2"/>
  <c r="AM3962" i="2"/>
  <c r="AM2303" i="2"/>
  <c r="AM2323" i="2"/>
  <c r="AM2324" i="2"/>
  <c r="AM2360" i="2"/>
  <c r="AM2398" i="2"/>
  <c r="AM2437" i="2"/>
  <c r="AM3405" i="2"/>
  <c r="AM2941" i="2"/>
  <c r="AM3019" i="2"/>
  <c r="AM4129" i="2"/>
  <c r="AM4467" i="2"/>
  <c r="AM4468" i="2"/>
  <c r="AM4736" i="2"/>
  <c r="AM4737" i="2"/>
  <c r="AM5104" i="2"/>
  <c r="AM5210" i="2"/>
  <c r="AM5383" i="2"/>
  <c r="AM5478" i="2"/>
  <c r="AM5545" i="2"/>
  <c r="AM5619" i="2"/>
  <c r="AM5862" i="2"/>
  <c r="AM5896" i="2"/>
  <c r="AM5921" i="2"/>
  <c r="AM4948" i="2"/>
  <c r="AM6353" i="2"/>
  <c r="AM6487" i="2"/>
  <c r="AM361" i="2"/>
  <c r="AM385" i="2"/>
  <c r="AM1040" i="2"/>
  <c r="AM4556" i="2"/>
  <c r="AM1347" i="2"/>
  <c r="AM3448" i="2"/>
  <c r="AM3318" i="2"/>
  <c r="AM234" i="2"/>
  <c r="AM314" i="2"/>
  <c r="AM665" i="2"/>
  <c r="AM790" i="2"/>
  <c r="AM707" i="2"/>
  <c r="AM1884" i="2"/>
  <c r="AM1885" i="2"/>
  <c r="AM1978" i="2"/>
  <c r="AM2060" i="2"/>
  <c r="AM2131" i="2"/>
  <c r="AM2163" i="2"/>
  <c r="AM5062" i="2"/>
  <c r="AM5063" i="2"/>
  <c r="AM5064" i="2"/>
  <c r="AM5065" i="2"/>
  <c r="AM2061" i="2"/>
  <c r="AM2132" i="2"/>
  <c r="AM3069" i="2"/>
  <c r="AM3099" i="2"/>
  <c r="AM3319" i="2"/>
  <c r="AM4272" i="2"/>
  <c r="AM4495" i="2"/>
  <c r="AM4516" i="2"/>
  <c r="AM4763" i="2"/>
  <c r="AM4796" i="2"/>
  <c r="AM2747" i="2"/>
  <c r="AM2848" i="2"/>
  <c r="AM2942" i="2"/>
  <c r="AM3020" i="2"/>
  <c r="AM3021" i="2"/>
  <c r="AM3070" i="2"/>
  <c r="AM4298" i="2"/>
  <c r="AM5736" i="2"/>
  <c r="AM5180" i="2"/>
  <c r="AM5211" i="2"/>
  <c r="AM5448" i="2"/>
  <c r="AM5479" i="2"/>
  <c r="AM5546" i="2"/>
  <c r="AM5720" i="2"/>
  <c r="AM5863" i="2"/>
  <c r="AM5975" i="2"/>
  <c r="AM5976" i="2"/>
  <c r="AM5024" i="2"/>
  <c r="AM6402" i="2"/>
  <c r="AM6519" i="2"/>
  <c r="AM128" i="2"/>
  <c r="AM386" i="2"/>
  <c r="AM948" i="2"/>
  <c r="AM4557" i="2"/>
  <c r="AM1226" i="2"/>
  <c r="AM3449" i="2"/>
  <c r="AM3136" i="2"/>
  <c r="AM4130" i="2"/>
  <c r="AM5737" i="2"/>
  <c r="AM1348" i="2"/>
  <c r="AM1392" i="2"/>
  <c r="AM1393" i="2"/>
  <c r="AM1443" i="2"/>
  <c r="AM1494" i="2"/>
  <c r="AM1495" i="2"/>
  <c r="AM129" i="2"/>
  <c r="AM235" i="2"/>
  <c r="AM620" i="2"/>
  <c r="AM666" i="2"/>
  <c r="AM791" i="2"/>
  <c r="AM1547" i="2"/>
  <c r="AM1614" i="2"/>
  <c r="AM2566" i="2"/>
  <c r="AM3625" i="2"/>
  <c r="AM3645" i="2"/>
  <c r="AM3844" i="2"/>
  <c r="AM3845" i="2"/>
  <c r="AM2325" i="2"/>
  <c r="AM2326" i="2"/>
  <c r="AM2361" i="2"/>
  <c r="AM2399" i="2"/>
  <c r="AM2438" i="2"/>
  <c r="AM2439" i="2"/>
  <c r="AM3167" i="2"/>
  <c r="AM2656" i="2"/>
  <c r="AM4240" i="2"/>
  <c r="AM4348" i="2"/>
  <c r="AM4374" i="2"/>
  <c r="AM4825" i="2"/>
  <c r="AM4859" i="2"/>
  <c r="AM5135" i="2"/>
  <c r="AM5212" i="2"/>
  <c r="AM5384" i="2"/>
  <c r="AM5651" i="2"/>
  <c r="AM5993" i="2"/>
  <c r="AM6105" i="2"/>
  <c r="AM6200" i="2"/>
  <c r="AM4973" i="2"/>
  <c r="AM6306" i="2"/>
  <c r="AM6433" i="2"/>
  <c r="AM315" i="2"/>
  <c r="AM362" i="2"/>
  <c r="AM1031" i="2"/>
  <c r="AM4558" i="2"/>
  <c r="AM1300" i="2"/>
  <c r="AM3450" i="2"/>
  <c r="AM3277" i="2"/>
  <c r="AM3770" i="2"/>
  <c r="AM3771" i="2"/>
  <c r="AM3963" i="2"/>
  <c r="AM3990" i="2"/>
  <c r="AM236" i="2"/>
  <c r="AM387" i="2"/>
  <c r="AM667" i="2"/>
  <c r="AM708" i="2"/>
  <c r="AM792" i="2"/>
  <c r="AM1685" i="2"/>
  <c r="AM1785" i="2"/>
  <c r="AM1886" i="2"/>
  <c r="AM1979" i="2"/>
  <c r="AM2062" i="2"/>
  <c r="AM2063" i="2"/>
  <c r="AM1980" i="2"/>
  <c r="AM2064" i="2"/>
  <c r="AM3022" i="2"/>
  <c r="AM3071" i="2"/>
  <c r="AM3278" i="2"/>
  <c r="AM4241" i="2"/>
  <c r="AM4496" i="2"/>
  <c r="AM4517" i="2"/>
  <c r="AM4764" i="2"/>
  <c r="AM4765" i="2"/>
  <c r="AM2657" i="2"/>
  <c r="AM2658" i="2"/>
  <c r="AM2748" i="2"/>
  <c r="AM2849" i="2"/>
  <c r="AM2943" i="2"/>
  <c r="AM3023" i="2"/>
  <c r="AM4273" i="2"/>
  <c r="AM5738" i="2"/>
  <c r="AM5165" i="2"/>
  <c r="AM5213" i="2"/>
  <c r="AM5434" i="2"/>
  <c r="AM5480" i="2"/>
  <c r="AM5547" i="2"/>
  <c r="AM5701" i="2"/>
  <c r="AM5856" i="2"/>
  <c r="AM5945" i="2"/>
  <c r="AM5966" i="2"/>
  <c r="AM5004" i="2"/>
  <c r="AM6388" i="2"/>
  <c r="AM6512" i="2"/>
  <c r="AM316" i="2"/>
  <c r="AM363" i="2"/>
  <c r="AM1032" i="2"/>
  <c r="AM4559" i="2"/>
  <c r="AM1301" i="2"/>
  <c r="AM3451" i="2"/>
  <c r="AM3232" i="2"/>
  <c r="AM3741" i="2"/>
  <c r="AM3772" i="2"/>
  <c r="AM3964" i="2"/>
  <c r="AM3991" i="2"/>
  <c r="AM130" i="2"/>
  <c r="AM237" i="2"/>
  <c r="AM621" i="2"/>
  <c r="AM668" i="2"/>
  <c r="AM793" i="2"/>
  <c r="AM1686" i="2"/>
  <c r="AM1786" i="2"/>
  <c r="AM1787" i="2"/>
  <c r="AM1887" i="2"/>
  <c r="AM1981" i="2"/>
  <c r="AM2065" i="2"/>
  <c r="AM2567" i="2"/>
  <c r="AM1982" i="2"/>
  <c r="AM2066" i="2"/>
  <c r="AM2944" i="2"/>
  <c r="AM3024" i="2"/>
  <c r="AM3279" i="2"/>
  <c r="AM4242" i="2"/>
  <c r="AM4469" i="2"/>
  <c r="AM4497" i="2"/>
  <c r="AM4738" i="2"/>
  <c r="AM4766" i="2"/>
  <c r="AM2659" i="2"/>
  <c r="AM2749" i="2"/>
  <c r="AM2750" i="2"/>
  <c r="AM2850" i="2"/>
  <c r="AM2945" i="2"/>
  <c r="AM4243" i="2"/>
  <c r="AM5739" i="2"/>
  <c r="AM5166" i="2"/>
  <c r="AM5214" i="2"/>
  <c r="AM5409" i="2"/>
  <c r="AM5481" i="2"/>
  <c r="AM5548" i="2"/>
  <c r="AM5683" i="2"/>
  <c r="AM5946" i="2"/>
  <c r="AM5947" i="2"/>
  <c r="AM6106" i="2"/>
  <c r="AM5005" i="2"/>
  <c r="AM6379" i="2"/>
  <c r="AM6502" i="2"/>
  <c r="AM238" i="2"/>
  <c r="AM317" i="2"/>
  <c r="AM983" i="2"/>
  <c r="AM4560" i="2"/>
  <c r="AM1302" i="2"/>
  <c r="AM3452" i="2"/>
  <c r="AM3418" i="2"/>
  <c r="AM1349" i="2"/>
  <c r="AM1394" i="2"/>
  <c r="AM1444" i="2"/>
  <c r="AM1496" i="2"/>
  <c r="AM1497" i="2"/>
  <c r="AM1548" i="2"/>
  <c r="AM131" i="2"/>
  <c r="AM239" i="2"/>
  <c r="AM669" i="2"/>
  <c r="AM709" i="2"/>
  <c r="AM794" i="2"/>
  <c r="AM2067" i="2"/>
  <c r="AM2068" i="2"/>
  <c r="AM3773" i="2"/>
  <c r="AM3783" i="2"/>
  <c r="AM3992" i="2"/>
  <c r="AM3993" i="2"/>
  <c r="AM2327" i="2"/>
  <c r="AM2362" i="2"/>
  <c r="AM2400" i="2"/>
  <c r="AM2440" i="2"/>
  <c r="AM2441" i="2"/>
  <c r="AM2469" i="2"/>
  <c r="AM3432" i="2"/>
  <c r="AM3025" i="2"/>
  <c r="AM3072" i="2"/>
  <c r="AM4244" i="2"/>
  <c r="AM4498" i="2"/>
  <c r="AM4518" i="2"/>
  <c r="AM4767" i="2"/>
  <c r="AM4797" i="2"/>
  <c r="AM4245" i="2"/>
  <c r="AM5740" i="2"/>
  <c r="AM5136" i="2"/>
  <c r="AM5215" i="2"/>
  <c r="AM5410" i="2"/>
  <c r="AM5482" i="2"/>
  <c r="AM5549" i="2"/>
  <c r="AM5684" i="2"/>
  <c r="AM5948" i="2"/>
  <c r="AM5949" i="2"/>
  <c r="AM6107" i="2"/>
  <c r="AM5006" i="2"/>
  <c r="AM6389" i="2"/>
  <c r="AM6503" i="2"/>
  <c r="AM3320" i="2"/>
  <c r="AM3646" i="2"/>
  <c r="AM3674" i="2"/>
  <c r="AM3874" i="2"/>
  <c r="AM3894" i="2"/>
  <c r="AM4054" i="2"/>
  <c r="AM318" i="2"/>
  <c r="AM319" i="2"/>
  <c r="AM710" i="2"/>
  <c r="AM733" i="2"/>
  <c r="AM795" i="2"/>
  <c r="AM1788" i="2"/>
  <c r="AM1888" i="2"/>
  <c r="AM1983" i="2"/>
  <c r="AM2069" i="2"/>
  <c r="AM2070" i="2"/>
  <c r="AM2133" i="2"/>
  <c r="AM320" i="2"/>
  <c r="AM364" i="2"/>
  <c r="AM1006" i="2"/>
  <c r="AM4561" i="2"/>
  <c r="AM1350" i="2"/>
  <c r="AM3453" i="2"/>
  <c r="AM5181" i="2"/>
  <c r="AM5216" i="2"/>
  <c r="AM5685" i="2"/>
  <c r="AM3338" i="2"/>
  <c r="AM4274" i="2"/>
  <c r="AM2751" i="2"/>
  <c r="AM2752" i="2"/>
  <c r="AM2851" i="2"/>
  <c r="AM2946" i="2"/>
  <c r="AM3026" i="2"/>
  <c r="AM3027" i="2"/>
  <c r="AM5455" i="2"/>
  <c r="AM5994" i="2"/>
  <c r="AM6061" i="2"/>
  <c r="AM6108" i="2"/>
  <c r="AM6243" i="2"/>
  <c r="AM5048" i="2"/>
  <c r="AM6380" i="2"/>
  <c r="AM6457" i="2"/>
  <c r="AM132" i="2"/>
  <c r="AM240" i="2"/>
  <c r="AM949" i="2"/>
  <c r="AM4562" i="2"/>
  <c r="AM1227" i="2"/>
  <c r="AM3454" i="2"/>
  <c r="AM3406" i="2"/>
  <c r="AM4131" i="2"/>
  <c r="AM5741" i="2"/>
  <c r="AM1303" i="2"/>
  <c r="AM1351" i="2"/>
  <c r="AM1395" i="2"/>
  <c r="AM1396" i="2"/>
  <c r="AM1445" i="2"/>
  <c r="AM1498" i="2"/>
  <c r="AM60" i="2"/>
  <c r="AM133" i="2"/>
  <c r="AM571" i="2"/>
  <c r="AM622" i="2"/>
  <c r="AM796" i="2"/>
  <c r="AM1889" i="2"/>
  <c r="AM2071" i="2"/>
  <c r="AM3710" i="2"/>
  <c r="AM3742" i="2"/>
  <c r="AM3936" i="2"/>
  <c r="AM3965" i="2"/>
  <c r="AM2304" i="2"/>
  <c r="AM2328" i="2"/>
  <c r="AM2363" i="2"/>
  <c r="AM2364" i="2"/>
  <c r="AM2401" i="2"/>
  <c r="AM2442" i="2"/>
  <c r="AM3419" i="2"/>
  <c r="AM2947" i="2"/>
  <c r="AM3028" i="2"/>
  <c r="AM4132" i="2"/>
  <c r="AM4470" i="2"/>
  <c r="AM4471" i="2"/>
  <c r="AM4739" i="2"/>
  <c r="AM4740" i="2"/>
  <c r="AM5105" i="2"/>
  <c r="AM5217" i="2"/>
  <c r="AM5385" i="2"/>
  <c r="AM5483" i="2"/>
  <c r="AM5550" i="2"/>
  <c r="AM5652" i="2"/>
  <c r="AM5868" i="2"/>
  <c r="AM5897" i="2"/>
  <c r="AM5922" i="2"/>
  <c r="AM4974" i="2"/>
  <c r="AM6354" i="2"/>
  <c r="AM6488" i="2"/>
  <c r="AM3168" i="2"/>
  <c r="AM3593" i="2"/>
  <c r="AM3604" i="2"/>
  <c r="AM3806" i="2"/>
  <c r="AM3807" i="2"/>
  <c r="AM4055" i="2"/>
  <c r="AM31" i="2"/>
  <c r="AM61" i="2"/>
  <c r="AM536" i="2"/>
  <c r="AM537" i="2"/>
  <c r="AM797" i="2"/>
  <c r="AM1446" i="2"/>
  <c r="AM1499" i="2"/>
  <c r="AM1549" i="2"/>
  <c r="AM1550" i="2"/>
  <c r="AM1615" i="2"/>
  <c r="AM1687" i="2"/>
  <c r="AM1789" i="2"/>
  <c r="AM1890" i="2"/>
  <c r="AM2470" i="2"/>
  <c r="AM2508" i="2"/>
  <c r="AM2568" i="2"/>
  <c r="AM2569" i="2"/>
  <c r="AM32" i="2"/>
  <c r="AM62" i="2"/>
  <c r="AM913" i="2"/>
  <c r="AM4563" i="2"/>
  <c r="AM1191" i="2"/>
  <c r="AM3455" i="2"/>
  <c r="AM5075" i="2"/>
  <c r="AM5218" i="2"/>
  <c r="AM5593" i="2"/>
  <c r="AM2471" i="2"/>
  <c r="AM2509" i="2"/>
  <c r="AM3169" i="2"/>
  <c r="AM4081" i="2"/>
  <c r="AM4326" i="2"/>
  <c r="AM4333" i="2"/>
  <c r="AM4768" i="2"/>
  <c r="AM4769" i="2"/>
  <c r="AM2660" i="2"/>
  <c r="AM2753" i="2"/>
  <c r="AM5411" i="2"/>
  <c r="AM5995" i="2"/>
  <c r="AM6062" i="2"/>
  <c r="AM6109" i="2"/>
  <c r="AM6244" i="2"/>
  <c r="AM4949" i="2"/>
  <c r="AM6325" i="2"/>
  <c r="AM6420" i="2"/>
  <c r="AM63" i="2"/>
  <c r="AM64" i="2"/>
  <c r="AM922" i="2"/>
  <c r="AM4564" i="2"/>
  <c r="AM1192" i="2"/>
  <c r="AM3456" i="2"/>
  <c r="AM4082" i="2"/>
  <c r="AM5742" i="2"/>
  <c r="AM26" i="2"/>
  <c r="AM33" i="2"/>
  <c r="AM530" i="2"/>
  <c r="AM538" i="2"/>
  <c r="AM798" i="2"/>
  <c r="AM3387" i="2"/>
  <c r="AM4083" i="2"/>
  <c r="AM4950" i="2"/>
  <c r="AM5076" i="2"/>
  <c r="AM5219" i="2"/>
  <c r="AM5484" i="2"/>
  <c r="AM5551" i="2"/>
  <c r="AM5601" i="2"/>
  <c r="AM5996" i="2"/>
  <c r="AM6110" i="2"/>
  <c r="AM6245" i="2"/>
  <c r="AM3280" i="2"/>
  <c r="AM3626" i="2"/>
  <c r="AM3647" i="2"/>
  <c r="AM3846" i="2"/>
  <c r="AM3847" i="2"/>
  <c r="AM4056" i="2"/>
  <c r="AM134" i="2"/>
  <c r="AM241" i="2"/>
  <c r="AM623" i="2"/>
  <c r="AM670" i="2"/>
  <c r="AM799" i="2"/>
  <c r="AM1551" i="2"/>
  <c r="AM1616" i="2"/>
  <c r="AM1688" i="2"/>
  <c r="AM1790" i="2"/>
  <c r="AM1791" i="2"/>
  <c r="AM1891" i="2"/>
  <c r="AM1984" i="2"/>
  <c r="AM2072" i="2"/>
  <c r="AM2570" i="2"/>
  <c r="AM135" i="2"/>
  <c r="AM242" i="2"/>
  <c r="AM950" i="2"/>
  <c r="AM4565" i="2"/>
  <c r="AM1259" i="2"/>
  <c r="AM3457" i="2"/>
  <c r="AM5137" i="2"/>
  <c r="AM5220" i="2"/>
  <c r="AM5620" i="2"/>
  <c r="AM2571" i="2"/>
  <c r="AM2661" i="2"/>
  <c r="AM3281" i="2"/>
  <c r="AM4181" i="2"/>
  <c r="AM4375" i="2"/>
  <c r="AM4376" i="2"/>
  <c r="AM4826" i="2"/>
  <c r="AM4860" i="2"/>
  <c r="AM2662" i="2"/>
  <c r="AM2754" i="2"/>
  <c r="AM2755" i="2"/>
  <c r="AM2948" i="2"/>
  <c r="AM2949" i="2"/>
  <c r="AM5449" i="2"/>
  <c r="AM5997" i="2"/>
  <c r="AM6063" i="2"/>
  <c r="AM6111" i="2"/>
  <c r="AM6246" i="2"/>
  <c r="AM5007" i="2"/>
  <c r="AM6355" i="2"/>
  <c r="AM6447" i="2"/>
  <c r="AM243" i="2"/>
  <c r="AM321" i="2"/>
  <c r="AM984" i="2"/>
  <c r="AM4566" i="2"/>
  <c r="AM1260" i="2"/>
  <c r="AM3458" i="2"/>
  <c r="AM3170" i="2"/>
  <c r="AM1352" i="2"/>
  <c r="AM1397" i="2"/>
  <c r="AM1447" i="2"/>
  <c r="AM1500" i="2"/>
  <c r="AM1501" i="2"/>
  <c r="AM1552" i="2"/>
  <c r="AM136" i="2"/>
  <c r="AM244" i="2"/>
  <c r="AM624" i="2"/>
  <c r="AM671" i="2"/>
  <c r="AM800" i="2"/>
  <c r="AM1617" i="2"/>
  <c r="AM1689" i="2"/>
  <c r="AM3627" i="2"/>
  <c r="AM3648" i="2"/>
  <c r="AM3848" i="2"/>
  <c r="AM3875" i="2"/>
  <c r="AM2329" i="2"/>
  <c r="AM2365" i="2"/>
  <c r="AM2402" i="2"/>
  <c r="AM2443" i="2"/>
  <c r="AM2444" i="2"/>
  <c r="AM2472" i="2"/>
  <c r="AM3233" i="2"/>
  <c r="AM2663" i="2"/>
  <c r="AM2756" i="2"/>
  <c r="AM4246" i="2"/>
  <c r="AM4349" i="2"/>
  <c r="AM4377" i="2"/>
  <c r="AM4827" i="2"/>
  <c r="AM4861" i="2"/>
  <c r="AM4182" i="2"/>
  <c r="AM5743" i="2"/>
  <c r="AM5138" i="2"/>
  <c r="AM5221" i="2"/>
  <c r="AM5386" i="2"/>
  <c r="AM5686" i="2"/>
  <c r="AM5998" i="2"/>
  <c r="AM6112" i="2"/>
  <c r="AM6247" i="2"/>
  <c r="AM5008" i="2"/>
  <c r="AM6326" i="2"/>
  <c r="AM6439" i="2"/>
  <c r="AM245" i="2"/>
  <c r="AM322" i="2"/>
  <c r="AM985" i="2"/>
  <c r="AM4567" i="2"/>
  <c r="AM1228" i="2"/>
  <c r="AM3459" i="2"/>
  <c r="AM3171" i="2"/>
  <c r="AM1353" i="2"/>
  <c r="AM1398" i="2"/>
  <c r="AM1448" i="2"/>
  <c r="AM1449" i="2"/>
  <c r="AM1502" i="2"/>
  <c r="AM1553" i="2"/>
  <c r="AM1618" i="2"/>
  <c r="AM1690" i="2"/>
  <c r="AM2330" i="2"/>
  <c r="AM2366" i="2"/>
  <c r="AM2403" i="2"/>
  <c r="AM2404" i="2"/>
  <c r="AM2445" i="2"/>
  <c r="AM2473" i="2"/>
  <c r="AM3172" i="2"/>
  <c r="AM2664" i="2"/>
  <c r="AM2665" i="2"/>
  <c r="AM4350" i="2"/>
  <c r="AM4378" i="2"/>
  <c r="AM4828" i="2"/>
  <c r="AM4862" i="2"/>
  <c r="AM4183" i="2"/>
  <c r="AM5744" i="2"/>
  <c r="AM5139" i="2"/>
  <c r="AM5222" i="2"/>
  <c r="AM5387" i="2"/>
  <c r="AM5687" i="2"/>
  <c r="AM5999" i="2"/>
  <c r="AM6113" i="2"/>
  <c r="AM6201" i="2"/>
  <c r="AM4975" i="2"/>
  <c r="AM6327" i="2"/>
  <c r="AM6434" i="2"/>
  <c r="AM137" i="2"/>
  <c r="AM246" i="2"/>
  <c r="AM951" i="2"/>
  <c r="AM4568" i="2"/>
  <c r="AM1193" i="2"/>
  <c r="AM3460" i="2"/>
  <c r="AM3137" i="2"/>
  <c r="AM4133" i="2"/>
  <c r="AM5745" i="2"/>
  <c r="AM1304" i="2"/>
  <c r="AM1354" i="2"/>
  <c r="AM1399" i="2"/>
  <c r="AM1450" i="2"/>
  <c r="AM1451" i="2"/>
  <c r="AM1503" i="2"/>
  <c r="AM138" i="2"/>
  <c r="AM139" i="2"/>
  <c r="AM625" i="2"/>
  <c r="AM672" i="2"/>
  <c r="AM801" i="2"/>
  <c r="AM1554" i="2"/>
  <c r="AM1619" i="2"/>
  <c r="AM2572" i="2"/>
  <c r="AM2666" i="2"/>
  <c r="AM3605" i="2"/>
  <c r="AM3628" i="2"/>
  <c r="AM3823" i="2"/>
  <c r="AM3849" i="2"/>
  <c r="AM2305" i="2"/>
  <c r="AM2331" i="2"/>
  <c r="AM2367" i="2"/>
  <c r="AM2405" i="2"/>
  <c r="AM2406" i="2"/>
  <c r="AM2446" i="2"/>
  <c r="AM3138" i="2"/>
  <c r="AM4247" i="2"/>
  <c r="AM4351" i="2"/>
  <c r="AM4352" i="2"/>
  <c r="AM4798" i="2"/>
  <c r="AM4829" i="2"/>
  <c r="AM5106" i="2"/>
  <c r="AM5223" i="2"/>
  <c r="AM5361" i="2"/>
  <c r="AM5653" i="2"/>
  <c r="AM6000" i="2"/>
  <c r="AM6114" i="2"/>
  <c r="AM6202" i="2"/>
  <c r="AM4951" i="2"/>
  <c r="AM6307" i="2"/>
  <c r="AM6426" i="2"/>
  <c r="AM65" i="2"/>
  <c r="AM140" i="2"/>
  <c r="AM923" i="2"/>
  <c r="AM4569" i="2"/>
  <c r="AM1194" i="2"/>
  <c r="AM3461" i="2"/>
  <c r="AM3388" i="2"/>
  <c r="AM4134" i="2"/>
  <c r="AM5746" i="2"/>
  <c r="AM1261" i="2"/>
  <c r="AM1305" i="2"/>
  <c r="AM1355" i="2"/>
  <c r="AM1356" i="2"/>
  <c r="AM1400" i="2"/>
  <c r="AM1452" i="2"/>
  <c r="AM34" i="2"/>
  <c r="AM66" i="2"/>
  <c r="AM572" i="2"/>
  <c r="AM573" i="2"/>
  <c r="AM802" i="2"/>
  <c r="AM1792" i="2"/>
  <c r="AM1985" i="2"/>
  <c r="AM3711" i="2"/>
  <c r="AM3712" i="2"/>
  <c r="AM3895" i="2"/>
  <c r="AM3937" i="2"/>
  <c r="AM2296" i="2"/>
  <c r="AM2306" i="2"/>
  <c r="AM2332" i="2"/>
  <c r="AM2368" i="2"/>
  <c r="AM2369" i="2"/>
  <c r="AM2407" i="2"/>
  <c r="AM3407" i="2"/>
  <c r="AM4952" i="2"/>
  <c r="AM2852" i="2"/>
  <c r="AM2950" i="2"/>
  <c r="AM4135" i="2"/>
  <c r="AM4426" i="2"/>
  <c r="AM4472" i="2"/>
  <c r="AM4707" i="2"/>
  <c r="AM4741" i="2"/>
  <c r="AM5077" i="2"/>
  <c r="AM5224" i="2"/>
  <c r="AM5362" i="2"/>
  <c r="AM5485" i="2"/>
  <c r="AM5552" i="2"/>
  <c r="AM5621" i="2"/>
  <c r="AM5857" i="2"/>
  <c r="AM5898" i="2"/>
  <c r="AM5899" i="2"/>
  <c r="AM6338" i="2"/>
  <c r="AM6474" i="2"/>
  <c r="AM3282" i="2"/>
  <c r="AM3649" i="2"/>
  <c r="AM3675" i="2"/>
  <c r="AM3876" i="2"/>
  <c r="AM3877" i="2"/>
  <c r="AM4057" i="2"/>
  <c r="AM247" i="2"/>
  <c r="AM388" i="2"/>
  <c r="AM673" i="2"/>
  <c r="AM711" i="2"/>
  <c r="AM803" i="2"/>
  <c r="AM1620" i="2"/>
  <c r="AM1691" i="2"/>
  <c r="AM1793" i="2"/>
  <c r="AM1794" i="2"/>
  <c r="AM1892" i="2"/>
  <c r="AM1986" i="2"/>
  <c r="AM2073" i="2"/>
  <c r="AM2074" i="2"/>
  <c r="AM248" i="2"/>
  <c r="AM323" i="2"/>
  <c r="AM986" i="2"/>
  <c r="AM4570" i="2"/>
  <c r="AM1306" i="2"/>
  <c r="AM3462" i="2"/>
  <c r="AM5167" i="2"/>
  <c r="AM5225" i="2"/>
  <c r="AM5654" i="2"/>
  <c r="AM2667" i="2"/>
  <c r="AM2757" i="2"/>
  <c r="AM3321" i="2"/>
  <c r="AM4248" i="2"/>
  <c r="AM4399" i="2"/>
  <c r="AM4400" i="2"/>
  <c r="AM4863" i="2"/>
  <c r="AM4864" i="2"/>
  <c r="AM2668" i="2"/>
  <c r="AM2758" i="2"/>
  <c r="AM2853" i="2"/>
  <c r="AM2854" i="2"/>
  <c r="AM2951" i="2"/>
  <c r="AM3029" i="2"/>
  <c r="AM5456" i="2"/>
  <c r="AM6001" i="2"/>
  <c r="AM6064" i="2"/>
  <c r="AM6115" i="2"/>
  <c r="AM6248" i="2"/>
  <c r="AM5025" i="2"/>
  <c r="AM6366" i="2"/>
  <c r="AM6451" i="2"/>
  <c r="AM67" i="2"/>
  <c r="AM141" i="2"/>
  <c r="AM952" i="2"/>
  <c r="AM4571" i="2"/>
  <c r="AM1195" i="2"/>
  <c r="AM3463" i="2"/>
  <c r="AM3380" i="2"/>
  <c r="AM3650" i="2"/>
  <c r="AM3676" i="2"/>
  <c r="AM3878" i="2"/>
  <c r="AM3896" i="2"/>
  <c r="AM4084" i="2"/>
  <c r="AM5747" i="2"/>
  <c r="AM35" i="2"/>
  <c r="AM68" i="2"/>
  <c r="AM539" i="2"/>
  <c r="AM574" i="2"/>
  <c r="AM804" i="2"/>
  <c r="AM1692" i="2"/>
  <c r="AM1504" i="2"/>
  <c r="AM1555" i="2"/>
  <c r="AM1556" i="2"/>
  <c r="AM1621" i="2"/>
  <c r="AM1693" i="2"/>
  <c r="AM1795" i="2"/>
  <c r="AM2474" i="2"/>
  <c r="AM2510" i="2"/>
  <c r="AM2511" i="2"/>
  <c r="AM2573" i="2"/>
  <c r="AM1796" i="2"/>
  <c r="AM2669" i="2"/>
  <c r="AM2759" i="2"/>
  <c r="AM3389" i="2"/>
  <c r="AM4136" i="2"/>
  <c r="AM4317" i="2"/>
  <c r="AM4327" i="2"/>
  <c r="AM4693" i="2"/>
  <c r="AM4708" i="2"/>
  <c r="AM2670" i="2"/>
  <c r="AM2760" i="2"/>
  <c r="AM5107" i="2"/>
  <c r="AM5226" i="2"/>
  <c r="AM5346" i="2"/>
  <c r="AM5486" i="2"/>
  <c r="AM5553" i="2"/>
  <c r="AM5602" i="2"/>
  <c r="AM6002" i="2"/>
  <c r="AM6116" i="2"/>
  <c r="AM6249" i="2"/>
  <c r="AM4953" i="2"/>
  <c r="AM6288" i="2"/>
  <c r="AM6410" i="2"/>
  <c r="AM5" i="2"/>
  <c r="AM19" i="2"/>
  <c r="AM27" i="2"/>
  <c r="AM249" i="2"/>
  <c r="AM914" i="2"/>
  <c r="AM4572" i="2"/>
  <c r="AM924" i="2"/>
  <c r="AM4573" i="2"/>
  <c r="AM1181" i="2"/>
  <c r="AM3464" i="2"/>
  <c r="AM1196" i="2"/>
  <c r="AM3465" i="2"/>
  <c r="AM2952" i="2"/>
  <c r="AM3583" i="2"/>
  <c r="AM3588" i="2"/>
  <c r="AM3801" i="2"/>
  <c r="AM3808" i="2"/>
  <c r="AM4085" i="2"/>
  <c r="AM5748" i="2"/>
  <c r="AM4086" i="2"/>
  <c r="AM5749" i="2"/>
  <c r="AM2" i="2"/>
  <c r="AM14" i="2"/>
  <c r="AM540" i="2"/>
  <c r="AM805" i="2"/>
  <c r="AM541" i="2"/>
  <c r="AM1125" i="2"/>
  <c r="AM1157" i="2"/>
  <c r="AM1197" i="2"/>
  <c r="AM1453" i="2"/>
  <c r="AM1454" i="2"/>
  <c r="AM1505" i="2"/>
  <c r="AM1557" i="2"/>
  <c r="AM1558" i="2"/>
  <c r="AM1559" i="2"/>
  <c r="AM1622" i="2"/>
  <c r="AM1694" i="2"/>
  <c r="AM1893" i="2"/>
  <c r="AM2279" i="2"/>
  <c r="AM2290" i="2"/>
  <c r="AM2953" i="2"/>
  <c r="AM2954" i="2"/>
  <c r="AM3030" i="2"/>
  <c r="AM3100" i="2"/>
  <c r="AM4087" i="2"/>
  <c r="AM4184" i="2"/>
  <c r="AM4275" i="2"/>
  <c r="AM4742" i="2"/>
  <c r="AM4770" i="2"/>
  <c r="AM4930" i="2"/>
  <c r="AM4954" i="2"/>
  <c r="AM5068" i="2"/>
  <c r="AM5227" i="2"/>
  <c r="AM5078" i="2"/>
  <c r="AM5228" i="2"/>
  <c r="AM5347" i="2"/>
  <c r="AM5603" i="2"/>
  <c r="AM5622" i="2"/>
  <c r="AM6003" i="2"/>
  <c r="AM6065" i="2"/>
  <c r="AM6117" i="2"/>
  <c r="AM6250" i="2"/>
  <c r="AM6283" i="2"/>
  <c r="AM6284" i="2"/>
  <c r="AM6294" i="2"/>
  <c r="AM6463" i="2"/>
  <c r="AM36" i="2"/>
  <c r="AM69" i="2"/>
  <c r="AM925" i="2"/>
  <c r="AM4574" i="2"/>
  <c r="AM1182" i="2"/>
  <c r="AM3466" i="2"/>
  <c r="AM4088" i="2"/>
  <c r="AM5750" i="2"/>
  <c r="AM28" i="2"/>
  <c r="AM37" i="2"/>
  <c r="AM531" i="2"/>
  <c r="AM542" i="2"/>
  <c r="AM806" i="2"/>
  <c r="AM3390" i="2"/>
  <c r="AM4089" i="2"/>
  <c r="AM4955" i="2"/>
  <c r="AM5079" i="2"/>
  <c r="AM5229" i="2"/>
  <c r="AM5487" i="2"/>
  <c r="AM5554" i="2"/>
  <c r="AM5604" i="2"/>
  <c r="AM6004" i="2"/>
  <c r="AM6118" i="2"/>
  <c r="AM6251" i="2"/>
  <c r="AM3283" i="2"/>
  <c r="AM3629" i="2"/>
  <c r="AM3651" i="2"/>
  <c r="AM3850" i="2"/>
  <c r="AM3879" i="2"/>
  <c r="AM4058" i="2"/>
  <c r="AM142" i="2"/>
  <c r="AM250" i="2"/>
  <c r="AM674" i="2"/>
  <c r="AM675" i="2"/>
  <c r="AM807" i="2"/>
  <c r="AM1623" i="2"/>
  <c r="AM1624" i="2"/>
  <c r="AM1695" i="2"/>
  <c r="AM1797" i="2"/>
  <c r="AM1894" i="2"/>
  <c r="AM1895" i="2"/>
  <c r="AM1987" i="2"/>
  <c r="AM2075" i="2"/>
  <c r="AM2574" i="2"/>
  <c r="AM251" i="2"/>
  <c r="AM324" i="2"/>
  <c r="AM987" i="2"/>
  <c r="AM4575" i="2"/>
  <c r="AM1262" i="2"/>
  <c r="AM3467" i="2"/>
  <c r="AM5140" i="2"/>
  <c r="AM5230" i="2"/>
  <c r="AM5655" i="2"/>
  <c r="AM2575" i="2"/>
  <c r="AM2671" i="2"/>
  <c r="AM3284" i="2"/>
  <c r="AM4249" i="2"/>
  <c r="AM4379" i="2"/>
  <c r="AM4401" i="2"/>
  <c r="AM4830" i="2"/>
  <c r="AM4865" i="2"/>
  <c r="AM2672" i="2"/>
  <c r="AM2761" i="2"/>
  <c r="AM2855" i="2"/>
  <c r="AM2856" i="2"/>
  <c r="AM2955" i="2"/>
  <c r="AM5450" i="2"/>
  <c r="AM6005" i="2"/>
  <c r="AM6066" i="2"/>
  <c r="AM6119" i="2"/>
  <c r="AM6252" i="2"/>
  <c r="AM5026" i="2"/>
  <c r="AM6356" i="2"/>
  <c r="AM6448" i="2"/>
  <c r="AM143" i="2"/>
  <c r="AM144" i="2"/>
  <c r="AM926" i="2"/>
  <c r="AM4576" i="2"/>
  <c r="AM1198" i="2"/>
  <c r="AM3468" i="2"/>
  <c r="AM3139" i="2"/>
  <c r="AM4137" i="2"/>
  <c r="AM5751" i="2"/>
  <c r="AM1307" i="2"/>
  <c r="AM1357" i="2"/>
  <c r="AM1358" i="2"/>
  <c r="AM1401" i="2"/>
  <c r="AM1455" i="2"/>
  <c r="AM1506" i="2"/>
  <c r="AM70" i="2"/>
  <c r="AM145" i="2"/>
  <c r="AM575" i="2"/>
  <c r="AM626" i="2"/>
  <c r="AM808" i="2"/>
  <c r="AM1507" i="2"/>
  <c r="AM1560" i="2"/>
  <c r="AM2512" i="2"/>
  <c r="AM2576" i="2"/>
  <c r="AM3606" i="2"/>
  <c r="AM3630" i="2"/>
  <c r="AM3824" i="2"/>
  <c r="AM3851" i="2"/>
  <c r="AM2307" i="2"/>
  <c r="AM2333" i="2"/>
  <c r="AM2334" i="2"/>
  <c r="AM2370" i="2"/>
  <c r="AM2408" i="2"/>
  <c r="AM2447" i="2"/>
  <c r="AM3140" i="2"/>
  <c r="AM4185" i="2"/>
  <c r="AM4334" i="2"/>
  <c r="AM4353" i="2"/>
  <c r="AM4799" i="2"/>
  <c r="AM4831" i="2"/>
  <c r="AM5108" i="2"/>
  <c r="AM5231" i="2"/>
  <c r="AM5363" i="2"/>
  <c r="AM5656" i="2"/>
  <c r="AM6006" i="2"/>
  <c r="AM6120" i="2"/>
  <c r="AM6253" i="2"/>
  <c r="AM4956" i="2"/>
  <c r="AM6308" i="2"/>
  <c r="AM6421" i="2"/>
  <c r="AM389" i="2"/>
  <c r="AM437" i="2"/>
  <c r="AM927" i="2"/>
  <c r="AM4577" i="2"/>
  <c r="AM1183" i="2"/>
  <c r="AM3469" i="2"/>
  <c r="AM3031" i="2"/>
  <c r="AM4020" i="2"/>
  <c r="AM4021" i="2"/>
  <c r="AM4038" i="2"/>
  <c r="AM4039" i="2"/>
  <c r="AM4078" i="2"/>
  <c r="AM5752" i="2"/>
  <c r="AM390" i="2"/>
  <c r="AM468" i="2"/>
  <c r="AM752" i="2"/>
  <c r="AM768" i="2"/>
  <c r="AM809" i="2"/>
  <c r="AM782" i="2"/>
  <c r="AM1053" i="2"/>
  <c r="AM1054" i="2"/>
  <c r="AM1055" i="2"/>
  <c r="AM1056" i="2"/>
  <c r="AM1057" i="2"/>
  <c r="AM1063" i="2"/>
  <c r="AM1066" i="2"/>
  <c r="AM1068" i="2"/>
  <c r="AM1069" i="2"/>
  <c r="AM1071" i="2"/>
  <c r="AM1074" i="2"/>
  <c r="AM1086" i="2"/>
  <c r="AM1089" i="2"/>
  <c r="AM1093" i="2"/>
  <c r="AM2076" i="2"/>
  <c r="AM2077" i="2"/>
  <c r="AM3032" i="2"/>
  <c r="AM4090" i="2"/>
  <c r="AM4529" i="2"/>
  <c r="AM4539" i="2"/>
  <c r="AM4866" i="2"/>
  <c r="AM4890" i="2"/>
  <c r="AM4931" i="2"/>
  <c r="AM5080" i="2"/>
  <c r="AM5232" i="2"/>
  <c r="AM5348" i="2"/>
  <c r="AM5594" i="2"/>
  <c r="AM5848" i="2"/>
  <c r="AM5882" i="2"/>
  <c r="AM5900" i="2"/>
  <c r="AM6291" i="2"/>
  <c r="AM6464" i="2"/>
  <c r="AM252" i="2"/>
  <c r="AM253" i="2"/>
  <c r="AM953" i="2"/>
  <c r="AM4578" i="2"/>
  <c r="AM1263" i="2"/>
  <c r="AM3470" i="2"/>
  <c r="AM3408" i="2"/>
  <c r="AM1359" i="2"/>
  <c r="AM1360" i="2"/>
  <c r="AM1402" i="2"/>
  <c r="AM1456" i="2"/>
  <c r="AM1508" i="2"/>
  <c r="AM1509" i="2"/>
  <c r="AM146" i="2"/>
  <c r="AM147" i="2"/>
  <c r="AM627" i="2"/>
  <c r="AM676" i="2"/>
  <c r="AM810" i="2"/>
  <c r="AM1988" i="2"/>
  <c r="AM2134" i="2"/>
  <c r="AM3743" i="2"/>
  <c r="AM3774" i="2"/>
  <c r="AM3966" i="2"/>
  <c r="AM3967" i="2"/>
  <c r="AM2335" i="2"/>
  <c r="AM2336" i="2"/>
  <c r="AM2371" i="2"/>
  <c r="AM2409" i="2"/>
  <c r="AM2448" i="2"/>
  <c r="AM2449" i="2"/>
  <c r="AM3420" i="2"/>
  <c r="AM3033" i="2"/>
  <c r="AM3034" i="2"/>
  <c r="AM4186" i="2"/>
  <c r="AM4473" i="2"/>
  <c r="AM4499" i="2"/>
  <c r="AM4743" i="2"/>
  <c r="AM4771" i="2"/>
  <c r="AM4187" i="2"/>
  <c r="AM5753" i="2"/>
  <c r="AM5109" i="2"/>
  <c r="AM5233" i="2"/>
  <c r="AM5388" i="2"/>
  <c r="AM5488" i="2"/>
  <c r="AM5555" i="2"/>
  <c r="AM5657" i="2"/>
  <c r="AM5869" i="2"/>
  <c r="AM5923" i="2"/>
  <c r="AM5950" i="2"/>
  <c r="AM4976" i="2"/>
  <c r="AM6367" i="2"/>
  <c r="AM6504" i="2"/>
  <c r="AM4427" i="2"/>
  <c r="AM4428" i="2"/>
  <c r="AM4891" i="2"/>
  <c r="AM4892" i="2"/>
  <c r="AM3234" i="2"/>
  <c r="AM3607" i="2"/>
  <c r="AM3631" i="2"/>
  <c r="AM3825" i="2"/>
  <c r="AM3852" i="2"/>
  <c r="AM4059" i="2"/>
  <c r="AM148" i="2"/>
  <c r="AM149" i="2"/>
  <c r="AM628" i="2"/>
  <c r="AM677" i="2"/>
  <c r="AM811" i="2"/>
  <c r="AM1561" i="2"/>
  <c r="AM1625" i="2"/>
  <c r="AM1626" i="2"/>
  <c r="AM1696" i="2"/>
  <c r="AM1798" i="2"/>
  <c r="AM1799" i="2"/>
  <c r="AM1896" i="2"/>
  <c r="AM1989" i="2"/>
  <c r="AM2513" i="2"/>
  <c r="AM2577" i="2"/>
  <c r="AM150" i="2"/>
  <c r="AM254" i="2"/>
  <c r="AM954" i="2"/>
  <c r="AM4579" i="2"/>
  <c r="AM1229" i="2"/>
  <c r="AM3471" i="2"/>
  <c r="AM5110" i="2"/>
  <c r="AM5234" i="2"/>
  <c r="AM5623" i="2"/>
  <c r="AM2578" i="2"/>
  <c r="AM2579" i="2"/>
  <c r="AM3235" i="2"/>
  <c r="AM4188" i="2"/>
  <c r="AM4354" i="2"/>
  <c r="AM4380" i="2"/>
  <c r="AM4800" i="2"/>
  <c r="AM4832" i="2"/>
  <c r="AM2673" i="2"/>
  <c r="AM2762" i="2"/>
  <c r="AM2857" i="2"/>
  <c r="AM2858" i="2"/>
  <c r="AM5435" i="2"/>
  <c r="AM6007" i="2"/>
  <c r="AM6067" i="2"/>
  <c r="AM6121" i="2"/>
  <c r="AM6254" i="2"/>
  <c r="AM5009" i="2"/>
  <c r="AM6339" i="2"/>
  <c r="AM6440" i="2"/>
  <c r="AM6" i="2"/>
  <c r="AM20" i="2"/>
  <c r="AM915" i="2"/>
  <c r="AM4580" i="2"/>
  <c r="AM1199" i="2"/>
  <c r="AM3472" i="2"/>
  <c r="AM3381" i="2"/>
  <c r="AM4091" i="2"/>
  <c r="AM5754" i="2"/>
  <c r="AM1123" i="2"/>
  <c r="AM1139" i="2"/>
  <c r="AM1179" i="2"/>
  <c r="AM1230" i="2"/>
  <c r="AM1264" i="2"/>
  <c r="AM1308" i="2"/>
  <c r="AM1361" i="2"/>
  <c r="AM1403" i="2"/>
  <c r="AM1404" i="2"/>
  <c r="AM1510" i="2"/>
  <c r="AM7" i="2"/>
  <c r="AM15" i="2"/>
  <c r="AM543" i="2"/>
  <c r="AM576" i="2"/>
  <c r="AM812" i="2"/>
  <c r="AM1405" i="2"/>
  <c r="AM1511" i="2"/>
  <c r="AM3591" i="2"/>
  <c r="AM3594" i="2"/>
  <c r="AM3897" i="2"/>
  <c r="AM3938" i="2"/>
  <c r="AM2257" i="2"/>
  <c r="AM2286" i="2"/>
  <c r="AM3382" i="2"/>
  <c r="AM4932" i="2"/>
  <c r="AM2763" i="2"/>
  <c r="AM2859" i="2"/>
  <c r="AM4092" i="2"/>
  <c r="AM4318" i="2"/>
  <c r="AM4335" i="2"/>
  <c r="AM4694" i="2"/>
  <c r="AM4709" i="2"/>
  <c r="AM5069" i="2"/>
  <c r="AM5235" i="2"/>
  <c r="AM5349" i="2"/>
  <c r="AM5489" i="2"/>
  <c r="AM5556" i="2"/>
  <c r="AM5605" i="2"/>
  <c r="AM5845" i="2"/>
  <c r="AM5883" i="2"/>
  <c r="AM5901" i="2"/>
  <c r="AM6309" i="2"/>
  <c r="AM6466" i="2"/>
  <c r="AM255" i="2"/>
  <c r="AM325" i="2"/>
  <c r="AM988" i="2"/>
  <c r="AM4581" i="2"/>
  <c r="AM1265" i="2"/>
  <c r="AM3473" i="2"/>
  <c r="AM3173" i="2"/>
  <c r="AM1406" i="2"/>
  <c r="AM1457" i="2"/>
  <c r="AM1458" i="2"/>
  <c r="AM1512" i="2"/>
  <c r="AM1562" i="2"/>
  <c r="AM1627" i="2"/>
  <c r="AM256" i="2"/>
  <c r="AM257" i="2"/>
  <c r="AM678" i="2"/>
  <c r="AM679" i="2"/>
  <c r="AM813" i="2"/>
  <c r="AM1628" i="2"/>
  <c r="AM1697" i="2"/>
  <c r="AM3632" i="2"/>
  <c r="AM3652" i="2"/>
  <c r="AM3853" i="2"/>
  <c r="AM3880" i="2"/>
  <c r="AM2372" i="2"/>
  <c r="AM2410" i="2"/>
  <c r="AM2411" i="2"/>
  <c r="AM2450" i="2"/>
  <c r="AM2475" i="2"/>
  <c r="AM2514" i="2"/>
  <c r="AM3236" i="2"/>
  <c r="AM2674" i="2"/>
  <c r="AM2764" i="2"/>
  <c r="AM4250" i="2"/>
  <c r="AM4381" i="2"/>
  <c r="AM4382" i="2"/>
  <c r="AM4867" i="2"/>
  <c r="AM4868" i="2"/>
  <c r="AM4189" i="2"/>
  <c r="AM5755" i="2"/>
  <c r="AM5141" i="2"/>
  <c r="AM5236" i="2"/>
  <c r="AM5412" i="2"/>
  <c r="AM5688" i="2"/>
  <c r="AM6008" i="2"/>
  <c r="AM6122" i="2"/>
  <c r="AM6203" i="2"/>
  <c r="AM5010" i="2"/>
  <c r="AM6328" i="2"/>
  <c r="AM6443" i="2"/>
  <c r="AM151" i="2"/>
  <c r="AM258" i="2"/>
  <c r="AM955" i="2"/>
  <c r="AM4582" i="2"/>
  <c r="AM1231" i="2"/>
  <c r="AM3474" i="2"/>
  <c r="AM3384" i="2"/>
  <c r="AM3653" i="2"/>
  <c r="AM3677" i="2"/>
  <c r="AM3898" i="2"/>
  <c r="AM3899" i="2"/>
  <c r="AM4138" i="2"/>
  <c r="AM5756" i="2"/>
  <c r="AM38" i="2"/>
  <c r="AM71" i="2"/>
  <c r="AM544" i="2"/>
  <c r="AM577" i="2"/>
  <c r="AM814" i="2"/>
  <c r="AM1513" i="2"/>
  <c r="AM1563" i="2"/>
  <c r="AM1629" i="2"/>
  <c r="AM1698" i="2"/>
  <c r="AM1699" i="2"/>
  <c r="AM1800" i="2"/>
  <c r="AM2476" i="2"/>
  <c r="AM2515" i="2"/>
  <c r="AM2580" i="2"/>
  <c r="AM1700" i="2"/>
  <c r="AM1897" i="2"/>
  <c r="AM2765" i="2"/>
  <c r="AM2860" i="2"/>
  <c r="AM3409" i="2"/>
  <c r="AM4139" i="2"/>
  <c r="AM4402" i="2"/>
  <c r="AM4429" i="2"/>
  <c r="AM4695" i="2"/>
  <c r="AM4710" i="2"/>
  <c r="AM2675" i="2"/>
  <c r="AM2676" i="2"/>
  <c r="AM2766" i="2"/>
  <c r="AM5111" i="2"/>
  <c r="AM5237" i="2"/>
  <c r="AM5364" i="2"/>
  <c r="AM5490" i="2"/>
  <c r="AM5557" i="2"/>
  <c r="AM5624" i="2"/>
  <c r="AM6068" i="2"/>
  <c r="AM6123" i="2"/>
  <c r="AM6204" i="2"/>
  <c r="AM4977" i="2"/>
  <c r="AM6295" i="2"/>
  <c r="AM6415" i="2"/>
  <c r="AM3237" i="2"/>
  <c r="AM3608" i="2"/>
  <c r="AM3633" i="2"/>
  <c r="AM3826" i="2"/>
  <c r="AM3854" i="2"/>
  <c r="AM4060" i="2"/>
  <c r="AM152" i="2"/>
  <c r="AM153" i="2"/>
  <c r="AM629" i="2"/>
  <c r="AM680" i="2"/>
  <c r="AM815" i="2"/>
  <c r="AM1564" i="2"/>
  <c r="AM1630" i="2"/>
  <c r="AM1631" i="2"/>
  <c r="AM1701" i="2"/>
  <c r="AM1801" i="2"/>
  <c r="AM1898" i="2"/>
  <c r="AM1899" i="2"/>
  <c r="AM1990" i="2"/>
  <c r="AM2581" i="2"/>
  <c r="AM2582" i="2"/>
  <c r="AM154" i="2"/>
  <c r="AM259" i="2"/>
  <c r="AM956" i="2"/>
  <c r="AM4583" i="2"/>
  <c r="AM1232" i="2"/>
  <c r="AM3475" i="2"/>
  <c r="AM5142" i="2"/>
  <c r="AM5238" i="2"/>
  <c r="AM5625" i="2"/>
  <c r="AM2583" i="2"/>
  <c r="AM2677" i="2"/>
  <c r="AM3285" i="2"/>
  <c r="AM4190" i="2"/>
  <c r="AM4355" i="2"/>
  <c r="AM4383" i="2"/>
  <c r="AM4801" i="2"/>
  <c r="AM4833" i="2"/>
  <c r="AM2678" i="2"/>
  <c r="AM2767" i="2"/>
  <c r="AM2861" i="2"/>
  <c r="AM2956" i="2"/>
  <c r="AM5436" i="2"/>
  <c r="AM6009" i="2"/>
  <c r="AM6069" i="2"/>
  <c r="AM6124" i="2"/>
  <c r="AM6205" i="2"/>
  <c r="AM5011" i="2"/>
  <c r="AM6357" i="2"/>
  <c r="AM6444" i="2"/>
  <c r="AM3678" i="2"/>
  <c r="AM3679" i="2"/>
  <c r="AM3900" i="2"/>
  <c r="AM3901" i="2"/>
  <c r="AM4061" i="2"/>
  <c r="AM326" i="2"/>
  <c r="AM365" i="2"/>
  <c r="AM712" i="2"/>
  <c r="AM734" i="2"/>
  <c r="AM816" i="2"/>
  <c r="AM1900" i="2"/>
  <c r="AM1901" i="2"/>
  <c r="AM1991" i="2"/>
  <c r="AM2078" i="2"/>
  <c r="AM2135" i="2"/>
  <c r="AM2164" i="2"/>
  <c r="AM366" i="2"/>
  <c r="AM367" i="2"/>
  <c r="AM1033" i="2"/>
  <c r="AM4584" i="2"/>
  <c r="AM1362" i="2"/>
  <c r="AM3476" i="2"/>
  <c r="AM5182" i="2"/>
  <c r="AM5239" i="2"/>
  <c r="AM5702" i="2"/>
  <c r="AM3339" i="2"/>
  <c r="AM4276" i="2"/>
  <c r="AM2768" i="2"/>
  <c r="AM2862" i="2"/>
  <c r="AM2863" i="2"/>
  <c r="AM2957" i="2"/>
  <c r="AM3035" i="2"/>
  <c r="AM3073" i="2"/>
  <c r="AM6010" i="2"/>
  <c r="AM6070" i="2"/>
  <c r="AM6125" i="2"/>
  <c r="AM6206" i="2"/>
  <c r="AM5049" i="2"/>
  <c r="AM3074" i="2"/>
  <c r="AM3584" i="2"/>
  <c r="AM3586" i="2"/>
  <c r="AM3802" i="2"/>
  <c r="AM3809" i="2"/>
  <c r="AM4062" i="2"/>
  <c r="AM8" i="2"/>
  <c r="AM16" i="2"/>
  <c r="AM545" i="2"/>
  <c r="AM578" i="2"/>
  <c r="AM817" i="2"/>
  <c r="AM1200" i="2"/>
  <c r="AM1309" i="2"/>
  <c r="AM1127" i="2"/>
  <c r="AM1163" i="2"/>
  <c r="AM1233" i="2"/>
  <c r="AM1565" i="2"/>
  <c r="AM1566" i="2"/>
  <c r="AM1632" i="2"/>
  <c r="AM1702" i="2"/>
  <c r="AM1802" i="2"/>
  <c r="AM1803" i="2"/>
  <c r="AM2079" i="2"/>
  <c r="AM2280" i="2"/>
  <c r="AM2293" i="2"/>
  <c r="AM9" i="2"/>
  <c r="AM21" i="2"/>
  <c r="AM916" i="2"/>
  <c r="AM4585" i="2"/>
  <c r="AM1201" i="2"/>
  <c r="AM3477" i="2"/>
  <c r="AM5081" i="2"/>
  <c r="AM5240" i="2"/>
  <c r="AM5595" i="2"/>
  <c r="AM2477" i="2"/>
  <c r="AM2516" i="2"/>
  <c r="AM3075" i="2"/>
  <c r="AM4093" i="2"/>
  <c r="AM4191" i="2"/>
  <c r="AM4299" i="2"/>
  <c r="AM4772" i="2"/>
  <c r="AM4773" i="2"/>
  <c r="AM5413" i="2"/>
  <c r="AM6011" i="2"/>
  <c r="AM6071" i="2"/>
  <c r="AM6126" i="2"/>
  <c r="AM6255" i="2"/>
  <c r="AM4957" i="2"/>
  <c r="AM6292" i="2"/>
  <c r="AM6422" i="2"/>
  <c r="AM3322" i="2"/>
  <c r="AM3654" i="2"/>
  <c r="AM3680" i="2"/>
  <c r="AM3881" i="2"/>
  <c r="AM3902" i="2"/>
  <c r="AM4063" i="2"/>
  <c r="AM260" i="2"/>
  <c r="AM327" i="2"/>
  <c r="AM681" i="2"/>
  <c r="AM713" i="2"/>
  <c r="AM818" i="2"/>
  <c r="AM1703" i="2"/>
  <c r="AM1804" i="2"/>
  <c r="AM1902" i="2"/>
  <c r="AM1992" i="2"/>
  <c r="AM1993" i="2"/>
  <c r="AM2080" i="2"/>
  <c r="AM2136" i="2"/>
  <c r="AM261" i="2"/>
  <c r="AM328" i="2"/>
  <c r="AM1007" i="2"/>
  <c r="AM4586" i="2"/>
  <c r="AM1310" i="2"/>
  <c r="AM3478" i="2"/>
  <c r="AM5168" i="2"/>
  <c r="AM5241" i="2"/>
  <c r="AM5658" i="2"/>
  <c r="AM1805" i="2"/>
  <c r="AM2679" i="2"/>
  <c r="AM2769" i="2"/>
  <c r="AM3323" i="2"/>
  <c r="AM4277" i="2"/>
  <c r="AM4403" i="2"/>
  <c r="AM4430" i="2"/>
  <c r="AM4869" i="2"/>
  <c r="AM4893" i="2"/>
  <c r="AM2680" i="2"/>
  <c r="AM2770" i="2"/>
  <c r="AM2864" i="2"/>
  <c r="AM2958" i="2"/>
  <c r="AM2959" i="2"/>
  <c r="AM3036" i="2"/>
  <c r="AM5457" i="2"/>
  <c r="AM6072" i="2"/>
  <c r="AM6073" i="2"/>
  <c r="AM6127" i="2"/>
  <c r="AM6207" i="2"/>
  <c r="AM5027" i="2"/>
  <c r="AM6368" i="2"/>
  <c r="AM6455" i="2"/>
  <c r="AM262" i="2"/>
  <c r="AM329" i="2"/>
  <c r="AM989" i="2"/>
  <c r="AM4587" i="2"/>
  <c r="AM1266" i="2"/>
  <c r="AM3479" i="2"/>
  <c r="AM3421" i="2"/>
  <c r="AM1363" i="2"/>
  <c r="AM1407" i="2"/>
  <c r="AM1408" i="2"/>
  <c r="AM1459" i="2"/>
  <c r="AM1514" i="2"/>
  <c r="AM1515" i="2"/>
  <c r="AM155" i="2"/>
  <c r="AM263" i="2"/>
  <c r="AM630" i="2"/>
  <c r="AM682" i="2"/>
  <c r="AM819" i="2"/>
  <c r="AM1994" i="2"/>
  <c r="AM2081" i="2"/>
  <c r="AM3744" i="2"/>
  <c r="AM3775" i="2"/>
  <c r="AM3968" i="2"/>
  <c r="AM3994" i="2"/>
  <c r="AM2337" i="2"/>
  <c r="AM2373" i="2"/>
  <c r="AM2374" i="2"/>
  <c r="AM2412" i="2"/>
  <c r="AM2451" i="2"/>
  <c r="AM2478" i="2"/>
  <c r="AM3422" i="2"/>
  <c r="AM2960" i="2"/>
  <c r="AM3037" i="2"/>
  <c r="AM4192" i="2"/>
  <c r="AM4474" i="2"/>
  <c r="AM4500" i="2"/>
  <c r="AM4744" i="2"/>
  <c r="AM4774" i="2"/>
  <c r="AM4193" i="2"/>
  <c r="AM5757" i="2"/>
  <c r="AM5112" i="2"/>
  <c r="AM5242" i="2"/>
  <c r="AM5389" i="2"/>
  <c r="AM5491" i="2"/>
  <c r="AM5558" i="2"/>
  <c r="AM5659" i="2"/>
  <c r="AM5874" i="2"/>
  <c r="AM5924" i="2"/>
  <c r="AM5951" i="2"/>
  <c r="AM4978" i="2"/>
  <c r="AM6381" i="2"/>
  <c r="AM6505" i="2"/>
  <c r="AM156" i="2"/>
  <c r="AM264" i="2"/>
  <c r="AM957" i="2"/>
  <c r="AM4588" i="2"/>
  <c r="AM1234" i="2"/>
  <c r="AM3480" i="2"/>
  <c r="AM3391" i="2"/>
  <c r="AM4140" i="2"/>
  <c r="AM5758" i="2"/>
  <c r="AM72" i="2"/>
  <c r="AM73" i="2"/>
  <c r="AM579" i="2"/>
  <c r="AM580" i="2"/>
  <c r="AM820" i="2"/>
  <c r="AM1516" i="2"/>
  <c r="AM1567" i="2"/>
  <c r="AM1633" i="2"/>
  <c r="AM1704" i="2"/>
  <c r="AM1806" i="2"/>
  <c r="AM1807" i="2"/>
  <c r="AM2479" i="2"/>
  <c r="AM2517" i="2"/>
  <c r="AM2584" i="2"/>
  <c r="AM2585" i="2"/>
  <c r="AM1705" i="2"/>
  <c r="AM1808" i="2"/>
  <c r="AM2771" i="2"/>
  <c r="AM2865" i="2"/>
  <c r="AM3410" i="2"/>
  <c r="AM4141" i="2"/>
  <c r="AM2681" i="2"/>
  <c r="AM2772" i="2"/>
  <c r="AM5113" i="2"/>
  <c r="AM5243" i="2"/>
  <c r="AM5365" i="2"/>
  <c r="AM5492" i="2"/>
  <c r="AM5559" i="2"/>
  <c r="AM5626" i="2"/>
  <c r="AM6074" i="2"/>
  <c r="AM6208" i="2"/>
  <c r="AM6256" i="2"/>
  <c r="AM4979" i="2"/>
  <c r="AM6296" i="2"/>
  <c r="AM6416" i="2"/>
  <c r="AM74" i="2"/>
  <c r="AM157" i="2"/>
  <c r="AM928" i="2"/>
  <c r="AM4589" i="2"/>
  <c r="AM1202" i="2"/>
  <c r="AM3481" i="2"/>
  <c r="AM3392" i="2"/>
  <c r="AM4094" i="2"/>
  <c r="AM5759" i="2"/>
  <c r="AM1267" i="2"/>
  <c r="AM1311" i="2"/>
  <c r="AM1312" i="2"/>
  <c r="AM1364" i="2"/>
  <c r="AM1409" i="2"/>
  <c r="AM1460" i="2"/>
  <c r="AM39" i="2"/>
  <c r="AM75" i="2"/>
  <c r="AM546" i="2"/>
  <c r="AM581" i="2"/>
  <c r="AM821" i="2"/>
  <c r="AM1809" i="2"/>
  <c r="AM1903" i="2"/>
  <c r="AM3681" i="2"/>
  <c r="AM3713" i="2"/>
  <c r="AM3903" i="2"/>
  <c r="AM3939" i="2"/>
  <c r="AM2297" i="2"/>
  <c r="AM2308" i="2"/>
  <c r="AM2309" i="2"/>
  <c r="AM2338" i="2"/>
  <c r="AM2375" i="2"/>
  <c r="AM2413" i="2"/>
  <c r="AM3393" i="2"/>
  <c r="AM4933" i="2"/>
  <c r="AM2866" i="2"/>
  <c r="AM2961" i="2"/>
  <c r="AM4095" i="2"/>
  <c r="AM4431" i="2"/>
  <c r="AM4432" i="2"/>
  <c r="AM4711" i="2"/>
  <c r="AM4712" i="2"/>
  <c r="AM5070" i="2"/>
  <c r="AM5244" i="2"/>
  <c r="AM5366" i="2"/>
  <c r="AM5493" i="2"/>
  <c r="AM5560" i="2"/>
  <c r="AM5606" i="2"/>
  <c r="AM5849" i="2"/>
  <c r="AM5884" i="2"/>
  <c r="AM5902" i="2"/>
  <c r="AM6329" i="2"/>
  <c r="AM6475" i="2"/>
  <c r="AM3324" i="2"/>
  <c r="AM4064" i="2"/>
  <c r="AM265" i="2"/>
  <c r="AM330" i="2"/>
  <c r="AM714" i="2"/>
  <c r="AM715" i="2"/>
  <c r="AM822" i="2"/>
  <c r="AM1706" i="2"/>
  <c r="AM1810" i="2"/>
  <c r="AM1904" i="2"/>
  <c r="AM1995" i="2"/>
  <c r="AM1996" i="2"/>
  <c r="AM2082" i="2"/>
  <c r="AM2137" i="2"/>
  <c r="AM331" i="2"/>
  <c r="AM368" i="2"/>
  <c r="AM1008" i="2"/>
  <c r="AM4590" i="2"/>
  <c r="AM1313" i="2"/>
  <c r="AM3482" i="2"/>
  <c r="AM5183" i="2"/>
  <c r="AM5245" i="2"/>
  <c r="AM5689" i="2"/>
  <c r="AM1811" i="2"/>
  <c r="AM2773" i="2"/>
  <c r="AM2774" i="2"/>
  <c r="AM3340" i="2"/>
  <c r="AM4278" i="2"/>
  <c r="AM2775" i="2"/>
  <c r="AM2776" i="2"/>
  <c r="AM2867" i="2"/>
  <c r="AM2962" i="2"/>
  <c r="AM3038" i="2"/>
  <c r="AM3039" i="2"/>
  <c r="AM5458" i="2"/>
  <c r="AM6012" i="2"/>
  <c r="AM6075" i="2"/>
  <c r="AM6128" i="2"/>
  <c r="AM6209" i="2"/>
  <c r="AM5050" i="2"/>
  <c r="AM6369" i="2"/>
  <c r="AM6456" i="2"/>
  <c r="AM266" i="2"/>
  <c r="AM332" i="2"/>
  <c r="AM990" i="2"/>
  <c r="AM4591" i="2"/>
  <c r="AM1268" i="2"/>
  <c r="AM3483" i="2"/>
  <c r="AM3423" i="2"/>
  <c r="AM1365" i="2"/>
  <c r="AM1410" i="2"/>
  <c r="AM1411" i="2"/>
  <c r="AM1461" i="2"/>
  <c r="AM1517" i="2"/>
  <c r="AM1568" i="2"/>
  <c r="AM158" i="2"/>
  <c r="AM267" i="2"/>
  <c r="AM631" i="2"/>
  <c r="AM683" i="2"/>
  <c r="AM823" i="2"/>
  <c r="AM1997" i="2"/>
  <c r="AM2083" i="2"/>
  <c r="AM3745" i="2"/>
  <c r="AM3776" i="2"/>
  <c r="AM3969" i="2"/>
  <c r="AM3995" i="2"/>
  <c r="AM2339" i="2"/>
  <c r="AM2376" i="2"/>
  <c r="AM2414" i="2"/>
  <c r="AM2415" i="2"/>
  <c r="AM2452" i="2"/>
  <c r="AM2480" i="2"/>
  <c r="AM3424" i="2"/>
  <c r="AM3040" i="2"/>
  <c r="AM3076" i="2"/>
  <c r="AM4194" i="2"/>
  <c r="AM4501" i="2"/>
  <c r="AM4502" i="2"/>
  <c r="AM4775" i="2"/>
  <c r="AM4776" i="2"/>
  <c r="AM4195" i="2"/>
  <c r="AM5760" i="2"/>
  <c r="AM5143" i="2"/>
  <c r="AM5246" i="2"/>
  <c r="AM5414" i="2"/>
  <c r="AM5494" i="2"/>
  <c r="AM5561" i="2"/>
  <c r="AM5660" i="2"/>
  <c r="AM5875" i="2"/>
  <c r="AM5925" i="2"/>
  <c r="AM5952" i="2"/>
  <c r="AM4980" i="2"/>
  <c r="AM6382" i="2"/>
  <c r="AM6506" i="2"/>
  <c r="AM159" i="2"/>
  <c r="AM160" i="2"/>
  <c r="AM958" i="2"/>
  <c r="AM4592" i="2"/>
  <c r="AM1203" i="2"/>
  <c r="AM3484" i="2"/>
  <c r="AM3141" i="2"/>
  <c r="AM3682" i="2"/>
  <c r="AM3683" i="2"/>
  <c r="AM3904" i="2"/>
  <c r="AM3905" i="2"/>
  <c r="AM4142" i="2"/>
  <c r="AM5761" i="2"/>
  <c r="AM40" i="2"/>
  <c r="AM76" i="2"/>
  <c r="AM547" i="2"/>
  <c r="AM582" i="2"/>
  <c r="AM824" i="2"/>
  <c r="AM1569" i="2"/>
  <c r="AM1570" i="2"/>
  <c r="AM1634" i="2"/>
  <c r="AM1707" i="2"/>
  <c r="AM1812" i="2"/>
  <c r="AM1905" i="2"/>
  <c r="AM2481" i="2"/>
  <c r="AM2482" i="2"/>
  <c r="AM2518" i="2"/>
  <c r="AM2586" i="2"/>
  <c r="AM1708" i="2"/>
  <c r="AM1813" i="2"/>
  <c r="AM2777" i="2"/>
  <c r="AM2868" i="2"/>
  <c r="AM3142" i="2"/>
  <c r="AM4096" i="2"/>
  <c r="AM4404" i="2"/>
  <c r="AM4433" i="2"/>
  <c r="AM4696" i="2"/>
  <c r="AM4713" i="2"/>
  <c r="AM4934" i="2"/>
  <c r="AM2682" i="2"/>
  <c r="AM2683" i="2"/>
  <c r="AM5082" i="2"/>
  <c r="AM5247" i="2"/>
  <c r="AM5367" i="2"/>
  <c r="AM5495" i="2"/>
  <c r="AM5562" i="2"/>
  <c r="AM5627" i="2"/>
  <c r="AM5885" i="2"/>
  <c r="AM5903" i="2"/>
  <c r="AM6129" i="2"/>
  <c r="AM6310" i="2"/>
  <c r="AM6476" i="2"/>
  <c r="AM268" i="2"/>
  <c r="AM333" i="2"/>
  <c r="AM1009" i="2"/>
  <c r="AM4593" i="2"/>
  <c r="AM1269" i="2"/>
  <c r="AM3485" i="2"/>
  <c r="AM3174" i="2"/>
  <c r="AM3714" i="2"/>
  <c r="AM3746" i="2"/>
  <c r="AM3940" i="2"/>
  <c r="AM3970" i="2"/>
  <c r="AM161" i="2"/>
  <c r="AM162" i="2"/>
  <c r="AM632" i="2"/>
  <c r="AM633" i="2"/>
  <c r="AM825" i="2"/>
  <c r="AM1635" i="2"/>
  <c r="AM1709" i="2"/>
  <c r="AM1814" i="2"/>
  <c r="AM1906" i="2"/>
  <c r="AM1907" i="2"/>
  <c r="AM1998" i="2"/>
  <c r="AM2519" i="2"/>
  <c r="AM2587" i="2"/>
  <c r="AM1908" i="2"/>
  <c r="AM2084" i="2"/>
  <c r="AM2963" i="2"/>
  <c r="AM2964" i="2"/>
  <c r="AM3238" i="2"/>
  <c r="AM4196" i="2"/>
  <c r="AM4475" i="2"/>
  <c r="AM4476" i="2"/>
  <c r="AM4714" i="2"/>
  <c r="AM4745" i="2"/>
  <c r="AM2684" i="2"/>
  <c r="AM2778" i="2"/>
  <c r="AM2869" i="2"/>
  <c r="AM2870" i="2"/>
  <c r="AM4197" i="2"/>
  <c r="AM5762" i="2"/>
  <c r="AM5144" i="2"/>
  <c r="AM5248" i="2"/>
  <c r="AM5415" i="2"/>
  <c r="AM5496" i="2"/>
  <c r="AM5563" i="2"/>
  <c r="AM5661" i="2"/>
  <c r="AM5926" i="2"/>
  <c r="AM5953" i="2"/>
  <c r="AM6130" i="2"/>
  <c r="AM4981" i="2"/>
  <c r="AM6358" i="2"/>
  <c r="AM6507" i="2"/>
  <c r="AM493" i="2"/>
  <c r="AM499" i="2"/>
  <c r="AM929" i="2"/>
  <c r="AM4594" i="2"/>
  <c r="AM1184" i="2"/>
  <c r="AM3486" i="2"/>
  <c r="AM3101" i="2"/>
  <c r="AM4022" i="2"/>
  <c r="AM4023" i="2"/>
  <c r="AM4040" i="2"/>
  <c r="AM4043" i="2"/>
  <c r="AM4097" i="2"/>
  <c r="AM5763" i="2"/>
  <c r="AM500" i="2"/>
  <c r="AM501" i="2"/>
  <c r="AM769" i="2"/>
  <c r="AM770" i="2"/>
  <c r="AM826" i="2"/>
  <c r="AM783" i="2"/>
  <c r="AM1064" i="2"/>
  <c r="AM1067" i="2"/>
  <c r="AM1070" i="2"/>
  <c r="AM1072" i="2"/>
  <c r="AM1073" i="2"/>
  <c r="AM1075" i="2"/>
  <c r="AM1113" i="2"/>
  <c r="AM1114" i="2"/>
  <c r="AM1128" i="2"/>
  <c r="AM1131" i="2"/>
  <c r="AM1132" i="2"/>
  <c r="AM1133" i="2"/>
  <c r="AM1134" i="2"/>
  <c r="AM1135" i="2"/>
  <c r="AM2085" i="2"/>
  <c r="AM2086" i="2"/>
  <c r="AM3143" i="2"/>
  <c r="AM4098" i="2"/>
  <c r="AM4541" i="2"/>
  <c r="AM4542" i="2"/>
  <c r="AM4894" i="2"/>
  <c r="AM4895" i="2"/>
  <c r="AM4935" i="2"/>
  <c r="AM5083" i="2"/>
  <c r="AM5249" i="2"/>
  <c r="AM5368" i="2"/>
  <c r="AM5596" i="2"/>
  <c r="AM5858" i="2"/>
  <c r="AM5886" i="2"/>
  <c r="AM5887" i="2"/>
  <c r="AM6297" i="2"/>
  <c r="AM6469" i="2"/>
  <c r="AM3239" i="2"/>
  <c r="AM3609" i="2"/>
  <c r="AM3634" i="2"/>
  <c r="AM3827" i="2"/>
  <c r="AM3855" i="2"/>
  <c r="AM4065" i="2"/>
  <c r="AM77" i="2"/>
  <c r="AM163" i="2"/>
  <c r="AM583" i="2"/>
  <c r="AM634" i="2"/>
  <c r="AM827" i="2"/>
  <c r="AM1571" i="2"/>
  <c r="AM1572" i="2"/>
  <c r="AM1636" i="2"/>
  <c r="AM1710" i="2"/>
  <c r="AM1711" i="2"/>
  <c r="AM1815" i="2"/>
  <c r="AM1909" i="2"/>
  <c r="AM1999" i="2"/>
  <c r="AM2520" i="2"/>
  <c r="AM2588" i="2"/>
  <c r="AM164" i="2"/>
  <c r="AM165" i="2"/>
  <c r="AM959" i="2"/>
  <c r="AM4595" i="2"/>
  <c r="AM1235" i="2"/>
  <c r="AM3487" i="2"/>
  <c r="AM5114" i="2"/>
  <c r="AM5250" i="2"/>
  <c r="AM5628" i="2"/>
  <c r="AM2521" i="2"/>
  <c r="AM2589" i="2"/>
  <c r="AM3240" i="2"/>
  <c r="AM4198" i="2"/>
  <c r="AM4356" i="2"/>
  <c r="AM4384" i="2"/>
  <c r="AM4802" i="2"/>
  <c r="AM4834" i="2"/>
  <c r="AM2685" i="2"/>
  <c r="AM2779" i="2"/>
  <c r="AM2780" i="2"/>
  <c r="AM2871" i="2"/>
  <c r="AM5437" i="2"/>
  <c r="AM6013" i="2"/>
  <c r="AM6076" i="2"/>
  <c r="AM6131" i="2"/>
  <c r="AM6257" i="2"/>
  <c r="AM5012" i="2"/>
  <c r="AM6340" i="2"/>
  <c r="AM6441" i="2"/>
  <c r="AM166" i="2"/>
  <c r="AM404" i="2"/>
  <c r="AM991" i="2"/>
  <c r="AM4596" i="2"/>
  <c r="AM1270" i="2"/>
  <c r="AM3488" i="2"/>
  <c r="AM3394" i="2"/>
  <c r="AM3684" i="2"/>
  <c r="AM3685" i="2"/>
  <c r="AM3906" i="2"/>
  <c r="AM3941" i="2"/>
  <c r="AM78" i="2"/>
  <c r="AM167" i="2"/>
  <c r="AM584" i="2"/>
  <c r="AM635" i="2"/>
  <c r="AM828" i="2"/>
  <c r="AM1573" i="2"/>
  <c r="AM1637" i="2"/>
  <c r="AM1712" i="2"/>
  <c r="AM1713" i="2"/>
  <c r="AM1816" i="2"/>
  <c r="AM1910" i="2"/>
  <c r="AM2522" i="2"/>
  <c r="AM2590" i="2"/>
  <c r="AM1817" i="2"/>
  <c r="AM1911" i="2"/>
  <c r="AM2872" i="2"/>
  <c r="AM2873" i="2"/>
  <c r="AM3425" i="2"/>
  <c r="AM4199" i="2"/>
  <c r="AM4405" i="2"/>
  <c r="AM4434" i="2"/>
  <c r="AM4715" i="2"/>
  <c r="AM4716" i="2"/>
  <c r="AM2686" i="2"/>
  <c r="AM2781" i="2"/>
  <c r="AM2782" i="2"/>
  <c r="AM2874" i="2"/>
  <c r="AM4200" i="2"/>
  <c r="AM5764" i="2"/>
  <c r="AM5145" i="2"/>
  <c r="AM5251" i="2"/>
  <c r="AM5390" i="2"/>
  <c r="AM5497" i="2"/>
  <c r="AM5564" i="2"/>
  <c r="AM5662" i="2"/>
  <c r="AM6014" i="2"/>
  <c r="AM6132" i="2"/>
  <c r="AM6210" i="2"/>
  <c r="AM5013" i="2"/>
  <c r="AM6311" i="2"/>
  <c r="AM6427" i="2"/>
  <c r="AM3175" i="2"/>
  <c r="AM3595" i="2"/>
  <c r="AM3610" i="2"/>
  <c r="AM3810" i="2"/>
  <c r="AM3828" i="2"/>
  <c r="AM4066" i="2"/>
  <c r="AM41" i="2"/>
  <c r="AM79" i="2"/>
  <c r="AM585" i="2"/>
  <c r="AM586" i="2"/>
  <c r="AM829" i="2"/>
  <c r="AM1518" i="2"/>
  <c r="AM1574" i="2"/>
  <c r="AM1575" i="2"/>
  <c r="AM1638" i="2"/>
  <c r="AM1714" i="2"/>
  <c r="AM1715" i="2"/>
  <c r="AM1818" i="2"/>
  <c r="AM1912" i="2"/>
  <c r="AM2483" i="2"/>
  <c r="AM2523" i="2"/>
  <c r="AM2591" i="2"/>
  <c r="AM80" i="2"/>
  <c r="AM168" i="2"/>
  <c r="AM930" i="2"/>
  <c r="AM4597" i="2"/>
  <c r="AM1204" i="2"/>
  <c r="AM3489" i="2"/>
  <c r="AM5084" i="2"/>
  <c r="AM5252" i="2"/>
  <c r="AM5607" i="2"/>
  <c r="AM2484" i="2"/>
  <c r="AM2524" i="2"/>
  <c r="AM3176" i="2"/>
  <c r="AM4143" i="2"/>
  <c r="AM4336" i="2"/>
  <c r="AM4357" i="2"/>
  <c r="AM4777" i="2"/>
  <c r="AM4803" i="2"/>
  <c r="AM2687" i="2"/>
  <c r="AM2688" i="2"/>
  <c r="AM2783" i="2"/>
  <c r="AM5416" i="2"/>
  <c r="AM6015" i="2"/>
  <c r="AM6077" i="2"/>
  <c r="AM6133" i="2"/>
  <c r="AM6258" i="2"/>
  <c r="AM4982" i="2"/>
  <c r="AM6341" i="2"/>
  <c r="AM6428" i="2"/>
  <c r="AM438" i="2"/>
  <c r="AM469" i="2"/>
  <c r="AM931" i="2"/>
  <c r="AM4598" i="2"/>
  <c r="AM1205" i="2"/>
  <c r="AM3490" i="2"/>
  <c r="AM3144" i="2"/>
  <c r="AM3611" i="2"/>
  <c r="AM3635" i="2"/>
  <c r="AM3811" i="2"/>
  <c r="AM3829" i="2"/>
  <c r="AM4099" i="2"/>
  <c r="AM5765" i="2"/>
  <c r="AM42" i="2"/>
  <c r="AM81" i="2"/>
  <c r="AM548" i="2"/>
  <c r="AM587" i="2"/>
  <c r="AM830" i="2"/>
  <c r="AM1519" i="2"/>
  <c r="AM1576" i="2"/>
  <c r="AM1577" i="2"/>
  <c r="AM1639" i="2"/>
  <c r="AM1716" i="2"/>
  <c r="AM1819" i="2"/>
  <c r="AM2000" i="2"/>
  <c r="AM2087" i="2"/>
  <c r="AM2453" i="2"/>
  <c r="AM2485" i="2"/>
  <c r="AM2525" i="2"/>
  <c r="AM2526" i="2"/>
  <c r="AM2592" i="2"/>
  <c r="AM2689" i="2"/>
  <c r="AM2965" i="2"/>
  <c r="AM3041" i="2"/>
  <c r="AM3325" i="2"/>
  <c r="AM4144" i="2"/>
  <c r="AM4337" i="2"/>
  <c r="AM4358" i="2"/>
  <c r="AM4778" i="2"/>
  <c r="AM4804" i="2"/>
  <c r="AM4958" i="2"/>
  <c r="AM5085" i="2"/>
  <c r="AM5253" i="2"/>
  <c r="AM5369" i="2"/>
  <c r="AM5629" i="2"/>
  <c r="AM6016" i="2"/>
  <c r="AM6134" i="2"/>
  <c r="AM6211" i="2"/>
  <c r="AM6330" i="2"/>
  <c r="AM6470" i="2"/>
  <c r="AM169" i="2"/>
  <c r="AM269" i="2"/>
  <c r="AM960" i="2"/>
  <c r="AM4599" i="2"/>
  <c r="AM1206" i="2"/>
  <c r="AM3491" i="2"/>
  <c r="AM3145" i="2"/>
  <c r="AM4145" i="2"/>
  <c r="AM5766" i="2"/>
  <c r="AM1314" i="2"/>
  <c r="AM1366" i="2"/>
  <c r="AM1412" i="2"/>
  <c r="AM1413" i="2"/>
  <c r="AM1462" i="2"/>
  <c r="AM1520" i="2"/>
  <c r="AM82" i="2"/>
  <c r="AM170" i="2"/>
  <c r="AM588" i="2"/>
  <c r="AM636" i="2"/>
  <c r="AM831" i="2"/>
  <c r="AM1578" i="2"/>
  <c r="AM1640" i="2"/>
  <c r="AM2593" i="2"/>
  <c r="AM2594" i="2"/>
  <c r="AM3612" i="2"/>
  <c r="AM3636" i="2"/>
  <c r="AM3830" i="2"/>
  <c r="AM3856" i="2"/>
  <c r="AM2310" i="2"/>
  <c r="AM2340" i="2"/>
  <c r="AM2377" i="2"/>
  <c r="AM2378" i="2"/>
  <c r="AM2416" i="2"/>
  <c r="AM2454" i="2"/>
  <c r="AM3146" i="2"/>
  <c r="AM4201" i="2"/>
  <c r="AM4359" i="2"/>
  <c r="AM4360" i="2"/>
  <c r="AM4805" i="2"/>
  <c r="AM4835" i="2"/>
  <c r="AM5115" i="2"/>
  <c r="AM5254" i="2"/>
  <c r="AM5370" i="2"/>
  <c r="AM5663" i="2"/>
  <c r="AM6017" i="2"/>
  <c r="AM6135" i="2"/>
  <c r="AM6259" i="2"/>
  <c r="AM4959" i="2"/>
  <c r="AM6312" i="2"/>
  <c r="AM6423" i="2"/>
  <c r="AM83" i="2"/>
  <c r="AM171" i="2"/>
  <c r="AM932" i="2"/>
  <c r="AM4600" i="2"/>
  <c r="AM1185" i="2"/>
  <c r="AM3492" i="2"/>
  <c r="AM3102" i="2"/>
  <c r="AM4100" i="2"/>
  <c r="AM5767" i="2"/>
  <c r="AM1271" i="2"/>
  <c r="AM1315" i="2"/>
  <c r="AM1367" i="2"/>
  <c r="AM1414" i="2"/>
  <c r="AM1415" i="2"/>
  <c r="AM1463" i="2"/>
  <c r="AM84" i="2"/>
  <c r="AM172" i="2"/>
  <c r="AM589" i="2"/>
  <c r="AM590" i="2"/>
  <c r="AM832" i="2"/>
  <c r="AM1521" i="2"/>
  <c r="AM1579" i="2"/>
  <c r="AM2527" i="2"/>
  <c r="AM2528" i="2"/>
  <c r="AM3596" i="2"/>
  <c r="AM3613" i="2"/>
  <c r="AM3812" i="2"/>
  <c r="AM3831" i="2"/>
  <c r="AM2298" i="2"/>
  <c r="AM2311" i="2"/>
  <c r="AM2341" i="2"/>
  <c r="AM2342" i="2"/>
  <c r="AM2379" i="2"/>
  <c r="AM2417" i="2"/>
  <c r="AM3103" i="2"/>
  <c r="AM4936" i="2"/>
  <c r="AM4202" i="2"/>
  <c r="AM4338" i="2"/>
  <c r="AM4339" i="2"/>
  <c r="AM4779" i="2"/>
  <c r="AM4806" i="2"/>
  <c r="AM5086" i="2"/>
  <c r="AM5255" i="2"/>
  <c r="AM5350" i="2"/>
  <c r="AM5630" i="2"/>
  <c r="AM6018" i="2"/>
  <c r="AM6136" i="2"/>
  <c r="AM6212" i="2"/>
  <c r="AM6298" i="2"/>
  <c r="AM6417" i="2"/>
  <c r="AM3326" i="2"/>
  <c r="AM4067" i="2"/>
  <c r="AM1717" i="2"/>
  <c r="AM369" i="2"/>
  <c r="AM391" i="2"/>
  <c r="AM1034" i="2"/>
  <c r="AM4601" i="2"/>
  <c r="AM1368" i="2"/>
  <c r="AM3493" i="2"/>
  <c r="AM5198" i="2"/>
  <c r="AM5256" i="2"/>
  <c r="AM5703" i="2"/>
  <c r="AM1913" i="2"/>
  <c r="AM2784" i="2"/>
  <c r="AM2875" i="2"/>
  <c r="AM3341" i="2"/>
  <c r="AM4406" i="2"/>
  <c r="AM4435" i="2"/>
  <c r="AM4870" i="2"/>
  <c r="AM4896" i="2"/>
  <c r="AM5459" i="2"/>
  <c r="AM6019" i="2"/>
  <c r="AM6078" i="2"/>
  <c r="AM6137" i="2"/>
  <c r="AM6260" i="2"/>
  <c r="AM5054" i="2"/>
  <c r="AM6383" i="2"/>
  <c r="AM6458" i="2"/>
  <c r="AM370" i="2"/>
  <c r="AM392" i="2"/>
  <c r="AM1041" i="2"/>
  <c r="AM4602" i="2"/>
  <c r="AM1369" i="2"/>
  <c r="AM3494" i="2"/>
  <c r="AM3286" i="2"/>
  <c r="AM270" i="2"/>
  <c r="AM334" i="2"/>
  <c r="AM684" i="2"/>
  <c r="AM716" i="2"/>
  <c r="AM833" i="2"/>
  <c r="AM1820" i="2"/>
  <c r="AM1914" i="2"/>
  <c r="AM1915" i="2"/>
  <c r="AM2001" i="2"/>
  <c r="AM2088" i="2"/>
  <c r="AM2138" i="2"/>
  <c r="AM2089" i="2"/>
  <c r="AM2139" i="2"/>
  <c r="AM3042" i="2"/>
  <c r="AM3077" i="2"/>
  <c r="AM3327" i="2"/>
  <c r="AM4251" i="2"/>
  <c r="AM2690" i="2"/>
  <c r="AM2785" i="2"/>
  <c r="AM2876" i="2"/>
  <c r="AM2877" i="2"/>
  <c r="AM2966" i="2"/>
  <c r="AM3043" i="2"/>
  <c r="AM4279" i="2"/>
  <c r="AM5768" i="2"/>
  <c r="AM5184" i="2"/>
  <c r="AM5257" i="2"/>
  <c r="AM5438" i="2"/>
  <c r="AM5498" i="2"/>
  <c r="AM5565" i="2"/>
  <c r="AM5704" i="2"/>
  <c r="AM5967" i="2"/>
  <c r="AM5977" i="2"/>
  <c r="AM6138" i="2"/>
  <c r="AM5028" i="2"/>
  <c r="AM6397" i="2"/>
  <c r="AM6513" i="2"/>
  <c r="AM173" i="2"/>
  <c r="AM174" i="2"/>
  <c r="AM961" i="2"/>
  <c r="AM4603" i="2"/>
  <c r="AM1207" i="2"/>
  <c r="AM3495" i="2"/>
  <c r="AM3147" i="2"/>
  <c r="AM3655" i="2"/>
  <c r="AM3686" i="2"/>
  <c r="AM3882" i="2"/>
  <c r="AM3907" i="2"/>
  <c r="AM4146" i="2"/>
  <c r="AM5769" i="2"/>
  <c r="AM43" i="2"/>
  <c r="AM85" i="2"/>
  <c r="AM549" i="2"/>
  <c r="AM550" i="2"/>
  <c r="AM834" i="2"/>
  <c r="AM1718" i="2"/>
  <c r="AM1522" i="2"/>
  <c r="AM1580" i="2"/>
  <c r="AM1641" i="2"/>
  <c r="AM1719" i="2"/>
  <c r="AM1720" i="2"/>
  <c r="AM1821" i="2"/>
  <c r="AM2486" i="2"/>
  <c r="AM2487" i="2"/>
  <c r="AM2529" i="2"/>
  <c r="AM2595" i="2"/>
  <c r="AM1822" i="2"/>
  <c r="AM2786" i="2"/>
  <c r="AM2878" i="2"/>
  <c r="AM3148" i="2"/>
  <c r="AM4101" i="2"/>
  <c r="AM4407" i="2"/>
  <c r="AM4408" i="2"/>
  <c r="AM4697" i="2"/>
  <c r="AM4698" i="2"/>
  <c r="AM4937" i="2"/>
  <c r="AM2691" i="2"/>
  <c r="AM2787" i="2"/>
  <c r="AM5087" i="2"/>
  <c r="AM5258" i="2"/>
  <c r="AM5371" i="2"/>
  <c r="AM5499" i="2"/>
  <c r="AM5566" i="2"/>
  <c r="AM5631" i="2"/>
  <c r="AM5850" i="2"/>
  <c r="AM5888" i="2"/>
  <c r="AM5904" i="2"/>
  <c r="AM6313" i="2"/>
  <c r="AM6477" i="2"/>
  <c r="AM439" i="2"/>
  <c r="AM470" i="2"/>
  <c r="AM933" i="2"/>
  <c r="AM4604" i="2"/>
  <c r="AM1208" i="2"/>
  <c r="AM3496" i="2"/>
  <c r="AM3104" i="2"/>
  <c r="AM3614" i="2"/>
  <c r="AM3637" i="2"/>
  <c r="AM3813" i="2"/>
  <c r="AM3814" i="2"/>
  <c r="AM4102" i="2"/>
  <c r="AM5770" i="2"/>
  <c r="AM44" i="2"/>
  <c r="AM86" i="2"/>
  <c r="AM551" i="2"/>
  <c r="AM591" i="2"/>
  <c r="AM835" i="2"/>
  <c r="AM1523" i="2"/>
  <c r="AM1524" i="2"/>
  <c r="AM1581" i="2"/>
  <c r="AM1642" i="2"/>
  <c r="AM1721" i="2"/>
  <c r="AM1722" i="2"/>
  <c r="AM1916" i="2"/>
  <c r="AM2090" i="2"/>
  <c r="AM2455" i="2"/>
  <c r="AM2488" i="2"/>
  <c r="AM2489" i="2"/>
  <c r="AM2530" i="2"/>
  <c r="AM2596" i="2"/>
  <c r="AM2692" i="2"/>
  <c r="AM2967" i="2"/>
  <c r="AM3044" i="2"/>
  <c r="AM3287" i="2"/>
  <c r="AM4103" i="2"/>
  <c r="AM4328" i="2"/>
  <c r="AM4340" i="2"/>
  <c r="AM4780" i="2"/>
  <c r="AM4781" i="2"/>
  <c r="AM4938" i="2"/>
  <c r="AM5088" i="2"/>
  <c r="AM5259" i="2"/>
  <c r="AM5372" i="2"/>
  <c r="AM5632" i="2"/>
  <c r="AM6020" i="2"/>
  <c r="AM6139" i="2"/>
  <c r="AM6261" i="2"/>
  <c r="AM6331" i="2"/>
  <c r="AM6471" i="2"/>
  <c r="AM175" i="2"/>
  <c r="AM393" i="2"/>
  <c r="AM992" i="2"/>
  <c r="AM4605" i="2"/>
  <c r="AM1236" i="2"/>
  <c r="AM3497" i="2"/>
  <c r="AM3177" i="2"/>
  <c r="AM3715" i="2"/>
  <c r="AM3747" i="2"/>
  <c r="AM3908" i="2"/>
  <c r="AM3942" i="2"/>
  <c r="AM4203" i="2"/>
  <c r="AM87" i="2"/>
  <c r="AM176" i="2"/>
  <c r="AM592" i="2"/>
  <c r="AM593" i="2"/>
  <c r="AM836" i="2"/>
  <c r="AM1582" i="2"/>
  <c r="AM1643" i="2"/>
  <c r="AM1723" i="2"/>
  <c r="AM1823" i="2"/>
  <c r="AM1824" i="2"/>
  <c r="AM1917" i="2"/>
  <c r="AM2531" i="2"/>
  <c r="AM2532" i="2"/>
  <c r="AM2597" i="2"/>
  <c r="AM1825" i="2"/>
  <c r="AM2002" i="2"/>
  <c r="AM2879" i="2"/>
  <c r="AM2968" i="2"/>
  <c r="AM3178" i="2"/>
  <c r="AM4147" i="2"/>
  <c r="AM4436" i="2"/>
  <c r="AM4477" i="2"/>
  <c r="AM4717" i="2"/>
  <c r="AM4718" i="2"/>
  <c r="AM2693" i="2"/>
  <c r="AM2788" i="2"/>
  <c r="AM2789" i="2"/>
  <c r="AM5771" i="2"/>
  <c r="AM5116" i="2"/>
  <c r="AM5260" i="2"/>
  <c r="AM5391" i="2"/>
  <c r="AM5500" i="2"/>
  <c r="AM5567" i="2"/>
  <c r="AM5664" i="2"/>
  <c r="AM5905" i="2"/>
  <c r="AM5927" i="2"/>
  <c r="AM6140" i="2"/>
  <c r="AM4960" i="2"/>
  <c r="AM6342" i="2"/>
  <c r="AM6489" i="2"/>
  <c r="AM88" i="2"/>
  <c r="AM177" i="2"/>
  <c r="AM962" i="2"/>
  <c r="AM4606" i="2"/>
  <c r="AM1209" i="2"/>
  <c r="AM3498" i="2"/>
  <c r="AM3105" i="2"/>
  <c r="AM3656" i="2"/>
  <c r="AM3687" i="2"/>
  <c r="AM3883" i="2"/>
  <c r="AM3909" i="2"/>
  <c r="AM4104" i="2"/>
  <c r="AM5772" i="2"/>
  <c r="AM29" i="2"/>
  <c r="AM45" i="2"/>
  <c r="AM532" i="2"/>
  <c r="AM552" i="2"/>
  <c r="AM837" i="2"/>
  <c r="AM1724" i="2"/>
  <c r="AM1525" i="2"/>
  <c r="AM1583" i="2"/>
  <c r="AM1644" i="2"/>
  <c r="AM1725" i="2"/>
  <c r="AM1726" i="2"/>
  <c r="AM1826" i="2"/>
  <c r="AM2456" i="2"/>
  <c r="AM2490" i="2"/>
  <c r="AM2533" i="2"/>
  <c r="AM2598" i="2"/>
  <c r="AM2599" i="2"/>
  <c r="AM1827" i="2"/>
  <c r="AM2790" i="2"/>
  <c r="AM2791" i="2"/>
  <c r="AM3149" i="2"/>
  <c r="AM4105" i="2"/>
  <c r="AM4409" i="2"/>
  <c r="AM4410" i="2"/>
  <c r="AM4691" i="2"/>
  <c r="AM4699" i="2"/>
  <c r="AM4939" i="2"/>
  <c r="AM2694" i="2"/>
  <c r="AM5089" i="2"/>
  <c r="AM5261" i="2"/>
  <c r="AM5351" i="2"/>
  <c r="AM5501" i="2"/>
  <c r="AM5568" i="2"/>
  <c r="AM5608" i="2"/>
  <c r="AM5851" i="2"/>
  <c r="AM5889" i="2"/>
  <c r="AM5906" i="2"/>
  <c r="AM6299" i="2"/>
  <c r="AM6472" i="2"/>
  <c r="AM178" i="2"/>
  <c r="AM271" i="2"/>
  <c r="AM993" i="2"/>
  <c r="AM4607" i="2"/>
  <c r="AM1237" i="2"/>
  <c r="AM3499" i="2"/>
  <c r="AM3395" i="2"/>
  <c r="AM4148" i="2"/>
  <c r="AM5773" i="2"/>
  <c r="AM89" i="2"/>
  <c r="AM179" i="2"/>
  <c r="AM594" i="2"/>
  <c r="AM595" i="2"/>
  <c r="AM838" i="2"/>
  <c r="AM1584" i="2"/>
  <c r="AM1645" i="2"/>
  <c r="AM1727" i="2"/>
  <c r="AM1728" i="2"/>
  <c r="AM1828" i="2"/>
  <c r="AM1918" i="2"/>
  <c r="AM2534" i="2"/>
  <c r="AM2600" i="2"/>
  <c r="AM1829" i="2"/>
  <c r="AM1919" i="2"/>
  <c r="AM2792" i="2"/>
  <c r="AM2880" i="2"/>
  <c r="AM3426" i="2"/>
  <c r="AM4204" i="2"/>
  <c r="AM2695" i="2"/>
  <c r="AM2696" i="2"/>
  <c r="AM2793" i="2"/>
  <c r="AM2881" i="2"/>
  <c r="AM5146" i="2"/>
  <c r="AM5262" i="2"/>
  <c r="AM5373" i="2"/>
  <c r="AM5502" i="2"/>
  <c r="AM5569" i="2"/>
  <c r="AM5633" i="2"/>
  <c r="AM6021" i="2"/>
  <c r="AM6141" i="2"/>
  <c r="AM6213" i="2"/>
  <c r="AM5014" i="2"/>
  <c r="AM6314" i="2"/>
  <c r="AM6424" i="2"/>
  <c r="AM3179" i="2"/>
  <c r="AM3615" i="2"/>
  <c r="AM3638" i="2"/>
  <c r="AM3832" i="2"/>
  <c r="AM3833" i="2"/>
  <c r="AM4068" i="2"/>
  <c r="AM90" i="2"/>
  <c r="AM180" i="2"/>
  <c r="AM596" i="2"/>
  <c r="AM637" i="2"/>
  <c r="AM839" i="2"/>
  <c r="AM1526" i="2"/>
  <c r="AM1585" i="2"/>
  <c r="AM1646" i="2"/>
  <c r="AM1647" i="2"/>
  <c r="AM1729" i="2"/>
  <c r="AM1830" i="2"/>
  <c r="AM1920" i="2"/>
  <c r="AM2003" i="2"/>
  <c r="AM2535" i="2"/>
  <c r="AM2601" i="2"/>
  <c r="AM2697" i="2"/>
  <c r="AM181" i="2"/>
  <c r="AM182" i="2"/>
  <c r="AM934" i="2"/>
  <c r="AM4608" i="2"/>
  <c r="AM1238" i="2"/>
  <c r="AM3500" i="2"/>
  <c r="AM5117" i="2"/>
  <c r="AM5263" i="2"/>
  <c r="AM5634" i="2"/>
  <c r="AM2536" i="2"/>
  <c r="AM2602" i="2"/>
  <c r="AM3241" i="2"/>
  <c r="AM4149" i="2"/>
  <c r="AM4361" i="2"/>
  <c r="AM4362" i="2"/>
  <c r="AM4807" i="2"/>
  <c r="AM4808" i="2"/>
  <c r="AM2698" i="2"/>
  <c r="AM2794" i="2"/>
  <c r="AM2882" i="2"/>
  <c r="AM5439" i="2"/>
  <c r="AM6022" i="2"/>
  <c r="AM6079" i="2"/>
  <c r="AM6142" i="2"/>
  <c r="AM6214" i="2"/>
  <c r="AM4983" i="2"/>
  <c r="AM6343" i="2"/>
  <c r="AM6435" i="2"/>
  <c r="AM3657" i="2"/>
  <c r="AM3688" i="2"/>
  <c r="AM3884" i="2"/>
  <c r="AM3910" i="2"/>
  <c r="AM4069" i="2"/>
  <c r="AM335" i="2"/>
  <c r="AM371" i="2"/>
  <c r="AM1010" i="2"/>
  <c r="AM4609" i="2"/>
  <c r="AM1316" i="2"/>
  <c r="AM3501" i="2"/>
  <c r="AM5169" i="2"/>
  <c r="AM5264" i="2"/>
  <c r="AM5690" i="2"/>
  <c r="AM3328" i="2"/>
  <c r="AM4411" i="2"/>
  <c r="AM4437" i="2"/>
  <c r="AM4871" i="2"/>
  <c r="AM4897" i="2"/>
  <c r="AM6023" i="2"/>
  <c r="AM6080" i="2"/>
  <c r="AM6143" i="2"/>
  <c r="AM6262" i="2"/>
  <c r="AM5051" i="2"/>
  <c r="AM183" i="2"/>
  <c r="AM272" i="2"/>
  <c r="AM963" i="2"/>
  <c r="AM4610" i="2"/>
  <c r="AM1239" i="2"/>
  <c r="AM3502" i="2"/>
  <c r="AM3150" i="2"/>
  <c r="AM4150" i="2"/>
  <c r="AM5774" i="2"/>
  <c r="AM1317" i="2"/>
  <c r="AM1370" i="2"/>
  <c r="AM1416" i="2"/>
  <c r="AM1464" i="2"/>
  <c r="AM1465" i="2"/>
  <c r="AM1527" i="2"/>
  <c r="AM184" i="2"/>
  <c r="AM273" i="2"/>
  <c r="AM638" i="2"/>
  <c r="AM685" i="2"/>
  <c r="AM840" i="2"/>
  <c r="AM1586" i="2"/>
  <c r="AM1648" i="2"/>
  <c r="AM2603" i="2"/>
  <c r="AM3639" i="2"/>
  <c r="AM3640" i="2"/>
  <c r="AM3857" i="2"/>
  <c r="AM3858" i="2"/>
  <c r="AM2343" i="2"/>
  <c r="AM2344" i="2"/>
  <c r="AM2345" i="2"/>
  <c r="AM2380" i="2"/>
  <c r="AM2418" i="2"/>
  <c r="AM2457" i="2"/>
  <c r="AM3180" i="2"/>
  <c r="AM2699" i="2"/>
  <c r="AM4252" i="2"/>
  <c r="AM4363" i="2"/>
  <c r="AM4385" i="2"/>
  <c r="AM4836" i="2"/>
  <c r="AM4837" i="2"/>
  <c r="AM5118" i="2"/>
  <c r="AM5265" i="2"/>
  <c r="AM5392" i="2"/>
  <c r="AM5665" i="2"/>
  <c r="AM6024" i="2"/>
  <c r="AM6144" i="2"/>
  <c r="AM6263" i="2"/>
  <c r="AM4984" i="2"/>
  <c r="AM6315" i="2"/>
  <c r="AM6429" i="2"/>
  <c r="AM274" i="2"/>
  <c r="AM336" i="2"/>
  <c r="AM1011" i="2"/>
  <c r="AM4611" i="2"/>
  <c r="AM1272" i="2"/>
  <c r="AM3503" i="2"/>
  <c r="AM3181" i="2"/>
  <c r="AM3716" i="2"/>
  <c r="AM3748" i="2"/>
  <c r="AM3943" i="2"/>
  <c r="AM3971" i="2"/>
  <c r="AM91" i="2"/>
  <c r="AM185" i="2"/>
  <c r="AM597" i="2"/>
  <c r="AM639" i="2"/>
  <c r="AM841" i="2"/>
  <c r="AM1649" i="2"/>
  <c r="AM1730" i="2"/>
  <c r="AM1731" i="2"/>
  <c r="AM1831" i="2"/>
  <c r="AM1921" i="2"/>
  <c r="AM2004" i="2"/>
  <c r="AM2537" i="2"/>
  <c r="AM2604" i="2"/>
  <c r="AM2700" i="2"/>
  <c r="AM1922" i="2"/>
  <c r="AM2005" i="2"/>
  <c r="AM2883" i="2"/>
  <c r="AM2969" i="2"/>
  <c r="AM3242" i="2"/>
  <c r="AM4205" i="2"/>
  <c r="AM4438" i="2"/>
  <c r="AM4478" i="2"/>
  <c r="AM4719" i="2"/>
  <c r="AM4746" i="2"/>
  <c r="AM2701" i="2"/>
  <c r="AM2795" i="2"/>
  <c r="AM2884" i="2"/>
  <c r="AM4206" i="2"/>
  <c r="AM5775" i="2"/>
  <c r="AM5147" i="2"/>
  <c r="AM5266" i="2"/>
  <c r="AM5393" i="2"/>
  <c r="AM5503" i="2"/>
  <c r="AM5570" i="2"/>
  <c r="AM5666" i="2"/>
  <c r="AM5852" i="2"/>
  <c r="AM5928" i="2"/>
  <c r="AM5929" i="2"/>
  <c r="AM4985" i="2"/>
  <c r="AM6359" i="2"/>
  <c r="AM6490" i="2"/>
  <c r="AM3243" i="2"/>
  <c r="AM3641" i="2"/>
  <c r="AM3642" i="2"/>
  <c r="AM3834" i="2"/>
  <c r="AM3859" i="2"/>
  <c r="AM4070" i="2"/>
  <c r="AM186" i="2"/>
  <c r="AM275" i="2"/>
  <c r="AM640" i="2"/>
  <c r="AM686" i="2"/>
  <c r="AM842" i="2"/>
  <c r="AM1587" i="2"/>
  <c r="AM1650" i="2"/>
  <c r="AM1732" i="2"/>
  <c r="AM1733" i="2"/>
  <c r="AM1832" i="2"/>
  <c r="AM1923" i="2"/>
  <c r="AM2006" i="2"/>
  <c r="AM2091" i="2"/>
  <c r="AM2605" i="2"/>
  <c r="AM187" i="2"/>
  <c r="AM394" i="2"/>
  <c r="AM964" i="2"/>
  <c r="AM4612" i="2"/>
  <c r="AM1273" i="2"/>
  <c r="AM3504" i="2"/>
  <c r="AM5148" i="2"/>
  <c r="AM5267" i="2"/>
  <c r="AM5635" i="2"/>
  <c r="AM2606" i="2"/>
  <c r="AM2702" i="2"/>
  <c r="AM3288" i="2"/>
  <c r="AM4207" i="2"/>
  <c r="AM4364" i="2"/>
  <c r="AM4386" i="2"/>
  <c r="AM4838" i="2"/>
  <c r="AM4839" i="2"/>
  <c r="AM2703" i="2"/>
  <c r="AM2704" i="2"/>
  <c r="AM2796" i="2"/>
  <c r="AM2885" i="2"/>
  <c r="AM2970" i="2"/>
  <c r="AM5451" i="2"/>
  <c r="AM6081" i="2"/>
  <c r="AM6082" i="2"/>
  <c r="AM6145" i="2"/>
  <c r="AM6264" i="2"/>
  <c r="AM5015" i="2"/>
  <c r="AM6360" i="2"/>
  <c r="AM6445" i="2"/>
  <c r="AM92" i="2"/>
  <c r="AM188" i="2"/>
  <c r="AM935" i="2"/>
  <c r="AM4613" i="2"/>
  <c r="AM1210" i="2"/>
  <c r="AM3505" i="2"/>
  <c r="AM3106" i="2"/>
  <c r="AM4106" i="2"/>
  <c r="AM5776" i="2"/>
  <c r="AM1274" i="2"/>
  <c r="AM1318" i="2"/>
  <c r="AM1371" i="2"/>
  <c r="AM1417" i="2"/>
  <c r="AM1418" i="2"/>
  <c r="AM1466" i="2"/>
  <c r="AM93" i="2"/>
  <c r="AM189" i="2"/>
  <c r="AM598" i="2"/>
  <c r="AM641" i="2"/>
  <c r="AM843" i="2"/>
  <c r="AM1528" i="2"/>
  <c r="AM1588" i="2"/>
  <c r="AM2538" i="2"/>
  <c r="AM2607" i="2"/>
  <c r="AM3616" i="2"/>
  <c r="AM3617" i="2"/>
  <c r="AM3815" i="2"/>
  <c r="AM3835" i="2"/>
  <c r="AM2312" i="2"/>
  <c r="AM2313" i="2"/>
  <c r="AM2346" i="2"/>
  <c r="AM2381" i="2"/>
  <c r="AM2382" i="2"/>
  <c r="AM2419" i="2"/>
  <c r="AM3151" i="2"/>
  <c r="AM4961" i="2"/>
  <c r="AM4208" i="2"/>
  <c r="AM4341" i="2"/>
  <c r="AM4365" i="2"/>
  <c r="AM4809" i="2"/>
  <c r="AM4810" i="2"/>
  <c r="AM5090" i="2"/>
  <c r="AM5268" i="2"/>
  <c r="AM5352" i="2"/>
  <c r="AM5636" i="2"/>
  <c r="AM6025" i="2"/>
  <c r="AM6146" i="2"/>
  <c r="AM6265" i="2"/>
  <c r="AM6300" i="2"/>
  <c r="AM6418" i="2"/>
  <c r="AM190" i="2"/>
  <c r="AM276" i="2"/>
  <c r="AM965" i="2"/>
  <c r="AM4614" i="2"/>
  <c r="AM1240" i="2"/>
  <c r="AM3506" i="2"/>
  <c r="AM3396" i="2"/>
  <c r="AM3689" i="2"/>
  <c r="AM3690" i="2"/>
  <c r="AM3911" i="2"/>
  <c r="AM3912" i="2"/>
  <c r="AM4151" i="2"/>
  <c r="AM5777" i="2"/>
  <c r="AM94" i="2"/>
  <c r="AM191" i="2"/>
  <c r="AM599" i="2"/>
  <c r="AM642" i="2"/>
  <c r="AM844" i="2"/>
  <c r="AM1589" i="2"/>
  <c r="AM1590" i="2"/>
  <c r="AM1651" i="2"/>
  <c r="AM1734" i="2"/>
  <c r="AM1833" i="2"/>
  <c r="AM1924" i="2"/>
  <c r="AM2539" i="2"/>
  <c r="AM2608" i="2"/>
  <c r="AM2609" i="2"/>
  <c r="AM1834" i="2"/>
  <c r="AM1925" i="2"/>
  <c r="AM2797" i="2"/>
  <c r="AM2886" i="2"/>
  <c r="AM3411" i="2"/>
  <c r="AM4209" i="2"/>
  <c r="AM4412" i="2"/>
  <c r="AM4439" i="2"/>
  <c r="AM4700" i="2"/>
  <c r="AM4720" i="2"/>
  <c r="AM2705" i="2"/>
  <c r="AM2798" i="2"/>
  <c r="AM2887" i="2"/>
  <c r="AM5119" i="2"/>
  <c r="AM5269" i="2"/>
  <c r="AM5374" i="2"/>
  <c r="AM5504" i="2"/>
  <c r="AM5531" i="2"/>
  <c r="AM5637" i="2"/>
  <c r="AM6026" i="2"/>
  <c r="AM6147" i="2"/>
  <c r="AM6266" i="2"/>
  <c r="AM4986" i="2"/>
  <c r="AM6316" i="2"/>
  <c r="AM6425" i="2"/>
  <c r="AM10" i="2"/>
  <c r="AM22" i="2"/>
  <c r="AM917" i="2"/>
  <c r="AM4615" i="2"/>
  <c r="AM1186" i="2"/>
  <c r="AM3507" i="2"/>
  <c r="AM2971" i="2"/>
  <c r="AM4107" i="2"/>
  <c r="AM5778" i="2"/>
  <c r="AM1124" i="2"/>
  <c r="AM1143" i="2"/>
  <c r="AM1180" i="2"/>
  <c r="AM1275" i="2"/>
  <c r="AM1319" i="2"/>
  <c r="AM1320" i="2"/>
  <c r="AM1372" i="2"/>
  <c r="AM1419" i="2"/>
  <c r="AM1467" i="2"/>
  <c r="AM1591" i="2"/>
  <c r="AM11" i="2"/>
  <c r="AM23" i="2"/>
  <c r="AM553" i="2"/>
  <c r="AM600" i="2"/>
  <c r="AM845" i="2"/>
  <c r="AM1211" i="2"/>
  <c r="AM1321" i="2"/>
  <c r="AM2491" i="2"/>
  <c r="AM2540" i="2"/>
  <c r="AM3585" i="2"/>
  <c r="AM3587" i="2"/>
  <c r="AM3816" i="2"/>
  <c r="AM3836" i="2"/>
  <c r="AM2258" i="2"/>
  <c r="AM2287" i="2"/>
  <c r="AM3045" i="2"/>
  <c r="AM4940" i="2"/>
  <c r="AM4152" i="2"/>
  <c r="AM4210" i="2"/>
  <c r="AM4300" i="2"/>
  <c r="AM4782" i="2"/>
  <c r="AM4811" i="2"/>
  <c r="AM5091" i="2"/>
  <c r="AM5270" i="2"/>
  <c r="AM5353" i="2"/>
  <c r="AM5638" i="2"/>
  <c r="AM6027" i="2"/>
  <c r="AM6148" i="2"/>
  <c r="AM6267" i="2"/>
  <c r="AM6289" i="2"/>
  <c r="AM6411" i="2"/>
  <c r="AM3182" i="2"/>
  <c r="AM3597" i="2"/>
  <c r="AM3618" i="2"/>
  <c r="AM3817" i="2"/>
  <c r="AM3818" i="2"/>
  <c r="AM4071" i="2"/>
  <c r="AM46" i="2"/>
  <c r="AM95" i="2"/>
  <c r="AM554" i="2"/>
  <c r="AM601" i="2"/>
  <c r="AM846" i="2"/>
  <c r="AM1529" i="2"/>
  <c r="AM1592" i="2"/>
  <c r="AM1593" i="2"/>
  <c r="AM1652" i="2"/>
  <c r="AM1653" i="2"/>
  <c r="AM1735" i="2"/>
  <c r="AM1835" i="2"/>
  <c r="AM1926" i="2"/>
  <c r="AM2492" i="2"/>
  <c r="AM2541" i="2"/>
  <c r="AM2610" i="2"/>
  <c r="AM2611" i="2"/>
  <c r="AM96" i="2"/>
  <c r="AM97" i="2"/>
  <c r="AM936" i="2"/>
  <c r="AM4616" i="2"/>
  <c r="AM1212" i="2"/>
  <c r="AM3508" i="2"/>
  <c r="AM5092" i="2"/>
  <c r="AM5271" i="2"/>
  <c r="AM5609" i="2"/>
  <c r="AM2493" i="2"/>
  <c r="AM2542" i="2"/>
  <c r="AM3183" i="2"/>
  <c r="AM4153" i="2"/>
  <c r="AM4342" i="2"/>
  <c r="AM4366" i="2"/>
  <c r="AM4783" i="2"/>
  <c r="AM4812" i="2"/>
  <c r="AM2706" i="2"/>
  <c r="AM2799" i="2"/>
  <c r="AM5417" i="2"/>
  <c r="AM6083" i="2"/>
  <c r="AM6084" i="2"/>
  <c r="AM6149" i="2"/>
  <c r="AM6268" i="2"/>
  <c r="AM4987" i="2"/>
  <c r="AM6332" i="2"/>
  <c r="AM6430" i="2"/>
  <c r="AM98" i="2"/>
  <c r="AM192" i="2"/>
  <c r="AM937" i="2"/>
  <c r="AM4617" i="2"/>
  <c r="AM1213" i="2"/>
  <c r="AM3509" i="2"/>
  <c r="AM3397" i="2"/>
  <c r="AM4108" i="2"/>
  <c r="AM5779" i="2"/>
  <c r="AM1276" i="2"/>
  <c r="AM1322" i="2"/>
  <c r="AM1373" i="2"/>
  <c r="AM1374" i="2"/>
  <c r="AM1420" i="2"/>
  <c r="AM1468" i="2"/>
  <c r="AM47" i="2"/>
  <c r="AM99" i="2"/>
  <c r="AM555" i="2"/>
  <c r="AM602" i="2"/>
  <c r="AM847" i="2"/>
  <c r="AM1836" i="2"/>
  <c r="AM2007" i="2"/>
  <c r="AM3691" i="2"/>
  <c r="AM3717" i="2"/>
  <c r="AM3913" i="2"/>
  <c r="AM3944" i="2"/>
  <c r="AM2299" i="2"/>
  <c r="AM2314" i="2"/>
  <c r="AM2347" i="2"/>
  <c r="AM2348" i="2"/>
  <c r="AM2383" i="2"/>
  <c r="AM2420" i="2"/>
  <c r="AM3398" i="2"/>
  <c r="AM4941" i="2"/>
  <c r="AM2888" i="2"/>
  <c r="AM2972" i="2"/>
  <c r="AM4109" i="2"/>
  <c r="AM4440" i="2"/>
  <c r="AM4479" i="2"/>
  <c r="AM4721" i="2"/>
  <c r="AM4747" i="2"/>
  <c r="AM5093" i="2"/>
  <c r="AM5272" i="2"/>
  <c r="AM5375" i="2"/>
  <c r="AM5505" i="2"/>
  <c r="AM5571" i="2"/>
  <c r="AM5639" i="2"/>
  <c r="AM5853" i="2"/>
  <c r="AM5890" i="2"/>
  <c r="AM5907" i="2"/>
  <c r="AM6333" i="2"/>
  <c r="AM6478" i="2"/>
  <c r="AM193" i="2"/>
  <c r="AM277" i="2"/>
  <c r="AM994" i="2"/>
  <c r="AM4618" i="2"/>
  <c r="AM1241" i="2"/>
  <c r="AM3510" i="2"/>
  <c r="AM3184" i="2"/>
  <c r="AM3692" i="2"/>
  <c r="AM3718" i="2"/>
  <c r="AM3914" i="2"/>
  <c r="AM3945" i="2"/>
  <c r="AM4154" i="2"/>
  <c r="AM5780" i="2"/>
  <c r="AM100" i="2"/>
  <c r="AM101" i="2"/>
  <c r="AM556" i="2"/>
  <c r="AM603" i="2"/>
  <c r="AM848" i="2"/>
  <c r="AM1594" i="2"/>
  <c r="AM1654" i="2"/>
  <c r="AM1736" i="2"/>
  <c r="AM1837" i="2"/>
  <c r="AM1838" i="2"/>
  <c r="AM1927" i="2"/>
  <c r="AM2494" i="2"/>
  <c r="AM2543" i="2"/>
  <c r="AM2612" i="2"/>
  <c r="AM1839" i="2"/>
  <c r="AM1928" i="2"/>
  <c r="AM2889" i="2"/>
  <c r="AM2890" i="2"/>
  <c r="AM3185" i="2"/>
  <c r="AM4155" i="2"/>
  <c r="AM4441" i="2"/>
  <c r="AM4442" i="2"/>
  <c r="AM4701" i="2"/>
  <c r="AM4722" i="2"/>
  <c r="AM2707" i="2"/>
  <c r="AM2708" i="2"/>
  <c r="AM2800" i="2"/>
  <c r="AM5120" i="2"/>
  <c r="AM5273" i="2"/>
  <c r="AM5394" i="2"/>
  <c r="AM5506" i="2"/>
  <c r="AM5572" i="2"/>
  <c r="AM5640" i="2"/>
  <c r="AM5908" i="2"/>
  <c r="AM5930" i="2"/>
  <c r="AM6150" i="2"/>
  <c r="AM4962" i="2"/>
  <c r="AM6334" i="2"/>
  <c r="AM6479" i="2"/>
  <c r="AM102" i="2"/>
  <c r="AM103" i="2"/>
  <c r="AM938" i="2"/>
  <c r="AM4619" i="2"/>
  <c r="AM1214" i="2"/>
  <c r="AM3511" i="2"/>
  <c r="AM3385" i="2"/>
  <c r="AM4110" i="2"/>
  <c r="AM5781" i="2"/>
  <c r="AM1277" i="2"/>
  <c r="AM1278" i="2"/>
  <c r="AM1323" i="2"/>
  <c r="AM1375" i="2"/>
  <c r="AM1421" i="2"/>
  <c r="AM1422" i="2"/>
  <c r="AM48" i="2"/>
  <c r="AM104" i="2"/>
  <c r="AM557" i="2"/>
  <c r="AM604" i="2"/>
  <c r="AM849" i="2"/>
  <c r="AM1840" i="2"/>
  <c r="AM1929" i="2"/>
  <c r="AM3693" i="2"/>
  <c r="AM3719" i="2"/>
  <c r="AM3915" i="2"/>
  <c r="AM3946" i="2"/>
  <c r="AM2300" i="2"/>
  <c r="AM2301" i="2"/>
  <c r="AM2315" i="2"/>
  <c r="AM2349" i="2"/>
  <c r="AM2350" i="2"/>
  <c r="AM2384" i="2"/>
  <c r="AM3399" i="2"/>
  <c r="AM4942" i="2"/>
  <c r="AM2891" i="2"/>
  <c r="AM2892" i="2"/>
  <c r="AM4111" i="2"/>
  <c r="AM4413" i="2"/>
  <c r="AM4443" i="2"/>
  <c r="AM4702" i="2"/>
  <c r="AM4723" i="2"/>
  <c r="AM5071" i="2"/>
  <c r="AM5274" i="2"/>
  <c r="AM5354" i="2"/>
  <c r="AM5507" i="2"/>
  <c r="AM5573" i="2"/>
  <c r="AM5610" i="2"/>
  <c r="AM5846" i="2"/>
  <c r="AM5891" i="2"/>
  <c r="AM5909" i="2"/>
  <c r="AM6317" i="2"/>
  <c r="AM6480" i="2"/>
  <c r="AM278" i="2"/>
  <c r="AM279" i="2"/>
  <c r="AM995" i="2"/>
  <c r="AM4620" i="2"/>
  <c r="AM1279" i="2"/>
  <c r="AM3512" i="2"/>
  <c r="AM3400" i="2"/>
  <c r="AM3589" i="2"/>
  <c r="AM3592" i="2"/>
  <c r="AM3885" i="2"/>
  <c r="AM3916" i="2"/>
  <c r="AM194" i="2"/>
  <c r="AM195" i="2"/>
  <c r="AM605" i="2"/>
  <c r="AM643" i="2"/>
  <c r="AM850" i="2"/>
  <c r="AM1376" i="2"/>
  <c r="AM1469" i="2"/>
  <c r="AM1129" i="2"/>
  <c r="AM1164" i="2"/>
  <c r="AM1242" i="2"/>
  <c r="AM1530" i="2"/>
  <c r="AM1531" i="2"/>
  <c r="AM1595" i="2"/>
  <c r="AM1655" i="2"/>
  <c r="AM1737" i="2"/>
  <c r="AM1841" i="2"/>
  <c r="AM2092" i="2"/>
  <c r="AM2281" i="2"/>
  <c r="AM2294" i="2"/>
  <c r="AM2709" i="2"/>
  <c r="AM2801" i="2"/>
  <c r="AM3427" i="2"/>
  <c r="AM4211" i="2"/>
  <c r="AM4444" i="2"/>
  <c r="AM4445" i="2"/>
  <c r="AM4724" i="2"/>
  <c r="AM4725" i="2"/>
  <c r="AM4212" i="2"/>
  <c r="AM5782" i="2"/>
  <c r="AM5149" i="2"/>
  <c r="AM5275" i="2"/>
  <c r="AM5395" i="2"/>
  <c r="AM5508" i="2"/>
  <c r="AM5574" i="2"/>
  <c r="AM5667" i="2"/>
  <c r="AM6028" i="2"/>
  <c r="AM6151" i="2"/>
  <c r="AM6269" i="2"/>
  <c r="AM5016" i="2"/>
  <c r="AM6318" i="2"/>
  <c r="AM6431" i="2"/>
  <c r="AM337" i="2"/>
  <c r="AM338" i="2"/>
  <c r="AM1012" i="2"/>
  <c r="AM4621" i="2"/>
  <c r="AM1280" i="2"/>
  <c r="AM3513" i="2"/>
  <c r="AM3244" i="2"/>
  <c r="AM3749" i="2"/>
  <c r="AM3750" i="2"/>
  <c r="AM3972" i="2"/>
  <c r="AM3973" i="2"/>
  <c r="AM196" i="2"/>
  <c r="AM280" i="2"/>
  <c r="AM644" i="2"/>
  <c r="AM687" i="2"/>
  <c r="AM851" i="2"/>
  <c r="AM1738" i="2"/>
  <c r="AM1739" i="2"/>
  <c r="AM1842" i="2"/>
  <c r="AM1930" i="2"/>
  <c r="AM2008" i="2"/>
  <c r="AM2093" i="2"/>
  <c r="AM2613" i="2"/>
  <c r="AM2009" i="2"/>
  <c r="AM2094" i="2"/>
  <c r="AM2973" i="2"/>
  <c r="AM3046" i="2"/>
  <c r="AM3289" i="2"/>
  <c r="AM4213" i="2"/>
  <c r="AM4480" i="2"/>
  <c r="AM4503" i="2"/>
  <c r="AM4748" i="2"/>
  <c r="AM4784" i="2"/>
  <c r="AM2710" i="2"/>
  <c r="AM2711" i="2"/>
  <c r="AM2802" i="2"/>
  <c r="AM2893" i="2"/>
  <c r="AM2974" i="2"/>
  <c r="AM4253" i="2"/>
  <c r="AM5783" i="2"/>
  <c r="AM5170" i="2"/>
  <c r="AM5276" i="2"/>
  <c r="AM5418" i="2"/>
  <c r="AM5509" i="2"/>
  <c r="AM5575" i="2"/>
  <c r="AM5691" i="2"/>
  <c r="AM5931" i="2"/>
  <c r="AM5954" i="2"/>
  <c r="AM6215" i="2"/>
  <c r="AM5017" i="2"/>
  <c r="AM6370" i="2"/>
  <c r="AM6508" i="2"/>
  <c r="AM372" i="2"/>
  <c r="AM395" i="2"/>
  <c r="AM1042" i="2"/>
  <c r="AM4622" i="2"/>
  <c r="AM1377" i="2"/>
  <c r="AM3514" i="2"/>
  <c r="AM3329" i="2"/>
  <c r="AM3777" i="2"/>
  <c r="AM3784" i="2"/>
  <c r="AM3996" i="2"/>
  <c r="AM4003" i="2"/>
  <c r="AM281" i="2"/>
  <c r="AM339" i="2"/>
  <c r="AM688" i="2"/>
  <c r="AM717" i="2"/>
  <c r="AM852" i="2"/>
  <c r="AM1843" i="2"/>
  <c r="AM1931" i="2"/>
  <c r="AM2010" i="2"/>
  <c r="AM2095" i="2"/>
  <c r="AM2096" i="2"/>
  <c r="AM2140" i="2"/>
  <c r="AM2097" i="2"/>
  <c r="AM2141" i="2"/>
  <c r="AM3078" i="2"/>
  <c r="AM3079" i="2"/>
  <c r="AM3330" i="2"/>
  <c r="AM4280" i="2"/>
  <c r="AM2803" i="2"/>
  <c r="AM2804" i="2"/>
  <c r="AM2894" i="2"/>
  <c r="AM2975" i="2"/>
  <c r="AM3047" i="2"/>
  <c r="AM3048" i="2"/>
  <c r="AM4281" i="2"/>
  <c r="AM5784" i="2"/>
  <c r="AM5185" i="2"/>
  <c r="AM5277" i="2"/>
  <c r="AM5452" i="2"/>
  <c r="AM5510" i="2"/>
  <c r="AM5576" i="2"/>
  <c r="AM5705" i="2"/>
  <c r="AM5968" i="2"/>
  <c r="AM5978" i="2"/>
  <c r="AM6152" i="2"/>
  <c r="AM5029" i="2"/>
  <c r="AM6403" i="2"/>
  <c r="AM6514" i="2"/>
  <c r="AM4072" i="2"/>
  <c r="AM1740" i="2"/>
  <c r="AM340" i="2"/>
  <c r="AM373" i="2"/>
  <c r="AM1013" i="2"/>
  <c r="AM4623" i="2"/>
  <c r="AM1378" i="2"/>
  <c r="AM3515" i="2"/>
  <c r="AM5186" i="2"/>
  <c r="AM5278" i="2"/>
  <c r="AM5692" i="2"/>
  <c r="AM1844" i="2"/>
  <c r="AM2805" i="2"/>
  <c r="AM2895" i="2"/>
  <c r="AM3342" i="2"/>
  <c r="AM4414" i="2"/>
  <c r="AM4446" i="2"/>
  <c r="AM4872" i="2"/>
  <c r="AM4898" i="2"/>
  <c r="AM6029" i="2"/>
  <c r="AM6085" i="2"/>
  <c r="AM6153" i="2"/>
  <c r="AM6216" i="2"/>
  <c r="AM5052" i="2"/>
  <c r="AM12" i="2"/>
  <c r="AM24" i="2"/>
  <c r="AM939" i="2"/>
  <c r="AM4624" i="2"/>
  <c r="AM1187" i="2"/>
  <c r="AM3516" i="2"/>
  <c r="AM4112" i="2"/>
  <c r="AM5785" i="2"/>
  <c r="AM3" i="2"/>
  <c r="AM17" i="2"/>
  <c r="AM533" i="2"/>
  <c r="AM558" i="2"/>
  <c r="AM853" i="2"/>
  <c r="AM3383" i="2"/>
  <c r="AM4113" i="2"/>
  <c r="AM4943" i="2"/>
  <c r="AM5094" i="2"/>
  <c r="AM5279" i="2"/>
  <c r="AM5511" i="2"/>
  <c r="AM5532" i="2"/>
  <c r="AM5597" i="2"/>
  <c r="AM6030" i="2"/>
  <c r="AM6154" i="2"/>
  <c r="AM6217" i="2"/>
  <c r="AM197" i="2"/>
  <c r="AM198" i="2"/>
  <c r="AM940" i="2"/>
  <c r="AM4625" i="2"/>
  <c r="AM1243" i="2"/>
  <c r="AM3517" i="2"/>
  <c r="AM3401" i="2"/>
  <c r="AM4156" i="2"/>
  <c r="AM5786" i="2"/>
  <c r="AM1281" i="2"/>
  <c r="AM1324" i="2"/>
  <c r="AM1379" i="2"/>
  <c r="AM1423" i="2"/>
  <c r="AM1470" i="2"/>
  <c r="AM1471" i="2"/>
  <c r="AM105" i="2"/>
  <c r="AM199" i="2"/>
  <c r="AM606" i="2"/>
  <c r="AM645" i="2"/>
  <c r="AM854" i="2"/>
  <c r="AM1932" i="2"/>
  <c r="AM2011" i="2"/>
  <c r="AM3720" i="2"/>
  <c r="AM3751" i="2"/>
  <c r="AM3947" i="2"/>
  <c r="AM3974" i="2"/>
  <c r="AM2316" i="2"/>
  <c r="AM2317" i="2"/>
  <c r="AM2351" i="2"/>
  <c r="AM2385" i="2"/>
  <c r="AM2421" i="2"/>
  <c r="AM2422" i="2"/>
  <c r="AM3412" i="2"/>
  <c r="AM4963" i="2"/>
  <c r="AM2976" i="2"/>
  <c r="AM2977" i="2"/>
  <c r="AM4157" i="2"/>
  <c r="AM4447" i="2"/>
  <c r="AM4481" i="2"/>
  <c r="AM4726" i="2"/>
  <c r="AM4749" i="2"/>
  <c r="AM5095" i="2"/>
  <c r="AM5280" i="2"/>
  <c r="AM5376" i="2"/>
  <c r="AM5512" i="2"/>
  <c r="AM5577" i="2"/>
  <c r="AM5641" i="2"/>
  <c r="AM5859" i="2"/>
  <c r="AM5910" i="2"/>
  <c r="AM5911" i="2"/>
  <c r="AM6344" i="2"/>
  <c r="AM6491" i="2"/>
  <c r="AM3331" i="2"/>
  <c r="AM3694" i="2"/>
  <c r="AM3721" i="2"/>
  <c r="AM3917" i="2"/>
  <c r="AM3918" i="2"/>
  <c r="AM4073" i="2"/>
  <c r="AM341" i="2"/>
  <c r="AM374" i="2"/>
  <c r="AM718" i="2"/>
  <c r="AM735" i="2"/>
  <c r="AM855" i="2"/>
  <c r="AM1933" i="2"/>
  <c r="AM2012" i="2"/>
  <c r="AM2013" i="2"/>
  <c r="AM2098" i="2"/>
  <c r="AM2142" i="2"/>
  <c r="AM2165" i="2"/>
  <c r="AM375" i="2"/>
  <c r="AM396" i="2"/>
  <c r="AM1035" i="2"/>
  <c r="AM4626" i="2"/>
  <c r="AM1424" i="2"/>
  <c r="AM3518" i="2"/>
  <c r="AM5199" i="2"/>
  <c r="AM5281" i="2"/>
  <c r="AM5706" i="2"/>
  <c r="AM1741" i="2"/>
  <c r="AM1845" i="2"/>
  <c r="AM2806" i="2"/>
  <c r="AM2896" i="2"/>
  <c r="AM3356" i="2"/>
  <c r="AM4282" i="2"/>
  <c r="AM2807" i="2"/>
  <c r="AM2897" i="2"/>
  <c r="AM2978" i="2"/>
  <c r="AM2979" i="2"/>
  <c r="AM3049" i="2"/>
  <c r="AM3080" i="2"/>
  <c r="AM5465" i="2"/>
  <c r="AM6031" i="2"/>
  <c r="AM6086" i="2"/>
  <c r="AM6155" i="2"/>
  <c r="AM6270" i="2"/>
  <c r="AM5055" i="2"/>
  <c r="AM6384" i="2"/>
  <c r="AM6459" i="2"/>
  <c r="AM440" i="2"/>
  <c r="AM471" i="2"/>
  <c r="AM918" i="2"/>
  <c r="AM4627" i="2"/>
  <c r="AM1215" i="2"/>
  <c r="AM3519" i="2"/>
  <c r="AM3107" i="2"/>
  <c r="AM3598" i="2"/>
  <c r="AM3619" i="2"/>
  <c r="AM3803" i="2"/>
  <c r="AM3819" i="2"/>
  <c r="AM4114" i="2"/>
  <c r="AM5787" i="2"/>
  <c r="AM49" i="2"/>
  <c r="AM50" i="2"/>
  <c r="AM559" i="2"/>
  <c r="AM560" i="2"/>
  <c r="AM856" i="2"/>
  <c r="AM1472" i="2"/>
  <c r="AM1532" i="2"/>
  <c r="AM1596" i="2"/>
  <c r="AM1656" i="2"/>
  <c r="AM1657" i="2"/>
  <c r="AM1742" i="2"/>
  <c r="AM1934" i="2"/>
  <c r="AM2014" i="2"/>
  <c r="AM2458" i="2"/>
  <c r="AM2459" i="2"/>
  <c r="AM2495" i="2"/>
  <c r="AM2544" i="2"/>
  <c r="AM2614" i="2"/>
  <c r="AM2615" i="2"/>
  <c r="AM2980" i="2"/>
  <c r="AM2981" i="2"/>
  <c r="AM3290" i="2"/>
  <c r="AM4115" i="2"/>
  <c r="AM4329" i="2"/>
  <c r="AM4343" i="2"/>
  <c r="AM4750" i="2"/>
  <c r="AM4785" i="2"/>
  <c r="AM4944" i="2"/>
  <c r="AM5072" i="2"/>
  <c r="AM5282" i="2"/>
  <c r="AM5355" i="2"/>
  <c r="AM5611" i="2"/>
  <c r="AM6087" i="2"/>
  <c r="AM6156" i="2"/>
  <c r="AM6218" i="2"/>
  <c r="AM6319" i="2"/>
  <c r="AM6473" i="2"/>
  <c r="AM3186" i="2"/>
  <c r="AM3599" i="2"/>
  <c r="AM3620" i="2"/>
  <c r="AM3820" i="2"/>
  <c r="AM3837" i="2"/>
  <c r="AM4074" i="2"/>
  <c r="AM106" i="2"/>
  <c r="AM107" i="2"/>
  <c r="AM607" i="2"/>
  <c r="AM646" i="2"/>
  <c r="AM857" i="2"/>
  <c r="AM1533" i="2"/>
  <c r="AM1597" i="2"/>
  <c r="AM1598" i="2"/>
  <c r="AM1658" i="2"/>
  <c r="AM1743" i="2"/>
  <c r="AM1846" i="2"/>
  <c r="AM1847" i="2"/>
  <c r="AM1935" i="2"/>
  <c r="AM2545" i="2"/>
  <c r="AM2546" i="2"/>
  <c r="AM2616" i="2"/>
  <c r="AM108" i="2"/>
  <c r="AM200" i="2"/>
  <c r="AM941" i="2"/>
  <c r="AM4628" i="2"/>
  <c r="AM1216" i="2"/>
  <c r="AM3520" i="2"/>
  <c r="AM5121" i="2"/>
  <c r="AM5283" i="2"/>
  <c r="AM5612" i="2"/>
  <c r="AM2547" i="2"/>
  <c r="AM2617" i="2"/>
  <c r="AM3245" i="2"/>
  <c r="AM4158" i="2"/>
  <c r="AM4344" i="2"/>
  <c r="AM4367" i="2"/>
  <c r="AM4786" i="2"/>
  <c r="AM4813" i="2"/>
  <c r="AM2712" i="2"/>
  <c r="AM2808" i="2"/>
  <c r="AM2809" i="2"/>
  <c r="AM5419" i="2"/>
  <c r="AM6032" i="2"/>
  <c r="AM6088" i="2"/>
  <c r="AM6157" i="2"/>
  <c r="AM6271" i="2"/>
  <c r="AM4988" i="2"/>
  <c r="AM6345" i="2"/>
  <c r="AM6432" i="2"/>
  <c r="AM109" i="2"/>
  <c r="AM201" i="2"/>
  <c r="AM942" i="2"/>
  <c r="AM4629" i="2"/>
  <c r="AM1217" i="2"/>
  <c r="AM3521" i="2"/>
  <c r="AM4116" i="2"/>
  <c r="AM5788" i="2"/>
  <c r="AM51" i="2"/>
  <c r="AM110" i="2"/>
  <c r="AM561" i="2"/>
  <c r="AM562" i="2"/>
  <c r="AM858" i="2"/>
  <c r="AM3402" i="2"/>
  <c r="AM4117" i="2"/>
  <c r="AM5096" i="2"/>
  <c r="AM5284" i="2"/>
  <c r="AM5513" i="2"/>
  <c r="AM5578" i="2"/>
  <c r="AM5613" i="2"/>
  <c r="AM6033" i="2"/>
  <c r="AM6158" i="2"/>
  <c r="AM6272" i="2"/>
  <c r="AM4964" i="2"/>
  <c r="AM202" i="2"/>
  <c r="AM203" i="2"/>
  <c r="AM966" i="2"/>
  <c r="AM4630" i="2"/>
  <c r="AM1244" i="2"/>
  <c r="AM3522" i="2"/>
  <c r="AM3413" i="2"/>
  <c r="AM4159" i="2"/>
  <c r="AM5789" i="2"/>
  <c r="AM1325" i="2"/>
  <c r="AM1326" i="2"/>
  <c r="AM1380" i="2"/>
  <c r="AM1425" i="2"/>
  <c r="AM1473" i="2"/>
  <c r="AM1474" i="2"/>
  <c r="AM111" i="2"/>
  <c r="AM204" i="2"/>
  <c r="AM608" i="2"/>
  <c r="AM647" i="2"/>
  <c r="AM859" i="2"/>
  <c r="AM1936" i="2"/>
  <c r="AM2015" i="2"/>
  <c r="AM3722" i="2"/>
  <c r="AM3752" i="2"/>
  <c r="AM3948" i="2"/>
  <c r="AM3975" i="2"/>
  <c r="AM2318" i="2"/>
  <c r="AM2352" i="2"/>
  <c r="AM2353" i="2"/>
  <c r="AM2386" i="2"/>
  <c r="AM2423" i="2"/>
  <c r="AM2460" i="2"/>
  <c r="AM3414" i="2"/>
  <c r="AM2982" i="2"/>
  <c r="AM2983" i="2"/>
  <c r="AM4160" i="2"/>
  <c r="AM4448" i="2"/>
  <c r="AM4482" i="2"/>
  <c r="AM4727" i="2"/>
  <c r="AM4751" i="2"/>
  <c r="AM5097" i="2"/>
  <c r="AM5285" i="2"/>
  <c r="AM5377" i="2"/>
  <c r="AM5514" i="2"/>
  <c r="AM5579" i="2"/>
  <c r="AM5642" i="2"/>
  <c r="AM5864" i="2"/>
  <c r="AM5912" i="2"/>
  <c r="AM5932" i="2"/>
  <c r="AM4965" i="2"/>
  <c r="AM6361" i="2"/>
  <c r="AM6492" i="2"/>
  <c r="AM13" i="2"/>
  <c r="AM25" i="2"/>
  <c r="AM967" i="2"/>
  <c r="AM4631" i="2"/>
  <c r="AM1218" i="2"/>
  <c r="AM3523" i="2"/>
  <c r="AM3050" i="2"/>
  <c r="AM3590" i="2"/>
  <c r="AM3600" i="2"/>
  <c r="AM3886" i="2"/>
  <c r="AM3919" i="2"/>
  <c r="AM4118" i="2"/>
  <c r="AM5790" i="2"/>
  <c r="AM4" i="2"/>
  <c r="AM18" i="2"/>
  <c r="AM534" i="2"/>
  <c r="AM563" i="2"/>
  <c r="AM860" i="2"/>
  <c r="AM1381" i="2"/>
  <c r="AM1475" i="2"/>
  <c r="AM1126" i="2"/>
  <c r="AM1165" i="2"/>
  <c r="AM1219" i="2"/>
  <c r="AM1534" i="2"/>
  <c r="AM1599" i="2"/>
  <c r="AM1659" i="2"/>
  <c r="AM1660" i="2"/>
  <c r="AM1744" i="2"/>
  <c r="AM1848" i="2"/>
  <c r="AM2016" i="2"/>
  <c r="AM2282" i="2"/>
  <c r="AM2292" i="2"/>
  <c r="AM2713" i="2"/>
  <c r="AM2810" i="2"/>
  <c r="AM3051" i="2"/>
  <c r="AM4119" i="2"/>
  <c r="AM4301" i="2"/>
  <c r="AM4330" i="2"/>
  <c r="AM4692" i="2"/>
  <c r="AM4703" i="2"/>
  <c r="AM4945" i="2"/>
  <c r="AM5098" i="2"/>
  <c r="AM5286" i="2"/>
  <c r="AM5356" i="2"/>
  <c r="AM5515" i="2"/>
  <c r="AM5580" i="2"/>
  <c r="AM5614" i="2"/>
  <c r="AM5854" i="2"/>
  <c r="AM5892" i="2"/>
  <c r="AM5913" i="2"/>
  <c r="AM6301" i="2"/>
  <c r="AM6467" i="2"/>
  <c r="AM3187" i="2"/>
  <c r="AM3621" i="2"/>
  <c r="AM3622" i="2"/>
  <c r="AM3821" i="2"/>
  <c r="AM3838" i="2"/>
  <c r="AM4075" i="2"/>
  <c r="AM112" i="2"/>
  <c r="AM205" i="2"/>
  <c r="AM609" i="2"/>
  <c r="AM648" i="2"/>
  <c r="AM861" i="2"/>
  <c r="AM1535" i="2"/>
  <c r="AM1600" i="2"/>
  <c r="AM1601" i="2"/>
  <c r="AM1661" i="2"/>
  <c r="AM1745" i="2"/>
  <c r="AM1849" i="2"/>
  <c r="AM1937" i="2"/>
  <c r="AM1938" i="2"/>
  <c r="AM2548" i="2"/>
  <c r="AM2618" i="2"/>
  <c r="AM2619" i="2"/>
  <c r="AM113" i="2"/>
  <c r="AM206" i="2"/>
  <c r="AM943" i="2"/>
  <c r="AM4632" i="2"/>
  <c r="AM1245" i="2"/>
  <c r="AM3524" i="2"/>
  <c r="AM5122" i="2"/>
  <c r="AM5287" i="2"/>
  <c r="AM5615" i="2"/>
  <c r="AM2549" i="2"/>
  <c r="AM2620" i="2"/>
  <c r="AM3246" i="2"/>
  <c r="AM4161" i="2"/>
  <c r="AM4345" i="2"/>
  <c r="AM4368" i="2"/>
  <c r="AM4814" i="2"/>
  <c r="AM4815" i="2"/>
  <c r="AM2714" i="2"/>
  <c r="AM2715" i="2"/>
  <c r="AM2811" i="2"/>
  <c r="AM5420" i="2"/>
  <c r="AM6034" i="2"/>
  <c r="AM6089" i="2"/>
  <c r="AM6159" i="2"/>
  <c r="AM6273" i="2"/>
  <c r="AM4989" i="2"/>
  <c r="AM6346" i="2"/>
  <c r="AM6436" i="2"/>
  <c r="AM282" i="2"/>
  <c r="AM342" i="2"/>
  <c r="AM996" i="2"/>
  <c r="AM4633" i="2"/>
  <c r="AM1282" i="2"/>
  <c r="AM3525" i="2"/>
  <c r="AM3188" i="2"/>
  <c r="AM1426" i="2"/>
  <c r="AM1427" i="2"/>
  <c r="AM1476" i="2"/>
  <c r="AM1536" i="2"/>
  <c r="AM1602" i="2"/>
  <c r="AM1603" i="2"/>
  <c r="AM283" i="2"/>
  <c r="AM284" i="2"/>
  <c r="AM689" i="2"/>
  <c r="AM719" i="2"/>
  <c r="AM862" i="2"/>
  <c r="AM1662" i="2"/>
  <c r="AM1746" i="2"/>
  <c r="AM3658" i="2"/>
  <c r="AM3659" i="2"/>
  <c r="AM3860" i="2"/>
  <c r="AM3887" i="2"/>
  <c r="AM2387" i="2"/>
  <c r="AM2388" i="2"/>
  <c r="AM2424" i="2"/>
  <c r="AM2461" i="2"/>
  <c r="AM2496" i="2"/>
  <c r="AM2497" i="2"/>
  <c r="AM3247" i="2"/>
  <c r="AM2716" i="2"/>
  <c r="AM2812" i="2"/>
  <c r="AM4283" i="2"/>
  <c r="AM4387" i="2"/>
  <c r="AM4415" i="2"/>
  <c r="AM4873" i="2"/>
  <c r="AM4874" i="2"/>
  <c r="AM4254" i="2"/>
  <c r="AM5791" i="2"/>
  <c r="AM5171" i="2"/>
  <c r="AM5288" i="2"/>
  <c r="AM5421" i="2"/>
  <c r="AM5707" i="2"/>
  <c r="AM6035" i="2"/>
  <c r="AM6160" i="2"/>
  <c r="AM6274" i="2"/>
  <c r="AM5018" i="2"/>
  <c r="AM6335" i="2"/>
  <c r="AM6442" i="2"/>
  <c r="AM285" i="2"/>
  <c r="AM286" i="2"/>
  <c r="AM997" i="2"/>
  <c r="AM4634" i="2"/>
  <c r="AM1246" i="2"/>
  <c r="AM3526" i="2"/>
  <c r="AM3189" i="2"/>
  <c r="AM3723" i="2"/>
  <c r="AM3753" i="2"/>
  <c r="AM3949" i="2"/>
  <c r="AM3950" i="2"/>
  <c r="AM114" i="2"/>
  <c r="AM207" i="2"/>
  <c r="AM610" i="2"/>
  <c r="AM649" i="2"/>
  <c r="AM863" i="2"/>
  <c r="AM1663" i="2"/>
  <c r="AM1747" i="2"/>
  <c r="AM1748" i="2"/>
  <c r="AM1850" i="2"/>
  <c r="AM1939" i="2"/>
  <c r="AM2017" i="2"/>
  <c r="AM2550" i="2"/>
  <c r="AM2621" i="2"/>
  <c r="AM2622" i="2"/>
  <c r="AM1851" i="2"/>
  <c r="AM2018" i="2"/>
  <c r="AM2898" i="2"/>
  <c r="AM2984" i="2"/>
  <c r="AM3190" i="2"/>
  <c r="AM4162" i="2"/>
  <c r="AM4449" i="2"/>
  <c r="AM4483" i="2"/>
  <c r="AM4728" i="2"/>
  <c r="AM4752" i="2"/>
  <c r="AM2717" i="2"/>
  <c r="AM2813" i="2"/>
  <c r="AM2899" i="2"/>
  <c r="AM4214" i="2"/>
  <c r="AM5792" i="2"/>
  <c r="AM5150" i="2"/>
  <c r="AM5289" i="2"/>
  <c r="AM5396" i="2"/>
  <c r="AM5516" i="2"/>
  <c r="AM5581" i="2"/>
  <c r="AM5668" i="2"/>
  <c r="AM5914" i="2"/>
  <c r="AM5933" i="2"/>
  <c r="AM6161" i="2"/>
  <c r="AM4990" i="2"/>
  <c r="AM6347" i="2"/>
  <c r="AM6493" i="2"/>
  <c r="AM287" i="2"/>
  <c r="AM343" i="2"/>
  <c r="AM1014" i="2"/>
  <c r="AM4635" i="2"/>
  <c r="AM1283" i="2"/>
  <c r="AM3527" i="2"/>
  <c r="AM3248" i="2"/>
  <c r="AM3754" i="2"/>
  <c r="AM3755" i="2"/>
  <c r="AM3951" i="2"/>
  <c r="AM3976" i="2"/>
  <c r="AM208" i="2"/>
  <c r="AM209" i="2"/>
  <c r="AM650" i="2"/>
  <c r="AM651" i="2"/>
  <c r="AM864" i="2"/>
  <c r="AM1664" i="2"/>
  <c r="AM1749" i="2"/>
  <c r="AM1852" i="2"/>
  <c r="AM1940" i="2"/>
  <c r="AM2019" i="2"/>
  <c r="AM2020" i="2"/>
  <c r="AM2623" i="2"/>
  <c r="AM2624" i="2"/>
  <c r="AM1941" i="2"/>
  <c r="AM2099" i="2"/>
  <c r="AM2985" i="2"/>
  <c r="AM3052" i="2"/>
  <c r="AM3249" i="2"/>
  <c r="AM4215" i="2"/>
  <c r="AM4484" i="2"/>
  <c r="AM4485" i="2"/>
  <c r="AM4753" i="2"/>
  <c r="AM4754" i="2"/>
  <c r="AM2718" i="2"/>
  <c r="AM2814" i="2"/>
  <c r="AM2900" i="2"/>
  <c r="AM2986" i="2"/>
  <c r="AM4255" i="2"/>
  <c r="AM5793" i="2"/>
  <c r="AM5151" i="2"/>
  <c r="AM5290" i="2"/>
  <c r="AM5422" i="2"/>
  <c r="AM5517" i="2"/>
  <c r="AM5533" i="2"/>
  <c r="AM5693" i="2"/>
  <c r="AM5934" i="2"/>
  <c r="AM5955" i="2"/>
  <c r="AM6162" i="2"/>
  <c r="AM4991" i="2"/>
  <c r="AM6371" i="2"/>
  <c r="AM6509" i="2"/>
  <c r="AM288" i="2"/>
  <c r="AM289" i="2"/>
  <c r="AM968" i="2"/>
  <c r="AM4636" i="2"/>
  <c r="AM1247" i="2"/>
  <c r="AM3528" i="2"/>
  <c r="AM1382" i="2"/>
  <c r="AM1428" i="2"/>
  <c r="AM1429" i="2"/>
  <c r="AM1477" i="2"/>
  <c r="AM1537" i="2"/>
  <c r="AM1604" i="2"/>
  <c r="AM1665" i="2"/>
  <c r="AM1750" i="2"/>
  <c r="AM2625" i="2"/>
  <c r="AM2354" i="2"/>
  <c r="AM2389" i="2"/>
  <c r="AM2390" i="2"/>
  <c r="AM2425" i="2"/>
  <c r="AM2462" i="2"/>
  <c r="AM2498" i="2"/>
  <c r="AM3191" i="2"/>
  <c r="AM2719" i="2"/>
  <c r="AM4216" i="2"/>
  <c r="AM5794" i="2"/>
  <c r="AM5152" i="2"/>
  <c r="AM5291" i="2"/>
  <c r="AM5694" i="2"/>
  <c r="AM6036" i="2"/>
  <c r="AM6163" i="2"/>
  <c r="AM6275" i="2"/>
  <c r="AM4992" i="2"/>
  <c r="AM3291" i="2"/>
  <c r="AM3643" i="2"/>
  <c r="AM3660" i="2"/>
  <c r="AM3861" i="2"/>
  <c r="AM3888" i="2"/>
  <c r="AM4076" i="2"/>
  <c r="AM290" i="2"/>
  <c r="AM291" i="2"/>
  <c r="AM690" i="2"/>
  <c r="AM720" i="2"/>
  <c r="AM865" i="2"/>
  <c r="AM1666" i="2"/>
  <c r="AM1751" i="2"/>
  <c r="AM1752" i="2"/>
  <c r="AM1853" i="2"/>
  <c r="AM1942" i="2"/>
  <c r="AM2021" i="2"/>
  <c r="AM2022" i="2"/>
  <c r="AM2100" i="2"/>
  <c r="AM2720" i="2"/>
  <c r="AM292" i="2"/>
  <c r="AM344" i="2"/>
  <c r="AM998" i="2"/>
  <c r="AM4637" i="2"/>
  <c r="AM1284" i="2"/>
  <c r="AM3529" i="2"/>
  <c r="AM5172" i="2"/>
  <c r="AM5292" i="2"/>
  <c r="AM5669" i="2"/>
  <c r="AM2721" i="2"/>
  <c r="AM2722" i="2"/>
  <c r="AM3292" i="2"/>
  <c r="AM4256" i="2"/>
  <c r="AM4388" i="2"/>
  <c r="AM4416" i="2"/>
  <c r="AM4840" i="2"/>
  <c r="AM4875" i="2"/>
  <c r="AM2723" i="2"/>
  <c r="AM2815" i="2"/>
  <c r="AM2901" i="2"/>
  <c r="AM2987" i="2"/>
  <c r="AM3053" i="2"/>
  <c r="AM5453" i="2"/>
  <c r="AM6090" i="2"/>
  <c r="AM6091" i="2"/>
  <c r="AM6164" i="2"/>
  <c r="AM6276" i="2"/>
  <c r="AM5030" i="2"/>
  <c r="AM6372" i="2"/>
  <c r="AM6452" i="2"/>
  <c r="AM115" i="2"/>
  <c r="AM210" i="2"/>
  <c r="AM944" i="2"/>
  <c r="AM4638" i="2"/>
  <c r="AM1220" i="2"/>
  <c r="AM3530" i="2"/>
  <c r="AM3108" i="2"/>
  <c r="AM4120" i="2"/>
  <c r="AM5795" i="2"/>
  <c r="AM1327" i="2"/>
  <c r="AM1328" i="2"/>
  <c r="AM1383" i="2"/>
  <c r="AM1430" i="2"/>
  <c r="AM1478" i="2"/>
  <c r="AM1479" i="2"/>
  <c r="AM116" i="2"/>
  <c r="AM211" i="2"/>
  <c r="AM611" i="2"/>
  <c r="AM652" i="2"/>
  <c r="AM866" i="2"/>
  <c r="AM1538" i="2"/>
  <c r="AM1605" i="2"/>
  <c r="AM2551" i="2"/>
  <c r="AM2626" i="2"/>
  <c r="AM3623" i="2"/>
  <c r="AM3644" i="2"/>
  <c r="AM3839" i="2"/>
  <c r="AM3840" i="2"/>
  <c r="AM2319" i="2"/>
  <c r="AM2320" i="2"/>
  <c r="AM2355" i="2"/>
  <c r="AM2391" i="2"/>
  <c r="AM2426" i="2"/>
  <c r="AM2427" i="2"/>
  <c r="AM3152" i="2"/>
  <c r="AM4966" i="2"/>
  <c r="AM4217" i="2"/>
  <c r="AM4346" i="2"/>
  <c r="AM4369" i="2"/>
  <c r="AM4816" i="2"/>
  <c r="AM4841" i="2"/>
  <c r="AM5099" i="2"/>
  <c r="AM5293" i="2"/>
  <c r="AM5378" i="2"/>
  <c r="AM5643" i="2"/>
  <c r="AM6092" i="2"/>
  <c r="AM6165" i="2"/>
  <c r="AM6277" i="2"/>
  <c r="AM6320" i="2"/>
  <c r="AM6419" i="2"/>
  <c r="AM117" i="2"/>
  <c r="AM212" i="2"/>
  <c r="AM945" i="2"/>
  <c r="AM4639" i="2"/>
  <c r="AM1221" i="2"/>
  <c r="AM3531" i="2"/>
  <c r="AM4121" i="2"/>
  <c r="AM5796" i="2"/>
  <c r="AM52" i="2"/>
  <c r="AM53" i="2"/>
  <c r="AM564" i="2"/>
  <c r="AM565" i="2"/>
  <c r="AM867" i="2"/>
  <c r="AM3403" i="2"/>
  <c r="AM4122" i="2"/>
  <c r="AM5100" i="2"/>
  <c r="AM5294" i="2"/>
  <c r="AM5518" i="2"/>
  <c r="AM5582" i="2"/>
  <c r="AM5616" i="2"/>
  <c r="AM6037" i="2"/>
  <c r="AM6166" i="2"/>
  <c r="AM6278" i="2"/>
  <c r="AM4967" i="2"/>
  <c r="AM213" i="2"/>
  <c r="AM293" i="2"/>
  <c r="AM969" i="2"/>
  <c r="AM4640" i="2"/>
  <c r="AM1248" i="2"/>
  <c r="AM3532" i="2"/>
  <c r="AM3153" i="2"/>
  <c r="AM3695" i="2"/>
  <c r="AM3724" i="2"/>
  <c r="AM3920" i="2"/>
  <c r="AM3952" i="2"/>
  <c r="AM4163" i="2"/>
  <c r="AM5797" i="2"/>
  <c r="AM54" i="2"/>
  <c r="AM118" i="2"/>
  <c r="AM566" i="2"/>
  <c r="AM612" i="2"/>
  <c r="AM868" i="2"/>
  <c r="AM1606" i="2"/>
  <c r="AM1667" i="2"/>
  <c r="AM1668" i="2"/>
  <c r="AM1753" i="2"/>
  <c r="AM1854" i="2"/>
  <c r="AM1943" i="2"/>
  <c r="AM2499" i="2"/>
  <c r="AM2552" i="2"/>
  <c r="AM2553" i="2"/>
  <c r="AM2627" i="2"/>
  <c r="AM1855" i="2"/>
  <c r="AM1944" i="2"/>
  <c r="AM2816" i="2"/>
  <c r="AM2902" i="2"/>
  <c r="AM3192" i="2"/>
  <c r="AM4164" i="2"/>
  <c r="AM4417" i="2"/>
  <c r="AM4450" i="2"/>
  <c r="AM4704" i="2"/>
  <c r="AM4729" i="2"/>
  <c r="AM4968" i="2"/>
  <c r="AM2724" i="2"/>
  <c r="AM2817" i="2"/>
  <c r="AM5123" i="2"/>
  <c r="AM5295" i="2"/>
  <c r="AM5379" i="2"/>
  <c r="AM5519" i="2"/>
  <c r="AM5583" i="2"/>
  <c r="AM5644" i="2"/>
  <c r="AM5915" i="2"/>
  <c r="AM5916" i="2"/>
  <c r="AM6167" i="2"/>
  <c r="AM6321" i="2"/>
  <c r="AM6481" i="2"/>
  <c r="AM3293" i="2"/>
  <c r="AM3661" i="2"/>
  <c r="AM3662" i="2"/>
  <c r="AM3862" i="2"/>
  <c r="AM3889" i="2"/>
  <c r="AM4077" i="2"/>
  <c r="AM294" i="2"/>
  <c r="AM345" i="2"/>
  <c r="AM691" i="2"/>
  <c r="AM721" i="2"/>
  <c r="AM869" i="2"/>
  <c r="AM1669" i="2"/>
  <c r="AM1754" i="2"/>
  <c r="AM1856" i="2"/>
  <c r="AM1945" i="2"/>
  <c r="AM2023" i="2"/>
  <c r="AM2101" i="2"/>
  <c r="AM2102" i="2"/>
  <c r="AM295" i="2"/>
  <c r="AM346" i="2"/>
  <c r="AM999" i="2"/>
  <c r="AM4641" i="2"/>
  <c r="AM1285" i="2"/>
  <c r="AM3533" i="2"/>
  <c r="AM5173" i="2"/>
  <c r="AM5296" i="2"/>
  <c r="AM5670" i="2"/>
  <c r="AM1755" i="2"/>
  <c r="AM2725" i="2"/>
  <c r="AM2818" i="2"/>
  <c r="AM3332" i="2"/>
  <c r="AM4257" i="2"/>
  <c r="AM4389" i="2"/>
  <c r="AM4418" i="2"/>
  <c r="AM4842" i="2"/>
  <c r="AM4876" i="2"/>
  <c r="AM2726" i="2"/>
  <c r="AM2819" i="2"/>
  <c r="AM2820" i="2"/>
  <c r="AM2903" i="2"/>
  <c r="AM2988" i="2"/>
  <c r="AM3054" i="2"/>
  <c r="AM5460" i="2"/>
  <c r="AM6038" i="2"/>
  <c r="AM6093" i="2"/>
  <c r="AM6168" i="2"/>
  <c r="AM6219" i="2"/>
  <c r="AM5031" i="2"/>
  <c r="AM6373" i="2"/>
  <c r="AM6453" i="2"/>
  <c r="AM296" i="2"/>
  <c r="AM347" i="2"/>
  <c r="AM1015" i="2"/>
  <c r="AM4642" i="2"/>
  <c r="AM1286" i="2"/>
  <c r="AM3534" i="2"/>
  <c r="AM3193" i="2"/>
  <c r="AM3725" i="2"/>
  <c r="AM3756" i="2"/>
  <c r="AM3953" i="2"/>
  <c r="AM3977" i="2"/>
  <c r="AM119" i="2"/>
  <c r="AM214" i="2"/>
  <c r="AM613" i="2"/>
  <c r="AM653" i="2"/>
  <c r="AM870" i="2"/>
  <c r="AM1670" i="2"/>
  <c r="AM1756" i="2"/>
  <c r="AM1857" i="2"/>
  <c r="AM1946" i="2"/>
  <c r="AM2024" i="2"/>
  <c r="AM2025" i="2"/>
  <c r="AM2554" i="2"/>
  <c r="AM2628" i="2"/>
  <c r="AM1947" i="2"/>
  <c r="AM2103" i="2"/>
  <c r="AM2989" i="2"/>
  <c r="AM2990" i="2"/>
  <c r="AM3250" i="2"/>
  <c r="AM4218" i="2"/>
  <c r="AM4451" i="2"/>
  <c r="AM4486" i="2"/>
  <c r="AM4730" i="2"/>
  <c r="AM4755" i="2"/>
  <c r="AM2727" i="2"/>
  <c r="AM2821" i="2"/>
  <c r="AM2822" i="2"/>
  <c r="AM2904" i="2"/>
  <c r="AM4219" i="2"/>
  <c r="AM5798" i="2"/>
  <c r="AM5153" i="2"/>
  <c r="AM5297" i="2"/>
  <c r="AM5397" i="2"/>
  <c r="AM5520" i="2"/>
  <c r="AM5584" i="2"/>
  <c r="AM5671" i="2"/>
  <c r="AM5860" i="2"/>
  <c r="AM5935" i="2"/>
  <c r="AM5956" i="2"/>
  <c r="AM4993" i="2"/>
  <c r="AM6362" i="2"/>
  <c r="AM6494" i="2"/>
  <c r="AM215" i="2"/>
  <c r="AM297" i="2"/>
  <c r="AM1000" i="2"/>
  <c r="AM4643" i="2"/>
  <c r="AM1249" i="2"/>
  <c r="AM3535" i="2"/>
  <c r="AM3154" i="2"/>
  <c r="AM3696" i="2"/>
  <c r="AM3726" i="2"/>
  <c r="AM3921" i="2"/>
  <c r="AM3954" i="2"/>
  <c r="AM4165" i="2"/>
  <c r="AM5799" i="2"/>
  <c r="AM55" i="2"/>
  <c r="AM120" i="2"/>
  <c r="AM567" i="2"/>
  <c r="AM614" i="2"/>
  <c r="AM871" i="2"/>
  <c r="AM1607" i="2"/>
  <c r="AM1671" i="2"/>
  <c r="AM1757" i="2"/>
  <c r="AM1758" i="2"/>
  <c r="AM1858" i="2"/>
  <c r="AM1948" i="2"/>
  <c r="AM2500" i="2"/>
  <c r="AM2555" i="2"/>
  <c r="AM2629" i="2"/>
  <c r="AM2630" i="2"/>
  <c r="AM1859" i="2"/>
  <c r="AM1949" i="2"/>
  <c r="AM2823" i="2"/>
  <c r="AM2905" i="2"/>
  <c r="AM3194" i="2"/>
  <c r="AM4166" i="2"/>
  <c r="AM4419" i="2"/>
  <c r="AM4452" i="2"/>
  <c r="AM4705" i="2"/>
  <c r="AM4731" i="2"/>
  <c r="AM4969" i="2"/>
  <c r="AM2728" i="2"/>
  <c r="AM2824" i="2"/>
  <c r="AM5124" i="2"/>
  <c r="AM5298" i="2"/>
  <c r="AM5380" i="2"/>
  <c r="AM5521" i="2"/>
  <c r="AM5585" i="2"/>
  <c r="AM5645" i="2"/>
  <c r="AM5917" i="2"/>
  <c r="AM5936" i="2"/>
  <c r="AM6169" i="2"/>
  <c r="AM6336" i="2"/>
  <c r="AM6482" i="2"/>
  <c r="AM348" i="2"/>
  <c r="AM376" i="2"/>
  <c r="AM1016" i="2"/>
  <c r="AM4644" i="2"/>
  <c r="AM1329" i="2"/>
  <c r="AM3536" i="2"/>
  <c r="AM3428" i="2"/>
  <c r="AM1431" i="2"/>
  <c r="AM1432" i="2"/>
  <c r="AM1480" i="2"/>
  <c r="AM1539" i="2"/>
  <c r="AM1608" i="2"/>
  <c r="AM1609" i="2"/>
  <c r="AM298" i="2"/>
  <c r="AM299" i="2"/>
  <c r="AM692" i="2"/>
  <c r="AM722" i="2"/>
  <c r="AM872" i="2"/>
  <c r="AM2104" i="2"/>
  <c r="AM2143" i="2"/>
  <c r="AM3778" i="2"/>
  <c r="AM3785" i="2"/>
  <c r="AM3997" i="2"/>
  <c r="AM3998" i="2"/>
  <c r="AM2392" i="2"/>
  <c r="AM2393" i="2"/>
  <c r="AM2428" i="2"/>
  <c r="AM2463" i="2"/>
  <c r="AM2501" i="2"/>
  <c r="AM2502" i="2"/>
  <c r="AM3433" i="2"/>
  <c r="AM3055" i="2"/>
  <c r="AM3081" i="2"/>
  <c r="AM4258" i="2"/>
  <c r="AM4504" i="2"/>
  <c r="AM4519" i="2"/>
  <c r="AM4787" i="2"/>
  <c r="AM4817" i="2"/>
  <c r="AM4259" i="2"/>
  <c r="AM5800" i="2"/>
  <c r="AM5154" i="2"/>
  <c r="AM5299" i="2"/>
  <c r="AM5423" i="2"/>
  <c r="AM5522" i="2"/>
  <c r="AM5586" i="2"/>
  <c r="AM5695" i="2"/>
  <c r="AM5957" i="2"/>
  <c r="AM5969" i="2"/>
  <c r="AM6170" i="2"/>
  <c r="AM5019" i="2"/>
  <c r="AM6390" i="2"/>
  <c r="AM6515" i="2"/>
  <c r="AM300" i="2"/>
  <c r="AM349" i="2"/>
  <c r="AM1001" i="2"/>
  <c r="AM4645" i="2"/>
  <c r="AM1287" i="2"/>
  <c r="AM3537" i="2"/>
  <c r="AM3429" i="2"/>
  <c r="AM1384" i="2"/>
  <c r="AM1433" i="2"/>
  <c r="AM1481" i="2"/>
  <c r="AM1482" i="2"/>
  <c r="AM1540" i="2"/>
  <c r="AM1610" i="2"/>
  <c r="AM216" i="2"/>
  <c r="AM301" i="2"/>
  <c r="AM693" i="2"/>
  <c r="AM694" i="2"/>
  <c r="AM873" i="2"/>
  <c r="AM2026" i="2"/>
  <c r="AM2105" i="2"/>
  <c r="AM3779" i="2"/>
  <c r="AM3780" i="2"/>
  <c r="AM3978" i="2"/>
  <c r="AM3999" i="2"/>
  <c r="AM2356" i="2"/>
  <c r="AM2394" i="2"/>
  <c r="AM2429" i="2"/>
  <c r="AM2464" i="2"/>
  <c r="AM2465" i="2"/>
  <c r="AM2503" i="2"/>
  <c r="AM3434" i="2"/>
  <c r="AM3056" i="2"/>
  <c r="AM3082" i="2"/>
  <c r="AM4220" i="2"/>
  <c r="AM4505" i="2"/>
  <c r="AM4520" i="2"/>
  <c r="AM4788" i="2"/>
  <c r="AM4818" i="2"/>
  <c r="AM4260" i="2"/>
  <c r="AM5801" i="2"/>
  <c r="AM5155" i="2"/>
  <c r="AM5300" i="2"/>
  <c r="AM5424" i="2"/>
  <c r="AM5523" i="2"/>
  <c r="AM5587" i="2"/>
  <c r="AM5696" i="2"/>
  <c r="AM5878" i="2"/>
  <c r="AM5958" i="2"/>
  <c r="AM5959" i="2"/>
  <c r="AM5020" i="2"/>
  <c r="AM6391" i="2"/>
  <c r="AM6510" i="2"/>
  <c r="AM217" i="2"/>
  <c r="AM397" i="2"/>
  <c r="AM970" i="2"/>
  <c r="AM4646" i="2"/>
  <c r="AM1288" i="2"/>
  <c r="AM3538" i="2"/>
  <c r="AM3415" i="2"/>
  <c r="AM1330" i="2"/>
  <c r="AM1385" i="2"/>
  <c r="AM1434" i="2"/>
  <c r="AM1483" i="2"/>
  <c r="AM1484" i="2"/>
  <c r="AM1541" i="2"/>
  <c r="AM218" i="2"/>
  <c r="AM219" i="2"/>
  <c r="AM654" i="2"/>
  <c r="AM655" i="2"/>
  <c r="AM874" i="2"/>
  <c r="AM2027" i="2"/>
  <c r="AM2106" i="2"/>
  <c r="AM3757" i="2"/>
  <c r="AM3758" i="2"/>
  <c r="AM3979" i="2"/>
  <c r="AM3980" i="2"/>
  <c r="AM2321" i="2"/>
  <c r="AM2357" i="2"/>
  <c r="AM2395" i="2"/>
  <c r="AM2430" i="2"/>
  <c r="AM2431" i="2"/>
  <c r="AM2466" i="2"/>
  <c r="AM3430" i="2"/>
  <c r="AM2991" i="2"/>
  <c r="AM3057" i="2"/>
  <c r="AM4221" i="2"/>
  <c r="AM4487" i="2"/>
  <c r="AM4506" i="2"/>
  <c r="AM4756" i="2"/>
  <c r="AM4789" i="2"/>
  <c r="AM4222" i="2"/>
  <c r="AM5802" i="2"/>
  <c r="AM5125" i="2"/>
  <c r="AM5301" i="2"/>
  <c r="AM5398" i="2"/>
  <c r="AM5524" i="2"/>
  <c r="AM5588" i="2"/>
  <c r="AM5672" i="2"/>
  <c r="AM5870" i="2"/>
  <c r="AM5937" i="2"/>
  <c r="AM5938" i="2"/>
  <c r="AM4994" i="2"/>
  <c r="AM6374" i="2"/>
  <c r="AM6495" i="2"/>
  <c r="AM377" i="2"/>
  <c r="AM398" i="2"/>
  <c r="AM1036" i="2"/>
  <c r="AM4647" i="2"/>
  <c r="AM1331" i="2"/>
  <c r="AM3539" i="2"/>
  <c r="AM3294" i="2"/>
  <c r="AM3781" i="2"/>
  <c r="AM3786" i="2"/>
  <c r="AM4000" i="2"/>
  <c r="AM4001" i="2"/>
  <c r="AM1860" i="2"/>
  <c r="AM1861" i="2"/>
  <c r="AM1950" i="2"/>
  <c r="AM2028" i="2"/>
  <c r="AM2107" i="2"/>
  <c r="AM2108" i="2"/>
  <c r="AM2109" i="2"/>
  <c r="AM2144" i="2"/>
  <c r="AM3058" i="2"/>
  <c r="AM3083" i="2"/>
  <c r="AM3295" i="2"/>
  <c r="AM4507" i="2"/>
  <c r="AM4521" i="2"/>
  <c r="AM4790" i="2"/>
  <c r="AM4819" i="2"/>
  <c r="AM2729" i="2"/>
  <c r="AM2825" i="2"/>
  <c r="AM2826" i="2"/>
  <c r="AM2906" i="2"/>
  <c r="AM2992" i="2"/>
  <c r="AM3059" i="2"/>
  <c r="AM4284" i="2"/>
  <c r="AM5803" i="2"/>
  <c r="AM5187" i="2"/>
  <c r="AM5302" i="2"/>
  <c r="AM5440" i="2"/>
  <c r="AM5525" i="2"/>
  <c r="AM5589" i="2"/>
  <c r="AM5708" i="2"/>
  <c r="AM5865" i="2"/>
  <c r="AM5970" i="2"/>
  <c r="AM5971" i="2"/>
  <c r="AM5032" i="2"/>
  <c r="AM6392" i="2"/>
  <c r="AM6516" i="2"/>
  <c r="AM378" i="2"/>
  <c r="AM399" i="2"/>
  <c r="AM1043" i="2"/>
  <c r="AM4648" i="2"/>
  <c r="AM1386" i="2"/>
  <c r="AM3540" i="2"/>
  <c r="AM3296" i="2"/>
  <c r="AM1862" i="2"/>
  <c r="AM1951" i="2"/>
  <c r="AM2029" i="2"/>
  <c r="AM2030" i="2"/>
  <c r="AM2110" i="2"/>
  <c r="AM2145" i="2"/>
  <c r="AM2111" i="2"/>
  <c r="AM2146" i="2"/>
  <c r="AM3084" i="2"/>
  <c r="AM3085" i="2"/>
  <c r="AM3333" i="2"/>
  <c r="AM4508" i="2"/>
  <c r="AM4522" i="2"/>
  <c r="AM4791" i="2"/>
  <c r="AM4820" i="2"/>
  <c r="AM2730" i="2"/>
  <c r="AM2827" i="2"/>
  <c r="AM2907" i="2"/>
  <c r="AM2993" i="2"/>
  <c r="AM2994" i="2"/>
  <c r="AM3060" i="2"/>
  <c r="AM4302" i="2"/>
  <c r="AM5804" i="2"/>
  <c r="AM5188" i="2"/>
  <c r="AM5303" i="2"/>
  <c r="AM5441" i="2"/>
  <c r="AM5526" i="2"/>
  <c r="AM5590" i="2"/>
  <c r="AM5709" i="2"/>
  <c r="AM5972" i="2"/>
  <c r="AM5979" i="2"/>
  <c r="AM6171" i="2"/>
  <c r="AM5033" i="2"/>
  <c r="AM6398" i="2"/>
  <c r="AM6517" i="2"/>
  <c r="AM350" i="2"/>
  <c r="AM379" i="2"/>
  <c r="AM1017" i="2"/>
  <c r="AM4649" i="2"/>
  <c r="AM1332" i="2"/>
  <c r="AM3541" i="2"/>
  <c r="AM3435" i="2"/>
  <c r="AM1435" i="2"/>
  <c r="AM1485" i="2"/>
  <c r="AM1486" i="2"/>
  <c r="AM1542" i="2"/>
  <c r="AM1611" i="2"/>
  <c r="AM1672" i="2"/>
  <c r="AM302" i="2"/>
  <c r="AM400" i="2"/>
  <c r="AM695" i="2"/>
  <c r="AM723" i="2"/>
  <c r="AM875" i="2"/>
  <c r="AM2112" i="2"/>
  <c r="AM2147" i="2"/>
  <c r="AM3782" i="2"/>
  <c r="AM3787" i="2"/>
  <c r="AM4002" i="2"/>
  <c r="AM4004" i="2"/>
  <c r="AM2396" i="2"/>
  <c r="AM2432" i="2"/>
  <c r="AM2433" i="2"/>
  <c r="AM2467" i="2"/>
  <c r="AM2504" i="2"/>
  <c r="AM2556" i="2"/>
  <c r="AM3436" i="2"/>
  <c r="AM3086" i="2"/>
  <c r="AM3087" i="2"/>
  <c r="AM4261" i="2"/>
  <c r="AM4509" i="2"/>
  <c r="AM4523" i="2"/>
  <c r="AM4792" i="2"/>
  <c r="AM4821" i="2"/>
  <c r="AM4262" i="2"/>
  <c r="AM5805" i="2"/>
  <c r="AM5156" i="2"/>
  <c r="AM5304" i="2"/>
  <c r="AM5425" i="2"/>
  <c r="AM5527" i="2"/>
  <c r="AM5591" i="2"/>
  <c r="AM5697" i="2"/>
  <c r="AM5879" i="2"/>
  <c r="AM5960" i="2"/>
  <c r="AM5973" i="2"/>
  <c r="AM5021" i="2"/>
  <c r="AM6399" i="2"/>
  <c r="AM6518" i="2"/>
  <c r="AM121" i="2"/>
  <c r="AM122" i="2"/>
  <c r="AM919" i="2"/>
  <c r="AM4650" i="2"/>
  <c r="AM1188" i="2"/>
  <c r="AM3542" i="2"/>
  <c r="AM3109" i="2"/>
  <c r="AM4123" i="2"/>
  <c r="AM5806" i="2"/>
  <c r="AM1289" i="2"/>
  <c r="AM1333" i="2"/>
  <c r="AM1387" i="2"/>
  <c r="AM1388" i="2"/>
  <c r="AM1436" i="2"/>
  <c r="AM1487" i="2"/>
  <c r="AM56" i="2"/>
  <c r="AM123" i="2"/>
  <c r="AM615" i="2"/>
  <c r="AM616" i="2"/>
  <c r="AM876" i="2"/>
  <c r="AM1543" i="2"/>
  <c r="AM1544" i="2"/>
  <c r="AM2505" i="2"/>
  <c r="AM2557" i="2"/>
  <c r="AM3601" i="2"/>
  <c r="AM3624" i="2"/>
  <c r="AM3822" i="2"/>
  <c r="AM3841" i="2"/>
  <c r="AM2302" i="2"/>
  <c r="AM2322" i="2"/>
  <c r="AM2358" i="2"/>
  <c r="AM2359" i="2"/>
  <c r="AM2397" i="2"/>
  <c r="AM2434" i="2"/>
  <c r="AM3110" i="2"/>
  <c r="AM4946" i="2"/>
  <c r="AM4167" i="2"/>
  <c r="AM4331" i="2"/>
  <c r="AM4347" i="2"/>
  <c r="AM4793" i="2"/>
  <c r="AM4822" i="2"/>
  <c r="AM5101" i="2"/>
  <c r="AM5305" i="2"/>
  <c r="AM5357" i="2"/>
  <c r="AM5646" i="2"/>
  <c r="AM6039" i="2"/>
  <c r="AM6172" i="2"/>
  <c r="AM6220" i="2"/>
  <c r="AM6302" i="2"/>
  <c r="AM6412" i="2"/>
  <c r="AM220" i="2"/>
  <c r="AM221" i="2"/>
  <c r="AM971" i="2"/>
  <c r="AM4651" i="2"/>
  <c r="AM1250" i="2"/>
  <c r="AM3543" i="2"/>
  <c r="AM3386" i="2"/>
  <c r="AM3663" i="2"/>
  <c r="AM3697" i="2"/>
  <c r="AM3890" i="2"/>
  <c r="AM3922" i="2"/>
  <c r="AM4168" i="2"/>
  <c r="AM5807" i="2"/>
  <c r="AM57" i="2"/>
  <c r="AM124" i="2"/>
  <c r="AM568" i="2"/>
  <c r="AM617" i="2"/>
  <c r="AM877" i="2"/>
  <c r="AM1759" i="2"/>
  <c r="AM1545" i="2"/>
  <c r="AM1612" i="2"/>
  <c r="AM1673" i="2"/>
  <c r="AM1674" i="2"/>
  <c r="AM1760" i="2"/>
  <c r="AM1863" i="2"/>
  <c r="AM2506" i="2"/>
  <c r="AM2558" i="2"/>
  <c r="AM2631" i="2"/>
  <c r="AM2632" i="2"/>
  <c r="AM1864" i="2"/>
  <c r="AM2828" i="2"/>
  <c r="AM2829" i="2"/>
  <c r="AM3416" i="2"/>
  <c r="AM4169" i="2"/>
  <c r="AM4420" i="2"/>
  <c r="AM4453" i="2"/>
  <c r="AM4706" i="2"/>
  <c r="AM4732" i="2"/>
  <c r="AM2731" i="2"/>
  <c r="AM2830" i="2"/>
  <c r="AM5126" i="2"/>
  <c r="AM5306" i="2"/>
  <c r="AM5358" i="2"/>
  <c r="AM5528" i="2"/>
  <c r="AM5592" i="2"/>
  <c r="AM5647" i="2"/>
  <c r="AM6094" i="2"/>
  <c r="AM6173" i="2"/>
  <c r="AM6279" i="2"/>
  <c r="AM4995" i="2"/>
  <c r="AM6303" i="2"/>
  <c r="AM6413" i="2"/>
  <c r="AM351" i="2"/>
  <c r="AM519" i="2"/>
  <c r="AM920" i="2"/>
  <c r="AM4652" i="2"/>
  <c r="AM1189" i="2"/>
  <c r="AM3544" i="2"/>
  <c r="AM2995" i="2"/>
  <c r="AM4019" i="2"/>
  <c r="AM4026" i="2"/>
  <c r="AM4035" i="2"/>
  <c r="AM4036" i="2"/>
  <c r="AM4124" i="2"/>
  <c r="AM5808" i="2"/>
  <c r="AM5073" i="2"/>
  <c r="AM5307" i="2"/>
  <c r="AM5359" i="2"/>
  <c r="AM5598" i="2"/>
  <c r="AM5844" i="2"/>
  <c r="AM5880" i="2"/>
  <c r="AM5881" i="2"/>
  <c r="AM6293" i="2"/>
  <c r="AM6465" i="2"/>
  <c r="AM401" i="2"/>
  <c r="AM441" i="2"/>
  <c r="AM753" i="2"/>
  <c r="AM754" i="2"/>
  <c r="AM878" i="2"/>
  <c r="AM1058" i="2"/>
  <c r="AM1059" i="2"/>
  <c r="AM1060" i="2"/>
  <c r="AM1061" i="2"/>
  <c r="AM1062" i="2"/>
  <c r="AM1065" i="2"/>
  <c r="AM1080" i="2"/>
  <c r="AM1090" i="2"/>
  <c r="AM1170" i="2"/>
  <c r="AM1174" i="2"/>
  <c r="AM1175" i="2"/>
  <c r="AM1176" i="2"/>
  <c r="AM1177" i="2"/>
  <c r="AM1178" i="2"/>
  <c r="AM1952" i="2"/>
  <c r="AM1953" i="2"/>
  <c r="AM4125" i="2"/>
  <c r="AM4524" i="2"/>
  <c r="AM4538" i="2"/>
  <c r="AM4843" i="2"/>
  <c r="AM4877" i="2"/>
  <c r="AM442" i="2"/>
  <c r="AM443" i="2"/>
  <c r="AM1018" i="2"/>
  <c r="AM4653" i="2"/>
  <c r="AM1290" i="2"/>
  <c r="AM3545" i="2"/>
  <c r="AM4263" i="2"/>
  <c r="AM5809" i="2"/>
  <c r="AM5174" i="2"/>
  <c r="AM5308" i="2"/>
  <c r="AM5469" i="2"/>
  <c r="AM5534" i="2"/>
  <c r="AM5698" i="2"/>
  <c r="AM6040" i="2"/>
  <c r="AM6174" i="2"/>
  <c r="AM6221" i="2"/>
  <c r="AM303" i="2"/>
  <c r="AM304" i="2"/>
  <c r="AM696" i="2"/>
  <c r="AM697" i="2"/>
  <c r="AM879" i="2"/>
  <c r="AM3437" i="2"/>
  <c r="AM4264" i="2"/>
  <c r="AM5034" i="2"/>
  <c r="AM405" i="2"/>
  <c r="AM406" i="2"/>
  <c r="AM1047" i="2"/>
  <c r="AM4654" i="2"/>
  <c r="AM1437" i="2"/>
  <c r="AM3546" i="2"/>
  <c r="AM3788" i="2"/>
  <c r="AM3789" i="2"/>
  <c r="AM4005" i="2"/>
  <c r="AM4006" i="2"/>
  <c r="AM4303" i="2"/>
  <c r="AM5810" i="2"/>
  <c r="AM5200" i="2"/>
  <c r="AM5309" i="2"/>
  <c r="AM5470" i="2"/>
  <c r="AM5535" i="2"/>
  <c r="AM5721" i="2"/>
  <c r="AM5871" i="2"/>
  <c r="AM5983" i="2"/>
  <c r="AM5984" i="2"/>
  <c r="AM407" i="2"/>
  <c r="AM408" i="2"/>
  <c r="AM736" i="2"/>
  <c r="AM737" i="2"/>
  <c r="AM880" i="2"/>
  <c r="AM2166" i="2"/>
  <c r="AM2167" i="2"/>
  <c r="AM2186" i="2"/>
  <c r="AM2187" i="2"/>
  <c r="AM2188" i="2"/>
  <c r="AM2209" i="2"/>
  <c r="AM2210" i="2"/>
  <c r="AM2211" i="2"/>
  <c r="AM3111" i="2"/>
  <c r="AM3112" i="2"/>
  <c r="AM3113" i="2"/>
  <c r="AM3155" i="2"/>
  <c r="AM3156" i="2"/>
  <c r="AM3195" i="2"/>
  <c r="AM3196" i="2"/>
  <c r="AM3197" i="2"/>
  <c r="AM4304" i="2"/>
  <c r="AM4525" i="2"/>
  <c r="AM4526" i="2"/>
  <c r="AM4844" i="2"/>
  <c r="AM4845" i="2"/>
  <c r="AM3343" i="2"/>
  <c r="AM5461" i="2"/>
  <c r="AM6406" i="2"/>
  <c r="AM6520" i="2"/>
  <c r="AM3344" i="2"/>
  <c r="AM5053" i="2"/>
  <c r="AM522" i="2"/>
  <c r="AM523" i="2"/>
  <c r="AM972" i="2"/>
  <c r="AM4655" i="2"/>
  <c r="AM1222" i="2"/>
  <c r="AM3547" i="2"/>
  <c r="AM3373" i="2"/>
  <c r="AM4029" i="2"/>
  <c r="AM4030" i="2"/>
  <c r="AM4041" i="2"/>
  <c r="AM4044" i="2"/>
  <c r="AM4170" i="2"/>
  <c r="AM5811" i="2"/>
  <c r="AM5127" i="2"/>
  <c r="AM5310" i="2"/>
  <c r="AM5399" i="2"/>
  <c r="AM5648" i="2"/>
  <c r="AM5861" i="2"/>
  <c r="AM5918" i="2"/>
  <c r="AM5919" i="2"/>
  <c r="AM6322" i="2"/>
  <c r="AM6530" i="2"/>
  <c r="AM509" i="2"/>
  <c r="AM510" i="2"/>
  <c r="AM774" i="2"/>
  <c r="AM775" i="2"/>
  <c r="AM881" i="2"/>
  <c r="AM784" i="2"/>
  <c r="AM1091" i="2"/>
  <c r="AM1094" i="2"/>
  <c r="AM1095" i="2"/>
  <c r="AM1099" i="2"/>
  <c r="AM1100" i="2"/>
  <c r="AM1101" i="2"/>
  <c r="AM1115" i="2"/>
  <c r="AM1118" i="2"/>
  <c r="AM1149" i="2"/>
  <c r="AM1152" i="2"/>
  <c r="AM1153" i="2"/>
  <c r="AM1154" i="2"/>
  <c r="AM1158" i="2"/>
  <c r="AM1159" i="2"/>
  <c r="AM2113" i="2"/>
  <c r="AM2148" i="2"/>
  <c r="AM4171" i="2"/>
  <c r="AM4544" i="2"/>
  <c r="AM4545" i="2"/>
  <c r="AM4918" i="2"/>
  <c r="AM4919" i="2"/>
  <c r="AM524" i="2"/>
  <c r="AM525" i="2"/>
  <c r="AM526" i="2"/>
  <c r="AM527" i="2"/>
  <c r="AM973" i="2"/>
  <c r="AM974" i="2"/>
  <c r="AM4656" i="2"/>
  <c r="AM4657" i="2"/>
  <c r="AM1251" i="2"/>
  <c r="AM1252" i="2"/>
  <c r="AM3548" i="2"/>
  <c r="AM3549" i="2"/>
  <c r="AM3374" i="2"/>
  <c r="AM4031" i="2"/>
  <c r="AM4032" i="2"/>
  <c r="AM4045" i="2"/>
  <c r="AM4046" i="2"/>
  <c r="AM4223" i="2"/>
  <c r="AM5812" i="2"/>
  <c r="AM4224" i="2"/>
  <c r="AM5813" i="2"/>
  <c r="AM5128" i="2"/>
  <c r="AM5129" i="2"/>
  <c r="AM5311" i="2"/>
  <c r="AM5312" i="2"/>
  <c r="AM5400" i="2"/>
  <c r="AM5649" i="2"/>
  <c r="AM5650" i="2"/>
  <c r="AM5866" i="2"/>
  <c r="AM5872" i="2"/>
  <c r="AM5920" i="2"/>
  <c r="AM5939" i="2"/>
  <c r="AM5940" i="2"/>
  <c r="AM5941" i="2"/>
  <c r="AM6531" i="2"/>
  <c r="AM511" i="2"/>
  <c r="AM512" i="2"/>
  <c r="AM776" i="2"/>
  <c r="AM777" i="2"/>
  <c r="AM882" i="2"/>
  <c r="AM1096" i="2"/>
  <c r="AM1097" i="2"/>
  <c r="AM1098" i="2"/>
  <c r="AM1102" i="2"/>
  <c r="AM1103" i="2"/>
  <c r="AM1104" i="2"/>
  <c r="AM1116" i="2"/>
  <c r="AM1119" i="2"/>
  <c r="AM1150" i="2"/>
  <c r="AM1155" i="2"/>
  <c r="AM1156" i="2"/>
  <c r="AM1160" i="2"/>
  <c r="AM1161" i="2"/>
  <c r="AM1162" i="2"/>
  <c r="AM2114" i="2"/>
  <c r="AM2149" i="2"/>
  <c r="AM4225" i="2"/>
  <c r="AM4546" i="2"/>
  <c r="AM4547" i="2"/>
  <c r="AM4920" i="2"/>
  <c r="AM4921" i="2"/>
  <c r="AM494" i="2"/>
  <c r="AM502" i="2"/>
  <c r="AM755" i="2"/>
  <c r="AM883" i="2"/>
  <c r="AM771" i="2"/>
  <c r="AM1108" i="2"/>
  <c r="AM1109" i="2"/>
  <c r="AM2031" i="2"/>
  <c r="AM2115" i="2"/>
  <c r="AM4172" i="2"/>
  <c r="AM4540" i="2"/>
  <c r="AM4543" i="2"/>
  <c r="AM4899" i="2"/>
  <c r="AM4910" i="2"/>
  <c r="AM520" i="2"/>
  <c r="AM521" i="2"/>
  <c r="AM946" i="2"/>
  <c r="AM4658" i="2"/>
  <c r="AM1223" i="2"/>
  <c r="AM3550" i="2"/>
  <c r="AM3372" i="2"/>
  <c r="AM4027" i="2"/>
  <c r="AM4028" i="2"/>
  <c r="AM4037" i="2"/>
  <c r="AM4042" i="2"/>
  <c r="AM4173" i="2"/>
  <c r="AM5814" i="2"/>
  <c r="AM5102" i="2"/>
  <c r="AM5313" i="2"/>
  <c r="AM5381" i="2"/>
  <c r="AM5617" i="2"/>
  <c r="AM5855" i="2"/>
  <c r="AM5893" i="2"/>
  <c r="AM5894" i="2"/>
  <c r="AM6304" i="2"/>
  <c r="AM6529" i="2"/>
  <c r="AM1076" i="2"/>
  <c r="AM1078" i="2"/>
  <c r="AM1081" i="2"/>
  <c r="AM1083" i="2"/>
  <c r="AM1087" i="2"/>
  <c r="AM1092" i="2"/>
  <c r="AM1136" i="2"/>
  <c r="AM1140" i="2"/>
  <c r="AM1144" i="2"/>
  <c r="AM1145" i="2"/>
  <c r="AM1147" i="2"/>
  <c r="AM1151" i="2"/>
  <c r="AM513" i="2"/>
  <c r="AM515" i="2"/>
  <c r="AM975" i="2"/>
  <c r="AM4659" i="2"/>
  <c r="AM1224" i="2"/>
  <c r="AM3551" i="2"/>
  <c r="AM3157" i="2"/>
  <c r="AM4024" i="2"/>
  <c r="AM4025" i="2"/>
  <c r="AM4047" i="2"/>
  <c r="AM4049" i="2"/>
  <c r="AM4126" i="2"/>
  <c r="AM5815" i="2"/>
  <c r="AM5130" i="2"/>
  <c r="AM5314" i="2"/>
  <c r="AM5382" i="2"/>
  <c r="AM5618" i="2"/>
  <c r="AM5867" i="2"/>
  <c r="AM5942" i="2"/>
  <c r="AM5961" i="2"/>
  <c r="AM6323" i="2"/>
  <c r="AM6483" i="2"/>
  <c r="AM514" i="2"/>
  <c r="AM516" i="2"/>
  <c r="AM778" i="2"/>
  <c r="AM779" i="2"/>
  <c r="AM884" i="2"/>
  <c r="AM785" i="2"/>
  <c r="AM1077" i="2"/>
  <c r="AM1079" i="2"/>
  <c r="AM1082" i="2"/>
  <c r="AM1084" i="2"/>
  <c r="AM1085" i="2"/>
  <c r="AM1088" i="2"/>
  <c r="AM1117" i="2"/>
  <c r="AM1120" i="2"/>
  <c r="AM1137" i="2"/>
  <c r="AM1138" i="2"/>
  <c r="AM1141" i="2"/>
  <c r="AM1142" i="2"/>
  <c r="AM1146" i="2"/>
  <c r="AM1148" i="2"/>
  <c r="AM2150" i="2"/>
  <c r="AM2168" i="2"/>
  <c r="AM3198" i="2"/>
  <c r="AM4174" i="2"/>
  <c r="AM4548" i="2"/>
  <c r="AM4549" i="2"/>
  <c r="AM4911" i="2"/>
  <c r="AM4922" i="2"/>
  <c r="AM4970" i="2"/>
  <c r="AM3297" i="2"/>
  <c r="AM3727" i="2"/>
  <c r="AM3759" i="2"/>
  <c r="AM3923" i="2"/>
  <c r="AM3924" i="2"/>
  <c r="AM5442" i="2"/>
  <c r="AM6400" i="2"/>
  <c r="AM6521" i="2"/>
  <c r="AM380" i="2"/>
  <c r="AM381" i="2"/>
  <c r="AM738" i="2"/>
  <c r="AM739" i="2"/>
  <c r="AM885" i="2"/>
  <c r="AM2212" i="2"/>
  <c r="AM2213" i="2"/>
  <c r="AM2232" i="2"/>
  <c r="AM2233" i="2"/>
  <c r="AM2259" i="2"/>
  <c r="AM2260" i="2"/>
  <c r="AM2261" i="2"/>
  <c r="AM2262" i="2"/>
  <c r="AM3199" i="2"/>
  <c r="AM3200" i="2"/>
  <c r="AM3201" i="2"/>
  <c r="AM3251" i="2"/>
  <c r="AM3252" i="2"/>
  <c r="AM3253" i="2"/>
  <c r="AM3298" i="2"/>
  <c r="AM3299" i="2"/>
  <c r="AM3365" i="2"/>
  <c r="AM4305" i="2"/>
  <c r="AM4454" i="2"/>
  <c r="AM4455" i="2"/>
  <c r="AM4900" i="2"/>
  <c r="AM4901" i="2"/>
  <c r="AM5035" i="2"/>
  <c r="AM503" i="2"/>
  <c r="AM504" i="2"/>
  <c r="AM1019" i="2"/>
  <c r="AM4660" i="2"/>
  <c r="AM1334" i="2"/>
  <c r="AM3552" i="2"/>
  <c r="AM5816" i="2"/>
  <c r="AM4306" i="2"/>
  <c r="AM5189" i="2"/>
  <c r="AM5315" i="2"/>
  <c r="AM5710" i="2"/>
  <c r="AM6095" i="2"/>
  <c r="AM6175" i="2"/>
  <c r="AM6222" i="2"/>
  <c r="AM444" i="2"/>
  <c r="AM445" i="2"/>
  <c r="AM1048" i="2"/>
  <c r="AM4661" i="2"/>
  <c r="AM1438" i="2"/>
  <c r="AM3553" i="2"/>
  <c r="AM3790" i="2"/>
  <c r="AM3797" i="2"/>
  <c r="AM4008" i="2"/>
  <c r="AM4009" i="2"/>
  <c r="AM4319" i="2"/>
  <c r="AM5817" i="2"/>
  <c r="AM5201" i="2"/>
  <c r="AM5316" i="2"/>
  <c r="AM5471" i="2"/>
  <c r="AM5536" i="2"/>
  <c r="AM5729" i="2"/>
  <c r="AM5876" i="2"/>
  <c r="AM5986" i="2"/>
  <c r="AM5987" i="2"/>
  <c r="AM446" i="2"/>
  <c r="AM447" i="2"/>
  <c r="AM756" i="2"/>
  <c r="AM757" i="2"/>
  <c r="AM886" i="2"/>
  <c r="AM2189" i="2"/>
  <c r="AM2190" i="2"/>
  <c r="AM2214" i="2"/>
  <c r="AM2234" i="2"/>
  <c r="AM2235" i="2"/>
  <c r="AM2236" i="2"/>
  <c r="AM2263" i="2"/>
  <c r="AM2264" i="2"/>
  <c r="AM3202" i="2"/>
  <c r="AM3203" i="2"/>
  <c r="AM3254" i="2"/>
  <c r="AM3255" i="2"/>
  <c r="AM3300" i="2"/>
  <c r="AM3301" i="2"/>
  <c r="AM3302" i="2"/>
  <c r="AM3334" i="2"/>
  <c r="AM4320" i="2"/>
  <c r="AM4530" i="2"/>
  <c r="AM4531" i="2"/>
  <c r="AM4878" i="2"/>
  <c r="AM4879" i="2"/>
  <c r="AM3345" i="2"/>
  <c r="AM5462" i="2"/>
  <c r="AM6407" i="2"/>
  <c r="AM6526" i="2"/>
  <c r="AM3357" i="2"/>
  <c r="AM5056" i="2"/>
  <c r="AM3256" i="2"/>
  <c r="AM3728" i="2"/>
  <c r="AM3729" i="2"/>
  <c r="AM3925" i="2"/>
  <c r="AM3926" i="2"/>
  <c r="AM5443" i="2"/>
  <c r="AM6393" i="2"/>
  <c r="AM6522" i="2"/>
  <c r="AM352" i="2"/>
  <c r="AM382" i="2"/>
  <c r="AM724" i="2"/>
  <c r="AM740" i="2"/>
  <c r="AM887" i="2"/>
  <c r="AM2215" i="2"/>
  <c r="AM2216" i="2"/>
  <c r="AM2237" i="2"/>
  <c r="AM2238" i="2"/>
  <c r="AM2239" i="2"/>
  <c r="AM2240" i="2"/>
  <c r="AM2265" i="2"/>
  <c r="AM2266" i="2"/>
  <c r="AM3204" i="2"/>
  <c r="AM3205" i="2"/>
  <c r="AM3206" i="2"/>
  <c r="AM3207" i="2"/>
  <c r="AM3208" i="2"/>
  <c r="AM3257" i="2"/>
  <c r="AM3258" i="2"/>
  <c r="AM3259" i="2"/>
  <c r="AM3366" i="2"/>
  <c r="AM4285" i="2"/>
  <c r="AM4456" i="2"/>
  <c r="AM4457" i="2"/>
  <c r="AM4902" i="2"/>
  <c r="AM4903" i="2"/>
  <c r="AM5036" i="2"/>
  <c r="AM495" i="2"/>
  <c r="AM505" i="2"/>
  <c r="AM1020" i="2"/>
  <c r="AM4662" i="2"/>
  <c r="AM1335" i="2"/>
  <c r="AM3554" i="2"/>
  <c r="AM4307" i="2"/>
  <c r="AM5818" i="2"/>
  <c r="AM5190" i="2"/>
  <c r="AM5317" i="2"/>
  <c r="AM5711" i="2"/>
  <c r="AM6041" i="2"/>
  <c r="AM6176" i="2"/>
  <c r="AM6223" i="2"/>
  <c r="AM448" i="2"/>
  <c r="AM449" i="2"/>
  <c r="AM1049" i="2"/>
  <c r="AM4663" i="2"/>
  <c r="AM1488" i="2"/>
  <c r="AM3555" i="2"/>
  <c r="AM3791" i="2"/>
  <c r="AM3792" i="2"/>
  <c r="AM4010" i="2"/>
  <c r="AM4011" i="2"/>
  <c r="AM4323" i="2"/>
  <c r="AM5819" i="2"/>
  <c r="AM5202" i="2"/>
  <c r="AM5318" i="2"/>
  <c r="AM5472" i="2"/>
  <c r="AM5537" i="2"/>
  <c r="AM5730" i="2"/>
  <c r="AM5877" i="2"/>
  <c r="AM5988" i="2"/>
  <c r="AM5989" i="2"/>
  <c r="AM450" i="2"/>
  <c r="AM451" i="2"/>
  <c r="AM758" i="2"/>
  <c r="AM759" i="2"/>
  <c r="AM888" i="2"/>
  <c r="AM2191" i="2"/>
  <c r="AM2192" i="2"/>
  <c r="AM2241" i="2"/>
  <c r="AM2242" i="2"/>
  <c r="AM2243" i="2"/>
  <c r="AM2244" i="2"/>
  <c r="AM2267" i="2"/>
  <c r="AM2268" i="2"/>
  <c r="AM3209" i="2"/>
  <c r="AM3210" i="2"/>
  <c r="AM3260" i="2"/>
  <c r="AM3261" i="2"/>
  <c r="AM3303" i="2"/>
  <c r="AM3304" i="2"/>
  <c r="AM3305" i="2"/>
  <c r="AM3306" i="2"/>
  <c r="AM4321" i="2"/>
  <c r="AM4532" i="2"/>
  <c r="AM4533" i="2"/>
  <c r="AM4880" i="2"/>
  <c r="AM4881" i="2"/>
  <c r="AM3346" i="2"/>
  <c r="AM5463" i="2"/>
  <c r="AM6408" i="2"/>
  <c r="AM6527" i="2"/>
  <c r="AM3358" i="2"/>
  <c r="AM5057" i="2"/>
  <c r="AM472" i="2"/>
  <c r="AM473" i="2"/>
  <c r="AM4664" i="2"/>
  <c r="AM1021" i="2"/>
  <c r="AM1336" i="2"/>
  <c r="AM3556" i="2"/>
  <c r="AM4286" i="2"/>
  <c r="AM5820" i="2"/>
  <c r="AM5319" i="2"/>
  <c r="AM5191" i="2"/>
  <c r="AM5473" i="2"/>
  <c r="AM5538" i="2"/>
  <c r="AM5712" i="2"/>
  <c r="AM2193" i="2"/>
  <c r="AM2194" i="2"/>
  <c r="AM2217" i="2"/>
  <c r="AM2218" i="2"/>
  <c r="AM2219" i="2"/>
  <c r="AM2220" i="2"/>
  <c r="AM3088" i="2"/>
  <c r="AM3089" i="2"/>
  <c r="AM3114" i="2"/>
  <c r="AM3115" i="2"/>
  <c r="AM3116" i="2"/>
  <c r="AM3117" i="2"/>
  <c r="AM3431" i="2"/>
  <c r="AM3760" i="2"/>
  <c r="AM3761" i="2"/>
  <c r="AM3981" i="2"/>
  <c r="AM3982" i="2"/>
  <c r="AM5426" i="2"/>
  <c r="AM6042" i="2"/>
  <c r="AM6177" i="2"/>
  <c r="AM6224" i="2"/>
  <c r="AM6348" i="2"/>
  <c r="AM6437" i="2"/>
  <c r="AM353" i="2"/>
  <c r="AM383" i="2"/>
  <c r="AM725" i="2"/>
  <c r="AM726" i="2"/>
  <c r="AM889" i="2"/>
  <c r="AM2151" i="2"/>
  <c r="AM2152" i="2"/>
  <c r="AM3061" i="2"/>
  <c r="AM3062" i="2"/>
  <c r="AM3438" i="2"/>
  <c r="AM4287" i="2"/>
  <c r="AM4510" i="2"/>
  <c r="AM4511" i="2"/>
  <c r="AM4794" i="2"/>
  <c r="AM4795" i="2"/>
  <c r="AM5037" i="2"/>
  <c r="AM452" i="2"/>
  <c r="AM453" i="2"/>
  <c r="AM1050" i="2"/>
  <c r="AM4665" i="2"/>
  <c r="AM1489" i="2"/>
  <c r="AM3557" i="2"/>
  <c r="AM3793" i="2"/>
  <c r="AM3798" i="2"/>
  <c r="AM4012" i="2"/>
  <c r="AM4013" i="2"/>
  <c r="AM4324" i="2"/>
  <c r="AM5821" i="2"/>
  <c r="AM5203" i="2"/>
  <c r="AM5320" i="2"/>
  <c r="AM5529" i="2"/>
  <c r="AM5539" i="2"/>
  <c r="AM5731" i="2"/>
  <c r="AM5990" i="2"/>
  <c r="AM5991" i="2"/>
  <c r="AM454" i="2"/>
  <c r="AM455" i="2"/>
  <c r="AM760" i="2"/>
  <c r="AM761" i="2"/>
  <c r="AM890" i="2"/>
  <c r="AM2195" i="2"/>
  <c r="AM2196" i="2"/>
  <c r="AM2245" i="2"/>
  <c r="AM2246" i="2"/>
  <c r="AM2269" i="2"/>
  <c r="AM2270" i="2"/>
  <c r="AM2271" i="2"/>
  <c r="AM2277" i="2"/>
  <c r="AM3211" i="2"/>
  <c r="AM3262" i="2"/>
  <c r="AM3263" i="2"/>
  <c r="AM3307" i="2"/>
  <c r="AM3308" i="2"/>
  <c r="AM3309" i="2"/>
  <c r="AM3310" i="2"/>
  <c r="AM3335" i="2"/>
  <c r="AM4322" i="2"/>
  <c r="AM4534" i="2"/>
  <c r="AM4535" i="2"/>
  <c r="AM4882" i="2"/>
  <c r="AM4883" i="2"/>
  <c r="AM3347" i="2"/>
  <c r="AM5464" i="2"/>
  <c r="AM6178" i="2"/>
  <c r="AM6409" i="2"/>
  <c r="AM6528" i="2"/>
  <c r="AM3359" i="2"/>
  <c r="AM5058" i="2"/>
  <c r="AM409" i="2"/>
  <c r="AM456" i="2"/>
  <c r="AM1044" i="2"/>
  <c r="AM4666" i="2"/>
  <c r="AM1490" i="2"/>
  <c r="AM3558" i="2"/>
  <c r="AM3762" i="2"/>
  <c r="AM3763" i="2"/>
  <c r="AM3983" i="2"/>
  <c r="AM3984" i="2"/>
  <c r="AM4051" i="2"/>
  <c r="AM5204" i="2"/>
  <c r="AM5321" i="2"/>
  <c r="AM5722" i="2"/>
  <c r="AM457" i="2"/>
  <c r="AM458" i="2"/>
  <c r="AM762" i="2"/>
  <c r="AM772" i="2"/>
  <c r="AM891" i="2"/>
  <c r="AM2116" i="2"/>
  <c r="AM2117" i="2"/>
  <c r="AM2221" i="2"/>
  <c r="AM2222" i="2"/>
  <c r="AM2247" i="2"/>
  <c r="AM2248" i="2"/>
  <c r="AM2249" i="2"/>
  <c r="AM2272" i="2"/>
  <c r="AM2996" i="2"/>
  <c r="AM3063" i="2"/>
  <c r="AM3158" i="2"/>
  <c r="AM3212" i="2"/>
  <c r="AM3213" i="2"/>
  <c r="AM3214" i="2"/>
  <c r="AM3215" i="2"/>
  <c r="AM3264" i="2"/>
  <c r="AM4308" i="2"/>
  <c r="AM4512" i="2"/>
  <c r="AM4513" i="2"/>
  <c r="AM4923" i="2"/>
  <c r="AM4924" i="2"/>
  <c r="AM3360" i="2"/>
  <c r="AM5467" i="2"/>
  <c r="AM6043" i="2"/>
  <c r="AM6096" i="2"/>
  <c r="AM6179" i="2"/>
  <c r="AM6225" i="2"/>
  <c r="AM6394" i="2"/>
  <c r="AM6461" i="2"/>
  <c r="AM3367" i="2"/>
  <c r="AM5059" i="2"/>
  <c r="AM410" i="2"/>
  <c r="AM459" i="2"/>
  <c r="AM1045" i="2"/>
  <c r="AM4667" i="2"/>
  <c r="AM1491" i="2"/>
  <c r="AM3559" i="2"/>
  <c r="AM3764" i="2"/>
  <c r="AM3765" i="2"/>
  <c r="AM3985" i="2"/>
  <c r="AM3986" i="2"/>
  <c r="AM4052" i="2"/>
  <c r="AM5205" i="2"/>
  <c r="AM5322" i="2"/>
  <c r="AM5723" i="2"/>
  <c r="AM460" i="2"/>
  <c r="AM461" i="2"/>
  <c r="AM763" i="2"/>
  <c r="AM773" i="2"/>
  <c r="AM892" i="2"/>
  <c r="AM2118" i="2"/>
  <c r="AM2153" i="2"/>
  <c r="AM2223" i="2"/>
  <c r="AM2250" i="2"/>
  <c r="AM2251" i="2"/>
  <c r="AM2252" i="2"/>
  <c r="AM2253" i="2"/>
  <c r="AM2273" i="2"/>
  <c r="AM2997" i="2"/>
  <c r="AM3064" i="2"/>
  <c r="AM3159" i="2"/>
  <c r="AM3216" i="2"/>
  <c r="AM3217" i="2"/>
  <c r="AM3218" i="2"/>
  <c r="AM3219" i="2"/>
  <c r="AM3265" i="2"/>
  <c r="AM4309" i="2"/>
  <c r="AM4514" i="2"/>
  <c r="AM4515" i="2"/>
  <c r="AM4925" i="2"/>
  <c r="AM4926" i="2"/>
  <c r="AM3361" i="2"/>
  <c r="AM5468" i="2"/>
  <c r="AM6044" i="2"/>
  <c r="AM6097" i="2"/>
  <c r="AM6180" i="2"/>
  <c r="AM6226" i="2"/>
  <c r="AM6395" i="2"/>
  <c r="AM6462" i="2"/>
  <c r="AM3368" i="2"/>
  <c r="AM5060" i="2"/>
  <c r="AM411" i="2"/>
  <c r="AM412" i="2"/>
  <c r="AM1037" i="2"/>
  <c r="AM4668" i="2"/>
  <c r="AM1389" i="2"/>
  <c r="AM3560" i="2"/>
  <c r="AM3794" i="2"/>
  <c r="AM3799" i="2"/>
  <c r="AM4014" i="2"/>
  <c r="AM4015" i="2"/>
  <c r="AM4288" i="2"/>
  <c r="AM5822" i="2"/>
  <c r="AM5192" i="2"/>
  <c r="AM5323" i="2"/>
  <c r="AM5530" i="2"/>
  <c r="AM5540" i="2"/>
  <c r="AM5724" i="2"/>
  <c r="AM5980" i="2"/>
  <c r="AM5985" i="2"/>
  <c r="AM462" i="2"/>
  <c r="AM463" i="2"/>
  <c r="AM741" i="2"/>
  <c r="AM764" i="2"/>
  <c r="AM893" i="2"/>
  <c r="AM1865" i="2"/>
  <c r="AM1866" i="2"/>
  <c r="AM1954" i="2"/>
  <c r="AM2032" i="2"/>
  <c r="AM2033" i="2"/>
  <c r="AM2119" i="2"/>
  <c r="AM2197" i="2"/>
  <c r="AM2224" i="2"/>
  <c r="AM2732" i="2"/>
  <c r="AM2733" i="2"/>
  <c r="AM2734" i="2"/>
  <c r="AM2831" i="2"/>
  <c r="AM2832" i="2"/>
  <c r="AM2908" i="2"/>
  <c r="AM3160" i="2"/>
  <c r="AM3161" i="2"/>
  <c r="AM4289" i="2"/>
  <c r="AM4536" i="2"/>
  <c r="AM4537" i="2"/>
  <c r="AM4884" i="2"/>
  <c r="AM4885" i="2"/>
  <c r="AM3441" i="2"/>
  <c r="AM5454" i="2"/>
  <c r="AM6181" i="2"/>
  <c r="AM6404" i="2"/>
  <c r="AM6525" i="2"/>
  <c r="AM3442" i="2"/>
  <c r="AM5038" i="2"/>
  <c r="AM3266" i="2"/>
  <c r="AM3730" i="2"/>
  <c r="AM3731" i="2"/>
  <c r="AM3927" i="2"/>
  <c r="AM3928" i="2"/>
  <c r="AM5444" i="2"/>
  <c r="AM6401" i="2"/>
  <c r="AM6523" i="2"/>
  <c r="AM354" i="2"/>
  <c r="AM384" i="2"/>
  <c r="AM727" i="2"/>
  <c r="AM742" i="2"/>
  <c r="AM894" i="2"/>
  <c r="AM2225" i="2"/>
  <c r="AM2226" i="2"/>
  <c r="AM2254" i="2"/>
  <c r="AM2255" i="2"/>
  <c r="AM2256" i="2"/>
  <c r="AM2274" i="2"/>
  <c r="AM2275" i="2"/>
  <c r="AM2276" i="2"/>
  <c r="AM3220" i="2"/>
  <c r="AM3221" i="2"/>
  <c r="AM3222" i="2"/>
  <c r="AM3223" i="2"/>
  <c r="AM3267" i="2"/>
  <c r="AM3268" i="2"/>
  <c r="AM3336" i="2"/>
  <c r="AM3337" i="2"/>
  <c r="AM3369" i="2"/>
  <c r="AM3370" i="2"/>
  <c r="AM4310" i="2"/>
  <c r="AM4458" i="2"/>
  <c r="AM4459" i="2"/>
  <c r="AM4904" i="2"/>
  <c r="AM4905" i="2"/>
  <c r="AM5039" i="2"/>
  <c r="AM5040" i="2"/>
  <c r="AM496" i="2"/>
  <c r="AM506" i="2"/>
  <c r="AM507" i="2"/>
  <c r="AM508" i="2"/>
  <c r="AM1022" i="2"/>
  <c r="AM1023" i="2"/>
  <c r="AM4669" i="2"/>
  <c r="AM4670" i="2"/>
  <c r="AM1337" i="2"/>
  <c r="AM1338" i="2"/>
  <c r="AM3561" i="2"/>
  <c r="AM3562" i="2"/>
  <c r="AM5823" i="2"/>
  <c r="AM4311" i="2"/>
  <c r="AM5824" i="2"/>
  <c r="AM4312" i="2"/>
  <c r="AM5193" i="2"/>
  <c r="AM5194" i="2"/>
  <c r="AM5324" i="2"/>
  <c r="AM5325" i="2"/>
  <c r="AM5713" i="2"/>
  <c r="AM5714" i="2"/>
  <c r="AM6045" i="2"/>
  <c r="AM6098" i="2"/>
  <c r="AM6182" i="2"/>
  <c r="AM6227" i="2"/>
  <c r="AM6280" i="2"/>
  <c r="AM6285" i="2"/>
  <c r="AM517" i="2"/>
  <c r="AM518" i="2"/>
  <c r="AM780" i="2"/>
  <c r="AM781" i="2"/>
  <c r="AM895" i="2"/>
  <c r="AM1105" i="2"/>
  <c r="AM1106" i="2"/>
  <c r="AM1107" i="2"/>
  <c r="AM1110" i="2"/>
  <c r="AM1111" i="2"/>
  <c r="AM1112" i="2"/>
  <c r="AM1121" i="2"/>
  <c r="AM1122" i="2"/>
  <c r="AM1166" i="2"/>
  <c r="AM1167" i="2"/>
  <c r="AM1168" i="2"/>
  <c r="AM1169" i="2"/>
  <c r="AM1171" i="2"/>
  <c r="AM1172" i="2"/>
  <c r="AM2169" i="2"/>
  <c r="AM2170" i="2"/>
  <c r="AM4226" i="2"/>
  <c r="AM4550" i="2"/>
  <c r="AM4551" i="2"/>
  <c r="AM4927" i="2"/>
  <c r="AM4928" i="2"/>
  <c r="AM528" i="2"/>
  <c r="AM529" i="2"/>
  <c r="AM1002" i="2"/>
  <c r="AM4671" i="2"/>
  <c r="AM1253" i="2"/>
  <c r="AM3563" i="2"/>
  <c r="AM3375" i="2"/>
  <c r="AM4033" i="2"/>
  <c r="AM4034" i="2"/>
  <c r="AM4048" i="2"/>
  <c r="AM4050" i="2"/>
  <c r="AM4265" i="2"/>
  <c r="AM5825" i="2"/>
  <c r="AM5157" i="2"/>
  <c r="AM5326" i="2"/>
  <c r="AM5401" i="2"/>
  <c r="AM5673" i="2"/>
  <c r="AM5873" i="2"/>
  <c r="AM5962" i="2"/>
  <c r="AM5963" i="2"/>
  <c r="AM6324" i="2"/>
  <c r="AM6532" i="2"/>
  <c r="AM3224" i="2"/>
  <c r="AM3664" i="2"/>
  <c r="AM3665" i="2"/>
  <c r="AM3863" i="2"/>
  <c r="AM3864" i="2"/>
  <c r="AM5402" i="2"/>
  <c r="AM6363" i="2"/>
  <c r="AM6484" i="2"/>
  <c r="AM222" i="2"/>
  <c r="AM223" i="2"/>
  <c r="AM656" i="2"/>
  <c r="AM698" i="2"/>
  <c r="AM896" i="2"/>
  <c r="AM1955" i="2"/>
  <c r="AM2034" i="2"/>
  <c r="AM2035" i="2"/>
  <c r="AM2120" i="2"/>
  <c r="AM2154" i="2"/>
  <c r="AM2155" i="2"/>
  <c r="AM2171" i="2"/>
  <c r="AM2172" i="2"/>
  <c r="AM2833" i="2"/>
  <c r="AM2909" i="2"/>
  <c r="AM2910" i="2"/>
  <c r="AM2998" i="2"/>
  <c r="AM3065" i="2"/>
  <c r="AM3090" i="2"/>
  <c r="AM3091" i="2"/>
  <c r="AM3118" i="2"/>
  <c r="AM3348" i="2"/>
  <c r="AM3349" i="2"/>
  <c r="AM4227" i="2"/>
  <c r="AM4370" i="2"/>
  <c r="AM4390" i="2"/>
  <c r="AM4846" i="2"/>
  <c r="AM4847" i="2"/>
  <c r="AM4996" i="2"/>
  <c r="AM4997" i="2"/>
  <c r="AM475" i="2"/>
  <c r="AM476" i="2"/>
  <c r="AM482" i="2"/>
  <c r="AM483" i="2"/>
  <c r="AM4672" i="2"/>
  <c r="AM976" i="2"/>
  <c r="AM977" i="2"/>
  <c r="AM4673" i="2"/>
  <c r="AM1254" i="2"/>
  <c r="AM3564" i="2"/>
  <c r="AM1291" i="2"/>
  <c r="AM3565" i="2"/>
  <c r="AM4175" i="2"/>
  <c r="AM5826" i="2"/>
  <c r="AM4266" i="2"/>
  <c r="AM5827" i="2"/>
  <c r="AM5131" i="2"/>
  <c r="AM5327" i="2"/>
  <c r="AM5158" i="2"/>
  <c r="AM5328" i="2"/>
  <c r="AM5674" i="2"/>
  <c r="AM5699" i="2"/>
  <c r="AM6046" i="2"/>
  <c r="AM6099" i="2"/>
  <c r="AM6183" i="2"/>
  <c r="AM6228" i="2"/>
  <c r="AM6281" i="2"/>
  <c r="AM6286" i="2"/>
  <c r="AM413" i="2"/>
  <c r="AM414" i="2"/>
  <c r="AM1024" i="2"/>
  <c r="AM4674" i="2"/>
  <c r="AM1339" i="2"/>
  <c r="AM3566" i="2"/>
  <c r="AM3698" i="2"/>
  <c r="AM3699" i="2"/>
  <c r="AM3929" i="2"/>
  <c r="AM3930" i="2"/>
  <c r="AM4267" i="2"/>
  <c r="AM5828" i="2"/>
  <c r="AM5175" i="2"/>
  <c r="AM5329" i="2"/>
  <c r="AM5715" i="2"/>
  <c r="AM415" i="2"/>
  <c r="AM416" i="2"/>
  <c r="AM728" i="2"/>
  <c r="AM743" i="2"/>
  <c r="AM897" i="2"/>
  <c r="AM1675" i="2"/>
  <c r="AM1761" i="2"/>
  <c r="AM1762" i="2"/>
  <c r="AM1763" i="2"/>
  <c r="AM1764" i="2"/>
  <c r="AM1867" i="2"/>
  <c r="AM1868" i="2"/>
  <c r="AM1956" i="2"/>
  <c r="AM2559" i="2"/>
  <c r="AM2633" i="2"/>
  <c r="AM2634" i="2"/>
  <c r="AM2635" i="2"/>
  <c r="AM2636" i="2"/>
  <c r="AM2735" i="2"/>
  <c r="AM2911" i="2"/>
  <c r="AM2912" i="2"/>
  <c r="AM4313" i="2"/>
  <c r="AM4421" i="2"/>
  <c r="AM4460" i="2"/>
  <c r="AM4906" i="2"/>
  <c r="AM4912" i="2"/>
  <c r="AM3269" i="2"/>
  <c r="AM5427" i="2"/>
  <c r="AM6047" i="2"/>
  <c r="AM6184" i="2"/>
  <c r="AM6229" i="2"/>
  <c r="AM6349" i="2"/>
  <c r="AM6449" i="2"/>
  <c r="AM3311" i="2"/>
  <c r="AM5041" i="2"/>
  <c r="AM3225" i="2"/>
  <c r="AM3666" i="2"/>
  <c r="AM3667" i="2"/>
  <c r="AM3842" i="2"/>
  <c r="AM3865" i="2"/>
  <c r="AM5403" i="2"/>
  <c r="AM6350" i="2"/>
  <c r="AM6485" i="2"/>
  <c r="AM224" i="2"/>
  <c r="AM225" i="2"/>
  <c r="AM657" i="2"/>
  <c r="AM658" i="2"/>
  <c r="AM898" i="2"/>
  <c r="AM1869" i="2"/>
  <c r="AM1957" i="2"/>
  <c r="AM1958" i="2"/>
  <c r="AM2036" i="2"/>
  <c r="AM2121" i="2"/>
  <c r="AM2156" i="2"/>
  <c r="AM2157" i="2"/>
  <c r="AM2173" i="2"/>
  <c r="AM2834" i="2"/>
  <c r="AM2835" i="2"/>
  <c r="AM2836" i="2"/>
  <c r="AM2913" i="2"/>
  <c r="AM2914" i="2"/>
  <c r="AM2999" i="2"/>
  <c r="AM3092" i="2"/>
  <c r="AM3093" i="2"/>
  <c r="AM3350" i="2"/>
  <c r="AM3351" i="2"/>
  <c r="AM4176" i="2"/>
  <c r="AM4371" i="2"/>
  <c r="AM4372" i="2"/>
  <c r="AM4823" i="2"/>
  <c r="AM4848" i="2"/>
  <c r="AM4971" i="2"/>
  <c r="AM4998" i="2"/>
  <c r="AM477" i="2"/>
  <c r="AM478" i="2"/>
  <c r="AM484" i="2"/>
  <c r="AM485" i="2"/>
  <c r="AM978" i="2"/>
  <c r="AM4675" i="2"/>
  <c r="AM979" i="2"/>
  <c r="AM4676" i="2"/>
  <c r="AM1255" i="2"/>
  <c r="AM3567" i="2"/>
  <c r="AM1256" i="2"/>
  <c r="AM3568" i="2"/>
  <c r="AM4177" i="2"/>
  <c r="AM5829" i="2"/>
  <c r="AM4228" i="2"/>
  <c r="AM5830" i="2"/>
  <c r="AM5330" i="2"/>
  <c r="AM5132" i="2"/>
  <c r="AM5159" i="2"/>
  <c r="AM5331" i="2"/>
  <c r="AM5675" i="2"/>
  <c r="AM5676" i="2"/>
  <c r="AM6048" i="2"/>
  <c r="AM6100" i="2"/>
  <c r="AM6185" i="2"/>
  <c r="AM6230" i="2"/>
  <c r="AM6282" i="2"/>
  <c r="AM6287" i="2"/>
  <c r="AM3226" i="2"/>
  <c r="AM3668" i="2"/>
  <c r="AM3669" i="2"/>
  <c r="AM3843" i="2"/>
  <c r="AM3866" i="2"/>
  <c r="AM5404" i="2"/>
  <c r="AM6364" i="2"/>
  <c r="AM6486" i="2"/>
  <c r="AM226" i="2"/>
  <c r="AM227" i="2"/>
  <c r="AM659" i="2"/>
  <c r="AM660" i="2"/>
  <c r="AM899" i="2"/>
  <c r="AM1870" i="2"/>
  <c r="AM1959" i="2"/>
  <c r="AM1960" i="2"/>
  <c r="AM2037" i="2"/>
  <c r="AM2122" i="2"/>
  <c r="AM2158" i="2"/>
  <c r="AM2159" i="2"/>
  <c r="AM2174" i="2"/>
  <c r="AM2837" i="2"/>
  <c r="AM2838" i="2"/>
  <c r="AM2839" i="2"/>
  <c r="AM2840" i="2"/>
  <c r="AM2915" i="2"/>
  <c r="AM2916" i="2"/>
  <c r="AM3094" i="2"/>
  <c r="AM3095" i="2"/>
  <c r="AM3352" i="2"/>
  <c r="AM4178" i="2"/>
  <c r="AM4373" i="2"/>
  <c r="AM4391" i="2"/>
  <c r="AM4824" i="2"/>
  <c r="AM4849" i="2"/>
  <c r="AM4972" i="2"/>
  <c r="AM479" i="2"/>
  <c r="AM480" i="2"/>
  <c r="AM980" i="2"/>
  <c r="AM4677" i="2"/>
  <c r="AM3569" i="2"/>
  <c r="AM1257" i="2"/>
  <c r="AM5831" i="2"/>
  <c r="AM4179" i="2"/>
  <c r="AM5332" i="2"/>
  <c r="AM5133" i="2"/>
  <c r="AM5677" i="2"/>
  <c r="AM6049" i="2"/>
  <c r="AM6186" i="2"/>
  <c r="AM6231" i="2"/>
  <c r="AM417" i="2"/>
  <c r="AM418" i="2"/>
  <c r="AM1025" i="2"/>
  <c r="AM4678" i="2"/>
  <c r="AM1340" i="2"/>
  <c r="AM3570" i="2"/>
  <c r="AM3700" i="2"/>
  <c r="AM3701" i="2"/>
  <c r="AM3931" i="2"/>
  <c r="AM3932" i="2"/>
  <c r="AM4268" i="2"/>
  <c r="AM5832" i="2"/>
  <c r="AM5176" i="2"/>
  <c r="AM5333" i="2"/>
  <c r="AM5716" i="2"/>
  <c r="AM402" i="2"/>
  <c r="AM419" i="2"/>
  <c r="AM729" i="2"/>
  <c r="AM744" i="2"/>
  <c r="AM900" i="2"/>
  <c r="AM1676" i="2"/>
  <c r="AM1677" i="2"/>
  <c r="AM1765" i="2"/>
  <c r="AM1766" i="2"/>
  <c r="AM1767" i="2"/>
  <c r="AM1768" i="2"/>
  <c r="AM1871" i="2"/>
  <c r="AM1961" i="2"/>
  <c r="AM2560" i="2"/>
  <c r="AM2637" i="2"/>
  <c r="AM2638" i="2"/>
  <c r="AM2639" i="2"/>
  <c r="AM2640" i="2"/>
  <c r="AM2736" i="2"/>
  <c r="AM2917" i="2"/>
  <c r="AM2918" i="2"/>
  <c r="AM4290" i="2"/>
  <c r="AM4422" i="2"/>
  <c r="AM4461" i="2"/>
  <c r="AM4907" i="2"/>
  <c r="AM4908" i="2"/>
  <c r="AM3270" i="2"/>
  <c r="AM5428" i="2"/>
  <c r="AM6050" i="2"/>
  <c r="AM6187" i="2"/>
  <c r="AM6232" i="2"/>
  <c r="AM6351" i="2"/>
  <c r="AM6446" i="2"/>
  <c r="AM3312" i="2"/>
  <c r="AM5042" i="2"/>
  <c r="AM420" i="2"/>
  <c r="AM421" i="2"/>
  <c r="AM1046" i="2"/>
  <c r="AM4679" i="2"/>
  <c r="AM1439" i="2"/>
  <c r="AM3571" i="2"/>
  <c r="AM3732" i="2"/>
  <c r="AM3766" i="2"/>
  <c r="AM3955" i="2"/>
  <c r="AM3956" i="2"/>
  <c r="AM4053" i="2"/>
  <c r="AM5206" i="2"/>
  <c r="AM5334" i="2"/>
  <c r="AM5725" i="2"/>
  <c r="AM422" i="2"/>
  <c r="AM423" i="2"/>
  <c r="AM765" i="2"/>
  <c r="AM766" i="2"/>
  <c r="AM901" i="2"/>
  <c r="AM2038" i="2"/>
  <c r="AM2039" i="2"/>
  <c r="AM2198" i="2"/>
  <c r="AM2199" i="2"/>
  <c r="AM2200" i="2"/>
  <c r="AM2201" i="2"/>
  <c r="AM2227" i="2"/>
  <c r="AM2228" i="2"/>
  <c r="AM3000" i="2"/>
  <c r="AM3001" i="2"/>
  <c r="AM3119" i="2"/>
  <c r="AM3120" i="2"/>
  <c r="AM3121" i="2"/>
  <c r="AM3122" i="2"/>
  <c r="AM3162" i="2"/>
  <c r="AM3163" i="2"/>
  <c r="AM4314" i="2"/>
  <c r="AM4488" i="2"/>
  <c r="AM4489" i="2"/>
  <c r="AM4913" i="2"/>
  <c r="AM4914" i="2"/>
  <c r="AM3353" i="2"/>
  <c r="AM5466" i="2"/>
  <c r="AM6051" i="2"/>
  <c r="AM6101" i="2"/>
  <c r="AM6188" i="2"/>
  <c r="AM6233" i="2"/>
  <c r="AM6396" i="2"/>
  <c r="AM6460" i="2"/>
  <c r="AM3371" i="2"/>
  <c r="AM5061" i="2"/>
  <c r="AM424" i="2"/>
  <c r="AM464" i="2"/>
  <c r="AM1038" i="2"/>
  <c r="AM4680" i="2"/>
  <c r="AM1341" i="2"/>
  <c r="AM3572" i="2"/>
  <c r="AM3733" i="2"/>
  <c r="AM3734" i="2"/>
  <c r="AM3933" i="2"/>
  <c r="AM3957" i="2"/>
  <c r="AM4291" i="2"/>
  <c r="AM5833" i="2"/>
  <c r="AM5195" i="2"/>
  <c r="AM5335" i="2"/>
  <c r="AM5726" i="2"/>
  <c r="AM425" i="2"/>
  <c r="AM426" i="2"/>
  <c r="AM745" i="2"/>
  <c r="AM746" i="2"/>
  <c r="AM902" i="2"/>
  <c r="AM1769" i="2"/>
  <c r="AM1770" i="2"/>
  <c r="AM1771" i="2"/>
  <c r="AM1872" i="2"/>
  <c r="AM1873" i="2"/>
  <c r="AM1962" i="2"/>
  <c r="AM1963" i="2"/>
  <c r="AM2040" i="2"/>
  <c r="AM2641" i="2"/>
  <c r="AM2642" i="2"/>
  <c r="AM2643" i="2"/>
  <c r="AM2737" i="2"/>
  <c r="AM2738" i="2"/>
  <c r="AM2739" i="2"/>
  <c r="AM2919" i="2"/>
  <c r="AM2920" i="2"/>
  <c r="AM4315" i="2"/>
  <c r="AM4462" i="2"/>
  <c r="AM4463" i="2"/>
  <c r="AM4915" i="2"/>
  <c r="AM4916" i="2"/>
  <c r="AM3313" i="2"/>
  <c r="AM5445" i="2"/>
  <c r="AM6052" i="2"/>
  <c r="AM6189" i="2"/>
  <c r="AM6234" i="2"/>
  <c r="AM6365" i="2"/>
  <c r="AM6454" i="2"/>
  <c r="AM3314" i="2"/>
  <c r="AM5043" i="2"/>
  <c r="AM3227" i="2"/>
  <c r="AM3702" i="2"/>
  <c r="AM3703" i="2"/>
  <c r="AM3867" i="2"/>
  <c r="AM3868" i="2"/>
  <c r="AM5429" i="2"/>
  <c r="AM6375" i="2"/>
  <c r="AM6496" i="2"/>
  <c r="AM305" i="2"/>
  <c r="AM306" i="2"/>
  <c r="AM699" i="2"/>
  <c r="AM700" i="2"/>
  <c r="AM903" i="2"/>
  <c r="AM1964" i="2"/>
  <c r="AM1965" i="2"/>
  <c r="AM2041" i="2"/>
  <c r="AM2042" i="2"/>
  <c r="AM2043" i="2"/>
  <c r="AM2123" i="2"/>
  <c r="AM2175" i="2"/>
  <c r="AM2176" i="2"/>
  <c r="AM2841" i="2"/>
  <c r="AM2921" i="2"/>
  <c r="AM2922" i="2"/>
  <c r="AM2923" i="2"/>
  <c r="AM2924" i="2"/>
  <c r="AM3002" i="2"/>
  <c r="AM3123" i="2"/>
  <c r="AM3124" i="2"/>
  <c r="AM3362" i="2"/>
  <c r="AM4229" i="2"/>
  <c r="AM4392" i="2"/>
  <c r="AM4393" i="2"/>
  <c r="AM4850" i="2"/>
  <c r="AM4851" i="2"/>
  <c r="AM4999" i="2"/>
  <c r="AM486" i="2"/>
  <c r="AM487" i="2"/>
  <c r="AM1003" i="2"/>
  <c r="AM4681" i="2"/>
  <c r="AM1292" i="2"/>
  <c r="AM3573" i="2"/>
  <c r="AM4230" i="2"/>
  <c r="AM5834" i="2"/>
  <c r="AM5160" i="2"/>
  <c r="AM5336" i="2"/>
  <c r="AM5678" i="2"/>
  <c r="AM6053" i="2"/>
  <c r="AM6190" i="2"/>
  <c r="AM6235" i="2"/>
  <c r="AM3228" i="2"/>
  <c r="AM3670" i="2"/>
  <c r="AM3704" i="2"/>
  <c r="AM3869" i="2"/>
  <c r="AM3870" i="2"/>
  <c r="AM5405" i="2"/>
  <c r="AM6376" i="2"/>
  <c r="AM6497" i="2"/>
  <c r="AM307" i="2"/>
  <c r="AM308" i="2"/>
  <c r="AM701" i="2"/>
  <c r="AM702" i="2"/>
  <c r="AM904" i="2"/>
  <c r="AM1966" i="2"/>
  <c r="AM1967" i="2"/>
  <c r="AM2044" i="2"/>
  <c r="AM2045" i="2"/>
  <c r="AM2046" i="2"/>
  <c r="AM2047" i="2"/>
  <c r="AM2177" i="2"/>
  <c r="AM2178" i="2"/>
  <c r="AM2842" i="2"/>
  <c r="AM2925" i="2"/>
  <c r="AM2926" i="2"/>
  <c r="AM2927" i="2"/>
  <c r="AM3003" i="2"/>
  <c r="AM3004" i="2"/>
  <c r="AM3125" i="2"/>
  <c r="AM3126" i="2"/>
  <c r="AM3354" i="2"/>
  <c r="AM4231" i="2"/>
  <c r="AM4394" i="2"/>
  <c r="AM4395" i="2"/>
  <c r="AM4852" i="2"/>
  <c r="AM4853" i="2"/>
  <c r="AM5000" i="2"/>
  <c r="AM488" i="2"/>
  <c r="AM489" i="2"/>
  <c r="AM981" i="2"/>
  <c r="AM4682" i="2"/>
  <c r="AM1293" i="2"/>
  <c r="AM3574" i="2"/>
  <c r="AM4232" i="2"/>
  <c r="AM5835" i="2"/>
  <c r="AM5161" i="2"/>
  <c r="AM5337" i="2"/>
  <c r="AM5679" i="2"/>
  <c r="AM6054" i="2"/>
  <c r="AM6191" i="2"/>
  <c r="AM6236" i="2"/>
  <c r="AM3229" i="2"/>
  <c r="AM3671" i="2"/>
  <c r="AM3672" i="2"/>
  <c r="AM3871" i="2"/>
  <c r="AM3872" i="2"/>
  <c r="AM5406" i="2"/>
  <c r="AM6377" i="2"/>
  <c r="AM6498" i="2"/>
  <c r="AM228" i="2"/>
  <c r="AM309" i="2"/>
  <c r="AM661" i="2"/>
  <c r="AM703" i="2"/>
  <c r="AM905" i="2"/>
  <c r="AM1968" i="2"/>
  <c r="AM2048" i="2"/>
  <c r="AM2049" i="2"/>
  <c r="AM2124" i="2"/>
  <c r="AM2160" i="2"/>
  <c r="AM2179" i="2"/>
  <c r="AM2180" i="2"/>
  <c r="AM2181" i="2"/>
  <c r="AM2843" i="2"/>
  <c r="AM2928" i="2"/>
  <c r="AM3005" i="2"/>
  <c r="AM3006" i="2"/>
  <c r="AM3007" i="2"/>
  <c r="AM3008" i="2"/>
  <c r="AM3127" i="2"/>
  <c r="AM3128" i="2"/>
  <c r="AM3355" i="2"/>
  <c r="AM4233" i="2"/>
  <c r="AM4396" i="2"/>
  <c r="AM4397" i="2"/>
  <c r="AM4854" i="2"/>
  <c r="AM4855" i="2"/>
  <c r="AM5001" i="2"/>
  <c r="AM481" i="2"/>
  <c r="AM490" i="2"/>
  <c r="AM982" i="2"/>
  <c r="AM4683" i="2"/>
  <c r="AM1258" i="2"/>
  <c r="AM3575" i="2"/>
  <c r="AM4234" i="2"/>
  <c r="AM5836" i="2"/>
  <c r="AM5134" i="2"/>
  <c r="AM5338" i="2"/>
  <c r="AM5680" i="2"/>
  <c r="AM6055" i="2"/>
  <c r="AM6192" i="2"/>
  <c r="AM6237" i="2"/>
  <c r="AM3271" i="2"/>
  <c r="AM3705" i="2"/>
  <c r="AM3706" i="2"/>
  <c r="AM3873" i="2"/>
  <c r="AM3891" i="2"/>
  <c r="AM5430" i="2"/>
  <c r="AM6385" i="2"/>
  <c r="AM6499" i="2"/>
  <c r="AM310" i="2"/>
  <c r="AM311" i="2"/>
  <c r="AM704" i="2"/>
  <c r="AM705" i="2"/>
  <c r="AM906" i="2"/>
  <c r="AM1969" i="2"/>
  <c r="AM2050" i="2"/>
  <c r="AM2051" i="2"/>
  <c r="AM2052" i="2"/>
  <c r="AM2125" i="2"/>
  <c r="AM2126" i="2"/>
  <c r="AM2182" i="2"/>
  <c r="AM2202" i="2"/>
  <c r="AM2929" i="2"/>
  <c r="AM2930" i="2"/>
  <c r="AM2931" i="2"/>
  <c r="AM2932" i="2"/>
  <c r="AM3009" i="2"/>
  <c r="AM3010" i="2"/>
  <c r="AM3129" i="2"/>
  <c r="AM3130" i="2"/>
  <c r="AM3363" i="2"/>
  <c r="AM4269" i="2"/>
  <c r="AM4398" i="2"/>
  <c r="AM4423" i="2"/>
  <c r="AM4856" i="2"/>
  <c r="AM4886" i="2"/>
  <c r="AM5022" i="2"/>
  <c r="AM491" i="2"/>
  <c r="AM492" i="2"/>
  <c r="AM1004" i="2"/>
  <c r="AM4684" i="2"/>
  <c r="AM1294" i="2"/>
  <c r="AM3576" i="2"/>
  <c r="AM4235" i="2"/>
  <c r="AM5837" i="2"/>
  <c r="AM5162" i="2"/>
  <c r="AM5339" i="2"/>
  <c r="AM5700" i="2"/>
  <c r="AM6056" i="2"/>
  <c r="AM6193" i="2"/>
  <c r="AM6238" i="2"/>
  <c r="AM427" i="2"/>
  <c r="AM465" i="2"/>
  <c r="AM1039" i="2"/>
  <c r="AM4685" i="2"/>
  <c r="AM1342" i="2"/>
  <c r="AM3577" i="2"/>
  <c r="AM3707" i="2"/>
  <c r="AM3735" i="2"/>
  <c r="AM3934" i="2"/>
  <c r="AM3958" i="2"/>
  <c r="AM4292" i="2"/>
  <c r="AM5838" i="2"/>
  <c r="AM5196" i="2"/>
  <c r="AM5340" i="2"/>
  <c r="AM5727" i="2"/>
  <c r="AM428" i="2"/>
  <c r="AM429" i="2"/>
  <c r="AM747" i="2"/>
  <c r="AM748" i="2"/>
  <c r="AM907" i="2"/>
  <c r="AM1772" i="2"/>
  <c r="AM1773" i="2"/>
  <c r="AM1774" i="2"/>
  <c r="AM1775" i="2"/>
  <c r="AM1874" i="2"/>
  <c r="AM1875" i="2"/>
  <c r="AM1970" i="2"/>
  <c r="AM1971" i="2"/>
  <c r="AM2644" i="2"/>
  <c r="AM2645" i="2"/>
  <c r="AM2646" i="2"/>
  <c r="AM2647" i="2"/>
  <c r="AM2740" i="2"/>
  <c r="AM2741" i="2"/>
  <c r="AM2933" i="2"/>
  <c r="AM2934" i="2"/>
  <c r="AM4316" i="2"/>
  <c r="AM4464" i="2"/>
  <c r="AM4465" i="2"/>
  <c r="AM4909" i="2"/>
  <c r="AM4917" i="2"/>
  <c r="AM3315" i="2"/>
  <c r="AM5446" i="2"/>
  <c r="AM6057" i="2"/>
  <c r="AM6194" i="2"/>
  <c r="AM6239" i="2"/>
  <c r="AM6352" i="2"/>
  <c r="AM6450" i="2"/>
  <c r="AM3316" i="2"/>
  <c r="AM5044" i="2"/>
  <c r="AM430" i="2"/>
  <c r="AM431" i="2"/>
  <c r="AM1026" i="2"/>
  <c r="AM4686" i="2"/>
  <c r="AM1343" i="2"/>
  <c r="AM3578" i="2"/>
  <c r="AM4293" i="2"/>
  <c r="AM5839" i="2"/>
  <c r="AM5197" i="2"/>
  <c r="AM5341" i="2"/>
  <c r="AM5728" i="2"/>
  <c r="AM1776" i="2"/>
  <c r="AM1777" i="2"/>
  <c r="AM1778" i="2"/>
  <c r="AM1876" i="2"/>
  <c r="AM1877" i="2"/>
  <c r="AM1878" i="2"/>
  <c r="AM2648" i="2"/>
  <c r="AM2649" i="2"/>
  <c r="AM2742" i="2"/>
  <c r="AM2743" i="2"/>
  <c r="AM2844" i="2"/>
  <c r="AM2935" i="2"/>
  <c r="AM6058" i="2"/>
  <c r="AM6195" i="2"/>
  <c r="AM6240" i="2"/>
  <c r="AM3317" i="2"/>
  <c r="AM5045" i="2"/>
  <c r="AM3417" i="2"/>
  <c r="AM3736" i="2"/>
  <c r="AM3767" i="2"/>
  <c r="AM3959" i="2"/>
  <c r="AM3987" i="2"/>
  <c r="AM5407" i="2"/>
  <c r="AM6337" i="2"/>
  <c r="AM6438" i="2"/>
  <c r="AM355" i="2"/>
  <c r="AM356" i="2"/>
  <c r="AM706" i="2"/>
  <c r="AM730" i="2"/>
  <c r="AM908" i="2"/>
  <c r="AM2127" i="2"/>
  <c r="AM2161" i="2"/>
  <c r="AM3011" i="2"/>
  <c r="AM3012" i="2"/>
  <c r="AM4294" i="2"/>
  <c r="AM466" i="2"/>
  <c r="AM474" i="2"/>
  <c r="AM4687" i="2"/>
  <c r="AM1027" i="2"/>
  <c r="AM1344" i="2"/>
  <c r="AM3579" i="2"/>
  <c r="AM4270" i="2"/>
  <c r="AM5840" i="2"/>
  <c r="AM5177" i="2"/>
  <c r="AM5342" i="2"/>
  <c r="AM5474" i="2"/>
  <c r="AM5541" i="2"/>
  <c r="AM5717" i="2"/>
  <c r="AM2053" i="2"/>
  <c r="AM2054" i="2"/>
  <c r="AM2128" i="2"/>
  <c r="AM2162" i="2"/>
  <c r="AM2183" i="2"/>
  <c r="AM2203" i="2"/>
  <c r="AM3013" i="2"/>
  <c r="AM3014" i="2"/>
  <c r="AM3066" i="2"/>
  <c r="AM3067" i="2"/>
  <c r="AM3068" i="2"/>
  <c r="AM3096" i="2"/>
  <c r="AM6059" i="2"/>
  <c r="AM6196" i="2"/>
  <c r="AM6241" i="2"/>
  <c r="AM3439" i="2"/>
  <c r="AM4490" i="2"/>
  <c r="AM4491" i="2"/>
  <c r="AM4757" i="2"/>
  <c r="AM4758" i="2"/>
  <c r="AM5046" i="2"/>
  <c r="AM403" i="2"/>
  <c r="AM432" i="2"/>
  <c r="AM1028" i="2"/>
  <c r="AM4688" i="2"/>
  <c r="AM1390" i="2"/>
  <c r="AM3580" i="2"/>
  <c r="AM3795" i="2"/>
  <c r="AM3796" i="2"/>
  <c r="AM4007" i="2"/>
  <c r="AM4016" i="2"/>
  <c r="AM4295" i="2"/>
  <c r="AM5841" i="2"/>
  <c r="AM5178" i="2"/>
  <c r="AM5343" i="2"/>
  <c r="AM5475" i="2"/>
  <c r="AM5542" i="2"/>
  <c r="AM5718" i="2"/>
  <c r="AM5981" i="2"/>
  <c r="AM5982" i="2"/>
  <c r="AM433" i="2"/>
  <c r="AM434" i="2"/>
  <c r="AM749" i="2"/>
  <c r="AM750" i="2"/>
  <c r="AM909" i="2"/>
  <c r="AM1678" i="2"/>
  <c r="AM1679" i="2"/>
  <c r="AM1779" i="2"/>
  <c r="AM1780" i="2"/>
  <c r="AM1781" i="2"/>
  <c r="AM1782" i="2"/>
  <c r="AM2184" i="2"/>
  <c r="AM2185" i="2"/>
  <c r="AM2561" i="2"/>
  <c r="AM2650" i="2"/>
  <c r="AM2651" i="2"/>
  <c r="AM2652" i="2"/>
  <c r="AM2653" i="2"/>
  <c r="AM2744" i="2"/>
  <c r="AM3131" i="2"/>
  <c r="AM3132" i="2"/>
  <c r="AM4296" i="2"/>
  <c r="AM4527" i="2"/>
  <c r="AM4528" i="2"/>
  <c r="AM4857" i="2"/>
  <c r="AM4858" i="2"/>
  <c r="AM3440" i="2"/>
  <c r="AM5447" i="2"/>
  <c r="AM6197" i="2"/>
  <c r="AM6405" i="2"/>
  <c r="AM6524" i="2"/>
  <c r="AM3443" i="2"/>
  <c r="AM5047" i="2"/>
  <c r="AM229" i="2"/>
  <c r="AM435" i="2"/>
  <c r="AM921" i="2"/>
  <c r="AM4689" i="2"/>
  <c r="AM1440" i="2"/>
  <c r="AM3581" i="2"/>
  <c r="AM3378" i="2"/>
  <c r="AM3673" i="2"/>
  <c r="AM3800" i="2"/>
  <c r="AM4017" i="2"/>
  <c r="AM4018" i="2"/>
  <c r="AM4127" i="2"/>
  <c r="AM5842" i="2"/>
  <c r="AM5103" i="2"/>
  <c r="AM5344" i="2"/>
  <c r="AM5431" i="2"/>
  <c r="AM5599" i="2"/>
  <c r="AM5847" i="2"/>
  <c r="AM5895" i="2"/>
  <c r="AM5974" i="2"/>
  <c r="AM6290" i="2"/>
  <c r="AM6414" i="2"/>
  <c r="AM751" i="2"/>
  <c r="AM767" i="2"/>
  <c r="AM910" i="2"/>
  <c r="AM1051" i="2"/>
  <c r="AM1052" i="2"/>
  <c r="AM1130" i="2"/>
  <c r="AM1173" i="2"/>
  <c r="AM1295" i="2"/>
  <c r="AM1680" i="2"/>
  <c r="AM2129" i="2"/>
  <c r="AM2130" i="2"/>
  <c r="AM2278" i="2"/>
  <c r="AM2283" i="2"/>
  <c r="AM2284" i="2"/>
  <c r="AM2285" i="2"/>
  <c r="AM2288" i="2"/>
  <c r="AM2289" i="2"/>
  <c r="AM2291" i="2"/>
  <c r="AM2295" i="2"/>
  <c r="AM3376" i="2"/>
  <c r="AM3377" i="2"/>
  <c r="AM3379" i="2"/>
  <c r="AM4180" i="2"/>
  <c r="AM4759" i="2"/>
  <c r="AM4887" i="2"/>
  <c r="AM4947" i="2"/>
  <c r="AM5066" i="2"/>
  <c r="AM5067" i="2"/>
  <c r="AM497" i="2"/>
  <c r="AM498" i="2"/>
  <c r="AM1005" i="2"/>
  <c r="AM4690" i="2"/>
  <c r="AM1296" i="2"/>
  <c r="AM3582" i="2"/>
  <c r="AM3272" i="2"/>
  <c r="AM3708" i="2"/>
  <c r="AM3737" i="2"/>
  <c r="AM3892" i="2"/>
  <c r="AM3893" i="2"/>
  <c r="AM4297" i="2"/>
  <c r="AM5843" i="2"/>
  <c r="AM5179" i="2"/>
  <c r="AM5345" i="2"/>
  <c r="AM5432" i="2"/>
  <c r="AM5719" i="2"/>
  <c r="AM6060" i="2"/>
  <c r="AM6198" i="2"/>
  <c r="AM6242" i="2"/>
  <c r="AM6386" i="2"/>
  <c r="AM6511" i="2"/>
  <c r="AM357" i="2"/>
  <c r="AM358" i="2"/>
  <c r="AM731" i="2"/>
  <c r="AM732" i="2"/>
  <c r="AM911" i="2"/>
  <c r="AM2204" i="2"/>
  <c r="AM2205" i="2"/>
  <c r="AM2206" i="2"/>
  <c r="AM2207" i="2"/>
  <c r="AM2208" i="2"/>
  <c r="AM2229" i="2"/>
  <c r="AM2230" i="2"/>
  <c r="AM2231" i="2"/>
  <c r="AM3097" i="2"/>
  <c r="AM3133" i="2"/>
  <c r="AM3134" i="2"/>
  <c r="AM3135" i="2"/>
  <c r="AM3164" i="2"/>
  <c r="AM3165" i="2"/>
  <c r="AM3166" i="2"/>
  <c r="AM3230" i="2"/>
  <c r="AM3364" i="2"/>
  <c r="AM4271" i="2"/>
  <c r="AM4424" i="2"/>
  <c r="AM4425" i="2"/>
  <c r="AM4888" i="2"/>
  <c r="AM4889" i="2"/>
  <c r="AM5023" i="2"/>
  <c r="AG2431" i="2" l="1"/>
  <c r="AG53" i="2"/>
  <c r="AG6164" i="2"/>
  <c r="AG4632" i="2"/>
  <c r="AG4" i="2"/>
  <c r="AG6032" i="2"/>
  <c r="AG5959" i="2"/>
  <c r="AG4787" i="2"/>
  <c r="AG1329" i="2"/>
  <c r="AG2500" i="2"/>
  <c r="AG5584" i="2"/>
  <c r="AG214" i="2"/>
  <c r="AG6321" i="2"/>
  <c r="AG1606" i="2"/>
  <c r="AG564" i="2"/>
  <c r="AG1853" i="2"/>
  <c r="AG2550" i="2"/>
  <c r="AG5171" i="2"/>
  <c r="AG1245" i="2"/>
  <c r="AG966" i="2"/>
  <c r="AG6088" i="2"/>
  <c r="AG2614" i="2"/>
  <c r="AG6384" i="2"/>
  <c r="AG3412" i="2"/>
  <c r="AG197" i="2"/>
  <c r="AG4446" i="2"/>
  <c r="AG372" i="2"/>
  <c r="AG2008" i="2"/>
  <c r="AG3592" i="2"/>
  <c r="AG6150" i="2"/>
  <c r="AG4109" i="2"/>
  <c r="AG1213" i="2"/>
  <c r="AG2611" i="2"/>
  <c r="AG4811" i="2"/>
  <c r="AG5778" i="2"/>
  <c r="AG1925" i="2"/>
  <c r="AG6146" i="2"/>
  <c r="AG1466" i="2"/>
  <c r="AG4207" i="2"/>
  <c r="AG3243" i="2"/>
  <c r="AG1921" i="2"/>
  <c r="AG4836" i="2"/>
  <c r="AG3150" i="2"/>
  <c r="AG6343" i="2"/>
  <c r="AG1830" i="2"/>
  <c r="AG552" i="2"/>
  <c r="AG2693" i="2"/>
  <c r="AG1236" i="2"/>
  <c r="AG1721" i="2"/>
  <c r="AG3327" i="2"/>
  <c r="AG4870" i="2"/>
  <c r="AG1185" i="2"/>
  <c r="AG4958" i="2"/>
  <c r="AG3635" i="2"/>
  <c r="AG1204" i="2"/>
  <c r="AG6014" i="2"/>
  <c r="AG635" i="2"/>
  <c r="AG3240" i="2"/>
  <c r="AG3239" i="2"/>
  <c r="AG1064" i="2"/>
  <c r="AG5762" i="2"/>
  <c r="AG3714" i="2"/>
  <c r="AG2586" i="2"/>
  <c r="AG5925" i="2"/>
  <c r="AG631" i="2"/>
  <c r="AG2774" i="2"/>
  <c r="AG5560" i="2"/>
  <c r="AG1409" i="2"/>
  <c r="AG1808" i="2"/>
  <c r="AG5659" i="2"/>
  <c r="AG155" i="2"/>
  <c r="AG1566" i="2"/>
  <c r="AG5239" i="2"/>
  <c r="AG5010" i="2"/>
  <c r="AG150" i="2"/>
  <c r="AG626" i="2"/>
  <c r="AG4865" i="2"/>
  <c r="AG3879" i="2"/>
  <c r="AG6283" i="2"/>
  <c r="AG1454" i="2"/>
  <c r="AG6288" i="2"/>
  <c r="AG1692" i="2"/>
  <c r="AG2668" i="2"/>
  <c r="AG3877" i="2"/>
  <c r="AG3895" i="2"/>
  <c r="AG5361" i="2"/>
  <c r="AG1354" i="2"/>
  <c r="AG2404" i="2"/>
  <c r="AG4827" i="2"/>
  <c r="AG1260" i="2"/>
  <c r="AG1889" i="2"/>
  <c r="AG4941" i="2"/>
  <c r="AG3335" i="2"/>
  <c r="AG1665" i="2"/>
  <c r="AG287" i="2"/>
  <c r="AG855" i="2"/>
  <c r="AG2888" i="2"/>
  <c r="AG937" i="2"/>
  <c r="AG2541" i="2"/>
  <c r="AG4300" i="2"/>
  <c r="AG2971" i="2"/>
  <c r="AG2609" i="2"/>
  <c r="AG5636" i="2"/>
  <c r="AG1417" i="2"/>
  <c r="AG2702" i="2"/>
  <c r="AG6359" i="2"/>
  <c r="AG1731" i="2"/>
  <c r="AG4363" i="2"/>
  <c r="AG1239" i="2"/>
  <c r="AG6214" i="2"/>
  <c r="AG1647" i="2"/>
  <c r="AG3426" i="2"/>
  <c r="AG5608" i="2"/>
  <c r="AG45" i="2"/>
  <c r="AG4717" i="2"/>
  <c r="AG992" i="2"/>
  <c r="AG1581" i="2"/>
  <c r="AG2787" i="2"/>
  <c r="AG3686" i="2"/>
  <c r="AG3042" i="2"/>
  <c r="AG4406" i="2"/>
  <c r="AG3103" i="2"/>
  <c r="AG932" i="2"/>
  <c r="AG1578" i="2"/>
  <c r="AG4778" i="2"/>
  <c r="AG3144" i="2"/>
  <c r="AG930" i="2"/>
  <c r="AG5564" i="2"/>
  <c r="AG167" i="2"/>
  <c r="AG2521" i="2"/>
  <c r="AG6297" i="2"/>
  <c r="AG826" i="2"/>
  <c r="AG2870" i="2"/>
  <c r="AG3485" i="2"/>
  <c r="AG2482" i="2"/>
  <c r="AG5660" i="2"/>
  <c r="AG158" i="2"/>
  <c r="AG1811" i="2"/>
  <c r="AG5366" i="2"/>
  <c r="AG1312" i="2"/>
  <c r="AG2585" i="2"/>
  <c r="AG5491" i="2"/>
  <c r="AG1514" i="2"/>
  <c r="AG2769" i="2"/>
  <c r="AG4957" i="2"/>
  <c r="AG1233" i="2"/>
  <c r="AG3476" i="2"/>
  <c r="AG2767" i="2"/>
  <c r="AG153" i="2"/>
  <c r="AG1700" i="2"/>
  <c r="AG6122" i="2"/>
  <c r="AG256" i="2"/>
  <c r="AG4932" i="2"/>
  <c r="AG20" i="2"/>
  <c r="AG2513" i="2"/>
  <c r="AG5488" i="2"/>
  <c r="AG1508" i="2"/>
  <c r="AG1086" i="2"/>
  <c r="AG6308" i="2"/>
  <c r="AG145" i="2"/>
  <c r="AG4401" i="2"/>
  <c r="AG3651" i="2"/>
  <c r="AG6117" i="2"/>
  <c r="AG1197" i="2"/>
  <c r="AG6249" i="2"/>
  <c r="AG574" i="2"/>
  <c r="AG4863" i="2"/>
  <c r="AG3675" i="2"/>
  <c r="AG3711" i="2"/>
  <c r="AG5106" i="2"/>
  <c r="AG5745" i="2"/>
  <c r="AG2366" i="2"/>
  <c r="AG4349" i="2"/>
  <c r="AG984" i="2"/>
  <c r="AG135" i="2"/>
  <c r="AG798" i="2"/>
  <c r="AG5218" i="2"/>
  <c r="AG6354" i="2"/>
  <c r="AG622" i="2"/>
  <c r="AG2751" i="2"/>
  <c r="AG2206" i="2"/>
  <c r="AG5431" i="2"/>
  <c r="AG3579" i="2"/>
  <c r="AG4464" i="2"/>
  <c r="AG3577" i="2"/>
  <c r="AG3575" i="2"/>
  <c r="AG3125" i="2"/>
  <c r="AG1964" i="2"/>
  <c r="AG2737" i="2"/>
  <c r="AG2836" i="2"/>
  <c r="AG3269" i="2"/>
  <c r="AG3930" i="2"/>
  <c r="AG6098" i="2"/>
  <c r="AG3369" i="2"/>
  <c r="AG6527" i="2"/>
  <c r="AG3925" i="2"/>
  <c r="AG3552" i="2"/>
  <c r="AG1077" i="2"/>
  <c r="AG1097" i="2"/>
  <c r="AG881" i="2"/>
  <c r="AG3343" i="2"/>
  <c r="AG4263" i="2"/>
  <c r="AG5358" i="2"/>
  <c r="AG3922" i="2"/>
  <c r="AG2994" i="2"/>
  <c r="AG5447" i="2"/>
  <c r="AG2162" i="2"/>
  <c r="AG4886" i="2"/>
  <c r="AG5445" i="2"/>
  <c r="AG3001" i="2"/>
  <c r="AG5716" i="2"/>
  <c r="AG1675" i="2"/>
  <c r="AG2033" i="2"/>
  <c r="AG5711" i="2"/>
  <c r="AG3203" i="2"/>
  <c r="AG2262" i="2"/>
  <c r="AG1673" i="2"/>
  <c r="AG4123" i="2"/>
  <c r="AG1330" i="2"/>
  <c r="AG5969" i="2"/>
  <c r="AG721" i="2"/>
  <c r="AG4816" i="2"/>
  <c r="AG5152" i="2"/>
  <c r="AG650" i="2"/>
  <c r="AG4075" i="2"/>
  <c r="AG5642" i="2"/>
  <c r="AG5072" i="2"/>
  <c r="AG5199" i="2"/>
  <c r="AG1379" i="2"/>
  <c r="AG4702" i="2"/>
  <c r="AG733" i="2"/>
  <c r="AG1786" i="2"/>
  <c r="AG707" i="2"/>
  <c r="AG710" i="2"/>
  <c r="AG1686" i="2"/>
  <c r="AG1300" i="2"/>
  <c r="AG5448" i="2"/>
  <c r="AG569" i="2"/>
  <c r="AG3165" i="2"/>
  <c r="AG5475" i="2"/>
  <c r="AG981" i="2"/>
  <c r="AG4291" i="2"/>
  <c r="AG4823" i="2"/>
  <c r="AG5131" i="2"/>
  <c r="AG1106" i="2"/>
  <c r="AG2242" i="2"/>
  <c r="AG1048" i="2"/>
  <c r="AG4037" i="2"/>
  <c r="AG4793" i="2"/>
  <c r="AG5979" i="2"/>
  <c r="AG3058" i="2"/>
  <c r="AG692" i="2"/>
  <c r="AG6166" i="2"/>
  <c r="AG4120" i="2"/>
  <c r="AG5693" i="2"/>
  <c r="AG4728" i="2"/>
  <c r="AG4814" i="2"/>
  <c r="AG1659" i="2"/>
  <c r="AG1473" i="2"/>
  <c r="AG3803" i="2"/>
  <c r="AG5376" i="2"/>
  <c r="AG5978" i="2"/>
  <c r="AG4748" i="2"/>
  <c r="AG5005" i="2"/>
  <c r="AG5479" i="2"/>
  <c r="AG319" i="2"/>
  <c r="AG793" i="2"/>
  <c r="AG4558" i="2"/>
  <c r="AG5211" i="2"/>
  <c r="AG2360" i="2"/>
  <c r="AG2847" i="2"/>
  <c r="AG4110" i="2"/>
  <c r="AG2542" i="2"/>
  <c r="AG6081" i="2"/>
  <c r="AG638" i="2"/>
  <c r="AG1316" i="2"/>
  <c r="AG6141" i="2"/>
  <c r="AG4148" i="2"/>
  <c r="AG5927" i="2"/>
  <c r="AG593" i="2"/>
  <c r="AG3044" i="2"/>
  <c r="AG1641" i="2"/>
  <c r="AG1576" i="2"/>
  <c r="AG4777" i="2"/>
  <c r="AG4066" i="2"/>
  <c r="AG6013" i="2"/>
  <c r="AG1814" i="2"/>
  <c r="AG4934" i="2"/>
  <c r="AG714" i="2"/>
  <c r="AG3903" i="2"/>
  <c r="AG1234" i="2"/>
  <c r="AG5457" i="2"/>
  <c r="AG3900" i="2"/>
  <c r="AG5111" i="2"/>
  <c r="AG5605" i="2"/>
  <c r="AG1308" i="2"/>
  <c r="AG4078" i="2"/>
  <c r="AG5026" i="2"/>
  <c r="AG1894" i="2"/>
  <c r="AG2954" i="2"/>
  <c r="AG5025" i="2"/>
  <c r="AG1892" i="2"/>
  <c r="AG2950" i="2"/>
  <c r="AG5008" i="2"/>
  <c r="AG624" i="2"/>
  <c r="AG5995" i="2"/>
  <c r="AG4265" i="2"/>
  <c r="AG1105" i="2"/>
  <c r="AG2032" i="2"/>
  <c r="AG5723" i="2"/>
  <c r="AG5058" i="2"/>
  <c r="AG726" i="2"/>
  <c r="AG2241" i="2"/>
  <c r="AG3202" i="2"/>
  <c r="AG2261" i="2"/>
  <c r="AG4224" i="2"/>
  <c r="AG1222" i="2"/>
  <c r="AG1065" i="2"/>
  <c r="AG1612" i="2"/>
  <c r="AG5972" i="2"/>
  <c r="AG1386" i="2"/>
  <c r="AG4222" i="2"/>
  <c r="AG5957" i="2"/>
  <c r="AG1000" i="2"/>
  <c r="AG691" i="2"/>
  <c r="AG6037" i="2"/>
  <c r="AG1284" i="2"/>
  <c r="AG3838" i="2"/>
  <c r="AG1599" i="2"/>
  <c r="AG1425" i="2"/>
  <c r="AG1217" i="2"/>
  <c r="AG4944" i="2"/>
  <c r="AG1324" i="2"/>
  <c r="AG939" i="2"/>
  <c r="AG5968" i="2"/>
  <c r="AG4003" i="2"/>
  <c r="AG5639" i="2"/>
  <c r="AG1468" i="2"/>
  <c r="AG2493" i="2"/>
  <c r="AG5451" i="2"/>
  <c r="AG4205" i="2"/>
  <c r="AG1238" i="2"/>
  <c r="AG6021" i="2"/>
  <c r="AG5905" i="2"/>
  <c r="AG592" i="2"/>
  <c r="AG2967" i="2"/>
  <c r="AG1580" i="2"/>
  <c r="AG5184" i="2"/>
  <c r="AG6136" i="2"/>
  <c r="AG1463" i="2"/>
  <c r="AG1519" i="2"/>
  <c r="AG3828" i="2"/>
  <c r="AG5437" i="2"/>
  <c r="AG4981" i="2"/>
  <c r="AG1709" i="2"/>
  <c r="AG4713" i="2"/>
  <c r="AG6012" i="2"/>
  <c r="AG5492" i="2"/>
  <c r="AG3994" i="2"/>
  <c r="AG713" i="2"/>
  <c r="AG916" i="2"/>
  <c r="AG6010" i="2"/>
  <c r="AG1264" i="2"/>
  <c r="AG2579" i="2"/>
  <c r="AG4892" i="2"/>
  <c r="AG3967" i="2"/>
  <c r="AG5080" i="2"/>
  <c r="AG4039" i="2"/>
  <c r="AG1797" i="2"/>
  <c r="AG4088" i="2"/>
  <c r="AG2953" i="2"/>
  <c r="AG1181" i="2"/>
  <c r="AG1794" i="2"/>
  <c r="AG2852" i="2"/>
  <c r="AG923" i="2"/>
  <c r="AG4183" i="2"/>
  <c r="AG4181" i="2"/>
  <c r="AG5411" i="2"/>
  <c r="AG5322" i="2"/>
  <c r="AG3212" i="2"/>
  <c r="AG3359" i="2"/>
  <c r="AG5991" i="2"/>
  <c r="AG725" i="2"/>
  <c r="AG4286" i="2"/>
  <c r="AG5190" i="2"/>
  <c r="AG887" i="2"/>
  <c r="AG2264" i="2"/>
  <c r="AG444" i="2"/>
  <c r="AG2260" i="2"/>
  <c r="AG3551" i="2"/>
  <c r="AG4027" i="2"/>
  <c r="AG5812" i="2"/>
  <c r="AG4655" i="2"/>
  <c r="AG737" i="2"/>
  <c r="AG6221" i="2"/>
  <c r="AG1062" i="2"/>
  <c r="AG6413" i="2"/>
  <c r="AG1545" i="2"/>
  <c r="AG3542" i="2"/>
  <c r="AG2432" i="2"/>
  <c r="AG5709" i="2"/>
  <c r="AG4648" i="2"/>
  <c r="AG2109" i="2"/>
  <c r="AG4789" i="2"/>
  <c r="AG3538" i="2"/>
  <c r="AG2394" i="2"/>
  <c r="AG5695" i="2"/>
  <c r="AG298" i="2"/>
  <c r="AG4166" i="2"/>
  <c r="AG297" i="2"/>
  <c r="AG2025" i="2"/>
  <c r="AG345" i="2"/>
  <c r="AG2627" i="2"/>
  <c r="AG5616" i="2"/>
  <c r="AG4346" i="2"/>
  <c r="AG3530" i="2"/>
  <c r="AG4637" i="2"/>
  <c r="AG4216" i="2"/>
  <c r="AG5517" i="2"/>
  <c r="AG208" i="2"/>
  <c r="AG4449" i="2"/>
  <c r="AG6442" i="2"/>
  <c r="AG862" i="2"/>
  <c r="AG4345" i="2"/>
  <c r="AG3821" i="2"/>
  <c r="AG1534" i="2"/>
  <c r="AG5514" i="2"/>
  <c r="AG1380" i="2"/>
  <c r="AG4629" i="2"/>
  <c r="AG2616" i="2"/>
  <c r="AG4785" i="2"/>
  <c r="AG3598" i="2"/>
  <c r="AG1424" i="2"/>
  <c r="AG5095" i="2"/>
  <c r="AG1281" i="2"/>
  <c r="AG24" i="2"/>
  <c r="AG5705" i="2"/>
  <c r="AG3996" i="2"/>
  <c r="AG4480" i="2"/>
  <c r="AG5016" i="2"/>
  <c r="AG1469" i="2"/>
  <c r="AG4413" i="2"/>
  <c r="AG3511" i="2"/>
  <c r="AG2543" i="2"/>
  <c r="AG5571" i="2"/>
  <c r="AG1420" i="2"/>
  <c r="AG5609" i="2"/>
  <c r="AG6411" i="2"/>
  <c r="AG1467" i="2"/>
  <c r="AG2705" i="2"/>
  <c r="AG3506" i="2"/>
  <c r="AG2607" i="2"/>
  <c r="AG2970" i="2"/>
  <c r="AG686" i="2"/>
  <c r="AG3242" i="2"/>
  <c r="AG4984" i="2"/>
  <c r="AG1010" i="2"/>
  <c r="AG4608" i="2"/>
  <c r="AG5633" i="2"/>
  <c r="AG3499" i="2"/>
  <c r="AG2456" i="2"/>
  <c r="AG5664" i="2"/>
  <c r="AG176" i="2"/>
  <c r="AG2692" i="2"/>
  <c r="AG6477" i="2"/>
  <c r="AG1522" i="2"/>
  <c r="AG5768" i="2"/>
  <c r="AG6458" i="2"/>
  <c r="AG6018" i="2"/>
  <c r="AG1415" i="2"/>
  <c r="AG2378" i="2"/>
  <c r="AG6470" i="2"/>
  <c r="AG830" i="2"/>
  <c r="AG4336" i="2"/>
  <c r="AG3810" i="2"/>
  <c r="AG2590" i="2"/>
  <c r="AG2871" i="2"/>
  <c r="AG634" i="2"/>
  <c r="AG1131" i="2"/>
  <c r="AG6130" i="2"/>
  <c r="AG1635" i="2"/>
  <c r="AG4696" i="2"/>
  <c r="AG1203" i="2"/>
  <c r="AG2339" i="2"/>
  <c r="AG5458" i="2"/>
  <c r="AG265" i="2"/>
  <c r="AG3681" i="2"/>
  <c r="AG5365" i="2"/>
  <c r="AG957" i="2"/>
  <c r="AG3968" i="2"/>
  <c r="AG2959" i="2"/>
  <c r="AG21" i="2"/>
  <c r="AG3073" i="2"/>
  <c r="AG3678" i="2"/>
  <c r="AG2676" i="2"/>
  <c r="AG2372" i="2"/>
  <c r="AG5489" i="2"/>
  <c r="AG1230" i="2"/>
  <c r="AG2578" i="2"/>
  <c r="AG4891" i="2"/>
  <c r="AG3966" i="2"/>
  <c r="AG4931" i="2"/>
  <c r="AG4038" i="2"/>
  <c r="AG3851" i="2"/>
  <c r="AG6119" i="2"/>
  <c r="AG1695" i="2"/>
  <c r="AG3466" i="2"/>
  <c r="AG2290" i="2"/>
  <c r="AG4573" i="2"/>
  <c r="AG2511" i="2"/>
  <c r="AG6115" i="2"/>
  <c r="AG1793" i="2"/>
  <c r="AG4952" i="2"/>
  <c r="AG140" i="2"/>
  <c r="AG4862" i="2"/>
  <c r="AG6112" i="2"/>
  <c r="AG136" i="2"/>
  <c r="AG6245" i="2"/>
  <c r="AG2753" i="2"/>
  <c r="AG537" i="2"/>
  <c r="AG5048" i="2"/>
  <c r="AG1334" i="2"/>
  <c r="AG1096" i="2"/>
  <c r="AG3545" i="2"/>
  <c r="AG3781" i="2"/>
  <c r="AG2898" i="2"/>
  <c r="AG6160" i="2"/>
  <c r="AG4751" i="2"/>
  <c r="AG4115" i="2"/>
  <c r="AG6153" i="2"/>
  <c r="AG5667" i="2"/>
  <c r="AG4942" i="2"/>
  <c r="AG5093" i="2"/>
  <c r="AG1212" i="2"/>
  <c r="AG6027" i="2"/>
  <c r="AG1416" i="2"/>
  <c r="AG1644" i="2"/>
  <c r="AG3908" i="2"/>
  <c r="AG5086" i="2"/>
  <c r="AG3856" i="2"/>
  <c r="AG2484" i="2"/>
  <c r="AG1713" i="2"/>
  <c r="AG4834" i="2"/>
  <c r="AG4065" i="2"/>
  <c r="AG955" i="2"/>
  <c r="AG4709" i="2"/>
  <c r="AG1622" i="2"/>
  <c r="AG1693" i="2"/>
  <c r="AG2665" i="2"/>
  <c r="AG3965" i="2"/>
  <c r="AG3874" i="2"/>
  <c r="AG5481" i="2"/>
  <c r="AG4765" i="2"/>
  <c r="AG3962" i="2"/>
  <c r="AG5360" i="2"/>
  <c r="AG4734" i="2"/>
  <c r="AG190" i="2"/>
  <c r="AG178" i="2"/>
  <c r="AG1229" i="2"/>
  <c r="AG2549" i="2"/>
  <c r="AG4159" i="2"/>
  <c r="AG1847" i="2"/>
  <c r="AG2973" i="2"/>
  <c r="AG605" i="2"/>
  <c r="AG1837" i="2"/>
  <c r="AG1276" i="2"/>
  <c r="AG1319" i="2"/>
  <c r="AG4070" i="2"/>
  <c r="AG5665" i="2"/>
  <c r="AG3910" i="2"/>
  <c r="AG549" i="2"/>
  <c r="AG6137" i="2"/>
  <c r="AG1271" i="2"/>
  <c r="AG6016" i="2"/>
  <c r="AG1075" i="2"/>
  <c r="AG581" i="2"/>
  <c r="AG3902" i="2"/>
  <c r="AG1701" i="2"/>
  <c r="AG2576" i="2"/>
  <c r="AG675" i="2"/>
  <c r="AG711" i="2"/>
  <c r="AG4951" i="2"/>
  <c r="AG1447" i="2"/>
  <c r="AG4055" i="2"/>
  <c r="AG5994" i="2"/>
  <c r="AG3993" i="2"/>
  <c r="AG620" i="2"/>
  <c r="AG4079" i="2"/>
  <c r="AG5724" i="2"/>
  <c r="AG3981" i="2"/>
  <c r="AG5730" i="2"/>
  <c r="AG3729" i="2"/>
  <c r="AG4316" i="2"/>
  <c r="AG2930" i="2"/>
  <c r="AG2174" i="2"/>
  <c r="AG656" i="2"/>
  <c r="AG3000" i="2"/>
  <c r="AG2128" i="2"/>
  <c r="AG4856" i="2"/>
  <c r="AG2180" i="2"/>
  <c r="AG5405" i="2"/>
  <c r="AG3957" i="2"/>
  <c r="AG230" i="2"/>
  <c r="AG895" i="2"/>
  <c r="AG496" i="2"/>
  <c r="AG6401" i="2"/>
  <c r="AG1954" i="2"/>
  <c r="AG6180" i="2"/>
  <c r="AG1899" i="2"/>
  <c r="AG3880" i="2"/>
  <c r="AG5349" i="2"/>
  <c r="AG5623" i="2"/>
  <c r="AG4890" i="2"/>
  <c r="AG3824" i="2"/>
  <c r="AG1182" i="2"/>
  <c r="AG924" i="2"/>
  <c r="AG672" i="2"/>
  <c r="AG4828" i="2"/>
  <c r="AG5998" i="2"/>
  <c r="AG1552" i="2"/>
  <c r="AG2661" i="2"/>
  <c r="AG6110" i="2"/>
  <c r="AG536" i="2"/>
  <c r="AG2205" i="2"/>
  <c r="AG2231" i="2"/>
  <c r="AG1005" i="2"/>
  <c r="AG4296" i="2"/>
  <c r="AG4007" i="2"/>
  <c r="AG5474" i="2"/>
  <c r="AG6195" i="2"/>
  <c r="AG5446" i="2"/>
  <c r="AG4292" i="2"/>
  <c r="AG3130" i="2"/>
  <c r="AG5680" i="2"/>
  <c r="AG2048" i="2"/>
  <c r="AG2123" i="2"/>
  <c r="AG4315" i="2"/>
  <c r="AG1341" i="2"/>
  <c r="AG2199" i="2"/>
  <c r="AG4908" i="2"/>
  <c r="AG3931" i="2"/>
  <c r="AG6048" i="2"/>
  <c r="AG3093" i="2"/>
  <c r="AG5715" i="2"/>
  <c r="AG1291" i="2"/>
  <c r="AG2120" i="2"/>
  <c r="AG4904" i="2"/>
  <c r="AG764" i="2"/>
  <c r="AG3985" i="2"/>
  <c r="AG2272" i="2"/>
  <c r="AG5464" i="2"/>
  <c r="AG5529" i="2"/>
  <c r="AG758" i="2"/>
  <c r="AG1335" i="2"/>
  <c r="AG2234" i="2"/>
  <c r="AG5710" i="2"/>
  <c r="AG1088" i="2"/>
  <c r="AG1099" i="2"/>
  <c r="AG5053" i="2"/>
  <c r="AG5984" i="2"/>
  <c r="AG1058" i="2"/>
  <c r="AG6173" i="2"/>
  <c r="AG568" i="2"/>
  <c r="AG1950" i="2"/>
  <c r="AG4221" i="2"/>
  <c r="AG1480" i="2"/>
  <c r="AG4993" i="2"/>
  <c r="AG1756" i="2"/>
  <c r="AG4876" i="2"/>
  <c r="AG3862" i="2"/>
  <c r="AG1943" i="2"/>
  <c r="AG5100" i="2"/>
  <c r="AG4394" i="2"/>
  <c r="AG3701" i="2"/>
  <c r="AG5329" i="2"/>
  <c r="AG4459" i="2"/>
  <c r="AG2249" i="2"/>
  <c r="AG6522" i="2"/>
  <c r="AG2100" i="2"/>
  <c r="AG5615" i="2"/>
  <c r="AG6345" i="2"/>
  <c r="AG195" i="2"/>
  <c r="AG5779" i="2"/>
  <c r="AG4839" i="2"/>
  <c r="AG4494" i="2"/>
  <c r="AG2302" i="2"/>
  <c r="AG4735" i="2"/>
  <c r="AG4332" i="2"/>
  <c r="AG4874" i="2"/>
  <c r="AG946" i="2"/>
  <c r="AG3017" i="2"/>
  <c r="AG698" i="2"/>
  <c r="AG810" i="2"/>
  <c r="AG146" i="2"/>
  <c r="AG102" i="2"/>
  <c r="AG4662" i="2"/>
  <c r="AG3092" i="2"/>
  <c r="AG3016" i="2"/>
  <c r="AG6301" i="2"/>
  <c r="AG1509" i="2"/>
  <c r="AG2951" i="2"/>
  <c r="AG6292" i="2"/>
  <c r="AG1298" i="2"/>
  <c r="AG6285" i="2"/>
  <c r="AG1095" i="2"/>
  <c r="AG6035" i="2"/>
  <c r="AG5629" i="2"/>
  <c r="AG6311" i="2"/>
  <c r="AG2776" i="2"/>
  <c r="AG5455" i="2"/>
  <c r="AG3991" i="2"/>
  <c r="AG6306" i="2"/>
  <c r="AG2773" i="2"/>
  <c r="AG2403" i="2"/>
  <c r="AG6490" i="2"/>
  <c r="AG1788" i="2"/>
  <c r="AG3025" i="2"/>
  <c r="AG1887" i="2"/>
  <c r="AG3844" i="2"/>
  <c r="AG5720" i="2"/>
  <c r="AG1885" i="2"/>
  <c r="AG2941" i="2"/>
  <c r="AG1492" i="2"/>
  <c r="AG5176" i="2"/>
  <c r="AG4178" i="2"/>
  <c r="AG6282" i="2"/>
  <c r="AG4371" i="2"/>
  <c r="AG3225" i="2"/>
  <c r="AG743" i="2"/>
  <c r="AG4266" i="2"/>
  <c r="AG4050" i="2"/>
  <c r="AG3132" i="2"/>
  <c r="AG5342" i="2"/>
  <c r="AG3315" i="2"/>
  <c r="AG5338" i="2"/>
  <c r="AG2915" i="2"/>
  <c r="AG3765" i="2"/>
  <c r="AG1085" i="2"/>
  <c r="AG4031" i="2"/>
  <c r="AG124" i="2"/>
  <c r="AG6392" i="2"/>
  <c r="AG1859" i="2"/>
  <c r="AG2425" i="2"/>
  <c r="AG3248" i="2"/>
  <c r="AG4727" i="2"/>
  <c r="AG1846" i="2"/>
  <c r="AG918" i="2"/>
  <c r="AG4157" i="2"/>
  <c r="AG5185" i="2"/>
  <c r="AG2094" i="2"/>
  <c r="AG3859" i="2"/>
  <c r="AG3884" i="2"/>
  <c r="AG2601" i="2"/>
  <c r="AG3747" i="2"/>
  <c r="AG6078" i="2"/>
  <c r="AG5767" i="2"/>
  <c r="AG5765" i="2"/>
  <c r="AG4802" i="2"/>
  <c r="AG1803" i="2"/>
  <c r="AG2512" i="2"/>
  <c r="AG27" i="2"/>
  <c r="AG6202" i="2"/>
  <c r="AG3992" i="2"/>
  <c r="AG2625" i="2"/>
  <c r="AG678" i="2"/>
  <c r="AG2643" i="2"/>
  <c r="AG3841" i="2"/>
  <c r="AG1729" i="2"/>
  <c r="AG2589" i="2"/>
  <c r="AG1565" i="2"/>
  <c r="AG257" i="2"/>
  <c r="AG575" i="2"/>
  <c r="AG4297" i="2"/>
  <c r="AG5981" i="2"/>
  <c r="AG5407" i="2"/>
  <c r="AG5430" i="2"/>
  <c r="AG3123" i="2"/>
  <c r="AG5042" i="2"/>
  <c r="AG729" i="2"/>
  <c r="AG4972" i="2"/>
  <c r="AG3843" i="2"/>
  <c r="AG4998" i="2"/>
  <c r="AG5403" i="2"/>
  <c r="AG1763" i="2"/>
  <c r="AG5401" i="2"/>
  <c r="AG1111" i="2"/>
  <c r="AG1023" i="2"/>
  <c r="AG742" i="2"/>
  <c r="AG5060" i="2"/>
  <c r="AG773" i="2"/>
  <c r="AG4308" i="2"/>
  <c r="AG3061" i="2"/>
  <c r="AG2267" i="2"/>
  <c r="AG2239" i="2"/>
  <c r="AG2150" i="2"/>
  <c r="AG4049" i="2"/>
  <c r="AG2149" i="2"/>
  <c r="AG2187" i="2"/>
  <c r="AG1189" i="2"/>
  <c r="AG1863" i="2"/>
  <c r="AG1333" i="2"/>
  <c r="AG1951" i="2"/>
  <c r="AG5398" i="2"/>
  <c r="AG1483" i="2"/>
  <c r="AG4969" i="2"/>
  <c r="AG2989" i="2"/>
  <c r="AG1754" i="2"/>
  <c r="AG1328" i="2"/>
  <c r="AG5669" i="2"/>
  <c r="AG6036" i="2"/>
  <c r="AG1664" i="2"/>
  <c r="AG1246" i="2"/>
  <c r="AG3860" i="2"/>
  <c r="AG609" i="2"/>
  <c r="AG1848" i="2"/>
  <c r="AG5932" i="2"/>
  <c r="AG1216" i="2"/>
  <c r="AG5611" i="2"/>
  <c r="AG5641" i="2"/>
  <c r="AG1471" i="2"/>
  <c r="AG4112" i="2"/>
  <c r="AG717" i="2"/>
  <c r="AG1012" i="2"/>
  <c r="AG1531" i="2"/>
  <c r="AG1278" i="2"/>
  <c r="AG2890" i="2"/>
  <c r="AG602" i="2"/>
  <c r="AG3818" i="2"/>
  <c r="AG600" i="2"/>
  <c r="AG5374" i="2"/>
  <c r="AG3912" i="2"/>
  <c r="AG1733" i="2"/>
  <c r="AG4746" i="2"/>
  <c r="AG1011" i="2"/>
  <c r="AG5634" i="2"/>
  <c r="AG1643" i="2"/>
  <c r="AG1208" i="2"/>
  <c r="AG1821" i="2"/>
  <c r="AG1369" i="2"/>
  <c r="AG590" i="2"/>
  <c r="AG1206" i="2"/>
  <c r="AG1716" i="2"/>
  <c r="AG585" i="2"/>
  <c r="AG1710" i="2"/>
  <c r="AG2085" i="2"/>
  <c r="AG1998" i="2"/>
  <c r="AG5082" i="2"/>
  <c r="AG3904" i="2"/>
  <c r="AG5050" i="2"/>
  <c r="AG6208" i="2"/>
  <c r="AG4140" i="2"/>
  <c r="AG6127" i="2"/>
  <c r="AG1902" i="2"/>
  <c r="AG5081" i="2"/>
  <c r="AG5049" i="2"/>
  <c r="AG956" i="2"/>
  <c r="AG5490" i="2"/>
  <c r="AG4138" i="2"/>
  <c r="AG5901" i="2"/>
  <c r="AG1404" i="2"/>
  <c r="AG3825" i="2"/>
  <c r="AG2075" i="2"/>
  <c r="AG531" i="2"/>
  <c r="AG4087" i="2"/>
  <c r="AG2074" i="2"/>
  <c r="AG5387" i="2"/>
  <c r="AG4860" i="2"/>
  <c r="AG3847" i="2"/>
  <c r="AG1550" i="2"/>
  <c r="AG3028" i="2"/>
  <c r="AG949" i="2"/>
  <c r="AG1888" i="2"/>
  <c r="AG3072" i="2"/>
  <c r="AG1981" i="2"/>
  <c r="AG5165" i="2"/>
  <c r="AG3845" i="2"/>
  <c r="AG1978" i="2"/>
  <c r="AG3019" i="2"/>
  <c r="AG947" i="2"/>
  <c r="AG1546" i="2"/>
  <c r="AG5164" i="2"/>
  <c r="AG4236" i="2"/>
  <c r="AG1296" i="2"/>
  <c r="AG751" i="2"/>
  <c r="AG4295" i="2"/>
  <c r="AG5717" i="2"/>
  <c r="AG6194" i="2"/>
  <c r="AG5196" i="2"/>
  <c r="AG4269" i="2"/>
  <c r="AG6192" i="2"/>
  <c r="AG3958" i="2"/>
  <c r="AG3129" i="2"/>
  <c r="AG2043" i="2"/>
  <c r="AG2920" i="2"/>
  <c r="AG2198" i="2"/>
  <c r="AG5676" i="2"/>
  <c r="AG2035" i="2"/>
  <c r="AG3563" i="2"/>
  <c r="AG741" i="2"/>
  <c r="AG5315" i="2"/>
  <c r="AG1104" i="2"/>
  <c r="AG5983" i="2"/>
  <c r="AG878" i="2"/>
  <c r="AG2397" i="2"/>
  <c r="AG3782" i="2"/>
  <c r="AG3057" i="2"/>
  <c r="AG5154" i="2"/>
  <c r="AG5956" i="2"/>
  <c r="AG4842" i="2"/>
  <c r="AG115" i="2"/>
  <c r="AG1603" i="2"/>
  <c r="AG3290" i="2"/>
  <c r="AG4747" i="2"/>
  <c r="AG5638" i="2"/>
  <c r="AG1275" i="2"/>
  <c r="AG5631" i="2"/>
  <c r="AG5496" i="2"/>
  <c r="AG819" i="2"/>
  <c r="AG4402" i="2"/>
  <c r="AG674" i="2"/>
  <c r="AG2664" i="2"/>
  <c r="AG3674" i="2"/>
  <c r="AG1347" i="2"/>
  <c r="AG6378" i="2"/>
  <c r="AG2652" i="2"/>
  <c r="AG2931" i="2"/>
  <c r="AG766" i="2"/>
  <c r="AG529" i="2"/>
  <c r="AG5980" i="2"/>
  <c r="AG4667" i="2"/>
  <c r="AG4534" i="2"/>
  <c r="AG5036" i="2"/>
  <c r="AG757" i="2"/>
  <c r="AG5470" i="2"/>
  <c r="AG401" i="2"/>
  <c r="AG723" i="2"/>
  <c r="AG5865" i="2"/>
  <c r="AG1014" i="2"/>
  <c r="AG5614" i="2"/>
  <c r="AG2983" i="2"/>
  <c r="AG389" i="2"/>
  <c r="AG361" i="2"/>
  <c r="AG5943" i="2"/>
  <c r="AG775" i="2"/>
  <c r="AG5309" i="2"/>
  <c r="AG6465" i="2"/>
  <c r="AG695" i="2"/>
  <c r="AG5708" i="2"/>
  <c r="AG2430" i="2"/>
  <c r="AG5791" i="2"/>
  <c r="AG3611" i="2"/>
  <c r="AG1515" i="2"/>
  <c r="AG6421" i="2"/>
  <c r="AG4864" i="2"/>
  <c r="AG5681" i="2"/>
  <c r="AG4858" i="2"/>
  <c r="AG5178" i="2"/>
  <c r="AG2054" i="2"/>
  <c r="AG6352" i="2"/>
  <c r="AG5727" i="2"/>
  <c r="AG4423" i="2"/>
  <c r="AG3271" i="2"/>
  <c r="AG2179" i="2"/>
  <c r="AG488" i="2"/>
  <c r="AG3870" i="2"/>
  <c r="AG2921" i="2"/>
  <c r="AG4916" i="2"/>
  <c r="AG3933" i="2"/>
  <c r="AG2228" i="2"/>
  <c r="AG6187" i="2"/>
  <c r="AG767" i="2"/>
  <c r="AG4857" i="2"/>
  <c r="AG2053" i="2"/>
  <c r="AG5045" i="2"/>
  <c r="AG2160" i="2"/>
  <c r="AG5000" i="2"/>
  <c r="AG3869" i="2"/>
  <c r="AG4915" i="2"/>
  <c r="AG2227" i="2"/>
  <c r="AG6050" i="2"/>
  <c r="AG6230" i="2"/>
  <c r="AG4176" i="2"/>
  <c r="AG5041" i="2"/>
  <c r="AG728" i="2"/>
  <c r="AG2171" i="2"/>
  <c r="AG4048" i="2"/>
  <c r="AG781" i="2"/>
  <c r="AG5040" i="2"/>
  <c r="AG5444" i="2"/>
  <c r="AG1866" i="2"/>
  <c r="AG5205" i="2"/>
  <c r="AG5990" i="2"/>
  <c r="AG740" i="2"/>
  <c r="AG2263" i="2"/>
  <c r="AG2259" i="2"/>
  <c r="AG1224" i="2"/>
  <c r="AG4223" i="2"/>
  <c r="AG972" i="2"/>
  <c r="AG736" i="2"/>
  <c r="AG6174" i="2"/>
  <c r="AG1061" i="2"/>
  <c r="AG4167" i="2"/>
  <c r="AG1188" i="2"/>
  <c r="AG1043" i="2"/>
  <c r="AG2108" i="2"/>
  <c r="AG4756" i="2"/>
  <c r="AG1288" i="2"/>
  <c r="AG1609" i="2"/>
  <c r="AG2024" i="2"/>
  <c r="AG4217" i="2"/>
  <c r="AG1220" i="2"/>
  <c r="AG998" i="2"/>
  <c r="AG2719" i="2"/>
  <c r="AG5422" i="2"/>
  <c r="AG3976" i="2"/>
  <c r="AG4162" i="2"/>
  <c r="AG719" i="2"/>
  <c r="AG4161" i="2"/>
  <c r="AG5377" i="2"/>
  <c r="AG1326" i="2"/>
  <c r="AG942" i="2"/>
  <c r="AG4750" i="2"/>
  <c r="AG4749" i="2"/>
  <c r="AG4213" i="2"/>
  <c r="AG4111" i="2"/>
  <c r="AG1214" i="2"/>
  <c r="AG5505" i="2"/>
  <c r="AG1374" i="2"/>
  <c r="AG1419" i="2"/>
  <c r="AG4720" i="2"/>
  <c r="AG1240" i="2"/>
  <c r="AG2538" i="2"/>
  <c r="AG640" i="2"/>
  <c r="AG2969" i="2"/>
  <c r="AG1527" i="2"/>
  <c r="AG934" i="2"/>
  <c r="AG1237" i="2"/>
  <c r="AG1826" i="2"/>
  <c r="AG4279" i="2"/>
  <c r="AG5630" i="2"/>
  <c r="AG1414" i="2"/>
  <c r="AG587" i="2"/>
  <c r="AG4143" i="2"/>
  <c r="AG583" i="2"/>
  <c r="AG5953" i="2"/>
  <c r="AG3995" i="2"/>
  <c r="AG4064" i="2"/>
  <c r="AG1030" i="2"/>
  <c r="AG2124" i="2"/>
  <c r="AG4853" i="2"/>
  <c r="AG2201" i="2"/>
  <c r="AG5428" i="2"/>
  <c r="AG4268" i="2"/>
  <c r="AG3095" i="2"/>
  <c r="AG6185" i="2"/>
  <c r="AG4175" i="2"/>
  <c r="AG780" i="2"/>
  <c r="AG5039" i="2"/>
  <c r="AG3928" i="2"/>
  <c r="AG1865" i="2"/>
  <c r="AG6044" i="2"/>
  <c r="AG4052" i="2"/>
  <c r="AG3063" i="2"/>
  <c r="AG5731" i="2"/>
  <c r="AG1336" i="2"/>
  <c r="AG4307" i="2"/>
  <c r="AG724" i="2"/>
  <c r="AG2236" i="2"/>
  <c r="AG6175" i="2"/>
  <c r="AG2233" i="2"/>
  <c r="AG4046" i="2"/>
  <c r="AG1101" i="2"/>
  <c r="AG6040" i="2"/>
  <c r="AG1060" i="2"/>
  <c r="AG4995" i="2"/>
  <c r="AG4946" i="2"/>
  <c r="AG4004" i="2"/>
  <c r="AG5526" i="2"/>
  <c r="AG2107" i="2"/>
  <c r="AG3999" i="2"/>
  <c r="AG5522" i="2"/>
  <c r="AG1608" i="2"/>
  <c r="AG2905" i="2"/>
  <c r="AG1946" i="2"/>
  <c r="AG4077" i="2"/>
  <c r="AG5518" i="2"/>
  <c r="AG4966" i="2"/>
  <c r="AG3951" i="2"/>
  <c r="AG5018" i="2"/>
  <c r="AG689" i="2"/>
  <c r="AG1325" i="2"/>
  <c r="AG1035" i="2"/>
  <c r="AG4726" i="2"/>
  <c r="AG4156" i="2"/>
  <c r="AG5052" i="2"/>
  <c r="AG5510" i="2"/>
  <c r="AG6151" i="2"/>
  <c r="AG2892" i="2"/>
  <c r="AG1927" i="2"/>
  <c r="AG5375" i="2"/>
  <c r="AG1373" i="2"/>
  <c r="AG5092" i="2"/>
  <c r="AG1372" i="2"/>
  <c r="AG4700" i="2"/>
  <c r="AG2883" i="2"/>
  <c r="AG6144" i="2"/>
  <c r="AG1465" i="2"/>
  <c r="AG5502" i="2"/>
  <c r="AG1726" i="2"/>
  <c r="AG5500" i="2"/>
  <c r="AG4203" i="2"/>
  <c r="AG5904" i="2"/>
  <c r="AG5054" i="2"/>
  <c r="AG5350" i="2"/>
  <c r="AG1367" i="2"/>
  <c r="AG548" i="2"/>
  <c r="AG1910" i="2"/>
  <c r="AG5926" i="2"/>
  <c r="AG633" i="2"/>
  <c r="AG958" i="2"/>
  <c r="AG3969" i="2"/>
  <c r="AG5113" i="2"/>
  <c r="AG1898" i="2"/>
  <c r="AG4710" i="2"/>
  <c r="AG1231" i="2"/>
  <c r="AG3853" i="2"/>
  <c r="AG4866" i="2"/>
  <c r="AG6005" i="2"/>
  <c r="AG6001" i="2"/>
  <c r="AG625" i="2"/>
  <c r="AG5686" i="2"/>
  <c r="AG1501" i="2"/>
  <c r="AG2571" i="2"/>
  <c r="AG6024" i="2"/>
  <c r="AG1464" i="2"/>
  <c r="AG4069" i="2"/>
  <c r="AG5373" i="2"/>
  <c r="AG993" i="2"/>
  <c r="AG1725" i="2"/>
  <c r="AG5391" i="2"/>
  <c r="AG3942" i="2"/>
  <c r="AG5888" i="2"/>
  <c r="AG550" i="2"/>
  <c r="AG1315" i="2"/>
  <c r="AG6134" i="2"/>
  <c r="AG2524" i="2"/>
  <c r="AG1816" i="2"/>
  <c r="AG5661" i="2"/>
  <c r="AG632" i="2"/>
  <c r="AG4096" i="2"/>
  <c r="AG4063" i="2"/>
  <c r="AG5011" i="2"/>
  <c r="AG1801" i="2"/>
  <c r="AG4695" i="2"/>
  <c r="AG5069" i="2"/>
  <c r="AG5110" i="2"/>
  <c r="AG5450" i="2"/>
  <c r="AG925" i="2"/>
  <c r="AG1694" i="2"/>
  <c r="AG914" i="2"/>
  <c r="AG1795" i="2"/>
  <c r="AG5456" i="2"/>
  <c r="AG5386" i="2"/>
  <c r="AG1500" i="2"/>
  <c r="AG5620" i="2"/>
  <c r="AG5601" i="2"/>
  <c r="AG4768" i="2"/>
  <c r="AG3894" i="2"/>
  <c r="AG4298" i="2"/>
  <c r="AG5600" i="2"/>
  <c r="AG4761" i="2"/>
  <c r="AG3796" i="2"/>
  <c r="AG6058" i="2"/>
  <c r="AG1968" i="2"/>
  <c r="AG6235" i="2"/>
  <c r="AG4680" i="2"/>
  <c r="AG4907" i="2"/>
  <c r="AG3564" i="2"/>
  <c r="AG3730" i="2"/>
  <c r="AG4926" i="2"/>
  <c r="AG6224" i="2"/>
  <c r="AG451" i="2"/>
  <c r="AG513" i="2"/>
  <c r="AG3662" i="2"/>
  <c r="AG4255" i="2"/>
  <c r="AG1381" i="2"/>
  <c r="AG3413" i="2"/>
  <c r="AG2165" i="2"/>
  <c r="AG1243" i="2"/>
  <c r="AG1377" i="2"/>
  <c r="AG5574" i="2"/>
  <c r="AG3399" i="2"/>
  <c r="AG4616" i="2"/>
  <c r="AG641" i="2"/>
  <c r="AG1370" i="2"/>
  <c r="AG1583" i="2"/>
  <c r="AG85" i="2"/>
  <c r="AG4090" i="2"/>
  <c r="AG532" i="2"/>
  <c r="AG2204" i="2"/>
  <c r="AG2934" i="2"/>
  <c r="AG6460" i="2"/>
  <c r="AG2159" i="2"/>
  <c r="AG5537" i="2"/>
  <c r="AG1136" i="2"/>
  <c r="AG774" i="2"/>
  <c r="AG5200" i="2"/>
  <c r="AG6293" i="2"/>
  <c r="AG5589" i="2"/>
  <c r="AG2395" i="2"/>
  <c r="AG4254" i="2"/>
  <c r="AG943" i="2"/>
  <c r="AG5790" i="2"/>
  <c r="AG202" i="2"/>
  <c r="AG6154" i="2"/>
  <c r="AG4325" i="2"/>
  <c r="AG2058" i="2"/>
  <c r="AG5543" i="2"/>
  <c r="AG18" i="2"/>
  <c r="AG5160" i="2"/>
  <c r="AG4754" i="2"/>
  <c r="AG5061" i="2"/>
  <c r="AG3265" i="2"/>
  <c r="AG2837" i="2"/>
  <c r="AG3982" i="2"/>
  <c r="AG3907" i="2"/>
  <c r="AG2610" i="2"/>
  <c r="AG3882" i="2"/>
  <c r="AG2918" i="2"/>
  <c r="AG1597" i="2"/>
  <c r="AG693" i="2"/>
  <c r="AG6508" i="2"/>
  <c r="AG2012" i="2"/>
  <c r="AG228" i="2"/>
  <c r="AG1144" i="2"/>
  <c r="AG1427" i="2"/>
  <c r="AG1933" i="2"/>
  <c r="AG5877" i="2"/>
  <c r="AG4912" i="2"/>
  <c r="AG203" i="2"/>
  <c r="AG4688" i="2"/>
  <c r="AG5336" i="2"/>
  <c r="AG4309" i="2"/>
  <c r="AG2067" i="2"/>
  <c r="AG6404" i="2"/>
  <c r="AG2544" i="2"/>
  <c r="AG6525" i="2"/>
  <c r="AG2649" i="2"/>
  <c r="AG3502" i="2"/>
  <c r="AG2718" i="2"/>
  <c r="AG1140" i="2"/>
  <c r="AG2742" i="2"/>
  <c r="AG309" i="2"/>
  <c r="AG1948" i="2"/>
  <c r="AG2917" i="2"/>
  <c r="AG1426" i="2"/>
  <c r="AG3347" i="2"/>
  <c r="AG2214" i="2"/>
  <c r="AG121" i="2"/>
  <c r="AG5657" i="2"/>
  <c r="AG4277" i="2"/>
  <c r="AG4083" i="2"/>
  <c r="AG1093" i="2"/>
  <c r="AG4947" i="2"/>
  <c r="AG5993" i="2"/>
  <c r="AG381" i="2"/>
  <c r="AG3168" i="2"/>
  <c r="AG5132" i="2"/>
  <c r="AG694" i="2"/>
  <c r="AG4580" i="2"/>
  <c r="AG3232" i="2"/>
  <c r="AG1883" i="2"/>
  <c r="AG3779" i="2"/>
  <c r="AG1432" i="2"/>
  <c r="AG4209" i="2"/>
  <c r="AG2700" i="2"/>
  <c r="AG1073" i="2"/>
  <c r="AG2868" i="2"/>
  <c r="AG2083" i="2"/>
  <c r="AG5902" i="2"/>
  <c r="AG3881" i="2"/>
  <c r="AG2768" i="2"/>
  <c r="AG4091" i="2"/>
  <c r="AG4976" i="2"/>
  <c r="AG1621" i="2"/>
  <c r="AG673" i="2"/>
  <c r="AG1503" i="2"/>
  <c r="AG1397" i="2"/>
  <c r="AG5484" i="2"/>
  <c r="AG3935" i="2"/>
  <c r="AG2229" i="2"/>
  <c r="AG5895" i="2"/>
  <c r="AG3131" i="2"/>
  <c r="AG5177" i="2"/>
  <c r="AG4917" i="2"/>
  <c r="AG3934" i="2"/>
  <c r="AG5134" i="2"/>
  <c r="AG4231" i="2"/>
  <c r="AG6190" i="2"/>
  <c r="AG2042" i="2"/>
  <c r="AG2919" i="2"/>
  <c r="AG1038" i="2"/>
  <c r="AG5675" i="2"/>
  <c r="AG6184" i="2"/>
  <c r="AG5175" i="2"/>
  <c r="AG1254" i="2"/>
  <c r="AG2034" i="2"/>
  <c r="AG1253" i="2"/>
  <c r="AG4925" i="2"/>
  <c r="AG2248" i="2"/>
  <c r="AG4883" i="2"/>
  <c r="AG5203" i="2"/>
  <c r="AG6177" i="2"/>
  <c r="AG1020" i="2"/>
  <c r="AG5189" i="2"/>
  <c r="AG1084" i="2"/>
  <c r="AG1103" i="2"/>
  <c r="AG1094" i="2"/>
  <c r="AG754" i="2"/>
  <c r="AG5647" i="2"/>
  <c r="AG5032" i="2"/>
  <c r="AG1860" i="2"/>
  <c r="AG2991" i="2"/>
  <c r="AG1431" i="2"/>
  <c r="AG5935" i="2"/>
  <c r="AG1753" i="2"/>
  <c r="AG2022" i="2"/>
  <c r="AG5707" i="2"/>
  <c r="AG1602" i="2"/>
  <c r="AG5913" i="2"/>
  <c r="AG4988" i="2"/>
  <c r="AG1743" i="2"/>
  <c r="AG2981" i="2"/>
  <c r="AG2142" i="2"/>
  <c r="AG2977" i="2"/>
  <c r="AG6029" i="2"/>
  <c r="AG5508" i="2"/>
  <c r="AG1654" i="2"/>
  <c r="AG4721" i="2"/>
  <c r="AG4108" i="2"/>
  <c r="AG936" i="2"/>
  <c r="AG5353" i="2"/>
  <c r="AG598" i="2"/>
  <c r="AG4838" i="2"/>
  <c r="AG3834" i="2"/>
  <c r="AG1317" i="2"/>
  <c r="AG1525" i="2"/>
  <c r="AG6019" i="2"/>
  <c r="AG4779" i="2"/>
  <c r="AG4100" i="2"/>
  <c r="AG5369" i="2"/>
  <c r="AG4099" i="2"/>
  <c r="AG5013" i="2"/>
  <c r="AG1637" i="2"/>
  <c r="AG1670" i="2"/>
  <c r="AG4122" i="2"/>
  <c r="AG2018" i="2"/>
  <c r="AG5146" i="2"/>
  <c r="AG546" i="2"/>
  <c r="AG4978" i="2"/>
  <c r="AG4893" i="2"/>
  <c r="AG1631" i="2"/>
  <c r="AG1697" i="2"/>
  <c r="AG1183" i="2"/>
  <c r="AG2856" i="2"/>
  <c r="AG36" i="2"/>
  <c r="AG2332" i="2"/>
  <c r="AG3807" i="2"/>
  <c r="AG3827" i="2"/>
  <c r="AG1072" i="2"/>
  <c r="AG5415" i="2"/>
  <c r="AG3970" i="2"/>
  <c r="AG2777" i="2"/>
  <c r="AG5884" i="2"/>
  <c r="AG5951" i="2"/>
  <c r="AG682" i="2"/>
  <c r="AG4869" i="2"/>
  <c r="AG1802" i="2"/>
  <c r="AG4276" i="2"/>
  <c r="AG4139" i="2"/>
  <c r="AG5950" i="2"/>
  <c r="AG676" i="2"/>
  <c r="AG1556" i="2"/>
  <c r="AG6114" i="2"/>
  <c r="AG1451" i="2"/>
  <c r="AG1352" i="2"/>
  <c r="AG4081" i="2"/>
  <c r="AG3806" i="2"/>
  <c r="AG3964" i="2"/>
  <c r="AG4973" i="2"/>
  <c r="AG5074" i="2"/>
  <c r="AG3804" i="2"/>
  <c r="AG5002" i="2"/>
  <c r="AG4909" i="2"/>
  <c r="AG703" i="2"/>
  <c r="AG6053" i="2"/>
  <c r="AG2041" i="2"/>
  <c r="AG6047" i="2"/>
  <c r="AG1955" i="2"/>
  <c r="AG6227" i="2"/>
  <c r="AG4310" i="2"/>
  <c r="AG5038" i="2"/>
  <c r="AG2247" i="2"/>
  <c r="AG4882" i="2"/>
  <c r="AG6042" i="2"/>
  <c r="AG5057" i="2"/>
  <c r="AG5989" i="2"/>
  <c r="AG5443" i="2"/>
  <c r="AG4306" i="2"/>
  <c r="AG739" i="2"/>
  <c r="AG1082" i="2"/>
  <c r="AG1102" i="2"/>
  <c r="AG1091" i="2"/>
  <c r="AG5721" i="2"/>
  <c r="AG5174" i="2"/>
  <c r="AG753" i="2"/>
  <c r="AG4302" i="2"/>
  <c r="AG5971" i="2"/>
  <c r="AG4001" i="2"/>
  <c r="AG4259" i="2"/>
  <c r="AG653" i="2"/>
  <c r="AG1668" i="2"/>
  <c r="AG2021" i="2"/>
  <c r="AG1283" i="2"/>
  <c r="AG5421" i="2"/>
  <c r="AG1536" i="2"/>
  <c r="AG5122" i="2"/>
  <c r="AG5892" i="2"/>
  <c r="AG563" i="2"/>
  <c r="AG1244" i="2"/>
  <c r="AG1658" i="2"/>
  <c r="AG2980" i="2"/>
  <c r="AG2098" i="2"/>
  <c r="AG2976" i="2"/>
  <c r="AG119" i="2"/>
  <c r="AG5580" i="2"/>
  <c r="AG3288" i="2"/>
  <c r="AG6250" i="2"/>
  <c r="AG2834" i="2"/>
  <c r="AG223" i="2"/>
  <c r="AG459" i="2"/>
  <c r="AG3761" i="2"/>
  <c r="AG447" i="2"/>
  <c r="AG3697" i="2"/>
  <c r="AG5879" i="2"/>
  <c r="AG301" i="2"/>
  <c r="AG1016" i="2"/>
  <c r="AG5397" i="2"/>
  <c r="AG5916" i="2"/>
  <c r="AG52" i="2"/>
  <c r="AG6091" i="2"/>
  <c r="AG1842" i="2"/>
  <c r="AG5908" i="2"/>
  <c r="AG709" i="2"/>
  <c r="AG1301" i="2"/>
  <c r="AG5384" i="2"/>
  <c r="AG4763" i="2"/>
  <c r="AG1258" i="2"/>
  <c r="AG1045" i="2"/>
  <c r="AG2752" i="2"/>
  <c r="AG1348" i="2"/>
  <c r="AG4566" i="2"/>
  <c r="AG2975" i="2"/>
  <c r="AG4322" i="2"/>
  <c r="AG5520" i="2"/>
  <c r="AG3387" i="2"/>
  <c r="AG2651" i="2"/>
  <c r="AG380" i="2"/>
  <c r="AG2982" i="2"/>
  <c r="AG4804" i="2"/>
  <c r="AG4887" i="2"/>
  <c r="AG1025" i="2"/>
  <c r="AG1750" i="2"/>
  <c r="AG3876" i="2"/>
  <c r="AG1930" i="2"/>
  <c r="AG5558" i="2"/>
  <c r="AG804" i="2"/>
  <c r="AG3337" i="2"/>
  <c r="AG2518" i="2"/>
  <c r="AG5651" i="2"/>
  <c r="AG5960" i="2"/>
  <c r="AG2972" i="2"/>
  <c r="AG1533" i="2"/>
  <c r="AG1831" i="2"/>
  <c r="AG765" i="2"/>
  <c r="AG3890" i="2"/>
  <c r="AG4414" i="2"/>
  <c r="AG4983" i="2"/>
  <c r="AG3929" i="2"/>
  <c r="AG5055" i="2"/>
  <c r="AG6488" i="2"/>
  <c r="AG3004" i="2"/>
  <c r="AG6167" i="2"/>
  <c r="AG2422" i="2"/>
  <c r="AG267" i="2"/>
  <c r="AG1089" i="2"/>
  <c r="AG794" i="2"/>
  <c r="AG1344" i="2"/>
  <c r="AG1342" i="2"/>
  <c r="AG2835" i="2"/>
  <c r="AG6045" i="2"/>
  <c r="AG756" i="2"/>
  <c r="AG4644" i="2"/>
  <c r="AG2017" i="2"/>
  <c r="AG3589" i="2"/>
  <c r="AG5930" i="2"/>
  <c r="AG4617" i="2"/>
  <c r="AG4782" i="2"/>
  <c r="AG1834" i="2"/>
  <c r="AG4204" i="2"/>
  <c r="AG783" i="2"/>
  <c r="AG5493" i="2"/>
  <c r="AG3323" i="2"/>
  <c r="AG5182" i="2"/>
  <c r="AG6203" i="2"/>
  <c r="AG915" i="2"/>
  <c r="AG5555" i="2"/>
  <c r="AG4830" i="2"/>
  <c r="AG3712" i="2"/>
  <c r="AG4796" i="2"/>
  <c r="AG665" i="2"/>
  <c r="AG2426" i="2"/>
  <c r="AG3855" i="2"/>
  <c r="AG4903" i="2"/>
  <c r="AG3840" i="2"/>
  <c r="AG2301" i="2"/>
  <c r="AG4107" i="2"/>
  <c r="AG1705" i="2"/>
  <c r="AG3344" i="2"/>
  <c r="AG5607" i="2"/>
  <c r="AG5149" i="2"/>
  <c r="AG1251" i="2"/>
  <c r="AG1752" i="2"/>
  <c r="AG4718" i="2"/>
  <c r="AG4936" i="2"/>
  <c r="AG5875" i="2"/>
  <c r="AG1861" i="2"/>
  <c r="AG3786" i="2"/>
  <c r="AG1028" i="2"/>
  <c r="AG5958" i="2"/>
  <c r="AG2566" i="2"/>
  <c r="AG1614" i="2"/>
  <c r="AG4141" i="2"/>
  <c r="AG2221" i="2"/>
  <c r="AG1252" i="2"/>
  <c r="AG5392" i="2"/>
  <c r="AG4597" i="2"/>
  <c r="AG976" i="2"/>
  <c r="AG5344" i="2"/>
  <c r="AG217" i="2"/>
  <c r="AG4013" i="2"/>
  <c r="AG4899" i="2"/>
  <c r="AG2765" i="2"/>
  <c r="AG4953" i="2"/>
  <c r="AG2230" i="2"/>
  <c r="AG473" i="2"/>
  <c r="AG2319" i="2"/>
  <c r="AG5889" i="2"/>
  <c r="AG903" i="2"/>
  <c r="AG4672" i="2"/>
  <c r="AG4012" i="2"/>
  <c r="AG2993" i="2"/>
  <c r="AG1642" i="2"/>
  <c r="AG5188" i="2"/>
  <c r="AG1736" i="2"/>
  <c r="AG3830" i="2"/>
  <c r="AG6506" i="2"/>
  <c r="AG5973" i="2"/>
  <c r="AG5087" i="2"/>
  <c r="AG5469" i="2"/>
  <c r="AG5116" i="2"/>
  <c r="AG3332" i="2"/>
  <c r="AG6389" i="2"/>
  <c r="AG5306" i="2"/>
  <c r="AG2818" i="2"/>
  <c r="AG6025" i="2"/>
  <c r="AG2440" i="2"/>
  <c r="AG5974" i="2"/>
  <c r="AG161" i="2"/>
  <c r="AG528" i="2"/>
  <c r="AG4385" i="2"/>
  <c r="AG5851" i="2"/>
  <c r="AG3077" i="2"/>
  <c r="AG584" i="2"/>
  <c r="AG5320" i="2"/>
  <c r="AG6094" i="2"/>
  <c r="AG1854" i="2"/>
  <c r="AG4806" i="2"/>
  <c r="AG603" i="2"/>
  <c r="AG6408" i="2"/>
  <c r="AG4845" i="2"/>
  <c r="AG1640" i="2"/>
  <c r="AG6124" i="2"/>
  <c r="AG4543" i="2"/>
  <c r="AG6469" i="2"/>
  <c r="AG2876" i="2"/>
  <c r="AG2956" i="2"/>
  <c r="AG785" i="2"/>
  <c r="AG868" i="2"/>
  <c r="AG556" i="2"/>
  <c r="AG1712" i="2"/>
  <c r="AG2593" i="2"/>
  <c r="AG5782" i="2"/>
  <c r="AG940" i="2"/>
  <c r="AG4898" i="2"/>
  <c r="AG4281" i="2"/>
  <c r="AG1042" i="2"/>
  <c r="AG5395" i="2"/>
  <c r="AG3916" i="2"/>
  <c r="AG1594" i="2"/>
  <c r="AG2886" i="2"/>
  <c r="AG5118" i="2"/>
  <c r="AG2003" i="2"/>
  <c r="AG5499" i="2"/>
  <c r="AG5459" i="2"/>
  <c r="AG3829" i="2"/>
  <c r="AG5084" i="2"/>
  <c r="AG1573" i="2"/>
  <c r="AG1070" i="2"/>
  <c r="AG3940" i="2"/>
  <c r="AG4980" i="2"/>
  <c r="AG4278" i="2"/>
  <c r="AG2865" i="2"/>
  <c r="AG5924" i="2"/>
  <c r="AG630" i="2"/>
  <c r="AG1702" i="2"/>
  <c r="AG6009" i="2"/>
  <c r="AG954" i="2"/>
  <c r="AG5923" i="2"/>
  <c r="AG627" i="2"/>
  <c r="AG2077" i="2"/>
  <c r="AG927" i="2"/>
  <c r="AG1557" i="2"/>
  <c r="AG1555" i="2"/>
  <c r="AG6000" i="2"/>
  <c r="AG1450" i="2"/>
  <c r="AG4182" i="2"/>
  <c r="AG1259" i="2"/>
  <c r="AG5076" i="2"/>
  <c r="AG4929" i="2"/>
  <c r="AG4238" i="2"/>
  <c r="AG3798" i="2"/>
  <c r="AG5126" i="2"/>
  <c r="AG612" i="2"/>
  <c r="AG6270" i="2"/>
  <c r="AG3219" i="2"/>
  <c r="AG4884" i="2"/>
  <c r="AG5103" i="2"/>
  <c r="AG3012" i="2"/>
  <c r="AG2052" i="2"/>
  <c r="AG5677" i="2"/>
  <c r="AG2036" i="2"/>
  <c r="AG2502" i="2"/>
  <c r="AG5379" i="2"/>
  <c r="AG1734" i="2"/>
  <c r="AG432" i="2"/>
  <c r="AG2300" i="2"/>
  <c r="AG5878" i="2"/>
  <c r="AG2725" i="2"/>
  <c r="AG3188" i="2"/>
  <c r="AG857" i="2"/>
  <c r="AG3003" i="2"/>
  <c r="AG4657" i="2"/>
  <c r="AG3822" i="2"/>
  <c r="AG1939" i="2"/>
  <c r="AG3414" i="2"/>
  <c r="AG3342" i="2"/>
  <c r="AG2045" i="2"/>
  <c r="AG4844" i="2"/>
  <c r="AG3977" i="2"/>
  <c r="AG2251" i="2"/>
  <c r="AG5079" i="2"/>
  <c r="AG4759" i="2"/>
  <c r="AG423" i="2"/>
  <c r="AG4928" i="2"/>
  <c r="AG5463" i="2"/>
  <c r="AG1290" i="2"/>
  <c r="AG4212" i="2"/>
  <c r="AG5714" i="2"/>
  <c r="AG3728" i="2"/>
  <c r="AG3839" i="2"/>
  <c r="AG5515" i="2"/>
  <c r="AG4683" i="2"/>
  <c r="AG4906" i="2"/>
  <c r="AG2907" i="2"/>
  <c r="AG4753" i="2"/>
  <c r="AG5419" i="2"/>
  <c r="AG6181" i="2"/>
  <c r="AG4540" i="2"/>
  <c r="AG3294" i="2"/>
  <c r="AG6370" i="2"/>
  <c r="AG1154" i="2"/>
  <c r="AG2714" i="2"/>
  <c r="AG2710" i="2"/>
  <c r="AG2849" i="2"/>
  <c r="AG5409" i="2"/>
  <c r="AG3670" i="2"/>
  <c r="AG4481" i="2"/>
  <c r="AG6102" i="2"/>
  <c r="AG3371" i="2"/>
  <c r="AG629" i="2"/>
  <c r="AG2763" i="2"/>
  <c r="AG2577" i="2"/>
  <c r="AG3850" i="2"/>
  <c r="AG1453" i="2"/>
  <c r="AG4377" i="2"/>
  <c r="AG242" i="2"/>
  <c r="AG5593" i="2"/>
  <c r="AG796" i="2"/>
  <c r="AG5006" i="2"/>
  <c r="AG2945" i="2"/>
  <c r="AG3071" i="2"/>
  <c r="AG1393" i="2"/>
  <c r="AG6487" i="2"/>
  <c r="AG789" i="2"/>
  <c r="AG1190" i="2"/>
  <c r="AG3264" i="2"/>
  <c r="AG3384" i="2"/>
  <c r="AG5137" i="2"/>
  <c r="AG6414" i="2"/>
  <c r="AG6216" i="2"/>
  <c r="AG2859" i="2"/>
  <c r="AG950" i="2"/>
  <c r="AG2998" i="2"/>
  <c r="AG1669" i="2"/>
  <c r="AG3659" i="2"/>
  <c r="AG3516" i="2"/>
  <c r="AG240" i="2"/>
  <c r="AG6240" i="2"/>
  <c r="AG415" i="2"/>
  <c r="AG6437" i="2"/>
  <c r="AG1119" i="2"/>
  <c r="AG4243" i="2"/>
  <c r="AG3098" i="2"/>
  <c r="AG3554" i="2"/>
  <c r="AG2704" i="2"/>
  <c r="AG4202" i="2"/>
  <c r="AG5577" i="2"/>
  <c r="AG3097" i="2"/>
  <c r="AG6178" i="2"/>
  <c r="AG522" i="2"/>
  <c r="AG378" i="2"/>
  <c r="AG292" i="2"/>
  <c r="AG3508" i="2"/>
  <c r="AG3278" i="2"/>
  <c r="AG2928" i="2"/>
  <c r="AG1148" i="2"/>
  <c r="AG338" i="2"/>
  <c r="AG2175" i="2"/>
  <c r="AG6362" i="2"/>
  <c r="AG6274" i="2"/>
  <c r="AG680" i="2"/>
  <c r="AG3120" i="2"/>
  <c r="AG1170" i="2"/>
  <c r="AG872" i="2"/>
  <c r="AG5269" i="2"/>
  <c r="AG801" i="2"/>
  <c r="AG4694" i="2"/>
  <c r="AG4326" i="2"/>
  <c r="AG3187" i="2"/>
  <c r="AG5272" i="2"/>
  <c r="AG2434" i="2"/>
  <c r="AG2471" i="2"/>
  <c r="AG307" i="2"/>
  <c r="AG5326" i="2"/>
  <c r="AG3255" i="2"/>
  <c r="AG4652" i="2"/>
  <c r="AG4628" i="2"/>
  <c r="AG3572" i="2"/>
  <c r="AG2726" i="2"/>
  <c r="AG109" i="2"/>
  <c r="AG430" i="2"/>
  <c r="AG2152" i="2"/>
  <c r="AG4029" i="2"/>
  <c r="AG5301" i="2"/>
  <c r="AG5292" i="2"/>
  <c r="AG5788" i="2"/>
  <c r="AG3363" i="2"/>
  <c r="AG518" i="2"/>
  <c r="AG1117" i="2"/>
  <c r="AG1126" i="2"/>
  <c r="AG491" i="2"/>
  <c r="AG2503" i="2"/>
  <c r="AG111" i="2"/>
  <c r="AG1559" i="2"/>
  <c r="AG4033" i="2"/>
  <c r="AG3152" i="2"/>
  <c r="AG4329" i="2"/>
  <c r="AG3002" i="2"/>
  <c r="AG3295" i="2"/>
  <c r="AG205" i="2"/>
  <c r="AG535" i="2"/>
  <c r="AG4764" i="2"/>
  <c r="AG893" i="2"/>
  <c r="AG4487" i="2"/>
  <c r="AG5789" i="2"/>
  <c r="AG1443" i="2"/>
  <c r="AG2556" i="2"/>
  <c r="AG864" i="2"/>
  <c r="AG5947" i="2"/>
  <c r="AG5138" i="2"/>
  <c r="AG4527" i="2"/>
  <c r="AG3350" i="2"/>
  <c r="AG382" i="2"/>
  <c r="AG3110" i="2"/>
  <c r="AG396" i="2"/>
  <c r="AG3669" i="2"/>
  <c r="AG184" i="2"/>
  <c r="AG3500" i="2"/>
  <c r="AG407" i="2"/>
  <c r="AG2499" i="2"/>
  <c r="AG4439" i="2"/>
  <c r="AG6405" i="2"/>
  <c r="AG3312" i="2"/>
  <c r="AG2197" i="2"/>
  <c r="AG3535" i="2"/>
  <c r="AG2717" i="2"/>
  <c r="AG1990" i="2"/>
  <c r="AG3281" i="2"/>
  <c r="AG3936" i="2"/>
  <c r="AG3805" i="2"/>
  <c r="AG1783" i="2"/>
  <c r="AG4462" i="2"/>
  <c r="AG1528" i="2"/>
  <c r="AG1173" i="2"/>
  <c r="AG419" i="2"/>
  <c r="AG3368" i="2"/>
  <c r="AG2103" i="2"/>
  <c r="AG4634" i="2"/>
  <c r="AG681" i="2"/>
  <c r="AG5541" i="2"/>
  <c r="AG3565" i="2"/>
  <c r="AG284" i="2"/>
  <c r="AG336" i="2"/>
  <c r="AG840" i="2"/>
  <c r="AG5263" i="2"/>
  <c r="AG89" i="2"/>
  <c r="AG2599" i="2"/>
  <c r="AG4604" i="2"/>
  <c r="AG4602" i="2"/>
  <c r="AG6417" i="2"/>
  <c r="AG4599" i="2"/>
  <c r="AG2687" i="2"/>
  <c r="AG79" i="2"/>
  <c r="AG1135" i="2"/>
  <c r="AG493" i="2"/>
  <c r="AG2683" i="2"/>
  <c r="AG3683" i="2"/>
  <c r="AG2452" i="2"/>
  <c r="AG6209" i="2"/>
  <c r="AG822" i="2"/>
  <c r="AG2297" i="2"/>
  <c r="AG3391" i="2"/>
  <c r="AG2374" i="2"/>
  <c r="AG6073" i="2"/>
  <c r="AG3477" i="2"/>
  <c r="AG6206" i="2"/>
  <c r="AG259" i="2"/>
  <c r="AG2475" i="2"/>
  <c r="AG4354" i="2"/>
  <c r="AG3631" i="2"/>
  <c r="AG2371" i="2"/>
  <c r="AG390" i="2"/>
  <c r="AG2370" i="2"/>
  <c r="AG6448" i="2"/>
  <c r="AG37" i="2"/>
  <c r="AG3100" i="2"/>
  <c r="AG3465" i="2"/>
  <c r="AG6451" i="2"/>
  <c r="AG4426" i="2"/>
  <c r="AG3461" i="2"/>
  <c r="AG5222" i="2"/>
  <c r="AG6439" i="2"/>
  <c r="AG800" i="2"/>
  <c r="AG313" i="2"/>
  <c r="AG4690" i="2"/>
  <c r="AG5838" i="2"/>
  <c r="AG3270" i="2"/>
  <c r="AG6449" i="2"/>
  <c r="AG5539" i="2"/>
  <c r="AG6279" i="2"/>
  <c r="AG5294" i="2"/>
  <c r="AG2498" i="2"/>
  <c r="AG3755" i="2"/>
  <c r="AG3401" i="2"/>
  <c r="AG3329" i="2"/>
  <c r="AG2851" i="2"/>
  <c r="AG2736" i="2"/>
  <c r="AG4504" i="2"/>
  <c r="AG1858" i="2"/>
  <c r="AG6107" i="2"/>
  <c r="AG2850" i="2"/>
  <c r="AG3022" i="2"/>
  <c r="AG1392" i="2"/>
  <c r="AG6353" i="2"/>
  <c r="AG619" i="2"/>
  <c r="AG3446" i="2"/>
  <c r="AG6521" i="2"/>
  <c r="AG5834" i="2"/>
  <c r="AG6085" i="2"/>
  <c r="AG2650" i="2"/>
  <c r="AG3026" i="2"/>
  <c r="AG4660" i="2"/>
  <c r="AG4313" i="2"/>
  <c r="AG5206" i="2"/>
  <c r="AG3041" i="2"/>
  <c r="AG2217" i="2"/>
  <c r="AG418" i="2"/>
  <c r="AG5830" i="2"/>
  <c r="AG2642" i="2"/>
  <c r="AG3320" i="2"/>
  <c r="AG3773" i="2"/>
  <c r="AG3772" i="2"/>
  <c r="AG4496" i="2"/>
  <c r="AG6200" i="2"/>
  <c r="AG2942" i="2"/>
  <c r="AG3709" i="2"/>
  <c r="AG2606" i="2"/>
  <c r="AG1627" i="2"/>
  <c r="AG4133" i="2"/>
  <c r="AG2330" i="2"/>
  <c r="AG4246" i="2"/>
  <c r="AG321" i="2"/>
  <c r="AG2570" i="2"/>
  <c r="AG538" i="2"/>
  <c r="AG4948" i="2"/>
  <c r="AG570" i="2"/>
  <c r="AG4639" i="2"/>
  <c r="AG2805" i="2"/>
  <c r="AG2875" i="2"/>
  <c r="AG1027" i="2"/>
  <c r="AG882" i="2"/>
  <c r="AG6022" i="2"/>
  <c r="AG5183" i="2"/>
  <c r="AG1735" i="2"/>
  <c r="AG5009" i="2"/>
  <c r="AG4477" i="2"/>
  <c r="AG1634" i="2"/>
  <c r="AG5829" i="2"/>
  <c r="AG578" i="2"/>
  <c r="AG3699" i="2"/>
  <c r="AG1078" i="2"/>
  <c r="AG3917" i="2"/>
  <c r="AG4189" i="2"/>
  <c r="AG5729" i="2"/>
  <c r="AG3971" i="2"/>
  <c r="AG5383" i="2"/>
  <c r="AG5359" i="2"/>
  <c r="AG4982" i="2"/>
  <c r="AG4831" i="2"/>
  <c r="AG5891" i="2"/>
  <c r="AG1645" i="2"/>
  <c r="AG3034" i="2"/>
  <c r="AG3875" i="2"/>
  <c r="AG2287" i="2"/>
  <c r="AG5115" i="2"/>
  <c r="AG5142" i="2"/>
  <c r="AG1957" i="2"/>
  <c r="AG566" i="2"/>
  <c r="AG547" i="2"/>
  <c r="AG1068" i="2"/>
  <c r="AG2936" i="2"/>
  <c r="AG3013" i="2"/>
  <c r="AG492" i="2"/>
  <c r="AG308" i="2"/>
  <c r="AG5335" i="2"/>
  <c r="AG2224" i="2"/>
  <c r="AG4666" i="2"/>
  <c r="AG3553" i="2"/>
  <c r="AG1158" i="2"/>
  <c r="AG4030" i="2"/>
  <c r="AG6398" i="2"/>
  <c r="AG4507" i="2"/>
  <c r="AG6390" i="2"/>
  <c r="AG2104" i="2"/>
  <c r="AG3192" i="2"/>
  <c r="AG213" i="2"/>
  <c r="AG2813" i="2"/>
  <c r="AG2715" i="2"/>
  <c r="AG204" i="2"/>
  <c r="AG5787" i="2"/>
  <c r="AG2711" i="2"/>
  <c r="AG4342" i="2"/>
  <c r="AG5264" i="2"/>
  <c r="AG1827" i="2"/>
  <c r="AG6342" i="2"/>
  <c r="AG3326" i="2"/>
  <c r="AG4359" i="2"/>
  <c r="AG3425" i="2"/>
  <c r="AG499" i="2"/>
  <c r="AG1706" i="2"/>
  <c r="AG2308" i="2"/>
  <c r="AG326" i="2"/>
  <c r="AG2514" i="2"/>
  <c r="AG4380" i="2"/>
  <c r="AG2409" i="2"/>
  <c r="AG5848" i="2"/>
  <c r="AG468" i="2"/>
  <c r="AG2408" i="2"/>
  <c r="AG143" i="2"/>
  <c r="AG2952" i="2"/>
  <c r="AG3389" i="2"/>
  <c r="AG67" i="2"/>
  <c r="AG4472" i="2"/>
  <c r="AG3388" i="2"/>
  <c r="AG3605" i="2"/>
  <c r="AG3166" i="2"/>
  <c r="AG1130" i="2"/>
  <c r="AG6197" i="2"/>
  <c r="AG5542" i="2"/>
  <c r="AG2843" i="2"/>
  <c r="AG4682" i="2"/>
  <c r="AG6497" i="2"/>
  <c r="AG2924" i="2"/>
  <c r="AG5833" i="2"/>
  <c r="AG3119" i="2"/>
  <c r="AG6446" i="2"/>
  <c r="AG402" i="2"/>
  <c r="AG3668" i="2"/>
  <c r="AG5327" i="2"/>
  <c r="AG2910" i="2"/>
  <c r="AG508" i="2"/>
  <c r="AG384" i="2"/>
  <c r="AG6462" i="2"/>
  <c r="AG461" i="2"/>
  <c r="AG3215" i="2"/>
  <c r="AG456" i="2"/>
  <c r="AG2151" i="2"/>
  <c r="AG3254" i="2"/>
  <c r="AG4661" i="2"/>
  <c r="AG3199" i="2"/>
  <c r="AG1146" i="2"/>
  <c r="AG4025" i="2"/>
  <c r="AG3364" i="2"/>
  <c r="AG3005" i="2"/>
  <c r="AG3121" i="2"/>
  <c r="AG1174" i="2"/>
  <c r="AG3737" i="2"/>
  <c r="AG3767" i="2"/>
  <c r="AG3706" i="2"/>
  <c r="AG2923" i="2"/>
  <c r="AG4391" i="2"/>
  <c r="AG6395" i="2"/>
  <c r="AG409" i="2"/>
  <c r="AG5319" i="2"/>
  <c r="AG1142" i="2"/>
  <c r="AG5813" i="2"/>
  <c r="AG304" i="2"/>
  <c r="AG5802" i="2"/>
  <c r="AG4452" i="2"/>
  <c r="AG4643" i="2"/>
  <c r="AG2628" i="2"/>
  <c r="AG3054" i="2"/>
  <c r="AG1944" i="2"/>
  <c r="AG286" i="2"/>
  <c r="AG1746" i="2"/>
  <c r="AG3521" i="2"/>
  <c r="AG200" i="2"/>
  <c r="AG1839" i="2"/>
  <c r="AG5853" i="2"/>
  <c r="AG47" i="2"/>
  <c r="AG3597" i="2"/>
  <c r="AG11" i="2"/>
  <c r="AG2887" i="2"/>
  <c r="AG3689" i="2"/>
  <c r="AG1587" i="2"/>
  <c r="AG4438" i="2"/>
  <c r="AG6429" i="2"/>
  <c r="AG2533" i="2"/>
  <c r="AG470" i="2"/>
  <c r="AG5257" i="2"/>
  <c r="AG392" i="2"/>
  <c r="AG6212" i="2"/>
  <c r="AG84" i="2"/>
  <c r="AG2454" i="2"/>
  <c r="AG269" i="2"/>
  <c r="AG1911" i="2"/>
  <c r="AG1571" i="2"/>
  <c r="AG1133" i="2"/>
  <c r="AG6358" i="2"/>
  <c r="AG3141" i="2"/>
  <c r="AG2414" i="2"/>
  <c r="AG6075" i="2"/>
  <c r="AG5559" i="2"/>
  <c r="AG2337" i="2"/>
  <c r="AG818" i="2"/>
  <c r="AG4585" i="2"/>
  <c r="AG1796" i="2"/>
  <c r="AG5317" i="2"/>
  <c r="AG797" i="2"/>
  <c r="AG3065" i="2"/>
  <c r="AG1052" i="2"/>
  <c r="AG3316" i="2"/>
  <c r="AG2181" i="2"/>
  <c r="AG6376" i="2"/>
  <c r="AG3226" i="2"/>
  <c r="AG3667" i="2"/>
  <c r="AG5825" i="2"/>
  <c r="AG507" i="2"/>
  <c r="AG354" i="2"/>
  <c r="AG460" i="2"/>
  <c r="AG3214" i="2"/>
  <c r="AG889" i="2"/>
  <c r="AG2216" i="2"/>
  <c r="AG4024" i="2"/>
  <c r="AG1161" i="2"/>
  <c r="AG1152" i="2"/>
  <c r="AG2166" i="2"/>
  <c r="AG1080" i="2"/>
  <c r="AG2467" i="2"/>
  <c r="AG3540" i="2"/>
  <c r="AG2464" i="2"/>
  <c r="AG6524" i="2"/>
  <c r="AG5328" i="2"/>
  <c r="AG6223" i="2"/>
  <c r="AG3201" i="2"/>
  <c r="AG879" i="2"/>
  <c r="AG3434" i="2"/>
  <c r="AG5293" i="2"/>
  <c r="AG6162" i="2"/>
  <c r="AG51" i="2"/>
  <c r="AG1741" i="2"/>
  <c r="AG6403" i="2"/>
  <c r="AG5274" i="2"/>
  <c r="AG2312" i="2"/>
  <c r="AG1586" i="2"/>
  <c r="AG179" i="2"/>
  <c r="AG5565" i="2"/>
  <c r="AG2688" i="2"/>
  <c r="AG6257" i="2"/>
  <c r="AG3445" i="2"/>
  <c r="AG429" i="2"/>
  <c r="AG6351" i="2"/>
  <c r="AG2909" i="2"/>
  <c r="AG455" i="2"/>
  <c r="AG3547" i="2"/>
  <c r="AG519" i="2"/>
  <c r="AG3529" i="2"/>
  <c r="AG1295" i="2"/>
  <c r="AG6234" i="2"/>
  <c r="AG890" i="2"/>
  <c r="AG6093" i="2"/>
  <c r="AG6244" i="2"/>
  <c r="AG3023" i="2"/>
  <c r="AG3450" i="2"/>
  <c r="AG3625" i="2"/>
  <c r="AG788" i="2"/>
  <c r="AG6468" i="2"/>
  <c r="AG2437" i="2"/>
  <c r="AG4624" i="2"/>
  <c r="AG1617" i="2"/>
  <c r="AG1164" i="2"/>
  <c r="AG245" i="2"/>
  <c r="AG6431" i="2"/>
  <c r="AG281" i="2"/>
  <c r="AG5305" i="2"/>
  <c r="AG431" i="2"/>
  <c r="AG907" i="2"/>
  <c r="AG5311" i="2"/>
  <c r="AG3574" i="2"/>
  <c r="AG5538" i="2"/>
  <c r="AG3300" i="2"/>
  <c r="AG5814" i="2"/>
  <c r="AG3436" i="2"/>
  <c r="AG3154" i="2"/>
  <c r="AG6333" i="2"/>
  <c r="AG6264" i="2"/>
  <c r="AG6314" i="2"/>
  <c r="AG4328" i="2"/>
  <c r="AG2480" i="2"/>
  <c r="AG2412" i="2"/>
  <c r="AG3617" i="2"/>
  <c r="AG2056" i="2"/>
  <c r="AG3230" i="2"/>
  <c r="AG3893" i="2"/>
  <c r="AG5718" i="2"/>
  <c r="AG2203" i="2"/>
  <c r="AG3987" i="2"/>
  <c r="AG748" i="2"/>
  <c r="AG3891" i="2"/>
  <c r="AG1293" i="2"/>
  <c r="AG6189" i="2"/>
  <c r="AG5195" i="2"/>
  <c r="AG4849" i="2"/>
  <c r="AG4971" i="2"/>
  <c r="AG3865" i="2"/>
  <c r="AG1762" i="2"/>
  <c r="AG5158" i="2"/>
  <c r="AG1110" i="2"/>
  <c r="AG2401" i="2"/>
  <c r="AG2441" i="2"/>
  <c r="AG6106" i="2"/>
  <c r="AG2943" i="2"/>
  <c r="AG3235" i="2"/>
  <c r="AG5232" i="2"/>
  <c r="AG2333" i="2"/>
  <c r="AG5750" i="2"/>
  <c r="AG1619" i="2"/>
  <c r="AG3708" i="2"/>
  <c r="AG3440" i="2"/>
  <c r="AG6450" i="2"/>
  <c r="AG489" i="2"/>
  <c r="AG2922" i="2"/>
  <c r="AG6232" i="2"/>
  <c r="AG6287" i="2"/>
  <c r="AG3666" i="2"/>
  <c r="AG5827" i="2"/>
  <c r="AG506" i="2"/>
  <c r="AG3157" i="2"/>
  <c r="AG1160" i="2"/>
  <c r="AG880" i="2"/>
  <c r="AG351" i="2"/>
  <c r="AG4347" i="2"/>
  <c r="AG2433" i="2"/>
  <c r="AG2144" i="2"/>
  <c r="AG3415" i="2"/>
  <c r="AG2554" i="2"/>
  <c r="AG1662" i="2"/>
  <c r="AG108" i="2"/>
  <c r="AG3619" i="2"/>
  <c r="AG6318" i="2"/>
  <c r="AG4443" i="2"/>
  <c r="AG2612" i="2"/>
  <c r="AG1591" i="2"/>
  <c r="AG3396" i="2"/>
  <c r="AG842" i="2"/>
  <c r="AG6315" i="2"/>
  <c r="AG4609" i="2"/>
  <c r="AG2490" i="2"/>
  <c r="AG370" i="2"/>
  <c r="AG169" i="2"/>
  <c r="AG4357" i="2"/>
  <c r="AG1132" i="2"/>
  <c r="AG2376" i="2"/>
  <c r="AG330" i="2"/>
  <c r="AG2581" i="2"/>
  <c r="AG3653" i="2"/>
  <c r="AG5556" i="2"/>
  <c r="AG6252" i="2"/>
  <c r="AG6248" i="2"/>
  <c r="AG244" i="2"/>
  <c r="AG3280" i="2"/>
  <c r="AG3677" i="2"/>
  <c r="AG2335" i="2"/>
  <c r="AG3464" i="2"/>
  <c r="AG4569" i="2"/>
  <c r="AG5744" i="2"/>
  <c r="AG4375" i="2"/>
  <c r="AG3626" i="2"/>
  <c r="AG1446" i="2"/>
  <c r="AG2442" i="2"/>
  <c r="AG6457" i="2"/>
  <c r="AG2469" i="2"/>
  <c r="AG2055" i="2"/>
  <c r="AG3164" i="2"/>
  <c r="AG1051" i="2"/>
  <c r="AG5343" i="2"/>
  <c r="AG3736" i="2"/>
  <c r="AG428" i="2"/>
  <c r="AG3705" i="2"/>
  <c r="AG3313" i="2"/>
  <c r="AG5333" i="2"/>
  <c r="AG4372" i="2"/>
  <c r="AG897" i="2"/>
  <c r="AG2833" i="2"/>
  <c r="AG6523" i="2"/>
  <c r="AG6226" i="2"/>
  <c r="AG3213" i="2"/>
  <c r="AG454" i="2"/>
  <c r="AG5820" i="2"/>
  <c r="AG2215" i="2"/>
  <c r="AG445" i="2"/>
  <c r="AG1141" i="2"/>
  <c r="AG4028" i="2"/>
  <c r="AG303" i="2"/>
  <c r="AG3109" i="2"/>
  <c r="AG2429" i="2"/>
  <c r="AG3108" i="2"/>
  <c r="AG5579" i="2"/>
  <c r="AG3518" i="2"/>
  <c r="AG5280" i="2"/>
  <c r="AG4503" i="2"/>
  <c r="AG1129" i="2"/>
  <c r="AG3385" i="2"/>
  <c r="AG3182" i="2"/>
  <c r="AG2798" i="2"/>
  <c r="AG3616" i="2"/>
  <c r="AG273" i="2"/>
  <c r="AG3395" i="2"/>
  <c r="AG439" i="2"/>
  <c r="AG2416" i="2"/>
  <c r="AG1817" i="2"/>
  <c r="AG827" i="2"/>
  <c r="AG3484" i="2"/>
  <c r="AG3713" i="2"/>
  <c r="AG4588" i="2"/>
  <c r="AG3036" i="2"/>
  <c r="AG3679" i="2"/>
  <c r="AG2766" i="2"/>
  <c r="AG2410" i="2"/>
  <c r="AG2307" i="2"/>
  <c r="AG2573" i="2"/>
  <c r="AG1554" i="2"/>
  <c r="AG6247" i="2"/>
  <c r="AG6380" i="2"/>
  <c r="AG4483" i="2"/>
  <c r="AG360" i="2"/>
  <c r="AG1879" i="2"/>
  <c r="AG3133" i="2"/>
  <c r="AG4528" i="2"/>
  <c r="AG3317" i="2"/>
  <c r="AG3704" i="2"/>
  <c r="AG2176" i="2"/>
  <c r="AG4463" i="2"/>
  <c r="AG3733" i="2"/>
  <c r="AG3351" i="2"/>
  <c r="AG3311" i="2"/>
  <c r="AG416" i="2"/>
  <c r="AG2155" i="2"/>
  <c r="AG4034" i="2"/>
  <c r="AG6409" i="2"/>
  <c r="AG353" i="2"/>
  <c r="AG888" i="2"/>
  <c r="AG1120" i="2"/>
  <c r="AG4659" i="2"/>
  <c r="AG3550" i="2"/>
  <c r="AG1150" i="2"/>
  <c r="AG523" i="2"/>
  <c r="AG408" i="2"/>
  <c r="AG877" i="2"/>
  <c r="AG4650" i="2"/>
  <c r="AG399" i="2"/>
  <c r="AG4506" i="2"/>
  <c r="AG4646" i="2"/>
  <c r="AG6494" i="2"/>
  <c r="AG2819" i="2"/>
  <c r="AG2552" i="2"/>
  <c r="AG4638" i="2"/>
  <c r="AG344" i="2"/>
  <c r="AG3191" i="2"/>
  <c r="AG5290" i="2"/>
  <c r="AG3190" i="2"/>
  <c r="AG3246" i="2"/>
  <c r="AG3621" i="2"/>
  <c r="AG1165" i="2"/>
  <c r="AG5285" i="2"/>
  <c r="AG201" i="2"/>
  <c r="AG2545" i="2"/>
  <c r="AG4373" i="2"/>
  <c r="AG285" i="2"/>
  <c r="AG209" i="2"/>
  <c r="AG4369" i="2"/>
  <c r="AG1855" i="2"/>
  <c r="AG1149" i="2"/>
  <c r="AG5794" i="2"/>
  <c r="AG4368" i="2"/>
  <c r="AG5533" i="2"/>
  <c r="AG2988" i="2"/>
  <c r="AG4419" i="2"/>
  <c r="AG299" i="2"/>
  <c r="AG6070" i="2"/>
  <c r="AG2582" i="2"/>
  <c r="AG2411" i="2"/>
  <c r="AG3234" i="2"/>
  <c r="AG2939" i="2"/>
  <c r="AG1022" i="2"/>
  <c r="AG727" i="2"/>
  <c r="AG763" i="2"/>
  <c r="AG1044" i="2"/>
  <c r="AG761" i="2"/>
  <c r="AG5473" i="2"/>
  <c r="AG2244" i="2"/>
  <c r="AG6176" i="2"/>
  <c r="AG2238" i="2"/>
  <c r="AG1438" i="2"/>
  <c r="AG3200" i="2"/>
  <c r="AG4047" i="2"/>
  <c r="AG4173" i="2"/>
  <c r="AG2114" i="2"/>
  <c r="AG5129" i="2"/>
  <c r="AG2186" i="2"/>
  <c r="AG697" i="2"/>
  <c r="AG1760" i="2"/>
  <c r="AG5101" i="2"/>
  <c r="AG1289" i="2"/>
  <c r="AG5033" i="2"/>
  <c r="AG1862" i="2"/>
  <c r="AG1434" i="2"/>
  <c r="AG5019" i="2"/>
  <c r="AG4731" i="2"/>
  <c r="AG6038" i="2"/>
  <c r="AG2902" i="2"/>
  <c r="AG4967" i="2"/>
  <c r="AG5099" i="2"/>
  <c r="AG1327" i="2"/>
  <c r="AG5694" i="2"/>
  <c r="AG5955" i="2"/>
  <c r="AG1744" i="2"/>
  <c r="AG5912" i="2"/>
  <c r="AG5355" i="2"/>
  <c r="AG4114" i="2"/>
  <c r="AG5706" i="2"/>
  <c r="AG1470" i="2"/>
  <c r="AG5029" i="2"/>
  <c r="AG688" i="2"/>
  <c r="AG1530" i="2"/>
  <c r="AG5071" i="2"/>
  <c r="AG1277" i="2"/>
  <c r="AG2889" i="2"/>
  <c r="AG5907" i="2"/>
  <c r="AG555" i="2"/>
  <c r="AG4153" i="2"/>
  <c r="AG3817" i="2"/>
  <c r="AG553" i="2"/>
  <c r="AG3911" i="2"/>
  <c r="AG3835" i="2"/>
  <c r="AG6145" i="2"/>
  <c r="AG1732" i="2"/>
  <c r="AG4719" i="2"/>
  <c r="AG5169" i="2"/>
  <c r="AG5014" i="2"/>
  <c r="AG4960" i="2"/>
  <c r="AG1582" i="2"/>
  <c r="AG4103" i="2"/>
  <c r="AG1720" i="2"/>
  <c r="AG5498" i="2"/>
  <c r="AG589" i="2"/>
  <c r="AG4201" i="2"/>
  <c r="AG1639" i="2"/>
  <c r="AG2873" i="2"/>
  <c r="AG6131" i="2"/>
  <c r="AG1636" i="2"/>
  <c r="AG1907" i="2"/>
  <c r="AG6074" i="2"/>
  <c r="AG1804" i="2"/>
  <c r="AG4061" i="2"/>
  <c r="AG5364" i="2"/>
  <c r="AG3899" i="2"/>
  <c r="AG5883" i="2"/>
  <c r="AG1403" i="2"/>
  <c r="AG5594" i="2"/>
  <c r="AG1987" i="2"/>
  <c r="AG2759" i="2"/>
  <c r="AG2073" i="2"/>
  <c r="AG2666" i="2"/>
  <c r="AG4826" i="2"/>
  <c r="AG3846" i="2"/>
  <c r="AG6109" i="2"/>
  <c r="AG1549" i="2"/>
  <c r="AG2947" i="2"/>
  <c r="AG790" i="2"/>
  <c r="AG2398" i="2"/>
  <c r="AG6305" i="2"/>
  <c r="AG2938" i="2"/>
  <c r="AG4553" i="2"/>
  <c r="AG4016" i="2"/>
  <c r="AG6057" i="2"/>
  <c r="AG6055" i="2"/>
  <c r="AG2049" i="2"/>
  <c r="AG4852" i="2"/>
  <c r="AG2200" i="2"/>
  <c r="AG3932" i="2"/>
  <c r="AG3094" i="2"/>
  <c r="AG6100" i="2"/>
  <c r="AG2154" i="2"/>
  <c r="AG4905" i="2"/>
  <c r="AG3927" i="2"/>
  <c r="AG5468" i="2"/>
  <c r="AG3986" i="2"/>
  <c r="AG2996" i="2"/>
  <c r="AG1021" i="2"/>
  <c r="AG759" i="2"/>
  <c r="AG2235" i="2"/>
  <c r="AG6095" i="2"/>
  <c r="AG2232" i="2"/>
  <c r="AG975" i="2"/>
  <c r="AG1223" i="2"/>
  <c r="AG4045" i="2"/>
  <c r="AG1100" i="2"/>
  <c r="AG5698" i="2"/>
  <c r="AG1059" i="2"/>
  <c r="AG617" i="2"/>
  <c r="AG919" i="2"/>
  <c r="AG4002" i="2"/>
  <c r="AG5441" i="2"/>
  <c r="AG2028" i="2"/>
  <c r="AG970" i="2"/>
  <c r="AG3978" i="2"/>
  <c r="AG5423" i="2"/>
  <c r="AG1539" i="2"/>
  <c r="AG2823" i="2"/>
  <c r="AG1857" i="2"/>
  <c r="AG3889" i="2"/>
  <c r="AG944" i="2"/>
  <c r="AG5151" i="2"/>
  <c r="AG2984" i="2"/>
  <c r="AG2620" i="2"/>
  <c r="AG5097" i="2"/>
  <c r="AG1935" i="2"/>
  <c r="AG1215" i="2"/>
  <c r="AG5452" i="2"/>
  <c r="AG3046" i="2"/>
  <c r="AG6028" i="2"/>
  <c r="AG643" i="2"/>
  <c r="AG2891" i="2"/>
  <c r="AG938" i="2"/>
  <c r="AG1838" i="2"/>
  <c r="AG1322" i="2"/>
  <c r="AG6148" i="2"/>
  <c r="AG1320" i="2"/>
  <c r="AG965" i="2"/>
  <c r="AG666" i="2"/>
  <c r="AG1972" i="2"/>
  <c r="AG3135" i="2"/>
  <c r="AG3272" i="2"/>
  <c r="AG910" i="2"/>
  <c r="AG3417" i="2"/>
  <c r="AG2172" i="2"/>
  <c r="AG2192" i="2"/>
  <c r="AG1118" i="2"/>
  <c r="AG4331" i="2"/>
  <c r="AG1138" i="2"/>
  <c r="AG1880" i="2"/>
  <c r="AG3134" i="2"/>
  <c r="AG3582" i="2"/>
  <c r="AG5841" i="2"/>
  <c r="AG6239" i="2"/>
  <c r="AG5340" i="2"/>
  <c r="AG4398" i="2"/>
  <c r="AG6237" i="2"/>
  <c r="AG2841" i="2"/>
  <c r="AG3734" i="2"/>
  <c r="AG5832" i="2"/>
  <c r="AG3352" i="2"/>
  <c r="AG5826" i="2"/>
  <c r="AG6097" i="2"/>
  <c r="AG3158" i="2"/>
  <c r="AG6528" i="2"/>
  <c r="AG383" i="2"/>
  <c r="AG3556" i="2"/>
  <c r="AG2191" i="2"/>
  <c r="AG5818" i="2"/>
  <c r="AG6222" i="2"/>
  <c r="AG1137" i="2"/>
  <c r="AG3372" i="2"/>
  <c r="AG1155" i="2"/>
  <c r="AG1115" i="2"/>
  <c r="AG6303" i="2"/>
  <c r="AG1759" i="2"/>
  <c r="AG2396" i="2"/>
  <c r="AG5590" i="2"/>
  <c r="AG2356" i="2"/>
  <c r="AG5586" i="2"/>
  <c r="AG3194" i="2"/>
  <c r="AG215" i="2"/>
  <c r="AG2820" i="2"/>
  <c r="AG294" i="2"/>
  <c r="AG2553" i="2"/>
  <c r="AG5582" i="2"/>
  <c r="AG6335" i="2"/>
  <c r="AG3622" i="2"/>
  <c r="AG1219" i="2"/>
  <c r="AG2546" i="2"/>
  <c r="AG3107" i="2"/>
  <c r="AG4626" i="2"/>
  <c r="AG5786" i="2"/>
  <c r="AG12" i="2"/>
  <c r="AG5576" i="2"/>
  <c r="AG4343" i="2"/>
  <c r="AG3519" i="2"/>
  <c r="AG3777" i="2"/>
  <c r="AG3289" i="2"/>
  <c r="AG850" i="2"/>
  <c r="AG4619" i="2"/>
  <c r="AG6267" i="2"/>
  <c r="AG4614" i="2"/>
  <c r="AG1588" i="2"/>
  <c r="AG2796" i="2"/>
  <c r="AG275" i="2"/>
  <c r="AG335" i="2"/>
  <c r="AG182" i="2"/>
  <c r="AG4607" i="2"/>
  <c r="AG2530" i="2"/>
  <c r="AG834" i="2"/>
  <c r="AG3043" i="2"/>
  <c r="AG2340" i="2"/>
  <c r="AG6211" i="2"/>
  <c r="AG3176" i="2"/>
  <c r="AG3595" i="2"/>
  <c r="AG2779" i="2"/>
  <c r="AG163" i="2"/>
  <c r="AG1114" i="2"/>
  <c r="AG4404" i="2"/>
  <c r="AG3038" i="2"/>
  <c r="AG3324" i="2"/>
  <c r="AG1809" i="2"/>
  <c r="AG156" i="2"/>
  <c r="AG3744" i="2"/>
  <c r="AG2864" i="2"/>
  <c r="AG260" i="2"/>
  <c r="AG2293" i="2"/>
  <c r="AG2957" i="2"/>
  <c r="AG6357" i="2"/>
  <c r="AG5235" i="2"/>
  <c r="AG1139" i="2"/>
  <c r="AG5234" i="2"/>
  <c r="AG4427" i="2"/>
  <c r="AG3743" i="2"/>
  <c r="AG4020" i="2"/>
  <c r="AG3630" i="2"/>
  <c r="AG1623" i="2"/>
  <c r="AG4574" i="2"/>
  <c r="AG1893" i="2"/>
  <c r="AG4572" i="2"/>
  <c r="AG2474" i="2"/>
  <c r="AG1620" i="2"/>
  <c r="AG2407" i="2"/>
  <c r="AG6426" i="2"/>
  <c r="AG4378" i="2"/>
  <c r="AG2328" i="2"/>
  <c r="AG186" i="2"/>
  <c r="AG2005" i="2"/>
  <c r="AG181" i="2"/>
  <c r="AG2489" i="2"/>
  <c r="AG2966" i="2"/>
  <c r="AG6260" i="2"/>
  <c r="AG5255" i="2"/>
  <c r="AG2310" i="2"/>
  <c r="AG81" i="2"/>
  <c r="AG3175" i="2"/>
  <c r="AG2685" i="2"/>
  <c r="AG77" i="2"/>
  <c r="AG1113" i="2"/>
  <c r="AG160" i="2"/>
  <c r="AG3776" i="2"/>
  <c r="AG2962" i="2"/>
  <c r="AG6475" i="2"/>
  <c r="AG821" i="2"/>
  <c r="AG2772" i="2"/>
  <c r="AG6505" i="2"/>
  <c r="AG2081" i="2"/>
  <c r="AG2770" i="2"/>
  <c r="AG2280" i="2"/>
  <c r="AG2863" i="2"/>
  <c r="AG4582" i="2"/>
  <c r="AG3652" i="2"/>
  <c r="AG1123" i="2"/>
  <c r="AG6504" i="2"/>
  <c r="AG2134" i="2"/>
  <c r="AG4539" i="2"/>
  <c r="AG3031" i="2"/>
  <c r="AG3606" i="2"/>
  <c r="AG807" i="2"/>
  <c r="AG6061" i="2"/>
  <c r="AG61" i="2"/>
  <c r="AG238" i="2"/>
  <c r="AG3771" i="2"/>
  <c r="AG5863" i="2"/>
  <c r="AG3769" i="2"/>
  <c r="AG6502" i="2"/>
  <c r="AG5738" i="2"/>
  <c r="AG3770" i="2"/>
  <c r="AG233" i="2"/>
  <c r="AG5733" i="2"/>
  <c r="AG3739" i="2"/>
  <c r="AG3273" i="2"/>
  <c r="AG1162" i="2"/>
  <c r="AG1153" i="2"/>
  <c r="AG3373" i="2"/>
  <c r="AG2167" i="2"/>
  <c r="AG1090" i="2"/>
  <c r="AG5806" i="2"/>
  <c r="AG2504" i="2"/>
  <c r="AG6171" i="2"/>
  <c r="AG3296" i="2"/>
  <c r="AG2465" i="2"/>
  <c r="AG6170" i="2"/>
  <c r="AG1947" i="2"/>
  <c r="AG869" i="2"/>
  <c r="AG6278" i="2"/>
  <c r="AG5795" i="2"/>
  <c r="AG5291" i="2"/>
  <c r="AG3658" i="2"/>
  <c r="AG112" i="2"/>
  <c r="AG5864" i="2"/>
  <c r="AG5282" i="2"/>
  <c r="AG5281" i="2"/>
  <c r="AG6152" i="2"/>
  <c r="AG339" i="2"/>
  <c r="AG337" i="2"/>
  <c r="AG1242" i="2"/>
  <c r="AG5781" i="2"/>
  <c r="AG1928" i="2"/>
  <c r="AG99" i="2"/>
  <c r="AG3183" i="2"/>
  <c r="AG3618" i="2"/>
  <c r="AG23" i="2"/>
  <c r="AG3690" i="2"/>
  <c r="AG6082" i="2"/>
  <c r="AG1650" i="2"/>
  <c r="AG4478" i="2"/>
  <c r="AG274" i="2"/>
  <c r="AG3501" i="2"/>
  <c r="AG6213" i="2"/>
  <c r="AG5773" i="2"/>
  <c r="AG2598" i="2"/>
  <c r="AG6140" i="2"/>
  <c r="AG836" i="2"/>
  <c r="AG3287" i="2"/>
  <c r="AG6298" i="2"/>
  <c r="AG172" i="2"/>
  <c r="AG3146" i="2"/>
  <c r="AG41" i="2"/>
  <c r="AG6076" i="2"/>
  <c r="AG1572" i="2"/>
  <c r="AG1134" i="2"/>
  <c r="AG6507" i="2"/>
  <c r="AG2682" i="2"/>
  <c r="AG3682" i="2"/>
  <c r="AG2415" i="2"/>
  <c r="AG3480" i="2"/>
  <c r="AG2373" i="2"/>
  <c r="AG1703" i="2"/>
  <c r="AG154" i="2"/>
  <c r="AG5237" i="2"/>
  <c r="AG2450" i="2"/>
  <c r="AG5845" i="2"/>
  <c r="AG3607" i="2"/>
  <c r="AG2336" i="2"/>
  <c r="AG5752" i="2"/>
  <c r="AG2334" i="2"/>
  <c r="AG6356" i="2"/>
  <c r="AG28" i="2"/>
  <c r="AG3030" i="2"/>
  <c r="AG6366" i="2"/>
  <c r="AG6326" i="2"/>
  <c r="AG4376" i="2"/>
  <c r="AG3647" i="2"/>
  <c r="AG6062" i="2"/>
  <c r="AG1499" i="2"/>
  <c r="AG3419" i="2"/>
  <c r="AG132" i="2"/>
  <c r="AG795" i="2"/>
  <c r="AG3432" i="2"/>
  <c r="AG6379" i="2"/>
  <c r="AG3277" i="2"/>
  <c r="AG3645" i="2"/>
  <c r="AG5546" i="2"/>
  <c r="AG3405" i="2"/>
  <c r="AG126" i="2"/>
  <c r="AG3274" i="2"/>
  <c r="AG3784" i="2"/>
  <c r="AG6269" i="2"/>
  <c r="AG1376" i="2"/>
  <c r="AG2494" i="2"/>
  <c r="AG5271" i="2"/>
  <c r="AG6289" i="2"/>
  <c r="AG2885" i="2"/>
  <c r="AG6263" i="2"/>
  <c r="AG371" i="2"/>
  <c r="AG5569" i="2"/>
  <c r="AG5567" i="2"/>
  <c r="AG87" i="2"/>
  <c r="AG2596" i="2"/>
  <c r="AG6313" i="2"/>
  <c r="AG1718" i="2"/>
  <c r="AG6383" i="2"/>
  <c r="AG2377" i="2"/>
  <c r="AG6330" i="2"/>
  <c r="AG3610" i="2"/>
  <c r="AG2522" i="2"/>
  <c r="AG2780" i="2"/>
  <c r="AG1128" i="2"/>
  <c r="AG825" i="2"/>
  <c r="AG4433" i="2"/>
  <c r="AG4592" i="2"/>
  <c r="AG3039" i="2"/>
  <c r="AG1903" i="2"/>
  <c r="AG5243" i="2"/>
  <c r="AG264" i="2"/>
  <c r="AG3775" i="2"/>
  <c r="AG2958" i="2"/>
  <c r="AG327" i="2"/>
  <c r="AG9" i="2"/>
  <c r="AG3035" i="2"/>
  <c r="AG6444" i="2"/>
  <c r="AG2675" i="2"/>
  <c r="AG3474" i="2"/>
  <c r="AG1179" i="2"/>
  <c r="AG4428" i="2"/>
  <c r="AG3774" i="2"/>
  <c r="AG4021" i="2"/>
  <c r="AG6066" i="2"/>
  <c r="AG1624" i="2"/>
  <c r="AG2279" i="2"/>
  <c r="AG2510" i="2"/>
  <c r="AG6064" i="2"/>
  <c r="AG1691" i="2"/>
  <c r="AG3407" i="2"/>
  <c r="AG65" i="2"/>
  <c r="AG2660" i="2"/>
  <c r="AG2363" i="2"/>
  <c r="AG6243" i="2"/>
  <c r="AG318" i="2"/>
  <c r="AG2400" i="2"/>
  <c r="AG2748" i="2"/>
  <c r="AG1547" i="2"/>
  <c r="AG314" i="2"/>
  <c r="AG2324" i="2"/>
  <c r="AG58" i="2"/>
  <c r="AG2746" i="2"/>
  <c r="AG2362" i="2"/>
  <c r="AG2658" i="2"/>
  <c r="AG362" i="2"/>
  <c r="AG791" i="2"/>
  <c r="AG5736" i="2"/>
  <c r="AG234" i="2"/>
  <c r="AG2323" i="2"/>
  <c r="AG30" i="2"/>
  <c r="AG2655" i="2"/>
  <c r="AG2327" i="2"/>
  <c r="AG5548" i="2"/>
  <c r="AG237" i="2"/>
  <c r="AG2657" i="2"/>
  <c r="AG315" i="2"/>
  <c r="AG3318" i="2"/>
  <c r="AG2303" i="2"/>
  <c r="AG5734" i="2"/>
  <c r="AG803" i="2"/>
  <c r="AG2369" i="2"/>
  <c r="AG6307" i="2"/>
  <c r="AG139" i="2"/>
  <c r="AG4350" i="2"/>
  <c r="AG2304" i="2"/>
  <c r="AG6500" i="2"/>
  <c r="AG31" i="2"/>
  <c r="AG5166" i="2"/>
  <c r="AG1495" i="2"/>
  <c r="AG1040" i="2"/>
  <c r="AG1681" i="2"/>
  <c r="AG6290" i="2"/>
  <c r="AG4395" i="2"/>
  <c r="AG3228" i="2"/>
  <c r="AG2916" i="2"/>
  <c r="AG6349" i="2"/>
  <c r="AG3375" i="2"/>
  <c r="AG517" i="2"/>
  <c r="AG3731" i="2"/>
  <c r="AG3361" i="2"/>
  <c r="AG6348" i="2"/>
  <c r="AG4664" i="2"/>
  <c r="AG352" i="2"/>
  <c r="AG2213" i="2"/>
  <c r="AG515" i="2"/>
  <c r="AG4658" i="2"/>
  <c r="AG1116" i="2"/>
  <c r="AG4032" i="2"/>
  <c r="AG5534" i="2"/>
  <c r="AG122" i="2"/>
  <c r="AG3787" i="2"/>
  <c r="AG5303" i="2"/>
  <c r="AG6516" i="2"/>
  <c r="AG397" i="2"/>
  <c r="AG3780" i="2"/>
  <c r="AG5299" i="2"/>
  <c r="AG1949" i="2"/>
  <c r="AG2427" i="2"/>
  <c r="AG210" i="2"/>
  <c r="AG2720" i="2"/>
  <c r="AG2462" i="2"/>
  <c r="AG5793" i="2"/>
  <c r="AG3754" i="2"/>
  <c r="AG283" i="2"/>
  <c r="AG6467" i="2"/>
  <c r="AG1475" i="2"/>
  <c r="AG6432" i="2"/>
  <c r="AG4627" i="2"/>
  <c r="AG375" i="2"/>
  <c r="AG4447" i="2"/>
  <c r="AG3517" i="2"/>
  <c r="AG5277" i="2"/>
  <c r="AG3514" i="2"/>
  <c r="AG103" i="2"/>
  <c r="AG4412" i="2"/>
  <c r="AG276" i="2"/>
  <c r="AG843" i="2"/>
  <c r="AG2703" i="2"/>
  <c r="AG1922" i="2"/>
  <c r="AG2697" i="2"/>
  <c r="AG5262" i="2"/>
  <c r="AG271" i="2"/>
  <c r="AG5260" i="2"/>
  <c r="AG2488" i="2"/>
  <c r="AG5850" i="2"/>
  <c r="AG2877" i="2"/>
  <c r="AG42" i="2"/>
  <c r="AG6427" i="2"/>
  <c r="AG5563" i="2"/>
  <c r="AG162" i="2"/>
  <c r="AG3142" i="2"/>
  <c r="AG159" i="2"/>
  <c r="AG3745" i="2"/>
  <c r="AG2867" i="2"/>
  <c r="AG6329" i="2"/>
  <c r="AG2681" i="2"/>
  <c r="AG6381" i="2"/>
  <c r="AG1994" i="2"/>
  <c r="AG2680" i="2"/>
  <c r="AG2079" i="2"/>
  <c r="AG2862" i="2"/>
  <c r="AG6205" i="2"/>
  <c r="AG4429" i="2"/>
  <c r="AG3632" i="2"/>
  <c r="AG5754" i="2"/>
  <c r="AG3471" i="2"/>
  <c r="AG6367" i="2"/>
  <c r="AG1988" i="2"/>
  <c r="AG4529" i="2"/>
  <c r="AG3469" i="2"/>
  <c r="AG2955" i="2"/>
  <c r="AG69" i="2"/>
  <c r="AG249" i="2"/>
  <c r="AG3029" i="2"/>
  <c r="AG2368" i="2"/>
  <c r="AG138" i="2"/>
  <c r="AG5221" i="2"/>
  <c r="AG5220" i="2"/>
  <c r="AG5551" i="2"/>
  <c r="AG4333" i="2"/>
  <c r="AG130" i="2"/>
  <c r="AG6433" i="2"/>
  <c r="AG3070" i="2"/>
  <c r="AG3448" i="2"/>
  <c r="AG4493" i="2"/>
  <c r="AG2208" i="2"/>
  <c r="AG5840" i="2"/>
  <c r="AG3009" i="2"/>
  <c r="AG464" i="2"/>
  <c r="AG2914" i="2"/>
  <c r="AG505" i="2"/>
  <c r="AG1147" i="2"/>
  <c r="AG5592" i="2"/>
  <c r="AG2026" i="2"/>
  <c r="AG4389" i="2"/>
  <c r="AG6372" i="2"/>
  <c r="AG2613" i="2"/>
  <c r="AG3397" i="2"/>
  <c r="AG2537" i="2"/>
  <c r="AG2793" i="2"/>
  <c r="AG3177" i="2"/>
  <c r="AG4356" i="2"/>
  <c r="AG1813" i="2"/>
  <c r="AG5849" i="2"/>
  <c r="AG3654" i="2"/>
  <c r="AG1564" i="2"/>
  <c r="AG6443" i="2"/>
  <c r="AG3472" i="2"/>
  <c r="AG1507" i="2"/>
  <c r="AG142" i="2"/>
  <c r="AG5" i="2"/>
  <c r="AG2296" i="2"/>
  <c r="AG3169" i="2"/>
  <c r="AG3604" i="2"/>
  <c r="AG662" i="2"/>
  <c r="AG57" i="2"/>
  <c r="AG5847" i="2"/>
  <c r="AG3354" i="2"/>
  <c r="AG2038" i="2"/>
  <c r="AG5331" i="2"/>
  <c r="AG462" i="2"/>
  <c r="AG5821" i="2"/>
  <c r="AG6406" i="2"/>
  <c r="AG2358" i="2"/>
  <c r="AG3430" i="2"/>
  <c r="AG2629" i="2"/>
  <c r="AG2389" i="2"/>
  <c r="AG6334" i="2"/>
  <c r="AG5270" i="2"/>
  <c r="AG6300" i="2"/>
  <c r="AG6299" i="2"/>
  <c r="AG5769" i="2"/>
  <c r="AG3102" i="2"/>
  <c r="AG6210" i="2"/>
  <c r="AG5248" i="2"/>
  <c r="AG4430" i="2"/>
  <c r="AG3409" i="2"/>
  <c r="AG813" i="2"/>
  <c r="AG2761" i="2"/>
  <c r="AG6294" i="2"/>
  <c r="AG2853" i="2"/>
  <c r="AG247" i="2"/>
  <c r="AG2473" i="2"/>
  <c r="AG3170" i="2"/>
  <c r="AG3710" i="2"/>
  <c r="AG2935" i="2"/>
  <c r="AG2840" i="2"/>
  <c r="AG2147" i="2"/>
  <c r="AG870" i="2"/>
  <c r="AG1851" i="2"/>
  <c r="AG6472" i="2"/>
  <c r="AG5252" i="2"/>
  <c r="AG3740" i="2"/>
  <c r="AG5067" i="2"/>
  <c r="AG2844" i="2"/>
  <c r="AG3735" i="2"/>
  <c r="AG5836" i="2"/>
  <c r="AG4422" i="2"/>
  <c r="AG4671" i="2"/>
  <c r="AG4515" i="2"/>
  <c r="AG2189" i="2"/>
  <c r="AG520" i="2"/>
  <c r="AG5807" i="2"/>
  <c r="AG2355" i="2"/>
  <c r="AG2622" i="2"/>
  <c r="AG4448" i="2"/>
  <c r="AG440" i="2"/>
  <c r="AG1143" i="2"/>
  <c r="AG4386" i="2"/>
  <c r="AG5774" i="2"/>
  <c r="AG1724" i="2"/>
  <c r="AG4339" i="2"/>
  <c r="AG823" i="2"/>
  <c r="AG3795" i="2"/>
  <c r="AG3403" i="2"/>
  <c r="AG5287" i="2"/>
  <c r="AG5771" i="2"/>
  <c r="AG3020" i="2"/>
  <c r="AG2744" i="2"/>
  <c r="AG3570" i="2"/>
  <c r="AG5828" i="2"/>
  <c r="AG3559" i="2"/>
  <c r="AG6399" i="2"/>
  <c r="AG3428" i="2"/>
  <c r="AG3293" i="2"/>
  <c r="AG2350" i="2"/>
  <c r="AG97" i="2"/>
  <c r="AG189" i="2"/>
  <c r="AG3657" i="2"/>
  <c r="AG2789" i="2"/>
  <c r="AG2690" i="2"/>
  <c r="AG5253" i="2"/>
  <c r="AG39" i="2"/>
  <c r="AG3339" i="2"/>
  <c r="AG4461" i="2"/>
  <c r="AG463" i="2"/>
  <c r="AG2190" i="2"/>
  <c r="AG4625" i="2"/>
  <c r="AG1180" i="2"/>
  <c r="AG3688" i="2"/>
  <c r="AG6382" i="2"/>
  <c r="AG3381" i="2"/>
  <c r="AG4517" i="2"/>
  <c r="AG618" i="2"/>
  <c r="AG3580" i="2"/>
  <c r="AG2739" i="2"/>
  <c r="AG2839" i="2"/>
  <c r="AG4673" i="2"/>
  <c r="AG3549" i="2"/>
  <c r="AG2112" i="2"/>
  <c r="AG6391" i="2"/>
  <c r="AG5860" i="2"/>
  <c r="AG867" i="2"/>
  <c r="AG2900" i="2"/>
  <c r="AG6271" i="2"/>
  <c r="AG4479" i="2"/>
  <c r="AG3642" i="2"/>
  <c r="AG1916" i="2"/>
  <c r="AG3612" i="2"/>
  <c r="AG3634" i="2"/>
  <c r="AG4318" i="2"/>
  <c r="AG905" i="2"/>
  <c r="AG6280" i="2"/>
  <c r="AG6393" i="2"/>
  <c r="AG4418" i="2"/>
  <c r="AG6463" i="2"/>
  <c r="AG3027" i="2"/>
  <c r="AG3266" i="2"/>
  <c r="AG5871" i="2"/>
  <c r="AG6510" i="2"/>
  <c r="AG2391" i="2"/>
  <c r="AG860" i="2"/>
  <c r="AG5784" i="2"/>
  <c r="AG6418" i="2"/>
  <c r="AG2881" i="2"/>
  <c r="AG4384" i="2"/>
  <c r="AG3410" i="2"/>
  <c r="AG6069" i="2"/>
  <c r="AG1558" i="2"/>
  <c r="AG497" i="2"/>
  <c r="AG472" i="2"/>
  <c r="AG6520" i="2"/>
  <c r="AG5800" i="2"/>
  <c r="AG3522" i="2"/>
  <c r="AG2009" i="2"/>
  <c r="AG2785" i="2"/>
  <c r="AG3680" i="2"/>
  <c r="AG4577" i="2"/>
  <c r="AG4556" i="2"/>
  <c r="AG450" i="2"/>
  <c r="AG5308" i="2"/>
  <c r="AG2105" i="2"/>
  <c r="AG6452" i="2"/>
  <c r="AG4622" i="2"/>
  <c r="AG3411" i="2"/>
  <c r="AG43" i="2"/>
  <c r="AG1997" i="2"/>
  <c r="AG4579" i="2"/>
  <c r="AG250" i="2"/>
  <c r="AG2306" i="2"/>
  <c r="AG5219" i="2"/>
  <c r="AG5214" i="2"/>
  <c r="AG2039" i="2"/>
  <c r="AG3374" i="2"/>
  <c r="AG194" i="2"/>
  <c r="AG3700" i="2"/>
  <c r="AG3764" i="2"/>
  <c r="AG885" i="2"/>
  <c r="AG2359" i="2"/>
  <c r="AG2630" i="2"/>
  <c r="AG2986" i="2"/>
  <c r="AG6479" i="2"/>
  <c r="AG3715" i="2"/>
  <c r="AG1628" i="2"/>
  <c r="AG1560" i="2"/>
  <c r="AG3457" i="2"/>
  <c r="AG129" i="2"/>
  <c r="AG6518" i="2"/>
  <c r="AG2390" i="2"/>
  <c r="AG471" i="2"/>
  <c r="AG5265" i="2"/>
  <c r="AG5566" i="2"/>
  <c r="AG75" i="2"/>
  <c r="AG1630" i="2"/>
  <c r="AG3032" i="2"/>
  <c r="AG19" i="2"/>
  <c r="AG3172" i="2"/>
  <c r="AG3742" i="2"/>
  <c r="AG3783" i="2"/>
  <c r="AG521" i="2"/>
  <c r="AG3661" i="2"/>
  <c r="AG2535" i="2"/>
  <c r="AG3636" i="2"/>
  <c r="AG2775" i="2"/>
  <c r="AG151" i="2"/>
  <c r="AG388" i="2"/>
  <c r="AG3010" i="2"/>
  <c r="AG2999" i="2"/>
  <c r="AG1151" i="2"/>
  <c r="AG5804" i="2"/>
  <c r="AG3527" i="2"/>
  <c r="AG2384" i="2"/>
  <c r="AG2604" i="2"/>
  <c r="AG2090" i="2"/>
  <c r="AG4335" i="2"/>
  <c r="AG2855" i="2"/>
  <c r="AG2854" i="2"/>
  <c r="AG5743" i="2"/>
  <c r="AG3646" i="2"/>
  <c r="AG4458" i="2"/>
  <c r="AG4482" i="2"/>
  <c r="AG498" i="2"/>
  <c r="AG4678" i="2"/>
  <c r="AG2117" i="2"/>
  <c r="AG5330" i="2"/>
  <c r="AG6229" i="2"/>
  <c r="AG258" i="2"/>
  <c r="AG1156" i="2"/>
  <c r="AG6199" i="2"/>
  <c r="AG6422" i="2"/>
  <c r="AG4435" i="2"/>
  <c r="AG4519" i="2"/>
  <c r="AG2455" i="2"/>
  <c r="AG3603" i="2"/>
  <c r="AG3451" i="2"/>
  <c r="AG884" i="2"/>
  <c r="AG2315" i="2"/>
  <c r="AG6276" i="2"/>
  <c r="AG343" i="2"/>
  <c r="AG2212" i="2"/>
  <c r="AG2903" i="2"/>
  <c r="AG2695" i="2"/>
  <c r="AG2364" i="2"/>
  <c r="AG5258" i="2"/>
  <c r="AG3047" i="2"/>
  <c r="AG5209" i="2"/>
  <c r="AG3021" i="2"/>
  <c r="AG2747" i="2"/>
  <c r="AG235" i="2"/>
  <c r="Q2" i="6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l="1"/>
  <c r="K1" i="5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<sst xmlns="http://schemas.openxmlformats.org/spreadsheetml/2006/main" count="67" uniqueCount="47">
  <si>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</si>
  <si>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</si>
  <si>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</si>
  <si>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</si>
  <si>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</si>
  <si>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</si>
  <si>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</si>
  <si>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</si>
  <si>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</si>
  <si>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</si>
  <si>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</si>
  <si>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</si>
  <si>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</si>
  <si>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</si>
  <si>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</si>
  <si>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</si>
  <si>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</si>
  <si>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</si>
  <si>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</si>
  <si>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</si>
  <si>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</si>
  <si>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</si>
  <si>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</si>
  <si>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</si>
  <si>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</si>
  <si>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</si>
  <si>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</si>
  <si>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</si>
  <si>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</si>
  <si>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</si>
  <si>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</si>
  <si>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</si>
  <si>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</si>
  <si>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</si>
  <si>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</si>
  <si>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</si>
  <si>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</si>
  <si>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</si>
  <si>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</si>
  <si>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</si>
  <si>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</si>
  <si>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</si>
  <si>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</si>
  <si>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</si>
  <si>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</si>
  <si>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BROKER_</t>
  </si>
  <si>
    <t>CLIENT_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</si>
</sst>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21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77537427636E-2"/>
          <c:y val="9.429210755310816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TABLE!$A$2:$A$318</c:f>
              <c:numCache>
                <c:formatCode>h:mm:ss</c:formatCode>
                <c:ptCount val="317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  <c:pt idx="295">
                  <c:v>0.51179398148148147</c:v>
                </c:pt>
                <c:pt idx="296">
                  <c:v>0.51214120370370375</c:v>
                </c:pt>
                <c:pt idx="297">
                  <c:v>0.51283564814814819</c:v>
                </c:pt>
                <c:pt idx="298">
                  <c:v>0.51318287037037036</c:v>
                </c:pt>
                <c:pt idx="299">
                  <c:v>0.51353009259259264</c:v>
                </c:pt>
                <c:pt idx="300">
                  <c:v>0.51422453703703708</c:v>
                </c:pt>
                <c:pt idx="301">
                  <c:v>0.51457175925925924</c:v>
                </c:pt>
                <c:pt idx="302">
                  <c:v>0.51493055555555556</c:v>
                </c:pt>
                <c:pt idx="303">
                  <c:v>0.51533564814814814</c:v>
                </c:pt>
                <c:pt idx="304">
                  <c:v>0.51604166666666662</c:v>
                </c:pt>
                <c:pt idx="305">
                  <c:v>0.5163888888888889</c:v>
                </c:pt>
                <c:pt idx="306">
                  <c:v>0.51673611111111106</c:v>
                </c:pt>
                <c:pt idx="307">
                  <c:v>0.51708333333333334</c:v>
                </c:pt>
                <c:pt idx="308">
                  <c:v>0.51744212962962965</c:v>
                </c:pt>
                <c:pt idx="309">
                  <c:v>0.51778935185185182</c:v>
                </c:pt>
                <c:pt idx="310">
                  <c:v>0.51848379629629626</c:v>
                </c:pt>
                <c:pt idx="311">
                  <c:v>0.51883101851851854</c:v>
                </c:pt>
                <c:pt idx="312">
                  <c:v>0.5191782407407407</c:v>
                </c:pt>
                <c:pt idx="313">
                  <c:v>0.51953703703703702</c:v>
                </c:pt>
                <c:pt idx="314">
                  <c:v>0.5198842592592593</c:v>
                </c:pt>
                <c:pt idx="315">
                  <c:v>0.5202430555555555</c:v>
                </c:pt>
                <c:pt idx="316">
                  <c:v>0.52060185185185182</c:v>
                </c:pt>
              </c:numCache>
            </c:numRef>
          </c:cat>
          <c:val>
            <c:numRef>
              <c:f>TABLE!$B$2:$B$318</c:f>
              <c:numCache>
                <c:formatCode>"₹"#,##0.00_);\("₹"#,##0.00\)</c:formatCode>
                <c:ptCount val="317"/>
                <c:pt idx="1">
                  <c:v>-68295.25</c:v>
                </c:pt>
                <c:pt idx="2">
                  <c:v>-180800.25</c:v>
                </c:pt>
                <c:pt idx="3">
                  <c:v>-213317.25</c:v>
                </c:pt>
                <c:pt idx="4">
                  <c:v>-233660.5</c:v>
                </c:pt>
                <c:pt idx="5">
                  <c:v>-198461</c:v>
                </c:pt>
                <c:pt idx="6">
                  <c:v>-191548.25</c:v>
                </c:pt>
                <c:pt idx="7">
                  <c:v>-174813.5</c:v>
                </c:pt>
                <c:pt idx="8">
                  <c:v>-151518.5</c:v>
                </c:pt>
                <c:pt idx="9">
                  <c:v>-116422.5</c:v>
                </c:pt>
                <c:pt idx="10">
                  <c:v>-181566</c:v>
                </c:pt>
                <c:pt idx="11">
                  <c:v>-511221</c:v>
                </c:pt>
                <c:pt idx="12">
                  <c:v>-714394.75</c:v>
                </c:pt>
                <c:pt idx="13">
                  <c:v>-705050.25</c:v>
                </c:pt>
                <c:pt idx="14">
                  <c:v>-377991.5</c:v>
                </c:pt>
                <c:pt idx="15">
                  <c:v>-640090.25</c:v>
                </c:pt>
                <c:pt idx="16">
                  <c:v>-862595.25</c:v>
                </c:pt>
                <c:pt idx="17">
                  <c:v>-714620</c:v>
                </c:pt>
                <c:pt idx="18">
                  <c:v>-661176.75</c:v>
                </c:pt>
                <c:pt idx="19">
                  <c:v>-321842.75</c:v>
                </c:pt>
                <c:pt idx="20">
                  <c:v>-1081642</c:v>
                </c:pt>
                <c:pt idx="21">
                  <c:v>-436769.5</c:v>
                </c:pt>
                <c:pt idx="22">
                  <c:v>-813174.5</c:v>
                </c:pt>
                <c:pt idx="23">
                  <c:v>-781501.5</c:v>
                </c:pt>
                <c:pt idx="24">
                  <c:v>-773146.75</c:v>
                </c:pt>
                <c:pt idx="25">
                  <c:v>-902434.75</c:v>
                </c:pt>
                <c:pt idx="26">
                  <c:v>-653111.75</c:v>
                </c:pt>
                <c:pt idx="27">
                  <c:v>-769426.5</c:v>
                </c:pt>
                <c:pt idx="28">
                  <c:v>-905915</c:v>
                </c:pt>
                <c:pt idx="29">
                  <c:v>-1022302.25</c:v>
                </c:pt>
                <c:pt idx="30">
                  <c:v>-856532.75</c:v>
                </c:pt>
                <c:pt idx="31">
                  <c:v>-765603.5</c:v>
                </c:pt>
                <c:pt idx="32">
                  <c:v>-1430118.5</c:v>
                </c:pt>
                <c:pt idx="33">
                  <c:v>-1119013</c:v>
                </c:pt>
                <c:pt idx="34">
                  <c:v>-812498</c:v>
                </c:pt>
                <c:pt idx="35">
                  <c:v>-1212258</c:v>
                </c:pt>
                <c:pt idx="36">
                  <c:v>-1168774</c:v>
                </c:pt>
                <c:pt idx="37">
                  <c:v>-1418021</c:v>
                </c:pt>
                <c:pt idx="38">
                  <c:v>-1659860.5</c:v>
                </c:pt>
                <c:pt idx="39">
                  <c:v>-1683973.5</c:v>
                </c:pt>
                <c:pt idx="40">
                  <c:v>-1541715.75</c:v>
                </c:pt>
                <c:pt idx="41">
                  <c:v>-1505455.75</c:v>
                </c:pt>
                <c:pt idx="42">
                  <c:v>0</c:v>
                </c:pt>
                <c:pt idx="43">
                  <c:v>-1003719</c:v>
                </c:pt>
                <c:pt idx="44">
                  <c:v>-1543902.25</c:v>
                </c:pt>
                <c:pt idx="45">
                  <c:v>-1857374.5</c:v>
                </c:pt>
                <c:pt idx="46">
                  <c:v>-1687247.75</c:v>
                </c:pt>
                <c:pt idx="47">
                  <c:v>-429918.5</c:v>
                </c:pt>
                <c:pt idx="48">
                  <c:v>-335281.5</c:v>
                </c:pt>
                <c:pt idx="49">
                  <c:v>-310879.5</c:v>
                </c:pt>
                <c:pt idx="50">
                  <c:v>-490115.25</c:v>
                </c:pt>
                <c:pt idx="51">
                  <c:v>-430702.25</c:v>
                </c:pt>
                <c:pt idx="52">
                  <c:v>-497367.25</c:v>
                </c:pt>
                <c:pt idx="53">
                  <c:v>-143048</c:v>
                </c:pt>
                <c:pt idx="54">
                  <c:v>-55154.25</c:v>
                </c:pt>
                <c:pt idx="55">
                  <c:v>-374489.75</c:v>
                </c:pt>
                <c:pt idx="56">
                  <c:v>-285888.25</c:v>
                </c:pt>
                <c:pt idx="57">
                  <c:v>-158122.25</c:v>
                </c:pt>
                <c:pt idx="58">
                  <c:v>-405702</c:v>
                </c:pt>
                <c:pt idx="59">
                  <c:v>-147866</c:v>
                </c:pt>
                <c:pt idx="60">
                  <c:v>-431780.5</c:v>
                </c:pt>
                <c:pt idx="61">
                  <c:v>-14360.25</c:v>
                </c:pt>
                <c:pt idx="62">
                  <c:v>304029.25</c:v>
                </c:pt>
                <c:pt idx="63">
                  <c:v>246367.25</c:v>
                </c:pt>
                <c:pt idx="64">
                  <c:v>327478.5</c:v>
                </c:pt>
                <c:pt idx="65">
                  <c:v>227900.75</c:v>
                </c:pt>
                <c:pt idx="66">
                  <c:v>-15344.5</c:v>
                </c:pt>
                <c:pt idx="67">
                  <c:v>-452356.5</c:v>
                </c:pt>
                <c:pt idx="68">
                  <c:v>-570208.75</c:v>
                </c:pt>
                <c:pt idx="69">
                  <c:v>-848810.25</c:v>
                </c:pt>
                <c:pt idx="70">
                  <c:v>-707730.25</c:v>
                </c:pt>
                <c:pt idx="71">
                  <c:v>-1043447</c:v>
                </c:pt>
                <c:pt idx="72">
                  <c:v>-746510.5</c:v>
                </c:pt>
                <c:pt idx="73">
                  <c:v>-780360.25</c:v>
                </c:pt>
                <c:pt idx="74">
                  <c:v>-719486</c:v>
                </c:pt>
                <c:pt idx="75">
                  <c:v>-786425.75</c:v>
                </c:pt>
                <c:pt idx="76">
                  <c:v>-832870.75</c:v>
                </c:pt>
                <c:pt idx="77">
                  <c:v>-839812.25</c:v>
                </c:pt>
                <c:pt idx="78">
                  <c:v>-988223.25</c:v>
                </c:pt>
                <c:pt idx="79">
                  <c:v>-2695050.75</c:v>
                </c:pt>
                <c:pt idx="80">
                  <c:v>-2638087</c:v>
                </c:pt>
                <c:pt idx="81">
                  <c:v>-2160797.25</c:v>
                </c:pt>
                <c:pt idx="82">
                  <c:v>-1699985.75</c:v>
                </c:pt>
                <c:pt idx="83">
                  <c:v>-2148735.5</c:v>
                </c:pt>
                <c:pt idx="84">
                  <c:v>-1907944.75</c:v>
                </c:pt>
                <c:pt idx="85">
                  <c:v>-2114791.25</c:v>
                </c:pt>
                <c:pt idx="86">
                  <c:v>-2181377.25</c:v>
                </c:pt>
                <c:pt idx="87">
                  <c:v>-1877177.5</c:v>
                </c:pt>
                <c:pt idx="88">
                  <c:v>-2374817.5</c:v>
                </c:pt>
                <c:pt idx="89">
                  <c:v>-1901469.5</c:v>
                </c:pt>
                <c:pt idx="90">
                  <c:v>-3442032.75</c:v>
                </c:pt>
                <c:pt idx="91">
                  <c:v>-3395745.25</c:v>
                </c:pt>
                <c:pt idx="92">
                  <c:v>-2710003.5</c:v>
                </c:pt>
                <c:pt idx="93">
                  <c:v>-2461564.25</c:v>
                </c:pt>
                <c:pt idx="94">
                  <c:v>-1670835</c:v>
                </c:pt>
                <c:pt idx="95">
                  <c:v>-1688076.25</c:v>
                </c:pt>
                <c:pt idx="96">
                  <c:v>-1764767</c:v>
                </c:pt>
                <c:pt idx="97">
                  <c:v>-1736145.25</c:v>
                </c:pt>
                <c:pt idx="98">
                  <c:v>-2491140.5</c:v>
                </c:pt>
                <c:pt idx="99">
                  <c:v>-2441798.25</c:v>
                </c:pt>
                <c:pt idx="100">
                  <c:v>-2399999</c:v>
                </c:pt>
                <c:pt idx="101">
                  <c:v>-2409334.75</c:v>
                </c:pt>
                <c:pt idx="102">
                  <c:v>-2663470.5</c:v>
                </c:pt>
                <c:pt idx="103">
                  <c:v>-3214106.25</c:v>
                </c:pt>
                <c:pt idx="104">
                  <c:v>-2341750</c:v>
                </c:pt>
                <c:pt idx="105">
                  <c:v>-2103471.5</c:v>
                </c:pt>
                <c:pt idx="106">
                  <c:v>-1221709.25</c:v>
                </c:pt>
                <c:pt idx="107">
                  <c:v>-957539</c:v>
                </c:pt>
                <c:pt idx="108">
                  <c:v>-1051766.25</c:v>
                </c:pt>
                <c:pt idx="109">
                  <c:v>-745047.25</c:v>
                </c:pt>
                <c:pt idx="110">
                  <c:v>-980638.25</c:v>
                </c:pt>
                <c:pt idx="111">
                  <c:v>-962978</c:v>
                </c:pt>
                <c:pt idx="112">
                  <c:v>-984275.25</c:v>
                </c:pt>
                <c:pt idx="113">
                  <c:v>-1085878</c:v>
                </c:pt>
                <c:pt idx="114">
                  <c:v>-1214753</c:v>
                </c:pt>
                <c:pt idx="115">
                  <c:v>-1068433</c:v>
                </c:pt>
                <c:pt idx="116">
                  <c:v>-1040382.75</c:v>
                </c:pt>
                <c:pt idx="117">
                  <c:v>-1042435.25</c:v>
                </c:pt>
                <c:pt idx="118">
                  <c:v>-1483975.25</c:v>
                </c:pt>
                <c:pt idx="119">
                  <c:v>-1411122</c:v>
                </c:pt>
                <c:pt idx="120">
                  <c:v>-1237314.75</c:v>
                </c:pt>
                <c:pt idx="121">
                  <c:v>-862080.75</c:v>
                </c:pt>
                <c:pt idx="122">
                  <c:v>-814107.5</c:v>
                </c:pt>
                <c:pt idx="123">
                  <c:v>-1182394.5</c:v>
                </c:pt>
                <c:pt idx="124">
                  <c:v>-1181038.5</c:v>
                </c:pt>
                <c:pt idx="125">
                  <c:v>-1311715.75</c:v>
                </c:pt>
                <c:pt idx="126">
                  <c:v>-1219558.25</c:v>
                </c:pt>
                <c:pt idx="127">
                  <c:v>-944793.5</c:v>
                </c:pt>
                <c:pt idx="128">
                  <c:v>-905904.75</c:v>
                </c:pt>
                <c:pt idx="129">
                  <c:v>-852938.25</c:v>
                </c:pt>
                <c:pt idx="130">
                  <c:v>-1117279</c:v>
                </c:pt>
                <c:pt idx="131">
                  <c:v>-1011601.25</c:v>
                </c:pt>
                <c:pt idx="132">
                  <c:v>-796303.25</c:v>
                </c:pt>
                <c:pt idx="133">
                  <c:v>-828565.75</c:v>
                </c:pt>
                <c:pt idx="134">
                  <c:v>-948949.25</c:v>
                </c:pt>
                <c:pt idx="135">
                  <c:v>-789853</c:v>
                </c:pt>
                <c:pt idx="136">
                  <c:v>-1092314.75</c:v>
                </c:pt>
                <c:pt idx="137">
                  <c:v>-1248912.5</c:v>
                </c:pt>
                <c:pt idx="138">
                  <c:v>-1334627.25</c:v>
                </c:pt>
                <c:pt idx="139">
                  <c:v>-1293095.5</c:v>
                </c:pt>
                <c:pt idx="140">
                  <c:v>-1389055.25</c:v>
                </c:pt>
                <c:pt idx="141">
                  <c:v>-1230792.75</c:v>
                </c:pt>
                <c:pt idx="142">
                  <c:v>-1246445.25</c:v>
                </c:pt>
                <c:pt idx="143">
                  <c:v>-1228514.5</c:v>
                </c:pt>
                <c:pt idx="144">
                  <c:v>-1298248</c:v>
                </c:pt>
                <c:pt idx="145">
                  <c:v>-1230800</c:v>
                </c:pt>
                <c:pt idx="146">
                  <c:v>-1176900.5</c:v>
                </c:pt>
                <c:pt idx="147">
                  <c:v>-1122303.25</c:v>
                </c:pt>
                <c:pt idx="148">
                  <c:v>-1189244.25</c:v>
                </c:pt>
                <c:pt idx="149">
                  <c:v>-1401131.75</c:v>
                </c:pt>
                <c:pt idx="150">
                  <c:v>-1252042</c:v>
                </c:pt>
                <c:pt idx="151">
                  <c:v>-1556193.75</c:v>
                </c:pt>
                <c:pt idx="152">
                  <c:v>-1598845.75</c:v>
                </c:pt>
                <c:pt idx="153">
                  <c:v>-1525251</c:v>
                </c:pt>
                <c:pt idx="154">
                  <c:v>-1784231.75</c:v>
                </c:pt>
                <c:pt idx="155">
                  <c:v>-1722919.5</c:v>
                </c:pt>
                <c:pt idx="156">
                  <c:v>-1598587.25</c:v>
                </c:pt>
                <c:pt idx="157">
                  <c:v>-1213611.75</c:v>
                </c:pt>
                <c:pt idx="158">
                  <c:v>-1178095.75</c:v>
                </c:pt>
                <c:pt idx="159">
                  <c:v>-1230620.75</c:v>
                </c:pt>
                <c:pt idx="160">
                  <c:v>-1192571.75</c:v>
                </c:pt>
                <c:pt idx="161">
                  <c:v>-1744958.25</c:v>
                </c:pt>
                <c:pt idx="162">
                  <c:v>-1579886.25</c:v>
                </c:pt>
                <c:pt idx="163">
                  <c:v>-1725759.5</c:v>
                </c:pt>
                <c:pt idx="164">
                  <c:v>-1543856</c:v>
                </c:pt>
                <c:pt idx="165">
                  <c:v>-1670741.5</c:v>
                </c:pt>
                <c:pt idx="166">
                  <c:v>-1897308.75</c:v>
                </c:pt>
                <c:pt idx="167">
                  <c:v>-1783010.25</c:v>
                </c:pt>
                <c:pt idx="168">
                  <c:v>-1524851.75</c:v>
                </c:pt>
                <c:pt idx="169">
                  <c:v>-1596733.5</c:v>
                </c:pt>
                <c:pt idx="170">
                  <c:v>-1850186.75</c:v>
                </c:pt>
                <c:pt idx="171">
                  <c:v>-1899088.75</c:v>
                </c:pt>
                <c:pt idx="172">
                  <c:v>-1630180.5</c:v>
                </c:pt>
                <c:pt idx="173">
                  <c:v>-1847649.75</c:v>
                </c:pt>
                <c:pt idx="174">
                  <c:v>-1894663.5</c:v>
                </c:pt>
                <c:pt idx="175">
                  <c:v>-2018703</c:v>
                </c:pt>
                <c:pt idx="176">
                  <c:v>-1843914</c:v>
                </c:pt>
                <c:pt idx="177">
                  <c:v>-1905349.75</c:v>
                </c:pt>
                <c:pt idx="178">
                  <c:v>-1611967.75</c:v>
                </c:pt>
                <c:pt idx="179">
                  <c:v>-1674304.5</c:v>
                </c:pt>
                <c:pt idx="180">
                  <c:v>-1321544.5</c:v>
                </c:pt>
                <c:pt idx="181">
                  <c:v>-1214346.5</c:v>
                </c:pt>
                <c:pt idx="182">
                  <c:v>-1085155</c:v>
                </c:pt>
                <c:pt idx="183">
                  <c:v>-999343.5</c:v>
                </c:pt>
                <c:pt idx="184">
                  <c:v>-884139.75</c:v>
                </c:pt>
                <c:pt idx="185">
                  <c:v>-926226.75</c:v>
                </c:pt>
                <c:pt idx="186">
                  <c:v>-1046631</c:v>
                </c:pt>
                <c:pt idx="187">
                  <c:v>-1164492.25</c:v>
                </c:pt>
                <c:pt idx="188">
                  <c:v>-1240207.25</c:v>
                </c:pt>
                <c:pt idx="189">
                  <c:v>-1360318.5</c:v>
                </c:pt>
                <c:pt idx="190">
                  <c:v>-1161073.5</c:v>
                </c:pt>
                <c:pt idx="191">
                  <c:v>-1366234.5</c:v>
                </c:pt>
                <c:pt idx="192">
                  <c:v>-1253041</c:v>
                </c:pt>
                <c:pt idx="193">
                  <c:v>-1084118.25</c:v>
                </c:pt>
                <c:pt idx="194">
                  <c:v>-982675</c:v>
                </c:pt>
                <c:pt idx="195">
                  <c:v>-1234278</c:v>
                </c:pt>
                <c:pt idx="196">
                  <c:v>-1246561.75</c:v>
                </c:pt>
                <c:pt idx="197">
                  <c:v>-1198735</c:v>
                </c:pt>
                <c:pt idx="198">
                  <c:v>-1025260.25</c:v>
                </c:pt>
                <c:pt idx="199">
                  <c:v>-932815.25</c:v>
                </c:pt>
                <c:pt idx="200">
                  <c:v>-1041394.25</c:v>
                </c:pt>
                <c:pt idx="201">
                  <c:v>-1065647</c:v>
                </c:pt>
                <c:pt idx="202">
                  <c:v>-998967.75</c:v>
                </c:pt>
                <c:pt idx="203">
                  <c:v>-812116.75</c:v>
                </c:pt>
                <c:pt idx="204">
                  <c:v>-913225.5</c:v>
                </c:pt>
                <c:pt idx="205">
                  <c:v>-876038</c:v>
                </c:pt>
                <c:pt idx="206">
                  <c:v>-810201</c:v>
                </c:pt>
                <c:pt idx="207">
                  <c:v>-934013.5</c:v>
                </c:pt>
                <c:pt idx="208">
                  <c:v>-761034.75</c:v>
                </c:pt>
                <c:pt idx="209">
                  <c:v>-735467.75</c:v>
                </c:pt>
                <c:pt idx="210">
                  <c:v>-866152.5</c:v>
                </c:pt>
                <c:pt idx="211">
                  <c:v>-756686.75</c:v>
                </c:pt>
                <c:pt idx="212">
                  <c:v>-875371.25</c:v>
                </c:pt>
                <c:pt idx="213">
                  <c:v>-862565</c:v>
                </c:pt>
                <c:pt idx="214">
                  <c:v>-815626.25</c:v>
                </c:pt>
                <c:pt idx="215">
                  <c:v>-832722.25</c:v>
                </c:pt>
                <c:pt idx="216">
                  <c:v>-1111585</c:v>
                </c:pt>
                <c:pt idx="217">
                  <c:v>-1038059.75</c:v>
                </c:pt>
                <c:pt idx="218">
                  <c:v>-912190</c:v>
                </c:pt>
                <c:pt idx="219">
                  <c:v>-1023877.75</c:v>
                </c:pt>
                <c:pt idx="220">
                  <c:v>-998415.75</c:v>
                </c:pt>
                <c:pt idx="221">
                  <c:v>-690538.75</c:v>
                </c:pt>
                <c:pt idx="222">
                  <c:v>-729554.75</c:v>
                </c:pt>
                <c:pt idx="223">
                  <c:v>-820346.5</c:v>
                </c:pt>
                <c:pt idx="224">
                  <c:v>-787607</c:v>
                </c:pt>
                <c:pt idx="225">
                  <c:v>-739681.25</c:v>
                </c:pt>
                <c:pt idx="226">
                  <c:v>-891670.75</c:v>
                </c:pt>
                <c:pt idx="227">
                  <c:v>-838154.25</c:v>
                </c:pt>
                <c:pt idx="228">
                  <c:v>-876387.75</c:v>
                </c:pt>
                <c:pt idx="229">
                  <c:v>-903214</c:v>
                </c:pt>
                <c:pt idx="230">
                  <c:v>-882448.25</c:v>
                </c:pt>
                <c:pt idx="231">
                  <c:v>-922655.25</c:v>
                </c:pt>
                <c:pt idx="232">
                  <c:v>-679296.75</c:v>
                </c:pt>
                <c:pt idx="233">
                  <c:v>-767402.25</c:v>
                </c:pt>
                <c:pt idx="234">
                  <c:v>-313844.75</c:v>
                </c:pt>
                <c:pt idx="235">
                  <c:v>-480708</c:v>
                </c:pt>
                <c:pt idx="236">
                  <c:v>-719327.75</c:v>
                </c:pt>
                <c:pt idx="237">
                  <c:v>-708664.75</c:v>
                </c:pt>
                <c:pt idx="238">
                  <c:v>-712228</c:v>
                </c:pt>
                <c:pt idx="239">
                  <c:v>-431150.5</c:v>
                </c:pt>
                <c:pt idx="240">
                  <c:v>-288249.5</c:v>
                </c:pt>
                <c:pt idx="241">
                  <c:v>-225383.75</c:v>
                </c:pt>
                <c:pt idx="242">
                  <c:v>-245630.75</c:v>
                </c:pt>
                <c:pt idx="243">
                  <c:v>-181870.75</c:v>
                </c:pt>
                <c:pt idx="244">
                  <c:v>-40515.75</c:v>
                </c:pt>
                <c:pt idx="245">
                  <c:v>58485.75</c:v>
                </c:pt>
                <c:pt idx="246">
                  <c:v>90514.25</c:v>
                </c:pt>
                <c:pt idx="247">
                  <c:v>80215</c:v>
                </c:pt>
                <c:pt idx="248">
                  <c:v>115680.5</c:v>
                </c:pt>
                <c:pt idx="249">
                  <c:v>74804.75</c:v>
                </c:pt>
                <c:pt idx="250">
                  <c:v>230658.5</c:v>
                </c:pt>
                <c:pt idx="251">
                  <c:v>208740.75</c:v>
                </c:pt>
                <c:pt idx="252">
                  <c:v>236377.25</c:v>
                </c:pt>
                <c:pt idx="253">
                  <c:v>332622</c:v>
                </c:pt>
                <c:pt idx="254">
                  <c:v>444210.75</c:v>
                </c:pt>
                <c:pt idx="255">
                  <c:v>338350.5</c:v>
                </c:pt>
                <c:pt idx="256">
                  <c:v>433071.5</c:v>
                </c:pt>
                <c:pt idx="257">
                  <c:v>525951.5</c:v>
                </c:pt>
                <c:pt idx="258">
                  <c:v>639680.75</c:v>
                </c:pt>
                <c:pt idx="259">
                  <c:v>748030.75</c:v>
                </c:pt>
                <c:pt idx="260">
                  <c:v>852190.25</c:v>
                </c:pt>
                <c:pt idx="261">
                  <c:v>783215.75</c:v>
                </c:pt>
                <c:pt idx="262">
                  <c:v>878330.75</c:v>
                </c:pt>
                <c:pt idx="263">
                  <c:v>1052049.5</c:v>
                </c:pt>
                <c:pt idx="264">
                  <c:v>1190959.5</c:v>
                </c:pt>
                <c:pt idx="265">
                  <c:v>1479066.25</c:v>
                </c:pt>
                <c:pt idx="266">
                  <c:v>1192962.25</c:v>
                </c:pt>
                <c:pt idx="267">
                  <c:v>1111176.5</c:v>
                </c:pt>
                <c:pt idx="268">
                  <c:v>915394.5</c:v>
                </c:pt>
                <c:pt idx="269">
                  <c:v>1025895.25</c:v>
                </c:pt>
                <c:pt idx="270">
                  <c:v>610812.75</c:v>
                </c:pt>
                <c:pt idx="271">
                  <c:v>365389.75</c:v>
                </c:pt>
                <c:pt idx="272">
                  <c:v>192786</c:v>
                </c:pt>
                <c:pt idx="273">
                  <c:v>208598.75</c:v>
                </c:pt>
                <c:pt idx="274">
                  <c:v>29074</c:v>
                </c:pt>
                <c:pt idx="275">
                  <c:v>361075</c:v>
                </c:pt>
                <c:pt idx="276">
                  <c:v>548495.25</c:v>
                </c:pt>
                <c:pt idx="277">
                  <c:v>765714.25</c:v>
                </c:pt>
                <c:pt idx="278">
                  <c:v>547465</c:v>
                </c:pt>
                <c:pt idx="279">
                  <c:v>342833</c:v>
                </c:pt>
                <c:pt idx="280">
                  <c:v>498469.75</c:v>
                </c:pt>
                <c:pt idx="281">
                  <c:v>710049.25</c:v>
                </c:pt>
                <c:pt idx="282">
                  <c:v>533849.25</c:v>
                </c:pt>
                <c:pt idx="283">
                  <c:v>364817.25</c:v>
                </c:pt>
                <c:pt idx="284">
                  <c:v>578416</c:v>
                </c:pt>
                <c:pt idx="285">
                  <c:v>564149.25</c:v>
                </c:pt>
                <c:pt idx="286">
                  <c:v>49910.25</c:v>
                </c:pt>
                <c:pt idx="288">
                  <c:v>273742</c:v>
                </c:pt>
                <c:pt idx="289">
                  <c:v>302454.25</c:v>
                </c:pt>
                <c:pt idx="290">
                  <c:v>620662</c:v>
                </c:pt>
                <c:pt idx="291">
                  <c:v>570813.25</c:v>
                </c:pt>
                <c:pt idx="292">
                  <c:v>650010.5</c:v>
                </c:pt>
                <c:pt idx="293">
                  <c:v>777470.25</c:v>
                </c:pt>
                <c:pt idx="294">
                  <c:v>682981</c:v>
                </c:pt>
                <c:pt idx="295">
                  <c:v>760134.25</c:v>
                </c:pt>
                <c:pt idx="296">
                  <c:v>670630</c:v>
                </c:pt>
                <c:pt idx="297">
                  <c:v>662666.5</c:v>
                </c:pt>
                <c:pt idx="298">
                  <c:v>658289.75</c:v>
                </c:pt>
                <c:pt idx="299">
                  <c:v>763336.25</c:v>
                </c:pt>
                <c:pt idx="300">
                  <c:v>790402.5</c:v>
                </c:pt>
                <c:pt idx="301">
                  <c:v>853265.5</c:v>
                </c:pt>
                <c:pt idx="302">
                  <c:v>701367.25</c:v>
                </c:pt>
                <c:pt idx="303">
                  <c:v>757446.5</c:v>
                </c:pt>
                <c:pt idx="304">
                  <c:v>967970.25</c:v>
                </c:pt>
                <c:pt idx="305">
                  <c:v>906433.5</c:v>
                </c:pt>
                <c:pt idx="306">
                  <c:v>972398.75</c:v>
                </c:pt>
                <c:pt idx="307">
                  <c:v>924926.5</c:v>
                </c:pt>
                <c:pt idx="308">
                  <c:v>981109.25</c:v>
                </c:pt>
                <c:pt idx="309">
                  <c:v>943583.75</c:v>
                </c:pt>
                <c:pt idx="310">
                  <c:v>794631.25</c:v>
                </c:pt>
                <c:pt idx="312">
                  <c:v>780218.25</c:v>
                </c:pt>
                <c:pt idx="313">
                  <c:v>903513</c:v>
                </c:pt>
                <c:pt idx="314">
                  <c:v>1005401.75</c:v>
                </c:pt>
                <c:pt idx="315">
                  <c:v>1142987.75</c:v>
                </c:pt>
                <c:pt idx="316">
                  <c:v>1131429.25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TABLE!$A$2:$A$318</c:f>
              <c:numCache>
                <c:formatCode>h:mm:ss</c:formatCode>
                <c:ptCount val="317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  <c:pt idx="295">
                  <c:v>0.51179398148148147</c:v>
                </c:pt>
                <c:pt idx="296">
                  <c:v>0.51214120370370375</c:v>
                </c:pt>
                <c:pt idx="297">
                  <c:v>0.51283564814814819</c:v>
                </c:pt>
                <c:pt idx="298">
                  <c:v>0.51318287037037036</c:v>
                </c:pt>
                <c:pt idx="299">
                  <c:v>0.51353009259259264</c:v>
                </c:pt>
                <c:pt idx="300">
                  <c:v>0.51422453703703708</c:v>
                </c:pt>
                <c:pt idx="301">
                  <c:v>0.51457175925925924</c:v>
                </c:pt>
                <c:pt idx="302">
                  <c:v>0.51493055555555556</c:v>
                </c:pt>
                <c:pt idx="303">
                  <c:v>0.51533564814814814</c:v>
                </c:pt>
                <c:pt idx="304">
                  <c:v>0.51604166666666662</c:v>
                </c:pt>
                <c:pt idx="305">
                  <c:v>0.5163888888888889</c:v>
                </c:pt>
                <c:pt idx="306">
                  <c:v>0.51673611111111106</c:v>
                </c:pt>
                <c:pt idx="307">
                  <c:v>0.51708333333333334</c:v>
                </c:pt>
                <c:pt idx="308">
                  <c:v>0.51744212962962965</c:v>
                </c:pt>
                <c:pt idx="309">
                  <c:v>0.51778935185185182</c:v>
                </c:pt>
                <c:pt idx="310">
                  <c:v>0.51848379629629626</c:v>
                </c:pt>
                <c:pt idx="311">
                  <c:v>0.51883101851851854</c:v>
                </c:pt>
                <c:pt idx="312">
                  <c:v>0.5191782407407407</c:v>
                </c:pt>
                <c:pt idx="313">
                  <c:v>0.51953703703703702</c:v>
                </c:pt>
                <c:pt idx="314">
                  <c:v>0.5198842592592593</c:v>
                </c:pt>
                <c:pt idx="315">
                  <c:v>0.5202430555555555</c:v>
                </c:pt>
                <c:pt idx="316">
                  <c:v>0.52060185185185182</c:v>
                </c:pt>
              </c:numCache>
            </c:numRef>
          </c:cat>
          <c:val>
            <c:numRef>
              <c:f>TABLE!$C$2:$C$318</c:f>
              <c:numCache>
                <c:formatCode>General</c:formatCode>
                <c:ptCount val="317"/>
                <c:pt idx="1">
                  <c:v>25032.400000000001</c:v>
                </c:pt>
                <c:pt idx="2">
                  <c:v>25042.6</c:v>
                </c:pt>
                <c:pt idx="3">
                  <c:v>25035.4</c:v>
                </c:pt>
                <c:pt idx="4">
                  <c:v>25030.3</c:v>
                </c:pt>
                <c:pt idx="5">
                  <c:v>25035.200000000001</c:v>
                </c:pt>
                <c:pt idx="6">
                  <c:v>25041.95</c:v>
                </c:pt>
                <c:pt idx="7">
                  <c:v>25041.25</c:v>
                </c:pt>
                <c:pt idx="8">
                  <c:v>25041.45</c:v>
                </c:pt>
                <c:pt idx="9">
                  <c:v>25047.15</c:v>
                </c:pt>
                <c:pt idx="10">
                  <c:v>25031.05</c:v>
                </c:pt>
                <c:pt idx="11">
                  <c:v>25021.55</c:v>
                </c:pt>
                <c:pt idx="12">
                  <c:v>25018.45</c:v>
                </c:pt>
                <c:pt idx="13">
                  <c:v>25015.75</c:v>
                </c:pt>
                <c:pt idx="14">
                  <c:v>25025.65</c:v>
                </c:pt>
                <c:pt idx="15">
                  <c:v>25018.15</c:v>
                </c:pt>
                <c:pt idx="16">
                  <c:v>25010.25</c:v>
                </c:pt>
                <c:pt idx="17">
                  <c:v>25012.6</c:v>
                </c:pt>
                <c:pt idx="18">
                  <c:v>25027.7</c:v>
                </c:pt>
                <c:pt idx="19">
                  <c:v>25027.35</c:v>
                </c:pt>
                <c:pt idx="20">
                  <c:v>25051.75</c:v>
                </c:pt>
                <c:pt idx="21">
                  <c:v>25032.7</c:v>
                </c:pt>
                <c:pt idx="22">
                  <c:v>25035.35</c:v>
                </c:pt>
                <c:pt idx="23">
                  <c:v>25026.85</c:v>
                </c:pt>
                <c:pt idx="24">
                  <c:v>25030.05</c:v>
                </c:pt>
                <c:pt idx="25">
                  <c:v>25031.200000000001</c:v>
                </c:pt>
                <c:pt idx="26">
                  <c:v>25031.25</c:v>
                </c:pt>
                <c:pt idx="27">
                  <c:v>25021.599999999999</c:v>
                </c:pt>
                <c:pt idx="28">
                  <c:v>25014.400000000001</c:v>
                </c:pt>
                <c:pt idx="29">
                  <c:v>25006.400000000001</c:v>
                </c:pt>
                <c:pt idx="30">
                  <c:v>25011.200000000001</c:v>
                </c:pt>
                <c:pt idx="31">
                  <c:v>25011.7</c:v>
                </c:pt>
                <c:pt idx="32">
                  <c:v>24989.5</c:v>
                </c:pt>
                <c:pt idx="33">
                  <c:v>24992.95</c:v>
                </c:pt>
                <c:pt idx="34">
                  <c:v>24985.15</c:v>
                </c:pt>
                <c:pt idx="35">
                  <c:v>24981.200000000001</c:v>
                </c:pt>
                <c:pt idx="36">
                  <c:v>24981.25</c:v>
                </c:pt>
                <c:pt idx="37">
                  <c:v>24986.55</c:v>
                </c:pt>
                <c:pt idx="38">
                  <c:v>24997.65</c:v>
                </c:pt>
                <c:pt idx="39">
                  <c:v>25001.200000000001</c:v>
                </c:pt>
                <c:pt idx="40">
                  <c:v>25002.45</c:v>
                </c:pt>
                <c:pt idx="41">
                  <c:v>25006.9</c:v>
                </c:pt>
                <c:pt idx="42">
                  <c:v>25018.799999999999</c:v>
                </c:pt>
                <c:pt idx="43">
                  <c:v>25016.3</c:v>
                </c:pt>
                <c:pt idx="44">
                  <c:v>25019.55</c:v>
                </c:pt>
                <c:pt idx="45">
                  <c:v>25027.15</c:v>
                </c:pt>
                <c:pt idx="46">
                  <c:v>25023.45</c:v>
                </c:pt>
                <c:pt idx="47">
                  <c:v>25015.200000000001</c:v>
                </c:pt>
                <c:pt idx="48">
                  <c:v>25010.799999999999</c:v>
                </c:pt>
                <c:pt idx="49">
                  <c:v>25009.1</c:v>
                </c:pt>
                <c:pt idx="50">
                  <c:v>25011.55</c:v>
                </c:pt>
                <c:pt idx="51">
                  <c:v>25010.400000000001</c:v>
                </c:pt>
                <c:pt idx="52">
                  <c:v>25013.1</c:v>
                </c:pt>
                <c:pt idx="53">
                  <c:v>25009.75</c:v>
                </c:pt>
                <c:pt idx="54">
                  <c:v>25007.5</c:v>
                </c:pt>
                <c:pt idx="55">
                  <c:v>25006.1</c:v>
                </c:pt>
                <c:pt idx="56">
                  <c:v>25005.599999999999</c:v>
                </c:pt>
                <c:pt idx="57">
                  <c:v>25005.3</c:v>
                </c:pt>
                <c:pt idx="58">
                  <c:v>25011.15</c:v>
                </c:pt>
                <c:pt idx="59">
                  <c:v>25010.35</c:v>
                </c:pt>
                <c:pt idx="60">
                  <c:v>25015.45</c:v>
                </c:pt>
                <c:pt idx="61">
                  <c:v>25006.9</c:v>
                </c:pt>
                <c:pt idx="62">
                  <c:v>25004.9</c:v>
                </c:pt>
                <c:pt idx="63">
                  <c:v>25006.05</c:v>
                </c:pt>
                <c:pt idx="64">
                  <c:v>25010.25</c:v>
                </c:pt>
                <c:pt idx="65">
                  <c:v>25018</c:v>
                </c:pt>
                <c:pt idx="66">
                  <c:v>25026.75</c:v>
                </c:pt>
                <c:pt idx="67">
                  <c:v>25032.65</c:v>
                </c:pt>
                <c:pt idx="68">
                  <c:v>25030.799999999999</c:v>
                </c:pt>
                <c:pt idx="69">
                  <c:v>25032.05</c:v>
                </c:pt>
                <c:pt idx="70">
                  <c:v>25029.4</c:v>
                </c:pt>
                <c:pt idx="71">
                  <c:v>25029.55</c:v>
                </c:pt>
                <c:pt idx="72">
                  <c:v>25028.65</c:v>
                </c:pt>
                <c:pt idx="73">
                  <c:v>25030.65</c:v>
                </c:pt>
                <c:pt idx="74">
                  <c:v>25029.55</c:v>
                </c:pt>
                <c:pt idx="75">
                  <c:v>25030.1</c:v>
                </c:pt>
                <c:pt idx="76">
                  <c:v>25031.9</c:v>
                </c:pt>
                <c:pt idx="77">
                  <c:v>25038.3</c:v>
                </c:pt>
                <c:pt idx="78">
                  <c:v>25042.9</c:v>
                </c:pt>
                <c:pt idx="79">
                  <c:v>25045.4</c:v>
                </c:pt>
                <c:pt idx="80">
                  <c:v>25046.85</c:v>
                </c:pt>
                <c:pt idx="81">
                  <c:v>25039.15</c:v>
                </c:pt>
                <c:pt idx="82">
                  <c:v>25036.75</c:v>
                </c:pt>
                <c:pt idx="83">
                  <c:v>25037</c:v>
                </c:pt>
                <c:pt idx="84">
                  <c:v>25036.7</c:v>
                </c:pt>
                <c:pt idx="85">
                  <c:v>25039.25</c:v>
                </c:pt>
                <c:pt idx="86">
                  <c:v>25038.799999999999</c:v>
                </c:pt>
                <c:pt idx="87">
                  <c:v>25037.1</c:v>
                </c:pt>
                <c:pt idx="88">
                  <c:v>25047.15</c:v>
                </c:pt>
                <c:pt idx="89">
                  <c:v>25043.599999999999</c:v>
                </c:pt>
                <c:pt idx="90">
                  <c:v>25059.65</c:v>
                </c:pt>
                <c:pt idx="91">
                  <c:v>25059.75</c:v>
                </c:pt>
                <c:pt idx="92">
                  <c:v>25051.1</c:v>
                </c:pt>
                <c:pt idx="93">
                  <c:v>25048.35</c:v>
                </c:pt>
                <c:pt idx="94">
                  <c:v>25038.65</c:v>
                </c:pt>
                <c:pt idx="95">
                  <c:v>25041</c:v>
                </c:pt>
                <c:pt idx="96">
                  <c:v>25041.05</c:v>
                </c:pt>
                <c:pt idx="97">
                  <c:v>25041.3</c:v>
                </c:pt>
                <c:pt idx="98">
                  <c:v>25053.75</c:v>
                </c:pt>
                <c:pt idx="99">
                  <c:v>25055.1</c:v>
                </c:pt>
                <c:pt idx="100">
                  <c:v>25053.7</c:v>
                </c:pt>
                <c:pt idx="101">
                  <c:v>25053.35</c:v>
                </c:pt>
                <c:pt idx="102">
                  <c:v>25053.25</c:v>
                </c:pt>
                <c:pt idx="103">
                  <c:v>25057.200000000001</c:v>
                </c:pt>
                <c:pt idx="104">
                  <c:v>25044.2</c:v>
                </c:pt>
                <c:pt idx="105">
                  <c:v>25038.3</c:v>
                </c:pt>
                <c:pt idx="106">
                  <c:v>25030.35</c:v>
                </c:pt>
                <c:pt idx="107">
                  <c:v>25021.55</c:v>
                </c:pt>
                <c:pt idx="108">
                  <c:v>25016.65</c:v>
                </c:pt>
                <c:pt idx="109">
                  <c:v>25018.55</c:v>
                </c:pt>
                <c:pt idx="110">
                  <c:v>25020.3</c:v>
                </c:pt>
                <c:pt idx="111">
                  <c:v>25025.599999999999</c:v>
                </c:pt>
                <c:pt idx="112">
                  <c:v>25019.25</c:v>
                </c:pt>
                <c:pt idx="113">
                  <c:v>25020.45</c:v>
                </c:pt>
                <c:pt idx="114">
                  <c:v>25023.1</c:v>
                </c:pt>
                <c:pt idx="115">
                  <c:v>25026.400000000001</c:v>
                </c:pt>
                <c:pt idx="116">
                  <c:v>25026.35</c:v>
                </c:pt>
                <c:pt idx="117">
                  <c:v>25026.5</c:v>
                </c:pt>
                <c:pt idx="118">
                  <c:v>25033.599999999999</c:v>
                </c:pt>
                <c:pt idx="119">
                  <c:v>25031</c:v>
                </c:pt>
                <c:pt idx="120">
                  <c:v>25029.4</c:v>
                </c:pt>
                <c:pt idx="121">
                  <c:v>25022.95</c:v>
                </c:pt>
                <c:pt idx="122">
                  <c:v>25020.35</c:v>
                </c:pt>
                <c:pt idx="123">
                  <c:v>25021.25</c:v>
                </c:pt>
                <c:pt idx="124">
                  <c:v>25022.75</c:v>
                </c:pt>
                <c:pt idx="125">
                  <c:v>25024.35</c:v>
                </c:pt>
                <c:pt idx="126">
                  <c:v>25022.7</c:v>
                </c:pt>
                <c:pt idx="127">
                  <c:v>25019.45</c:v>
                </c:pt>
                <c:pt idx="128">
                  <c:v>25015.05</c:v>
                </c:pt>
                <c:pt idx="129">
                  <c:v>25011</c:v>
                </c:pt>
                <c:pt idx="130">
                  <c:v>25013.8</c:v>
                </c:pt>
                <c:pt idx="131">
                  <c:v>25017.3</c:v>
                </c:pt>
                <c:pt idx="132">
                  <c:v>25011.7</c:v>
                </c:pt>
                <c:pt idx="133">
                  <c:v>25013.25</c:v>
                </c:pt>
                <c:pt idx="134">
                  <c:v>25013.55</c:v>
                </c:pt>
                <c:pt idx="135">
                  <c:v>25007.55</c:v>
                </c:pt>
                <c:pt idx="136">
                  <c:v>25005.25</c:v>
                </c:pt>
                <c:pt idx="137">
                  <c:v>25001.5</c:v>
                </c:pt>
                <c:pt idx="138">
                  <c:v>25002.400000000001</c:v>
                </c:pt>
                <c:pt idx="139">
                  <c:v>25010.25</c:v>
                </c:pt>
                <c:pt idx="140">
                  <c:v>25010.05</c:v>
                </c:pt>
                <c:pt idx="141">
                  <c:v>25005.25</c:v>
                </c:pt>
                <c:pt idx="142">
                  <c:v>25007.65</c:v>
                </c:pt>
                <c:pt idx="143">
                  <c:v>25006.2</c:v>
                </c:pt>
                <c:pt idx="144">
                  <c:v>25007.35</c:v>
                </c:pt>
                <c:pt idx="145">
                  <c:v>25010.35</c:v>
                </c:pt>
                <c:pt idx="146">
                  <c:v>25014.2</c:v>
                </c:pt>
                <c:pt idx="147">
                  <c:v>25016.45</c:v>
                </c:pt>
                <c:pt idx="148">
                  <c:v>25012.6</c:v>
                </c:pt>
                <c:pt idx="149">
                  <c:v>25032.6</c:v>
                </c:pt>
                <c:pt idx="150">
                  <c:v>25035.35</c:v>
                </c:pt>
                <c:pt idx="151">
                  <c:v>25036.25</c:v>
                </c:pt>
                <c:pt idx="152">
                  <c:v>25037.85</c:v>
                </c:pt>
                <c:pt idx="153">
                  <c:v>25036.85</c:v>
                </c:pt>
                <c:pt idx="154">
                  <c:v>25035.25</c:v>
                </c:pt>
                <c:pt idx="155">
                  <c:v>25036.25</c:v>
                </c:pt>
                <c:pt idx="156">
                  <c:v>25035.95</c:v>
                </c:pt>
                <c:pt idx="157">
                  <c:v>25031.1</c:v>
                </c:pt>
                <c:pt idx="158">
                  <c:v>25026.15</c:v>
                </c:pt>
                <c:pt idx="159">
                  <c:v>25028.45</c:v>
                </c:pt>
                <c:pt idx="160">
                  <c:v>25031.35</c:v>
                </c:pt>
                <c:pt idx="161">
                  <c:v>25038.25</c:v>
                </c:pt>
                <c:pt idx="162">
                  <c:v>25036.9</c:v>
                </c:pt>
                <c:pt idx="163">
                  <c:v>25036.95</c:v>
                </c:pt>
                <c:pt idx="164">
                  <c:v>25036</c:v>
                </c:pt>
                <c:pt idx="165">
                  <c:v>25040.6</c:v>
                </c:pt>
                <c:pt idx="166">
                  <c:v>25042.85</c:v>
                </c:pt>
                <c:pt idx="167">
                  <c:v>25044.799999999999</c:v>
                </c:pt>
                <c:pt idx="168">
                  <c:v>25040.3</c:v>
                </c:pt>
                <c:pt idx="169">
                  <c:v>25041.5</c:v>
                </c:pt>
                <c:pt idx="170">
                  <c:v>25043.8</c:v>
                </c:pt>
                <c:pt idx="171">
                  <c:v>25042.45</c:v>
                </c:pt>
                <c:pt idx="172">
                  <c:v>25037.45</c:v>
                </c:pt>
                <c:pt idx="173">
                  <c:v>25036.2</c:v>
                </c:pt>
                <c:pt idx="174">
                  <c:v>25037.4</c:v>
                </c:pt>
                <c:pt idx="175">
                  <c:v>25040.2</c:v>
                </c:pt>
                <c:pt idx="176">
                  <c:v>25039.35</c:v>
                </c:pt>
                <c:pt idx="177">
                  <c:v>25040.799999999999</c:v>
                </c:pt>
                <c:pt idx="178">
                  <c:v>25035.05</c:v>
                </c:pt>
                <c:pt idx="179">
                  <c:v>25034.85</c:v>
                </c:pt>
                <c:pt idx="180">
                  <c:v>25033.1</c:v>
                </c:pt>
                <c:pt idx="181">
                  <c:v>25030.5</c:v>
                </c:pt>
                <c:pt idx="182">
                  <c:v>25028.25</c:v>
                </c:pt>
                <c:pt idx="183">
                  <c:v>25026.95</c:v>
                </c:pt>
                <c:pt idx="184">
                  <c:v>25025.35</c:v>
                </c:pt>
                <c:pt idx="185">
                  <c:v>25027.1</c:v>
                </c:pt>
                <c:pt idx="186">
                  <c:v>25026.2</c:v>
                </c:pt>
                <c:pt idx="187">
                  <c:v>25027.65</c:v>
                </c:pt>
                <c:pt idx="188">
                  <c:v>25040.3</c:v>
                </c:pt>
                <c:pt idx="189">
                  <c:v>25042</c:v>
                </c:pt>
                <c:pt idx="190">
                  <c:v>25037.85</c:v>
                </c:pt>
                <c:pt idx="191">
                  <c:v>25039</c:v>
                </c:pt>
                <c:pt idx="192">
                  <c:v>25038.95</c:v>
                </c:pt>
                <c:pt idx="193">
                  <c:v>25034.9</c:v>
                </c:pt>
                <c:pt idx="194">
                  <c:v>25024.799999999999</c:v>
                </c:pt>
                <c:pt idx="195">
                  <c:v>25026.95</c:v>
                </c:pt>
                <c:pt idx="196">
                  <c:v>25029.65</c:v>
                </c:pt>
                <c:pt idx="197">
                  <c:v>25028.85</c:v>
                </c:pt>
                <c:pt idx="198">
                  <c:v>25026.95</c:v>
                </c:pt>
                <c:pt idx="199">
                  <c:v>25026.1</c:v>
                </c:pt>
                <c:pt idx="200">
                  <c:v>25024.7</c:v>
                </c:pt>
                <c:pt idx="201">
                  <c:v>25026.15</c:v>
                </c:pt>
                <c:pt idx="202">
                  <c:v>25024.55</c:v>
                </c:pt>
                <c:pt idx="203">
                  <c:v>25023.15</c:v>
                </c:pt>
                <c:pt idx="204">
                  <c:v>25025.75</c:v>
                </c:pt>
                <c:pt idx="205">
                  <c:v>25025.3</c:v>
                </c:pt>
                <c:pt idx="206">
                  <c:v>25028.15</c:v>
                </c:pt>
                <c:pt idx="207">
                  <c:v>25029.1</c:v>
                </c:pt>
                <c:pt idx="208">
                  <c:v>25026.3</c:v>
                </c:pt>
                <c:pt idx="209">
                  <c:v>25021.15</c:v>
                </c:pt>
                <c:pt idx="210">
                  <c:v>25019.45</c:v>
                </c:pt>
                <c:pt idx="211">
                  <c:v>25018.1</c:v>
                </c:pt>
                <c:pt idx="212">
                  <c:v>25015.35</c:v>
                </c:pt>
                <c:pt idx="213">
                  <c:v>25016.3</c:v>
                </c:pt>
                <c:pt idx="214">
                  <c:v>25014.45</c:v>
                </c:pt>
                <c:pt idx="215">
                  <c:v>25010.400000000001</c:v>
                </c:pt>
                <c:pt idx="216">
                  <c:v>25010.9</c:v>
                </c:pt>
                <c:pt idx="217">
                  <c:v>25010.2</c:v>
                </c:pt>
                <c:pt idx="218">
                  <c:v>25010.9</c:v>
                </c:pt>
                <c:pt idx="219">
                  <c:v>25014.7</c:v>
                </c:pt>
                <c:pt idx="220">
                  <c:v>25016.1</c:v>
                </c:pt>
                <c:pt idx="221">
                  <c:v>25018.05</c:v>
                </c:pt>
                <c:pt idx="222">
                  <c:v>25020.6</c:v>
                </c:pt>
                <c:pt idx="223">
                  <c:v>25018.75</c:v>
                </c:pt>
                <c:pt idx="224">
                  <c:v>25014.75</c:v>
                </c:pt>
                <c:pt idx="225">
                  <c:v>25013.3</c:v>
                </c:pt>
                <c:pt idx="226">
                  <c:v>25012.400000000001</c:v>
                </c:pt>
                <c:pt idx="227">
                  <c:v>25012.15</c:v>
                </c:pt>
                <c:pt idx="228">
                  <c:v>25012.75</c:v>
                </c:pt>
                <c:pt idx="229">
                  <c:v>25011.05</c:v>
                </c:pt>
                <c:pt idx="230">
                  <c:v>25012.75</c:v>
                </c:pt>
                <c:pt idx="231">
                  <c:v>25014.45</c:v>
                </c:pt>
                <c:pt idx="232">
                  <c:v>25014.05</c:v>
                </c:pt>
                <c:pt idx="233">
                  <c:v>25011.3</c:v>
                </c:pt>
                <c:pt idx="234">
                  <c:v>25009.05</c:v>
                </c:pt>
                <c:pt idx="235">
                  <c:v>25007.25</c:v>
                </c:pt>
                <c:pt idx="236">
                  <c:v>25007.75</c:v>
                </c:pt>
                <c:pt idx="237">
                  <c:v>25008.5</c:v>
                </c:pt>
                <c:pt idx="238">
                  <c:v>25006.3</c:v>
                </c:pt>
                <c:pt idx="239">
                  <c:v>25007.95</c:v>
                </c:pt>
                <c:pt idx="240">
                  <c:v>25010.7</c:v>
                </c:pt>
                <c:pt idx="241">
                  <c:v>25010.85</c:v>
                </c:pt>
                <c:pt idx="242">
                  <c:v>25010.7</c:v>
                </c:pt>
                <c:pt idx="243">
                  <c:v>25008.75</c:v>
                </c:pt>
                <c:pt idx="244">
                  <c:v>25001.35</c:v>
                </c:pt>
                <c:pt idx="245">
                  <c:v>24999.45</c:v>
                </c:pt>
                <c:pt idx="246">
                  <c:v>25014.55</c:v>
                </c:pt>
                <c:pt idx="247">
                  <c:v>25014.799999999999</c:v>
                </c:pt>
                <c:pt idx="248">
                  <c:v>25022.85</c:v>
                </c:pt>
                <c:pt idx="249">
                  <c:v>25022.7</c:v>
                </c:pt>
                <c:pt idx="250">
                  <c:v>25023.5</c:v>
                </c:pt>
                <c:pt idx="251">
                  <c:v>25023.1</c:v>
                </c:pt>
                <c:pt idx="252">
                  <c:v>25022.25</c:v>
                </c:pt>
                <c:pt idx="253">
                  <c:v>25020.65</c:v>
                </c:pt>
                <c:pt idx="254">
                  <c:v>25018.799999999999</c:v>
                </c:pt>
                <c:pt idx="255">
                  <c:v>25019.8</c:v>
                </c:pt>
                <c:pt idx="256">
                  <c:v>25019.35</c:v>
                </c:pt>
                <c:pt idx="257">
                  <c:v>25015.599999999999</c:v>
                </c:pt>
                <c:pt idx="258">
                  <c:v>25014.25</c:v>
                </c:pt>
                <c:pt idx="259">
                  <c:v>25018.95</c:v>
                </c:pt>
                <c:pt idx="260">
                  <c:v>25016.55</c:v>
                </c:pt>
                <c:pt idx="261">
                  <c:v>25014.2</c:v>
                </c:pt>
                <c:pt idx="262">
                  <c:v>25015.1</c:v>
                </c:pt>
                <c:pt idx="263">
                  <c:v>25009</c:v>
                </c:pt>
                <c:pt idx="264">
                  <c:v>25005.3</c:v>
                </c:pt>
                <c:pt idx="265">
                  <c:v>24995.25</c:v>
                </c:pt>
                <c:pt idx="266">
                  <c:v>24991.95</c:v>
                </c:pt>
                <c:pt idx="267">
                  <c:v>24992.35</c:v>
                </c:pt>
                <c:pt idx="268">
                  <c:v>24991.65</c:v>
                </c:pt>
                <c:pt idx="269">
                  <c:v>24992.65</c:v>
                </c:pt>
                <c:pt idx="270">
                  <c:v>24985.15</c:v>
                </c:pt>
                <c:pt idx="271">
                  <c:v>24986.15</c:v>
                </c:pt>
                <c:pt idx="272">
                  <c:v>24985.4</c:v>
                </c:pt>
                <c:pt idx="273">
                  <c:v>24983.8</c:v>
                </c:pt>
                <c:pt idx="274">
                  <c:v>24983.9</c:v>
                </c:pt>
                <c:pt idx="275">
                  <c:v>24987.05</c:v>
                </c:pt>
                <c:pt idx="276">
                  <c:v>24992.15</c:v>
                </c:pt>
                <c:pt idx="277">
                  <c:v>24995</c:v>
                </c:pt>
                <c:pt idx="278">
                  <c:v>24990</c:v>
                </c:pt>
                <c:pt idx="279">
                  <c:v>24987.85</c:v>
                </c:pt>
                <c:pt idx="280">
                  <c:v>24988.1</c:v>
                </c:pt>
                <c:pt idx="281">
                  <c:v>24990.45</c:v>
                </c:pt>
                <c:pt idx="282">
                  <c:v>24987.3</c:v>
                </c:pt>
                <c:pt idx="283">
                  <c:v>24986.65</c:v>
                </c:pt>
                <c:pt idx="284">
                  <c:v>24988.2</c:v>
                </c:pt>
                <c:pt idx="285">
                  <c:v>24988.799999999999</c:v>
                </c:pt>
                <c:pt idx="286">
                  <c:v>24982.35</c:v>
                </c:pt>
                <c:pt idx="288">
                  <c:v>24987.599999999999</c:v>
                </c:pt>
                <c:pt idx="289">
                  <c:v>24986.25</c:v>
                </c:pt>
                <c:pt idx="290">
                  <c:v>24989.85</c:v>
                </c:pt>
                <c:pt idx="291">
                  <c:v>24986.9</c:v>
                </c:pt>
                <c:pt idx="292">
                  <c:v>24988.400000000001</c:v>
                </c:pt>
                <c:pt idx="293">
                  <c:v>24974.85</c:v>
                </c:pt>
                <c:pt idx="294">
                  <c:v>24977.35</c:v>
                </c:pt>
                <c:pt idx="295">
                  <c:v>24976.05</c:v>
                </c:pt>
                <c:pt idx="296">
                  <c:v>24972.3</c:v>
                </c:pt>
                <c:pt idx="297">
                  <c:v>24980.7</c:v>
                </c:pt>
                <c:pt idx="298">
                  <c:v>24983</c:v>
                </c:pt>
                <c:pt idx="299">
                  <c:v>24987.65</c:v>
                </c:pt>
                <c:pt idx="300">
                  <c:v>25004.15</c:v>
                </c:pt>
                <c:pt idx="301">
                  <c:v>25003.5</c:v>
                </c:pt>
                <c:pt idx="302">
                  <c:v>25005.35</c:v>
                </c:pt>
                <c:pt idx="303">
                  <c:v>25005.45</c:v>
                </c:pt>
                <c:pt idx="304">
                  <c:v>25003.15</c:v>
                </c:pt>
                <c:pt idx="305">
                  <c:v>25007.15</c:v>
                </c:pt>
                <c:pt idx="306">
                  <c:v>25009.1</c:v>
                </c:pt>
                <c:pt idx="307">
                  <c:v>25011</c:v>
                </c:pt>
                <c:pt idx="308">
                  <c:v>25008.7</c:v>
                </c:pt>
                <c:pt idx="309">
                  <c:v>25010.5</c:v>
                </c:pt>
                <c:pt idx="310">
                  <c:v>25013.65</c:v>
                </c:pt>
                <c:pt idx="312">
                  <c:v>25014.3</c:v>
                </c:pt>
                <c:pt idx="313">
                  <c:v>25015</c:v>
                </c:pt>
                <c:pt idx="314">
                  <c:v>25010.6</c:v>
                </c:pt>
                <c:pt idx="315">
                  <c:v>25005.3</c:v>
                </c:pt>
                <c:pt idx="316">
                  <c:v>25008.2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TABLE!$A$2:$A$318</c15:sqref>
                        </c15:formulaRef>
                      </c:ext>
                    </c:extLst>
                    <c:numCache>
                      <c:formatCode>h:mm:ss</c:formatCode>
                      <c:ptCount val="317"/>
                      <c:pt idx="1">
                        <c:v>0.38776620370370368</c:v>
                      </c:pt>
                      <c:pt idx="2">
                        <c:v>0.3881134259259259</c:v>
                      </c:pt>
                      <c:pt idx="3">
                        <c:v>0.38846064814814812</c:v>
                      </c:pt>
                      <c:pt idx="4">
                        <c:v>0.38950231481481479</c:v>
                      </c:pt>
                      <c:pt idx="5">
                        <c:v>0.39055555555555554</c:v>
                      </c:pt>
                      <c:pt idx="6">
                        <c:v>0.39091435185185186</c:v>
                      </c:pt>
                      <c:pt idx="7">
                        <c:v>0.3916087962962963</c:v>
                      </c:pt>
                      <c:pt idx="8">
                        <c:v>0.39195601851851852</c:v>
                      </c:pt>
                      <c:pt idx="9">
                        <c:v>0.39230324074074074</c:v>
                      </c:pt>
                      <c:pt idx="10">
                        <c:v>0.39265046296296297</c:v>
                      </c:pt>
                      <c:pt idx="11">
                        <c:v>0.39299768518518519</c:v>
                      </c:pt>
                      <c:pt idx="12">
                        <c:v>0.39334490740740741</c:v>
                      </c:pt>
                      <c:pt idx="13">
                        <c:v>0.39369212962962963</c:v>
                      </c:pt>
                      <c:pt idx="14">
                        <c:v>0.39403935185185185</c:v>
                      </c:pt>
                      <c:pt idx="15">
                        <c:v>0.39438657407407407</c:v>
                      </c:pt>
                      <c:pt idx="16">
                        <c:v>0.39474537037037039</c:v>
                      </c:pt>
                      <c:pt idx="17">
                        <c:v>0.39578703703703705</c:v>
                      </c:pt>
                      <c:pt idx="18">
                        <c:v>0.39613425925925927</c:v>
                      </c:pt>
                      <c:pt idx="19">
                        <c:v>0.39648148148148149</c:v>
                      </c:pt>
                      <c:pt idx="20">
                        <c:v>0.39717592592592593</c:v>
                      </c:pt>
                      <c:pt idx="21">
                        <c:v>0.39752314814814815</c:v>
                      </c:pt>
                      <c:pt idx="22">
                        <c:v>0.39787037037037037</c:v>
                      </c:pt>
                      <c:pt idx="23">
                        <c:v>0.3982175925925926</c:v>
                      </c:pt>
                      <c:pt idx="24">
                        <c:v>0.39856481481481482</c:v>
                      </c:pt>
                      <c:pt idx="25">
                        <c:v>0.39891203703703704</c:v>
                      </c:pt>
                      <c:pt idx="26">
                        <c:v>0.39960648148148148</c:v>
                      </c:pt>
                      <c:pt idx="27">
                        <c:v>0.3999537037037037</c:v>
                      </c:pt>
                      <c:pt idx="28">
                        <c:v>0.40031250000000002</c:v>
                      </c:pt>
                      <c:pt idx="29">
                        <c:v>0.40065972222222224</c:v>
                      </c:pt>
                      <c:pt idx="30">
                        <c:v>0.40100694444444446</c:v>
                      </c:pt>
                      <c:pt idx="31">
                        <c:v>0.40135416666666668</c:v>
                      </c:pt>
                      <c:pt idx="32">
                        <c:v>0.40204861111111112</c:v>
                      </c:pt>
                      <c:pt idx="33">
                        <c:v>0.40239583333333334</c:v>
                      </c:pt>
                      <c:pt idx="34">
                        <c:v>0.40274305555555556</c:v>
                      </c:pt>
                      <c:pt idx="35">
                        <c:v>0.40309027777777778</c:v>
                      </c:pt>
                      <c:pt idx="36">
                        <c:v>0.4034375</c:v>
                      </c:pt>
                      <c:pt idx="37">
                        <c:v>0.40378472222222223</c:v>
                      </c:pt>
                      <c:pt idx="38">
                        <c:v>0.40413194444444445</c:v>
                      </c:pt>
                      <c:pt idx="39">
                        <c:v>0.40447916666666667</c:v>
                      </c:pt>
                      <c:pt idx="40">
                        <c:v>0.40482638888888889</c:v>
                      </c:pt>
                      <c:pt idx="41">
                        <c:v>0.40517361111111111</c:v>
                      </c:pt>
                      <c:pt idx="42">
                        <c:v>0.4095138888888889</c:v>
                      </c:pt>
                      <c:pt idx="43">
                        <c:v>0.40989583333333335</c:v>
                      </c:pt>
                      <c:pt idx="44">
                        <c:v>0.41025462962962961</c:v>
                      </c:pt>
                      <c:pt idx="45">
                        <c:v>0.41064814814814815</c:v>
                      </c:pt>
                      <c:pt idx="46">
                        <c:v>0.41106481481481483</c:v>
                      </c:pt>
                      <c:pt idx="47">
                        <c:v>0.41146990740740741</c:v>
                      </c:pt>
                      <c:pt idx="48">
                        <c:v>0.41181712962962963</c:v>
                      </c:pt>
                      <c:pt idx="49">
                        <c:v>0.41217592592592595</c:v>
                      </c:pt>
                      <c:pt idx="50">
                        <c:v>0.41256944444444443</c:v>
                      </c:pt>
                      <c:pt idx="51">
                        <c:v>0.41291666666666665</c:v>
                      </c:pt>
                      <c:pt idx="52">
                        <c:v>0.41327546296296297</c:v>
                      </c:pt>
                      <c:pt idx="53">
                        <c:v>0.41362268518518519</c:v>
                      </c:pt>
                      <c:pt idx="54">
                        <c:v>0.41401620370370368</c:v>
                      </c:pt>
                      <c:pt idx="55">
                        <c:v>0.41508101851851853</c:v>
                      </c:pt>
                      <c:pt idx="56">
                        <c:v>0.41545138888888888</c:v>
                      </c:pt>
                      <c:pt idx="57">
                        <c:v>0.4157986111111111</c:v>
                      </c:pt>
                      <c:pt idx="58">
                        <c:v>0.41615740740740742</c:v>
                      </c:pt>
                      <c:pt idx="59">
                        <c:v>0.41650462962962964</c:v>
                      </c:pt>
                      <c:pt idx="60">
                        <c:v>0.41685185185185186</c:v>
                      </c:pt>
                      <c:pt idx="61">
                        <c:v>0.41719907407407408</c:v>
                      </c:pt>
                      <c:pt idx="62">
                        <c:v>0.4175462962962963</c:v>
                      </c:pt>
                      <c:pt idx="63">
                        <c:v>0.41789351851851853</c:v>
                      </c:pt>
                      <c:pt idx="64">
                        <c:v>0.4183101851851852</c:v>
                      </c:pt>
                      <c:pt idx="65">
                        <c:v>0.41870370370370369</c:v>
                      </c:pt>
                      <c:pt idx="66">
                        <c:v>0.4190625</c:v>
                      </c:pt>
                      <c:pt idx="67">
                        <c:v>0.41946759259259259</c:v>
                      </c:pt>
                      <c:pt idx="68">
                        <c:v>0.41986111111111113</c:v>
                      </c:pt>
                      <c:pt idx="69">
                        <c:v>0.42026620370370371</c:v>
                      </c:pt>
                      <c:pt idx="70">
                        <c:v>0.42062500000000003</c:v>
                      </c:pt>
                      <c:pt idx="71">
                        <c:v>0.42097222222222225</c:v>
                      </c:pt>
                      <c:pt idx="72">
                        <c:v>0.42131944444444447</c:v>
                      </c:pt>
                      <c:pt idx="73">
                        <c:v>0.42166666666666669</c:v>
                      </c:pt>
                      <c:pt idx="74">
                        <c:v>0.42201388888888891</c:v>
                      </c:pt>
                      <c:pt idx="75">
                        <c:v>0.42236111111111113</c:v>
                      </c:pt>
                      <c:pt idx="76">
                        <c:v>0.42270833333333335</c:v>
                      </c:pt>
                      <c:pt idx="77">
                        <c:v>0.42306712962962961</c:v>
                      </c:pt>
                      <c:pt idx="78">
                        <c:v>0.42351851851851852</c:v>
                      </c:pt>
                      <c:pt idx="79">
                        <c:v>0.4239236111111111</c:v>
                      </c:pt>
                      <c:pt idx="80">
                        <c:v>0.42428240740740741</c:v>
                      </c:pt>
                      <c:pt idx="81">
                        <c:v>0.42462962962962963</c:v>
                      </c:pt>
                      <c:pt idx="82">
                        <c:v>0.42498842592592595</c:v>
                      </c:pt>
                      <c:pt idx="83">
                        <c:v>0.42542824074074076</c:v>
                      </c:pt>
                      <c:pt idx="84">
                        <c:v>0.42578703703703702</c:v>
                      </c:pt>
                      <c:pt idx="85">
                        <c:v>0.42618055555555556</c:v>
                      </c:pt>
                      <c:pt idx="86">
                        <c:v>0.42652777777777778</c:v>
                      </c:pt>
                      <c:pt idx="87">
                        <c:v>0.42693287037037037</c:v>
                      </c:pt>
                      <c:pt idx="88">
                        <c:v>0.42739583333333331</c:v>
                      </c:pt>
                      <c:pt idx="89">
                        <c:v>0.42780092592592595</c:v>
                      </c:pt>
                      <c:pt idx="90">
                        <c:v>0.42878472222222225</c:v>
                      </c:pt>
                      <c:pt idx="91">
                        <c:v>0.42913194444444447</c:v>
                      </c:pt>
                      <c:pt idx="92">
                        <c:v>0.42951388888888886</c:v>
                      </c:pt>
                      <c:pt idx="93">
                        <c:v>0.42995370370370373</c:v>
                      </c:pt>
                      <c:pt idx="94">
                        <c:v>0.43035879629629631</c:v>
                      </c:pt>
                      <c:pt idx="95">
                        <c:v>0.43071759259259257</c:v>
                      </c:pt>
                      <c:pt idx="96">
                        <c:v>0.43106481481481479</c:v>
                      </c:pt>
                      <c:pt idx="97">
                        <c:v>0.4314236111111111</c:v>
                      </c:pt>
                      <c:pt idx="98">
                        <c:v>0.43253472222222222</c:v>
                      </c:pt>
                      <c:pt idx="99">
                        <c:v>0.43288194444444444</c:v>
                      </c:pt>
                      <c:pt idx="100">
                        <c:v>0.43322916666666667</c:v>
                      </c:pt>
                      <c:pt idx="101">
                        <c:v>0.43357638888888889</c:v>
                      </c:pt>
                      <c:pt idx="102">
                        <c:v>0.43392361111111111</c:v>
                      </c:pt>
                      <c:pt idx="103">
                        <c:v>0.43428240740740742</c:v>
                      </c:pt>
                      <c:pt idx="104">
                        <c:v>0.43462962962962964</c:v>
                      </c:pt>
                      <c:pt idx="105">
                        <c:v>0.43497685185185186</c:v>
                      </c:pt>
                      <c:pt idx="106">
                        <c:v>0.43532407407407409</c:v>
                      </c:pt>
                      <c:pt idx="107">
                        <c:v>0.43568287037037035</c:v>
                      </c:pt>
                      <c:pt idx="108">
                        <c:v>0.43604166666666666</c:v>
                      </c:pt>
                      <c:pt idx="109">
                        <c:v>0.43640046296296298</c:v>
                      </c:pt>
                      <c:pt idx="110">
                        <c:v>0.43675925925925924</c:v>
                      </c:pt>
                      <c:pt idx="111">
                        <c:v>0.43753472222222223</c:v>
                      </c:pt>
                      <c:pt idx="112">
                        <c:v>0.43789351851851854</c:v>
                      </c:pt>
                      <c:pt idx="113">
                        <c:v>0.4382523148148148</c:v>
                      </c:pt>
                      <c:pt idx="114">
                        <c:v>0.43861111111111112</c:v>
                      </c:pt>
                      <c:pt idx="115">
                        <c:v>0.43896990740740743</c:v>
                      </c:pt>
                      <c:pt idx="116">
                        <c:v>0.43932870370370369</c:v>
                      </c:pt>
                      <c:pt idx="117">
                        <c:v>0.43967592592592591</c:v>
                      </c:pt>
                      <c:pt idx="118">
                        <c:v>0.44003472222222223</c:v>
                      </c:pt>
                      <c:pt idx="119">
                        <c:v>0.44038194444444445</c:v>
                      </c:pt>
                      <c:pt idx="120">
                        <c:v>0.44072916666666667</c:v>
                      </c:pt>
                      <c:pt idx="121">
                        <c:v>0.44107638888888889</c:v>
                      </c:pt>
                      <c:pt idx="122">
                        <c:v>0.44142361111111111</c:v>
                      </c:pt>
                      <c:pt idx="123">
                        <c:v>0.44177083333333333</c:v>
                      </c:pt>
                      <c:pt idx="124">
                        <c:v>0.44211805555555556</c:v>
                      </c:pt>
                      <c:pt idx="125">
                        <c:v>0.44246527777777778</c:v>
                      </c:pt>
                      <c:pt idx="126">
                        <c:v>0.44317129629629631</c:v>
                      </c:pt>
                      <c:pt idx="127">
                        <c:v>0.44386574074074076</c:v>
                      </c:pt>
                      <c:pt idx="128">
                        <c:v>0.44421296296296298</c:v>
                      </c:pt>
                      <c:pt idx="129">
                        <c:v>0.4445601851851852</c:v>
                      </c:pt>
                      <c:pt idx="130">
                        <c:v>0.44490740740740742</c:v>
                      </c:pt>
                      <c:pt idx="131">
                        <c:v>0.44526620370370368</c:v>
                      </c:pt>
                      <c:pt idx="132">
                        <c:v>0.4456134259259259</c:v>
                      </c:pt>
                      <c:pt idx="133">
                        <c:v>0.44596064814814818</c:v>
                      </c:pt>
                      <c:pt idx="134">
                        <c:v>0.4463078703703704</c:v>
                      </c:pt>
                      <c:pt idx="135">
                        <c:v>0.44665509259259262</c:v>
                      </c:pt>
                      <c:pt idx="136">
                        <c:v>0.44700231481481484</c:v>
                      </c:pt>
                      <c:pt idx="137">
                        <c:v>0.4480439814814815</c:v>
                      </c:pt>
                      <c:pt idx="138">
                        <c:v>0.44874999999999998</c:v>
                      </c:pt>
                      <c:pt idx="139">
                        <c:v>0.4490972222222222</c:v>
                      </c:pt>
                      <c:pt idx="140">
                        <c:v>0.44944444444444442</c:v>
                      </c:pt>
                      <c:pt idx="141">
                        <c:v>0.44979166666666665</c:v>
                      </c:pt>
                      <c:pt idx="142">
                        <c:v>0.45013888888888887</c:v>
                      </c:pt>
                      <c:pt idx="143">
                        <c:v>0.45048611111111109</c:v>
                      </c:pt>
                      <c:pt idx="144">
                        <c:v>0.45083333333333331</c:v>
                      </c:pt>
                      <c:pt idx="145">
                        <c:v>0.45118055555555553</c:v>
                      </c:pt>
                      <c:pt idx="146">
                        <c:v>0.45152777777777775</c:v>
                      </c:pt>
                      <c:pt idx="147">
                        <c:v>0.45187500000000003</c:v>
                      </c:pt>
                      <c:pt idx="148">
                        <c:v>0.45222222222222225</c:v>
                      </c:pt>
                      <c:pt idx="149">
                        <c:v>0.45606481481481481</c:v>
                      </c:pt>
                      <c:pt idx="150">
                        <c:v>0.45642361111111113</c:v>
                      </c:pt>
                      <c:pt idx="151">
                        <c:v>0.45678240740740739</c:v>
                      </c:pt>
                      <c:pt idx="152">
                        <c:v>0.45712962962962961</c:v>
                      </c:pt>
                      <c:pt idx="153">
                        <c:v>0.45747685185185183</c:v>
                      </c:pt>
                      <c:pt idx="154">
                        <c:v>0.45783564814814814</c:v>
                      </c:pt>
                      <c:pt idx="155">
                        <c:v>0.45818287037037037</c:v>
                      </c:pt>
                      <c:pt idx="156">
                        <c:v>0.45853009259259259</c:v>
                      </c:pt>
                      <c:pt idx="157">
                        <c:v>0.45887731481481481</c:v>
                      </c:pt>
                      <c:pt idx="158">
                        <c:v>0.45923611111111112</c:v>
                      </c:pt>
                      <c:pt idx="159">
                        <c:v>0.45958333333333334</c:v>
                      </c:pt>
                      <c:pt idx="160">
                        <c:v>0.4599421296296296</c:v>
                      </c:pt>
                      <c:pt idx="161">
                        <c:v>0.46028935185185182</c:v>
                      </c:pt>
                      <c:pt idx="162">
                        <c:v>0.46064814814814814</c:v>
                      </c:pt>
                      <c:pt idx="163">
                        <c:v>0.46099537037037036</c:v>
                      </c:pt>
                      <c:pt idx="164">
                        <c:v>0.46135416666666668</c:v>
                      </c:pt>
                      <c:pt idx="165">
                        <c:v>0.46171296296296294</c:v>
                      </c:pt>
                      <c:pt idx="166">
                        <c:v>0.46206018518518521</c:v>
                      </c:pt>
                      <c:pt idx="167">
                        <c:v>0.46241898148148147</c:v>
                      </c:pt>
                      <c:pt idx="168">
                        <c:v>0.46276620370370369</c:v>
                      </c:pt>
                      <c:pt idx="169">
                        <c:v>0.46312500000000001</c:v>
                      </c:pt>
                      <c:pt idx="170">
                        <c:v>0.46348379629629627</c:v>
                      </c:pt>
                      <c:pt idx="171">
                        <c:v>0.46384259259259258</c:v>
                      </c:pt>
                      <c:pt idx="172">
                        <c:v>0.46418981481481481</c:v>
                      </c:pt>
                      <c:pt idx="173">
                        <c:v>0.46454861111111112</c:v>
                      </c:pt>
                      <c:pt idx="174">
                        <c:v>0.46490740740740738</c:v>
                      </c:pt>
                      <c:pt idx="175">
                        <c:v>0.46525462962962966</c:v>
                      </c:pt>
                      <c:pt idx="176">
                        <c:v>0.46561342592592592</c:v>
                      </c:pt>
                      <c:pt idx="177">
                        <c:v>0.46597222222222223</c:v>
                      </c:pt>
                      <c:pt idx="178">
                        <c:v>0.46631944444444445</c:v>
                      </c:pt>
                      <c:pt idx="179">
                        <c:v>0.46666666666666667</c:v>
                      </c:pt>
                      <c:pt idx="180">
                        <c:v>0.4670138888888889</c:v>
                      </c:pt>
                      <c:pt idx="181">
                        <c:v>0.46737268518518521</c:v>
                      </c:pt>
                      <c:pt idx="182">
                        <c:v>0.46773148148148147</c:v>
                      </c:pt>
                      <c:pt idx="183">
                        <c:v>0.46809027777777779</c:v>
                      </c:pt>
                      <c:pt idx="184">
                        <c:v>0.4684490740740741</c:v>
                      </c:pt>
                      <c:pt idx="185">
                        <c:v>0.46879629629629632</c:v>
                      </c:pt>
                      <c:pt idx="186">
                        <c:v>0.46917824074074072</c:v>
                      </c:pt>
                      <c:pt idx="187">
                        <c:v>0.46993055555555557</c:v>
                      </c:pt>
                      <c:pt idx="188">
                        <c:v>0.47100694444444446</c:v>
                      </c:pt>
                      <c:pt idx="189">
                        <c:v>0.47135416666666669</c:v>
                      </c:pt>
                      <c:pt idx="190">
                        <c:v>0.47170138888888891</c:v>
                      </c:pt>
                      <c:pt idx="191">
                        <c:v>0.47206018518518517</c:v>
                      </c:pt>
                      <c:pt idx="192">
                        <c:v>0.47268518518518521</c:v>
                      </c:pt>
                      <c:pt idx="193">
                        <c:v>0.47327546296296297</c:v>
                      </c:pt>
                      <c:pt idx="194">
                        <c:v>0.47381944444444446</c:v>
                      </c:pt>
                      <c:pt idx="195">
                        <c:v>0.47418981481481481</c:v>
                      </c:pt>
                      <c:pt idx="196">
                        <c:v>0.47453703703703703</c:v>
                      </c:pt>
                      <c:pt idx="197">
                        <c:v>0.47489583333333335</c:v>
                      </c:pt>
                      <c:pt idx="198">
                        <c:v>0.47524305555555557</c:v>
                      </c:pt>
                      <c:pt idx="199">
                        <c:v>0.47559027777777779</c:v>
                      </c:pt>
                      <c:pt idx="200">
                        <c:v>0.47594907407407405</c:v>
                      </c:pt>
                      <c:pt idx="201">
                        <c:v>0.47769675925925925</c:v>
                      </c:pt>
                      <c:pt idx="202">
                        <c:v>0.47805555555555557</c:v>
                      </c:pt>
                      <c:pt idx="203">
                        <c:v>0.47840277777777779</c:v>
                      </c:pt>
                      <c:pt idx="204">
                        <c:v>0.47875000000000001</c:v>
                      </c:pt>
                      <c:pt idx="205">
                        <c:v>0.47909722222222223</c:v>
                      </c:pt>
                      <c:pt idx="206">
                        <c:v>0.47945601851851855</c:v>
                      </c:pt>
                      <c:pt idx="207">
                        <c:v>0.47981481481481481</c:v>
                      </c:pt>
                      <c:pt idx="208">
                        <c:v>0.48017361111111112</c:v>
                      </c:pt>
                      <c:pt idx="209">
                        <c:v>0.48055555555555557</c:v>
                      </c:pt>
                      <c:pt idx="210">
                        <c:v>0.48090277777777779</c:v>
                      </c:pt>
                      <c:pt idx="211">
                        <c:v>0.48125000000000001</c:v>
                      </c:pt>
                      <c:pt idx="212">
                        <c:v>0.48159722222222223</c:v>
                      </c:pt>
                      <c:pt idx="213">
                        <c:v>0.48195601851851849</c:v>
                      </c:pt>
                      <c:pt idx="214">
                        <c:v>0.48230324074074077</c:v>
                      </c:pt>
                      <c:pt idx="215">
                        <c:v>0.48266203703703703</c:v>
                      </c:pt>
                      <c:pt idx="216">
                        <c:v>0.48302083333333334</c:v>
                      </c:pt>
                      <c:pt idx="217">
                        <c:v>0.48336805555555556</c:v>
                      </c:pt>
                      <c:pt idx="218">
                        <c:v>0.48371527777777779</c:v>
                      </c:pt>
                      <c:pt idx="219">
                        <c:v>0.48406250000000001</c:v>
                      </c:pt>
                      <c:pt idx="220">
                        <c:v>0.48440972222222223</c:v>
                      </c:pt>
                      <c:pt idx="221">
                        <c:v>0.48475694444444445</c:v>
                      </c:pt>
                      <c:pt idx="222">
                        <c:v>0.48510416666666667</c:v>
                      </c:pt>
                      <c:pt idx="223">
                        <c:v>0.48546296296296299</c:v>
                      </c:pt>
                      <c:pt idx="224">
                        <c:v>0.48582175925925924</c:v>
                      </c:pt>
                      <c:pt idx="225">
                        <c:v>0.48618055555555556</c:v>
                      </c:pt>
                      <c:pt idx="226">
                        <c:v>0.48652777777777778</c:v>
                      </c:pt>
                      <c:pt idx="227">
                        <c:v>0.486875</c:v>
                      </c:pt>
                      <c:pt idx="228">
                        <c:v>0.48723379629629632</c:v>
                      </c:pt>
                      <c:pt idx="229">
                        <c:v>0.48758101851851854</c:v>
                      </c:pt>
                      <c:pt idx="230">
                        <c:v>0.4879398148148148</c:v>
                      </c:pt>
                      <c:pt idx="231">
                        <c:v>0.48828703703703702</c:v>
                      </c:pt>
                      <c:pt idx="232">
                        <c:v>0.48863425925925924</c:v>
                      </c:pt>
                      <c:pt idx="233">
                        <c:v>0.48898148148148146</c:v>
                      </c:pt>
                      <c:pt idx="234">
                        <c:v>0.48932870370370368</c:v>
                      </c:pt>
                      <c:pt idx="235">
                        <c:v>0.4896759259259259</c:v>
                      </c:pt>
                      <c:pt idx="236">
                        <c:v>0.49003472222222222</c:v>
                      </c:pt>
                      <c:pt idx="237">
                        <c:v>0.49038194444444444</c:v>
                      </c:pt>
                      <c:pt idx="238">
                        <c:v>0.49072916666666666</c:v>
                      </c:pt>
                      <c:pt idx="239">
                        <c:v>0.49108796296296298</c:v>
                      </c:pt>
                      <c:pt idx="240">
                        <c:v>0.4914351851851852</c:v>
                      </c:pt>
                      <c:pt idx="241">
                        <c:v>0.49178240740740742</c:v>
                      </c:pt>
                      <c:pt idx="242">
                        <c:v>0.49212962962962964</c:v>
                      </c:pt>
                      <c:pt idx="243">
                        <c:v>0.49247685185185186</c:v>
                      </c:pt>
                      <c:pt idx="244">
                        <c:v>0.49282407407407408</c:v>
                      </c:pt>
                      <c:pt idx="245">
                        <c:v>0.4931828703703704</c:v>
                      </c:pt>
                      <c:pt idx="246">
                        <c:v>0.49353009259259262</c:v>
                      </c:pt>
                      <c:pt idx="247">
                        <c:v>0.49388888888888888</c:v>
                      </c:pt>
                      <c:pt idx="248">
                        <c:v>0.4942361111111111</c:v>
                      </c:pt>
                      <c:pt idx="249">
                        <c:v>0.49459490740740741</c:v>
                      </c:pt>
                      <c:pt idx="250">
                        <c:v>0.49494212962962963</c:v>
                      </c:pt>
                      <c:pt idx="251">
                        <c:v>0.49530092592592595</c:v>
                      </c:pt>
                      <c:pt idx="252">
                        <c:v>0.49564814814814817</c:v>
                      </c:pt>
                      <c:pt idx="253">
                        <c:v>0.49599537037037039</c:v>
                      </c:pt>
                      <c:pt idx="254">
                        <c:v>0.49634259259259261</c:v>
                      </c:pt>
                      <c:pt idx="255">
                        <c:v>0.49670138888888887</c:v>
                      </c:pt>
                      <c:pt idx="256">
                        <c:v>0.49704861111111109</c:v>
                      </c:pt>
                      <c:pt idx="257">
                        <c:v>0.49740740740740741</c:v>
                      </c:pt>
                      <c:pt idx="258">
                        <c:v>0.49776620370370372</c:v>
                      </c:pt>
                      <c:pt idx="259">
                        <c:v>0.49812499999999998</c:v>
                      </c:pt>
                      <c:pt idx="260">
                        <c:v>0.49847222222222221</c:v>
                      </c:pt>
                      <c:pt idx="261">
                        <c:v>0.49881944444444443</c:v>
                      </c:pt>
                      <c:pt idx="262">
                        <c:v>0.49917824074074074</c:v>
                      </c:pt>
                      <c:pt idx="263">
                        <c:v>0.49953703703703706</c:v>
                      </c:pt>
                      <c:pt idx="264">
                        <c:v>0.49988425925925928</c:v>
                      </c:pt>
                      <c:pt idx="265">
                        <c:v>0.50024305555555559</c:v>
                      </c:pt>
                      <c:pt idx="266">
                        <c:v>0.50059027777777776</c:v>
                      </c:pt>
                      <c:pt idx="267">
                        <c:v>0.50093750000000004</c:v>
                      </c:pt>
                      <c:pt idx="268">
                        <c:v>0.5012847222222222</c:v>
                      </c:pt>
                      <c:pt idx="269">
                        <c:v>0.50163194444444448</c:v>
                      </c:pt>
                      <c:pt idx="270">
                        <c:v>0.50199074074074079</c:v>
                      </c:pt>
                      <c:pt idx="271">
                        <c:v>0.502349537037037</c:v>
                      </c:pt>
                      <c:pt idx="272">
                        <c:v>0.50270833333333331</c:v>
                      </c:pt>
                      <c:pt idx="273">
                        <c:v>0.50305555555555559</c:v>
                      </c:pt>
                      <c:pt idx="274">
                        <c:v>0.50340277777777775</c:v>
                      </c:pt>
                      <c:pt idx="275">
                        <c:v>0.50375000000000003</c:v>
                      </c:pt>
                      <c:pt idx="276">
                        <c:v>0.50410879629629635</c:v>
                      </c:pt>
                      <c:pt idx="277">
                        <c:v>0.50446759259259255</c:v>
                      </c:pt>
                      <c:pt idx="278">
                        <c:v>0.50481481481481483</c:v>
                      </c:pt>
                      <c:pt idx="279">
                        <c:v>0.50550925925925927</c:v>
                      </c:pt>
                      <c:pt idx="280">
                        <c:v>0.50620370370370371</c:v>
                      </c:pt>
                      <c:pt idx="281">
                        <c:v>0.50655092592592588</c:v>
                      </c:pt>
                      <c:pt idx="282">
                        <c:v>0.50689814814814815</c:v>
                      </c:pt>
                      <c:pt idx="283">
                        <c:v>0.50724537037037032</c:v>
                      </c:pt>
                      <c:pt idx="284">
                        <c:v>0.50760416666666663</c:v>
                      </c:pt>
                      <c:pt idx="285">
                        <c:v>0.50795138888888891</c:v>
                      </c:pt>
                      <c:pt idx="286">
                        <c:v>0.50829861111111108</c:v>
                      </c:pt>
                      <c:pt idx="287">
                        <c:v>0.50864583333333335</c:v>
                      </c:pt>
                      <c:pt idx="288">
                        <c:v>0.50900462962962967</c:v>
                      </c:pt>
                      <c:pt idx="289">
                        <c:v>0.50936342592592587</c:v>
                      </c:pt>
                      <c:pt idx="290">
                        <c:v>0.50971064814814815</c:v>
                      </c:pt>
                      <c:pt idx="291">
                        <c:v>0.51005787037037043</c:v>
                      </c:pt>
                      <c:pt idx="292">
                        <c:v>0.51040509259259259</c:v>
                      </c:pt>
                      <c:pt idx="293">
                        <c:v>0.51075231481481487</c:v>
                      </c:pt>
                      <c:pt idx="294">
                        <c:v>0.51109953703703703</c:v>
                      </c:pt>
                      <c:pt idx="295">
                        <c:v>0.51179398148148147</c:v>
                      </c:pt>
                      <c:pt idx="296">
                        <c:v>0.51214120370370375</c:v>
                      </c:pt>
                      <c:pt idx="297">
                        <c:v>0.51283564814814819</c:v>
                      </c:pt>
                      <c:pt idx="298">
                        <c:v>0.51318287037037036</c:v>
                      </c:pt>
                      <c:pt idx="299">
                        <c:v>0.51353009259259264</c:v>
                      </c:pt>
                      <c:pt idx="300">
                        <c:v>0.51422453703703708</c:v>
                      </c:pt>
                      <c:pt idx="301">
                        <c:v>0.51457175925925924</c:v>
                      </c:pt>
                      <c:pt idx="302">
                        <c:v>0.51493055555555556</c:v>
                      </c:pt>
                      <c:pt idx="303">
                        <c:v>0.51533564814814814</c:v>
                      </c:pt>
                      <c:pt idx="304">
                        <c:v>0.51604166666666662</c:v>
                      </c:pt>
                      <c:pt idx="305">
                        <c:v>0.5163888888888889</c:v>
                      </c:pt>
                      <c:pt idx="306">
                        <c:v>0.51673611111111106</c:v>
                      </c:pt>
                      <c:pt idx="307">
                        <c:v>0.51708333333333334</c:v>
                      </c:pt>
                      <c:pt idx="308">
                        <c:v>0.51744212962962965</c:v>
                      </c:pt>
                      <c:pt idx="309">
                        <c:v>0.51778935185185182</c:v>
                      </c:pt>
                      <c:pt idx="310">
                        <c:v>0.51848379629629626</c:v>
                      </c:pt>
                      <c:pt idx="311">
                        <c:v>0.51883101851851854</c:v>
                      </c:pt>
                      <c:pt idx="312">
                        <c:v>0.5191782407407407</c:v>
                      </c:pt>
                      <c:pt idx="313">
                        <c:v>0.51953703703703702</c:v>
                      </c:pt>
                      <c:pt idx="314">
                        <c:v>0.5198842592592593</c:v>
                      </c:pt>
                      <c:pt idx="315">
                        <c:v>0.5202430555555555</c:v>
                      </c:pt>
                      <c:pt idx="316">
                        <c:v>0.52060185185185182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TABLE!$D$2:$D$318</c15:sqref>
                        </c15:formulaRef>
                      </c:ext>
                    </c:extLst>
                    <c:numCache>
                      <c:formatCode>0.00%</c:formatCode>
                      <c:ptCount val="317"/>
                      <c:pt idx="0">
                        <c:v>0</c:v>
                      </c:pt>
                      <c:pt idx="1">
                        <c:v>-3.7451297588529005E-5</c:v>
                      </c:pt>
                      <c:pt idx="2">
                        <c:v>-9.9146045542410571E-5</c:v>
                      </c:pt>
                      <c:pt idx="3">
                        <c:v>-1.1697750298178105E-4</c:v>
                      </c:pt>
                      <c:pt idx="4">
                        <c:v>-1.2813319989580979E-4</c:v>
                      </c:pt>
                      <c:pt idx="5">
                        <c:v>-1.0883073084463283E-4</c:v>
                      </c:pt>
                      <c:pt idx="6">
                        <c:v>-1.0503996271061042E-4</c:v>
                      </c:pt>
                      <c:pt idx="7">
                        <c:v>-9.5863071165157074E-5</c:v>
                      </c:pt>
                      <c:pt idx="8">
                        <c:v>-8.3088713104753742E-5</c:v>
                      </c:pt>
                      <c:pt idx="9">
                        <c:v>-6.3843000699176833E-5</c:v>
                      </c:pt>
                      <c:pt idx="10">
                        <c:v>-9.9565962463842348E-5</c:v>
                      </c:pt>
                      <c:pt idx="11">
                        <c:v>-2.8033999150021944E-4</c:v>
                      </c:pt>
                      <c:pt idx="12">
                        <c:v>-3.9175506902650704E-4</c:v>
                      </c:pt>
                      <c:pt idx="13">
                        <c:v>-3.8663079390757868E-4</c:v>
                      </c:pt>
                      <c:pt idx="14">
                        <c:v>-2.0728047927834754E-4</c:v>
                      </c:pt>
                      <c:pt idx="15">
                        <c:v>-3.5100845865950814E-4</c:v>
                      </c:pt>
                      <c:pt idx="16">
                        <c:v>-4.7302427923173588E-4</c:v>
                      </c:pt>
                      <c:pt idx="17">
                        <c:v>-3.9187859013203869E-4</c:v>
                      </c:pt>
                      <c:pt idx="18">
                        <c:v>-3.6257173409376181E-4</c:v>
                      </c:pt>
                      <c:pt idx="19">
                        <c:v>-1.7648999904036402E-4</c:v>
                      </c:pt>
                      <c:pt idx="20">
                        <c:v>-5.9314368753686172E-4</c:v>
                      </c:pt>
                      <c:pt idx="21">
                        <c:v>-2.3951277024527757E-4</c:v>
                      </c:pt>
                      <c:pt idx="22">
                        <c:v>-4.4592325514444521E-4</c:v>
                      </c:pt>
                      <c:pt idx="23">
                        <c:v>-4.2855462484407366E-4</c:v>
                      </c:pt>
                      <c:pt idx="24">
                        <c:v>-4.2397310228536623E-4</c:v>
                      </c:pt>
                      <c:pt idx="25">
                        <c:v>-4.9487120080064523E-4</c:v>
                      </c:pt>
                      <c:pt idx="26">
                        <c:v>-3.5814910272406611E-4</c:v>
                      </c:pt>
                      <c:pt idx="27">
                        <c:v>-4.2193301619074567E-4</c:v>
                      </c:pt>
                      <c:pt idx="28">
                        <c:v>-4.9677967728228292E-4</c:v>
                      </c:pt>
                      <c:pt idx="29">
                        <c:v>-5.6060334781955182E-4</c:v>
                      </c:pt>
                      <c:pt idx="30">
                        <c:v>-4.6969976557039833E-4</c:v>
                      </c:pt>
                      <c:pt idx="31">
                        <c:v>-4.1983658473056435E-4</c:v>
                      </c:pt>
                      <c:pt idx="32">
                        <c:v>-7.8423892628492889E-4</c:v>
                      </c:pt>
                      <c:pt idx="33">
                        <c:v>-6.1363694939886712E-4</c:v>
                      </c:pt>
                      <c:pt idx="34">
                        <c:v>-4.4555228054785387E-4</c:v>
                      </c:pt>
                      <c:pt idx="35">
                        <c:v>-6.6477002591067114E-4</c:v>
                      </c:pt>
                      <c:pt idx="36">
                        <c:v>-6.4092455753125203E-4</c:v>
                      </c:pt>
                      <c:pt idx="37">
                        <c:v>-7.7760497923038666E-4</c:v>
                      </c:pt>
                      <c:pt idx="38">
                        <c:v>-9.1022332506206346E-4</c:v>
                      </c:pt>
                      <c:pt idx="39">
                        <c:v>-9.2344625255339234E-4</c:v>
                      </c:pt>
                      <c:pt idx="40">
                        <c:v>-8.4543588829637001E-4</c:v>
                      </c:pt>
                      <c:pt idx="41">
                        <c:v>-8.2555186926781398E-4</c:v>
                      </c:pt>
                      <c:pt idx="42">
                        <c:v>0</c:v>
                      </c:pt>
                      <c:pt idx="43">
                        <c:v>-5.5041278806742459E-4</c:v>
                      </c:pt>
                      <c:pt idx="44">
                        <c:v>-8.4663490670800704E-4</c:v>
                      </c:pt>
                      <c:pt idx="45">
                        <c:v>-1.0185347463087912E-3</c:v>
                      </c:pt>
                      <c:pt idx="46">
                        <c:v>-9.2524176411721702E-4</c:v>
                      </c:pt>
                      <c:pt idx="47">
                        <c:v>-2.3575586416794178E-4</c:v>
                      </c:pt>
                      <c:pt idx="48">
                        <c:v>-1.8385945190083585E-4</c:v>
                      </c:pt>
                      <c:pt idx="49">
                        <c:v>-1.7047804450053697E-4</c:v>
                      </c:pt>
                      <c:pt idx="50">
                        <c:v>-2.687661598782977E-4</c:v>
                      </c:pt>
                      <c:pt idx="51">
                        <c:v>-2.3618565181035404E-4</c:v>
                      </c:pt>
                      <c:pt idx="52">
                        <c:v>-2.7274296368400859E-4</c:v>
                      </c:pt>
                      <c:pt idx="53">
                        <c:v>-7.8443716326482974E-5</c:v>
                      </c:pt>
                      <c:pt idx="54">
                        <c:v>-3.0245122904221708E-5</c:v>
                      </c:pt>
                      <c:pt idx="55">
                        <c:v>-2.0536021276890574E-4</c:v>
                      </c:pt>
                      <c:pt idx="56">
                        <c:v>-1.5677350808168439E-4</c:v>
                      </c:pt>
                      <c:pt idx="57">
                        <c:v>-8.6710033862088387E-5</c:v>
                      </c:pt>
                      <c:pt idx="58">
                        <c:v>-2.2247618003101463E-4</c:v>
                      </c:pt>
                      <c:pt idx="59">
                        <c:v>-8.1085779307161826E-5</c:v>
                      </c:pt>
                      <c:pt idx="60">
                        <c:v>-2.3677693541535584E-4</c:v>
                      </c:pt>
                      <c:pt idx="61">
                        <c:v>-7.8747789370117201E-6</c:v>
                      </c:pt>
                      <c:pt idx="62">
                        <c:v>1.6672154970315996E-4</c:v>
                      </c:pt>
                      <c:pt idx="63">
                        <c:v>1.3510124343662288E-4</c:v>
                      </c:pt>
                      <c:pt idx="64">
                        <c:v>1.795804943585762E-4</c:v>
                      </c:pt>
                      <c:pt idx="65">
                        <c:v>1.2497470627747037E-4</c:v>
                      </c:pt>
                      <c:pt idx="66">
                        <c:v>-8.4145154435993587E-6</c:v>
                      </c:pt>
                      <c:pt idx="67">
                        <c:v>-2.4806026623531286E-4</c:v>
                      </c:pt>
                      <c:pt idx="68">
                        <c:v>-3.1268730378518128E-4</c:v>
                      </c:pt>
                      <c:pt idx="69">
                        <c:v>-4.6546495208590899E-4</c:v>
                      </c:pt>
                      <c:pt idx="70">
                        <c:v>-3.8810043458594953E-4</c:v>
                      </c:pt>
                      <c:pt idx="71">
                        <c:v>-5.7219856600363133E-4</c:v>
                      </c:pt>
                      <c:pt idx="72">
                        <c:v>-4.0936649164420032E-4</c:v>
                      </c:pt>
                      <c:pt idx="73">
                        <c:v>-4.279287937156808E-4</c:v>
                      </c:pt>
                      <c:pt idx="74">
                        <c:v>-3.9454697503534138E-4</c:v>
                      </c:pt>
                      <c:pt idx="75">
                        <c:v>-4.3125495249719516E-4</c:v>
                      </c:pt>
                      <c:pt idx="76">
                        <c:v>-4.5672415447682281E-4</c:v>
                      </c:pt>
                      <c:pt idx="77">
                        <c:v>-4.6053068834573416E-4</c:v>
                      </c:pt>
                      <c:pt idx="78">
                        <c:v>-5.4191533114901806E-4</c:v>
                      </c:pt>
                      <c:pt idx="79">
                        <c:v>-1.4778941090989248E-3</c:v>
                      </c:pt>
                      <c:pt idx="80">
                        <c:v>-1.4466567045501655E-3</c:v>
                      </c:pt>
                      <c:pt idx="81">
                        <c:v>-1.1849237075525097E-3</c:v>
                      </c:pt>
                      <c:pt idx="82">
                        <c:v>-9.3222694432642703E-4</c:v>
                      </c:pt>
                      <c:pt idx="83">
                        <c:v>-1.1783093648465594E-3</c:v>
                      </c:pt>
                      <c:pt idx="84">
                        <c:v>-1.0462661256049588E-3</c:v>
                      </c:pt>
                      <c:pt idx="85">
                        <c:v>-1.1596952414899659E-3</c:v>
                      </c:pt>
                      <c:pt idx="86">
                        <c:v>-1.1962092318660129E-3</c:v>
                      </c:pt>
                      <c:pt idx="87">
                        <c:v>-1.0293941845002611E-3</c:v>
                      </c:pt>
                      <c:pt idx="88">
                        <c:v>-1.3022867170256588E-3</c:v>
                      </c:pt>
                      <c:pt idx="89">
                        <c:v>-1.0427152708279417E-3</c:v>
                      </c:pt>
                      <c:pt idx="90">
                        <c:v>-1.8875191587952556E-3</c:v>
                      </c:pt>
                      <c:pt idx="91">
                        <c:v>-1.8621363256241504E-3</c:v>
                      </c:pt>
                      <c:pt idx="92">
                        <c:v>-1.4860937992679539E-3</c:v>
                      </c:pt>
                      <c:pt idx="93">
                        <c:v>-1.3498563261725232E-3</c:v>
                      </c:pt>
                      <c:pt idx="94">
                        <c:v>-9.1624144880252166E-4</c:v>
                      </c:pt>
                      <c:pt idx="95">
                        <c:v>-9.256960914687133E-4</c:v>
                      </c:pt>
                      <c:pt idx="96">
                        <c:v>-9.6775125783148976E-4</c:v>
                      </c:pt>
                      <c:pt idx="97">
                        <c:v>-9.5205585182954304E-4</c:v>
                      </c:pt>
                      <c:pt idx="98">
                        <c:v>-1.3660751545727806E-3</c:v>
                      </c:pt>
                      <c:pt idx="99">
                        <c:v>-1.3390171777963936E-3</c:v>
                      </c:pt>
                      <c:pt idx="100">
                        <c:v>-1.3160955814814621E-3</c:v>
                      </c:pt>
                      <c:pt idx="101">
                        <c:v>-1.321215058333252E-3</c:v>
                      </c:pt>
                      <c:pt idx="102">
                        <c:v>-1.4605763404302303E-3</c:v>
                      </c:pt>
                      <c:pt idx="103">
                        <c:v>-1.7625303319030246E-3</c:v>
                      </c:pt>
                      <c:pt idx="104">
                        <c:v>-1.2841533800364993E-3</c:v>
                      </c:pt>
                      <c:pt idx="105">
                        <c:v>-1.153487791837495E-3</c:v>
                      </c:pt>
                      <c:pt idx="106">
                        <c:v>-6.6995283988871188E-4</c:v>
                      </c:pt>
                      <c:pt idx="107">
                        <c:v>-5.2508890503547121E-4</c:v>
                      </c:pt>
                      <c:pt idx="108">
                        <c:v>-5.7676062130708071E-4</c:v>
                      </c:pt>
                      <c:pt idx="109">
                        <c:v>-4.0856408428502117E-4</c:v>
                      </c:pt>
                      <c:pt idx="110">
                        <c:v>-5.3775591900528334E-4</c:v>
                      </c:pt>
                      <c:pt idx="111">
                        <c:v>-5.280715078897542E-4</c:v>
                      </c:pt>
                      <c:pt idx="112">
                        <c:v>-5.3975035301540052E-4</c:v>
                      </c:pt>
                      <c:pt idx="113">
                        <c:v>-5.9546659720606976E-4</c:v>
                      </c:pt>
                      <c:pt idx="114">
                        <c:v>-6.6613821751233587E-4</c:v>
                      </c:pt>
                      <c:pt idx="115">
                        <c:v>-5.8590022346218765E-4</c:v>
                      </c:pt>
                      <c:pt idx="116">
                        <c:v>-5.7051821285116204E-4</c:v>
                      </c:pt>
                      <c:pt idx="117">
                        <c:v>-5.7164374922888221E-4</c:v>
                      </c:pt>
                      <c:pt idx="118">
                        <c:v>-8.1377253471892218E-4</c:v>
                      </c:pt>
                      <c:pt idx="119">
                        <c:v>-7.7382175123044434E-4</c:v>
                      </c:pt>
                      <c:pt idx="120">
                        <c:v>-6.7851048078639909E-4</c:v>
                      </c:pt>
                      <c:pt idx="121">
                        <c:v>-4.7274214112392446E-4</c:v>
                      </c:pt>
                      <c:pt idx="122">
                        <c:v>-4.4643488751494148E-4</c:v>
                      </c:pt>
                      <c:pt idx="123">
                        <c:v>-6.4839367725487483E-4</c:v>
                      </c:pt>
                      <c:pt idx="124">
                        <c:v>-6.4765008294150701E-4</c:v>
                      </c:pt>
                      <c:pt idx="125">
                        <c:v>-7.1931000918528602E-4</c:v>
                      </c:pt>
                      <c:pt idx="126">
                        <c:v>-6.6877328873232971E-4</c:v>
                      </c:pt>
                      <c:pt idx="127">
                        <c:v>-5.1809961202585995E-4</c:v>
                      </c:pt>
                      <c:pt idx="128">
                        <c:v>-4.9677405645507278E-4</c:v>
                      </c:pt>
                      <c:pt idx="129">
                        <c:v>-4.6772863742925819E-4</c:v>
                      </c:pt>
                      <c:pt idx="130">
                        <c:v>-6.1268606994505797E-4</c:v>
                      </c:pt>
                      <c:pt idx="131">
                        <c:v>-5.5473520420057235E-4</c:v>
                      </c:pt>
                      <c:pt idx="132">
                        <c:v>-4.3667151063162137E-4</c:v>
                      </c:pt>
                      <c:pt idx="133">
                        <c:v>-4.5436340704388812E-4</c:v>
                      </c:pt>
                      <c:pt idx="134">
                        <c:v>-5.2037851473071253E-4</c:v>
                      </c:pt>
                      <c:pt idx="135">
                        <c:v>-4.3313436518928984E-4</c:v>
                      </c:pt>
                      <c:pt idx="136">
                        <c:v>-5.9899633960767192E-4</c:v>
                      </c:pt>
                      <c:pt idx="137">
                        <c:v>-6.8487037824057728E-4</c:v>
                      </c:pt>
                      <c:pt idx="138">
                        <c:v>-7.3187406605160763E-4</c:v>
                      </c:pt>
                      <c:pt idx="139">
                        <c:v>-7.0909915961781629E-4</c:v>
                      </c:pt>
                      <c:pt idx="140">
                        <c:v>-7.6172093278316485E-4</c:v>
                      </c:pt>
                      <c:pt idx="141">
                        <c:v>-6.7493398955351981E-4</c:v>
                      </c:pt>
                      <c:pt idx="142">
                        <c:v>-6.8351740400041691E-4</c:v>
                      </c:pt>
                      <c:pt idx="143">
                        <c:v>-6.7368465788358596E-4</c:v>
                      </c:pt>
                      <c:pt idx="144">
                        <c:v>-7.1192465349659891E-4</c:v>
                      </c:pt>
                      <c:pt idx="145">
                        <c:v>-6.7493796526057819E-4</c:v>
                      </c:pt>
                      <c:pt idx="146">
                        <c:v>-6.4538091386428273E-4</c:v>
                      </c:pt>
                      <c:pt idx="147">
                        <c:v>-6.1544123493690098E-4</c:v>
                      </c:pt>
                      <c:pt idx="148">
                        <c:v>-6.5214989786548919E-4</c:v>
                      </c:pt>
                      <c:pt idx="149">
                        <c:v>-7.6834336399657637E-4</c:v>
                      </c:pt>
                      <c:pt idx="150">
                        <c:v>-6.8658651275656799E-4</c:v>
                      </c:pt>
                      <c:pt idx="151">
                        <c:v>-8.5337523819972196E-4</c:v>
                      </c:pt>
                      <c:pt idx="152">
                        <c:v>-8.7676445992079148E-4</c:v>
                      </c:pt>
                      <c:pt idx="153">
                        <c:v>-8.3640705756552836E-4</c:v>
                      </c:pt>
                      <c:pt idx="154">
                        <c:v>-9.7842520872465258E-4</c:v>
                      </c:pt>
                      <c:pt idx="155">
                        <c:v>-9.4480320250061439E-4</c:v>
                      </c:pt>
                      <c:pt idx="156">
                        <c:v>-8.7662270540013855E-4</c:v>
                      </c:pt>
                      <c:pt idx="157">
                        <c:v>-6.6551238638392078E-4</c:v>
                      </c:pt>
                      <c:pt idx="158">
                        <c:v>-6.46036357155619E-4</c:v>
                      </c:pt>
                      <c:pt idx="159">
                        <c:v>-6.7483966933087945E-4</c:v>
                      </c:pt>
                      <c:pt idx="160">
                        <c:v>-6.5397461031219389E-4</c:v>
                      </c:pt>
                      <c:pt idx="161">
                        <c:v>-9.5688866649304666E-4</c:v>
                      </c:pt>
                      <c:pt idx="162">
                        <c:v>-8.6636757468163219E-4</c:v>
                      </c:pt>
                      <c:pt idx="163">
                        <c:v>-9.4636058292094289E-4</c:v>
                      </c:pt>
                      <c:pt idx="164">
                        <c:v>-8.4660954443884016E-4</c:v>
                      </c:pt>
                      <c:pt idx="165">
                        <c:v>-9.1619017589079606E-4</c:v>
                      </c:pt>
                      <c:pt idx="166">
                        <c:v>-1.0404336262561508E-3</c:v>
                      </c:pt>
                      <c:pt idx="167">
                        <c:v>-9.7775537063189526E-4</c:v>
                      </c:pt>
                      <c:pt idx="168">
                        <c:v>-8.3618811949059295E-4</c:v>
                      </c:pt>
                      <c:pt idx="169">
                        <c:v>-8.7560615823317322E-4</c:v>
                      </c:pt>
                      <c:pt idx="170">
                        <c:v>-1.0145931754932255E-3</c:v>
                      </c:pt>
                      <c:pt idx="171">
                        <c:v>-1.0414097308857925E-3</c:v>
                      </c:pt>
                      <c:pt idx="172">
                        <c:v>-8.93947602922862E-4</c:v>
                      </c:pt>
                      <c:pt idx="173">
                        <c:v>-1.0132019522092915E-3</c:v>
                      </c:pt>
                      <c:pt idx="174">
                        <c:v>-1.038983041553026E-3</c:v>
                      </c:pt>
                      <c:pt idx="175">
                        <c:v>-1.1070030023443284E-3</c:v>
                      </c:pt>
                      <c:pt idx="176">
                        <c:v>-1.0111533663271649E-3</c:v>
                      </c:pt>
                      <c:pt idx="177">
                        <c:v>-1.0448430966645509E-3</c:v>
                      </c:pt>
                      <c:pt idx="178">
                        <c:v>-8.8396021551077333E-4</c:v>
                      </c:pt>
                      <c:pt idx="179">
                        <c:v>-9.1814403027024353E-4</c:v>
                      </c:pt>
                      <c:pt idx="180">
                        <c:v>-7.2469983411708235E-4</c:v>
                      </c:pt>
                      <c:pt idx="181">
                        <c:v>-6.6591530373034231E-4</c:v>
                      </c:pt>
                      <c:pt idx="182">
                        <c:v>-5.950701232469509E-4</c:v>
                      </c:pt>
                      <c:pt idx="183">
                        <c:v>-5.4801338031068559E-4</c:v>
                      </c:pt>
                      <c:pt idx="184">
                        <c:v>-4.8483870967745154E-4</c:v>
                      </c:pt>
                      <c:pt idx="185">
                        <c:v>-5.0791810043461787E-4</c:v>
                      </c:pt>
                      <c:pt idx="186">
                        <c:v>-5.7394458686923144E-4</c:v>
                      </c:pt>
                      <c:pt idx="187">
                        <c:v>-6.3857655977958615E-4</c:v>
                      </c:pt>
                      <c:pt idx="188">
                        <c:v>-6.8009665080956882E-4</c:v>
                      </c:pt>
                      <c:pt idx="189">
                        <c:v>-7.4596246384166156E-4</c:v>
                      </c:pt>
                      <c:pt idx="190">
                        <c:v>-6.3670180826127685E-4</c:v>
                      </c:pt>
                      <c:pt idx="191">
                        <c:v>-7.4920664080175344E-4</c:v>
                      </c:pt>
                      <c:pt idx="192">
                        <c:v>-6.8713433777062001E-4</c:v>
                      </c:pt>
                      <c:pt idx="193">
                        <c:v>-5.945015971375228E-4</c:v>
                      </c:pt>
                      <c:pt idx="194">
                        <c:v>-5.3887281850214987E-4</c:v>
                      </c:pt>
                      <c:pt idx="195">
                        <c:v>-6.7684520790209281E-4</c:v>
                      </c:pt>
                      <c:pt idx="196">
                        <c:v>-6.8358128950005289E-4</c:v>
                      </c:pt>
                      <c:pt idx="197">
                        <c:v>-6.5735437259233044E-4</c:v>
                      </c:pt>
                      <c:pt idx="198">
                        <c:v>-5.6222543629960828E-4</c:v>
                      </c:pt>
                      <c:pt idx="199">
                        <c:v>-5.1153105849776291E-4</c:v>
                      </c:pt>
                      <c:pt idx="200">
                        <c:v>-5.7107289253255779E-4</c:v>
                      </c:pt>
                      <c:pt idx="201">
                        <c:v>-5.8437245520478087E-4</c:v>
                      </c:pt>
                      <c:pt idx="202">
                        <c:v>-5.4780732901035518E-4</c:v>
                      </c:pt>
                      <c:pt idx="203">
                        <c:v>-4.4534321319389533E-4</c:v>
                      </c:pt>
                      <c:pt idx="204">
                        <c:v>-5.0078856093116995E-4</c:v>
                      </c:pt>
                      <c:pt idx="205">
                        <c:v>-4.8039592558576271E-4</c:v>
                      </c:pt>
                      <c:pt idx="206">
                        <c:v>-4.442926668769084E-4</c:v>
                      </c:pt>
                      <c:pt idx="207">
                        <c:v>-5.1218814690926233E-4</c:v>
                      </c:pt>
                      <c:pt idx="208">
                        <c:v>-4.1733120381671118E-4</c:v>
                      </c:pt>
                      <c:pt idx="209">
                        <c:v>-4.0331094142004417E-4</c:v>
                      </c:pt>
                      <c:pt idx="210">
                        <c:v>-4.749749804642299E-4</c:v>
                      </c:pt>
                      <c:pt idx="211">
                        <c:v>-4.149468763281231E-4</c:v>
                      </c:pt>
                      <c:pt idx="212">
                        <c:v>-4.8003029762968814E-4</c:v>
                      </c:pt>
                      <c:pt idx="213">
                        <c:v>-4.7300769093679081E-4</c:v>
                      </c:pt>
                      <c:pt idx="214">
                        <c:v>-4.4726772959711466E-4</c:v>
                      </c:pt>
                      <c:pt idx="215">
                        <c:v>-4.5664272102878057E-4</c:v>
                      </c:pt>
                      <c:pt idx="216">
                        <c:v>-6.0956363187697753E-4</c:v>
                      </c:pt>
                      <c:pt idx="217">
                        <c:v>-5.6924434147214104E-4</c:v>
                      </c:pt>
                      <c:pt idx="218">
                        <c:v>-5.0022072028847709E-4</c:v>
                      </c:pt>
                      <c:pt idx="219">
                        <c:v>-5.6146731009147405E-4</c:v>
                      </c:pt>
                      <c:pt idx="220">
                        <c:v>-5.4750462690048951E-4</c:v>
                      </c:pt>
                      <c:pt idx="221">
                        <c:v>-3.7867307349577506E-4</c:v>
                      </c:pt>
                      <c:pt idx="222">
                        <c:v>-4.0006840958011473E-4</c:v>
                      </c:pt>
                      <c:pt idx="223">
                        <c:v>-4.4985618907917555E-4</c:v>
                      </c:pt>
                      <c:pt idx="224">
                        <c:v>-4.3190271856110017E-4</c:v>
                      </c:pt>
                      <c:pt idx="225">
                        <c:v>-4.0562151268802105E-4</c:v>
                      </c:pt>
                      <c:pt idx="226">
                        <c:v>-4.8896850965825819E-4</c:v>
                      </c:pt>
                      <c:pt idx="227">
                        <c:v>-4.59621485269352E-4</c:v>
                      </c:pt>
                      <c:pt idx="228">
                        <c:v>-4.805877191780204E-4</c:v>
                      </c:pt>
                      <c:pt idx="229">
                        <c:v>-4.9529852076282005E-4</c:v>
                      </c:pt>
                      <c:pt idx="230">
                        <c:v>-4.8391113609259765E-4</c:v>
                      </c:pt>
                      <c:pt idx="231">
                        <c:v>-5.0595958488137808E-4</c:v>
                      </c:pt>
                      <c:pt idx="232">
                        <c:v>-3.7250825987417987E-4</c:v>
                      </c:pt>
                      <c:pt idx="233">
                        <c:v>-4.2082297136123234E-4</c:v>
                      </c:pt>
                      <c:pt idx="234">
                        <c:v>-1.7210410868763711E-4</c:v>
                      </c:pt>
                      <c:pt idx="235">
                        <c:v>-2.6360747432930236E-4</c:v>
                      </c:pt>
                      <c:pt idx="236">
                        <c:v>-3.9446019494677201E-4</c:v>
                      </c:pt>
                      <c:pt idx="237">
                        <c:v>-3.8861288951650422E-4</c:v>
                      </c:pt>
                      <c:pt idx="238">
                        <c:v>-3.9056688098929797E-4</c:v>
                      </c:pt>
                      <c:pt idx="239">
                        <c:v>-2.3643146018126893E-4</c:v>
                      </c:pt>
                      <c:pt idx="240">
                        <c:v>-1.5806835474277607E-4</c:v>
                      </c:pt>
                      <c:pt idx="241">
                        <c:v>-1.2359445046135074E-4</c:v>
                      </c:pt>
                      <c:pt idx="242">
                        <c:v>-1.3469736643683853E-4</c:v>
                      </c:pt>
                      <c:pt idx="243">
                        <c:v>-9.973307925369527E-5</c:v>
                      </c:pt>
                      <c:pt idx="244">
                        <c:v>-2.2217759072182918E-5</c:v>
                      </c:pt>
                      <c:pt idx="245">
                        <c:v>3.2072028844409961E-5</c:v>
                      </c:pt>
                      <c:pt idx="246">
                        <c:v>4.9635605884015744E-5</c:v>
                      </c:pt>
                      <c:pt idx="247">
                        <c:v>4.3987771273429039E-5</c:v>
                      </c:pt>
                      <c:pt idx="248">
                        <c:v>6.3436107645664145E-5</c:v>
                      </c:pt>
                      <c:pt idx="249">
                        <c:v>4.1020934154034627E-5</c:v>
                      </c:pt>
                      <c:pt idx="250">
                        <c:v>1.2648698298668473E-4</c:v>
                      </c:pt>
                      <c:pt idx="251">
                        <c:v>1.1446787217413174E-4</c:v>
                      </c:pt>
                      <c:pt idx="252">
                        <c:v>1.2962299329610428E-4</c:v>
                      </c:pt>
                      <c:pt idx="253">
                        <c:v>1.8240105287687338E-4</c:v>
                      </c:pt>
                      <c:pt idx="254">
                        <c:v>2.4359335371451423E-4</c:v>
                      </c:pt>
                      <c:pt idx="255">
                        <c:v>1.8554240982682021E-4</c:v>
                      </c:pt>
                      <c:pt idx="256">
                        <c:v>2.3748488545847826E-4</c:v>
                      </c:pt>
                      <c:pt idx="257">
                        <c:v>2.8841780568385938E-4</c:v>
                      </c:pt>
                      <c:pt idx="258">
                        <c:v>3.5078389975731549E-4</c:v>
                      </c:pt>
                      <c:pt idx="259">
                        <c:v>4.1020015628638606E-4</c:v>
                      </c:pt>
                      <c:pt idx="260">
                        <c:v>4.6731845413539101E-4</c:v>
                      </c:pt>
                      <c:pt idx="261">
                        <c:v>4.2949467392344514E-4</c:v>
                      </c:pt>
                      <c:pt idx="262">
                        <c:v>4.8165320866975364E-4</c:v>
                      </c:pt>
                      <c:pt idx="263">
                        <c:v>5.769159480690098E-4</c:v>
                      </c:pt>
                      <c:pt idx="264">
                        <c:v>6.5309049531823331E-4</c:v>
                      </c:pt>
                      <c:pt idx="265">
                        <c:v>8.1108056975992126E-4</c:v>
                      </c:pt>
                      <c:pt idx="266">
                        <c:v>6.5418875011992764E-4</c:v>
                      </c:pt>
                      <c:pt idx="267">
                        <c:v>6.0933962134814674E-4</c:v>
                      </c:pt>
                      <c:pt idx="268">
                        <c:v>5.0197798280846365E-4</c:v>
                      </c:pt>
                      <c:pt idx="269">
                        <c:v>5.6257365340057054E-4</c:v>
                      </c:pt>
                      <c:pt idx="270">
                        <c:v>3.3495345680870998E-4</c:v>
                      </c:pt>
                      <c:pt idx="271">
                        <c:v>2.0037001494314384E-4</c:v>
                      </c:pt>
                      <c:pt idx="272">
                        <c:v>1.0571871187088233E-4</c:v>
                      </c:pt>
                      <c:pt idx="273">
                        <c:v>1.1439000315311642E-4</c:v>
                      </c:pt>
                      <c:pt idx="274">
                        <c:v>1.5943407866384977E-5</c:v>
                      </c:pt>
                      <c:pt idx="275">
                        <c:v>1.9800392086968943E-4</c:v>
                      </c:pt>
                      <c:pt idx="276">
                        <c:v>3.0078019823694921E-4</c:v>
                      </c:pt>
                      <c:pt idx="277">
                        <c:v>4.1989731708317089E-4</c:v>
                      </c:pt>
                      <c:pt idx="278">
                        <c:v>3.0021523655454011E-4</c:v>
                      </c:pt>
                      <c:pt idx="279">
                        <c:v>1.8800049353601838E-4</c:v>
                      </c:pt>
                      <c:pt idx="280">
                        <c:v>2.7334754534359413E-4</c:v>
                      </c:pt>
                      <c:pt idx="281">
                        <c:v>3.8937211247135062E-4</c:v>
                      </c:pt>
                      <c:pt idx="282">
                        <c:v>2.9274872160451031E-4</c:v>
                      </c:pt>
                      <c:pt idx="283">
                        <c:v>2.0005607117883542E-4</c:v>
                      </c:pt>
                      <c:pt idx="284">
                        <c:v>3.1718794126917938E-4</c:v>
                      </c:pt>
                      <c:pt idx="285">
                        <c:v>3.0936443524392696E-4</c:v>
                      </c:pt>
                      <c:pt idx="286">
                        <c:v>2.7369452860422375E-5</c:v>
                      </c:pt>
                      <c:pt idx="288">
                        <c:v>1.5011282782443529E-4</c:v>
                      </c:pt>
                      <c:pt idx="289">
                        <c:v>1.6585786161794536E-4</c:v>
                      </c:pt>
                      <c:pt idx="290">
                        <c:v>3.4035452339494882E-4</c:v>
                      </c:pt>
                      <c:pt idx="291">
                        <c:v>3.1301879549782384E-4</c:v>
                      </c:pt>
                      <c:pt idx="292">
                        <c:v>3.5644845975621719E-4</c:v>
                      </c:pt>
                      <c:pt idx="293">
                        <c:v>4.2634399462590983E-4</c:v>
                      </c:pt>
                      <c:pt idx="294">
                        <c:v>3.7452860452679354E-4</c:v>
                      </c:pt>
                      <c:pt idx="295">
                        <c:v>4.1683739358126072E-4</c:v>
                      </c:pt>
                      <c:pt idx="296">
                        <c:v>3.6775564481852767E-4</c:v>
                      </c:pt>
                      <c:pt idx="297">
                        <c:v>3.6338867334765392E-4</c:v>
                      </c:pt>
                      <c:pt idx="298">
                        <c:v>3.6098858012417843E-4</c:v>
                      </c:pt>
                      <c:pt idx="299">
                        <c:v>4.185932851678419E-4</c:v>
                      </c:pt>
                      <c:pt idx="300">
                        <c:v>4.3343569636562784E-4</c:v>
                      </c:pt>
                      <c:pt idx="301">
                        <c:v>4.6790809262023739E-4</c:v>
                      </c:pt>
                      <c:pt idx="302">
                        <c:v>3.8461113472160446E-4</c:v>
                      </c:pt>
                      <c:pt idx="303">
                        <c:v>4.1536350300917172E-4</c:v>
                      </c:pt>
                      <c:pt idx="304">
                        <c:v>5.3080912493313993E-4</c:v>
                      </c:pt>
                      <c:pt idx="305">
                        <c:v>4.9706400888362135E-4</c:v>
                      </c:pt>
                      <c:pt idx="306">
                        <c:v>5.3323759647941696E-4</c:v>
                      </c:pt>
                      <c:pt idx="307">
                        <c:v>5.0720507793754015E-4</c:v>
                      </c:pt>
                      <c:pt idx="308">
                        <c:v>5.3801420287070837E-4</c:v>
                      </c:pt>
                      <c:pt idx="309">
                        <c:v>5.1743621732034718E-4</c:v>
                      </c:pt>
                      <c:pt idx="310">
                        <c:v>4.357546303277627E-4</c:v>
                      </c:pt>
                      <c:pt idx="312">
                        <c:v>4.2785092469459755E-4</c:v>
                      </c:pt>
                      <c:pt idx="313">
                        <c:v>4.9546248440560461E-4</c:v>
                      </c:pt>
                      <c:pt idx="314">
                        <c:v>5.5133556338508275E-4</c:v>
                      </c:pt>
                      <c:pt idx="315">
                        <c:v>6.2678406426933434E-4</c:v>
                      </c:pt>
                      <c:pt idx="316">
                        <c:v>6.20445690470615E-4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file:///C:\API_Trade\data\RTD\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55651.7</v>
          </cell>
          <cell r="D2">
            <v>25008.2</v>
          </cell>
          <cell r="E2">
            <v>26590.85</v>
          </cell>
          <cell r="F2">
            <v>12831.25</v>
          </cell>
          <cell r="G2">
            <v>82273.83</v>
          </cell>
          <cell r="H2">
            <v>63298.54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17.3</v>
          </cell>
          <cell r="D6" t="str">
            <v>BANKNIFTY25MAY50500PE</v>
          </cell>
          <cell r="E6" t="str">
            <v>BANKNIFTY</v>
          </cell>
          <cell r="G6">
            <v>50500</v>
          </cell>
          <cell r="H6" t="str">
            <v>PE</v>
          </cell>
          <cell r="J6">
            <v>0</v>
          </cell>
          <cell r="K6">
            <v>17.3</v>
          </cell>
          <cell r="L6">
            <v>1062300</v>
          </cell>
        </row>
        <row r="7">
          <cell r="C7">
            <v>1900</v>
          </cell>
          <cell r="D7" t="str">
            <v>BANKNIFTY25MAY54000CE</v>
          </cell>
          <cell r="E7" t="str">
            <v>BANKNIFTY</v>
          </cell>
          <cell r="G7">
            <v>54000</v>
          </cell>
          <cell r="H7" t="str">
            <v>CE</v>
          </cell>
          <cell r="J7">
            <v>1654.0500000000029</v>
          </cell>
          <cell r="K7">
            <v>245.94999999999709</v>
          </cell>
          <cell r="L7">
            <v>63780</v>
          </cell>
        </row>
        <row r="8">
          <cell r="C8">
            <v>1341.45</v>
          </cell>
          <cell r="D8" t="str">
            <v>BANKNIFTY25MAY54700CE</v>
          </cell>
          <cell r="E8" t="str">
            <v>BANKNIFTY</v>
          </cell>
          <cell r="G8">
            <v>54700</v>
          </cell>
          <cell r="H8" t="str">
            <v>CE</v>
          </cell>
          <cell r="J8">
            <v>954.05000000000291</v>
          </cell>
          <cell r="K8">
            <v>387.39999999999714</v>
          </cell>
          <cell r="L8">
            <v>44580</v>
          </cell>
        </row>
        <row r="9">
          <cell r="C9">
            <v>896.9</v>
          </cell>
          <cell r="D9" t="str">
            <v>BANKNIFTY25MAY55300CE</v>
          </cell>
          <cell r="E9" t="str">
            <v>BANKNIFTY</v>
          </cell>
          <cell r="G9">
            <v>55300</v>
          </cell>
          <cell r="H9" t="str">
            <v>CE</v>
          </cell>
          <cell r="J9">
            <v>354.05000000000291</v>
          </cell>
          <cell r="K9">
            <v>542.84999999999707</v>
          </cell>
          <cell r="L9">
            <v>1841220</v>
          </cell>
        </row>
        <row r="10">
          <cell r="C10">
            <v>1336</v>
          </cell>
          <cell r="D10" t="str">
            <v>BANKNIFTY25MAY56900PE</v>
          </cell>
          <cell r="E10" t="str">
            <v>BANKNIFTY</v>
          </cell>
          <cell r="G10">
            <v>56900</v>
          </cell>
          <cell r="H10" t="str">
            <v>PE</v>
          </cell>
          <cell r="J10">
            <v>1245.9499999999971</v>
          </cell>
          <cell r="K10">
            <v>90.05000000000291</v>
          </cell>
          <cell r="L10">
            <v>2640</v>
          </cell>
        </row>
        <row r="11">
          <cell r="C11">
            <v>13.05</v>
          </cell>
          <cell r="D11" t="str">
            <v>BANKNIFTY25MAY60000CE</v>
          </cell>
          <cell r="E11" t="str">
            <v>BANKNIFTY</v>
          </cell>
          <cell r="G11">
            <v>60000</v>
          </cell>
          <cell r="H11" t="str">
            <v>CE</v>
          </cell>
          <cell r="J11">
            <v>0</v>
          </cell>
          <cell r="K11">
            <v>13.05</v>
          </cell>
          <cell r="L11">
            <v>1450410</v>
          </cell>
        </row>
        <row r="12">
          <cell r="C12">
            <v>2772.75</v>
          </cell>
          <cell r="D12" t="str">
            <v>BANKNIFTY25MAY52800CE</v>
          </cell>
          <cell r="E12" t="str">
            <v>BANKNIFTY</v>
          </cell>
          <cell r="G12">
            <v>52800</v>
          </cell>
          <cell r="H12" t="str">
            <v>CE</v>
          </cell>
          <cell r="J12">
            <v>2854.0500000000029</v>
          </cell>
          <cell r="K12">
            <v>-81.30000000000291</v>
          </cell>
          <cell r="L12">
            <v>600</v>
          </cell>
        </row>
        <row r="13">
          <cell r="C13">
            <v>590.45000000000005</v>
          </cell>
          <cell r="D13" t="str">
            <v>BANKNIFTY25MAY55700PE</v>
          </cell>
          <cell r="E13" t="str">
            <v>BANKNIFTY</v>
          </cell>
          <cell r="G13">
            <v>55700</v>
          </cell>
          <cell r="H13" t="str">
            <v>PE</v>
          </cell>
          <cell r="J13">
            <v>45.94999999999709</v>
          </cell>
          <cell r="K13">
            <v>544.50000000000296</v>
          </cell>
          <cell r="L13">
            <v>1086510</v>
          </cell>
        </row>
        <row r="14">
          <cell r="C14">
            <v>853</v>
          </cell>
          <cell r="D14" t="str">
            <v>BANKNIFTY25MAY56200PE</v>
          </cell>
          <cell r="E14" t="str">
            <v>BANKNIFTY</v>
          </cell>
          <cell r="G14">
            <v>56200</v>
          </cell>
          <cell r="H14" t="str">
            <v>PE</v>
          </cell>
          <cell r="J14">
            <v>545.94999999999709</v>
          </cell>
          <cell r="K14">
            <v>307.05000000000291</v>
          </cell>
          <cell r="L14">
            <v>68850</v>
          </cell>
        </row>
        <row r="15">
          <cell r="C15">
            <v>22.9</v>
          </cell>
          <cell r="D15" t="str">
            <v>BANKNIFTY25MAY59100CE</v>
          </cell>
          <cell r="E15" t="str">
            <v>BANKNIFTY</v>
          </cell>
          <cell r="G15">
            <v>59100</v>
          </cell>
          <cell r="H15" t="str">
            <v>CE</v>
          </cell>
          <cell r="J15">
            <v>0</v>
          </cell>
          <cell r="K15">
            <v>22.9</v>
          </cell>
          <cell r="L15">
            <v>131580</v>
          </cell>
        </row>
        <row r="16">
          <cell r="C16">
            <v>2783.8</v>
          </cell>
          <cell r="D16" t="str">
            <v>BANKNIFTY25MAY58500PE</v>
          </cell>
          <cell r="E16" t="str">
            <v>BANKNIFTY</v>
          </cell>
          <cell r="G16">
            <v>58500</v>
          </cell>
          <cell r="H16" t="str">
            <v>PE</v>
          </cell>
          <cell r="J16">
            <v>2845.9499999999971</v>
          </cell>
          <cell r="K16">
            <v>-62.149999999996908</v>
          </cell>
          <cell r="L16">
            <v>210</v>
          </cell>
        </row>
        <row r="17">
          <cell r="C17">
            <v>42.15</v>
          </cell>
          <cell r="D17" t="str">
            <v>BANKNIFTY25MAY58400CE</v>
          </cell>
          <cell r="E17" t="str">
            <v>BANKNIFTY</v>
          </cell>
          <cell r="G17">
            <v>58400</v>
          </cell>
          <cell r="H17" t="str">
            <v>CE</v>
          </cell>
          <cell r="J17">
            <v>0</v>
          </cell>
          <cell r="K17">
            <v>42.15</v>
          </cell>
          <cell r="L17">
            <v>135960</v>
          </cell>
        </row>
        <row r="18">
          <cell r="C18">
            <v>686.35</v>
          </cell>
          <cell r="D18" t="str">
            <v>BANKNIFTY25MAY55900PE</v>
          </cell>
          <cell r="E18" t="str">
            <v>BANKNIFTY</v>
          </cell>
          <cell r="G18">
            <v>55900</v>
          </cell>
          <cell r="H18" t="str">
            <v>PE</v>
          </cell>
          <cell r="J18">
            <v>245.94999999999709</v>
          </cell>
          <cell r="K18">
            <v>440.40000000000293</v>
          </cell>
          <cell r="L18">
            <v>224430</v>
          </cell>
        </row>
        <row r="19">
          <cell r="C19">
            <v>257.25</v>
          </cell>
          <cell r="D19" t="str">
            <v>BANKNIFTY25MAY54700PE</v>
          </cell>
          <cell r="E19" t="str">
            <v>BANKNIFTY</v>
          </cell>
          <cell r="G19">
            <v>54700</v>
          </cell>
          <cell r="H19" t="str">
            <v>PE</v>
          </cell>
          <cell r="J19">
            <v>0</v>
          </cell>
          <cell r="K19">
            <v>257.25</v>
          </cell>
          <cell r="L19">
            <v>416100</v>
          </cell>
        </row>
        <row r="20">
          <cell r="C20">
            <v>3730.5</v>
          </cell>
          <cell r="D20" t="str">
            <v>BANKNIFTY25MAY58900PE</v>
          </cell>
          <cell r="E20" t="str">
            <v>BANKNIFTY</v>
          </cell>
          <cell r="G20">
            <v>58900</v>
          </cell>
          <cell r="H20" t="str">
            <v>PE</v>
          </cell>
          <cell r="J20">
            <v>3245.9499999999971</v>
          </cell>
          <cell r="K20">
            <v>484.55000000000291</v>
          </cell>
          <cell r="L20">
            <v>0</v>
          </cell>
        </row>
        <row r="21">
          <cell r="C21">
            <v>792.75</v>
          </cell>
          <cell r="D21" t="str">
            <v>BANKNIFTY25MAY56100PE</v>
          </cell>
          <cell r="E21" t="str">
            <v>BANKNIFTY</v>
          </cell>
          <cell r="G21">
            <v>56100</v>
          </cell>
          <cell r="H21" t="str">
            <v>PE</v>
          </cell>
          <cell r="J21">
            <v>445.94999999999709</v>
          </cell>
          <cell r="K21">
            <v>346.80000000000291</v>
          </cell>
          <cell r="L21">
            <v>74340</v>
          </cell>
        </row>
        <row r="22">
          <cell r="C22">
            <v>21.15</v>
          </cell>
          <cell r="D22" t="str">
            <v>BANKNIFTY25MAY59200CE</v>
          </cell>
          <cell r="E22" t="str">
            <v>BANKNIFTY</v>
          </cell>
          <cell r="G22">
            <v>59200</v>
          </cell>
          <cell r="H22" t="str">
            <v>CE</v>
          </cell>
          <cell r="J22">
            <v>0</v>
          </cell>
          <cell r="K22">
            <v>21.15</v>
          </cell>
          <cell r="L22">
            <v>146100</v>
          </cell>
        </row>
        <row r="23">
          <cell r="C23">
            <v>3465.9</v>
          </cell>
          <cell r="D23" t="str">
            <v>BANKNIFTY25MAY58700PE</v>
          </cell>
          <cell r="E23" t="str">
            <v>BANKNIFTY</v>
          </cell>
          <cell r="G23">
            <v>58700</v>
          </cell>
          <cell r="H23" t="str">
            <v>PE</v>
          </cell>
          <cell r="J23">
            <v>3045.9499999999971</v>
          </cell>
          <cell r="K23">
            <v>419.950000000003</v>
          </cell>
          <cell r="L23">
            <v>0</v>
          </cell>
        </row>
        <row r="24">
          <cell r="C24">
            <v>33.85</v>
          </cell>
          <cell r="D24" t="str">
            <v>BANKNIFTY25MAY51900PE</v>
          </cell>
          <cell r="E24" t="str">
            <v>BANKNIFTY</v>
          </cell>
          <cell r="G24">
            <v>51900</v>
          </cell>
          <cell r="H24" t="str">
            <v>PE</v>
          </cell>
          <cell r="J24">
            <v>0</v>
          </cell>
          <cell r="K24">
            <v>33.85</v>
          </cell>
          <cell r="L24">
            <v>78870</v>
          </cell>
        </row>
        <row r="25">
          <cell r="C25">
            <v>18.3</v>
          </cell>
          <cell r="D25" t="str">
            <v>BANKNIFTY25MAY50600PE</v>
          </cell>
          <cell r="E25" t="str">
            <v>BANKNIFTY</v>
          </cell>
          <cell r="G25">
            <v>50600</v>
          </cell>
          <cell r="H25" t="str">
            <v>PE</v>
          </cell>
          <cell r="J25">
            <v>0</v>
          </cell>
          <cell r="K25">
            <v>18.3</v>
          </cell>
          <cell r="L25">
            <v>33600</v>
          </cell>
        </row>
        <row r="26">
          <cell r="C26">
            <v>2113.25</v>
          </cell>
          <cell r="D26" t="str">
            <v>BANKNIFTY25MAY57400PE</v>
          </cell>
          <cell r="E26" t="str">
            <v>BANKNIFTY</v>
          </cell>
          <cell r="G26">
            <v>57400</v>
          </cell>
          <cell r="H26" t="str">
            <v>PE</v>
          </cell>
          <cell r="J26">
            <v>1745.9499999999971</v>
          </cell>
          <cell r="K26">
            <v>367.30000000000291</v>
          </cell>
          <cell r="L26">
            <v>0</v>
          </cell>
        </row>
        <row r="27">
          <cell r="C27">
            <v>3522.8</v>
          </cell>
          <cell r="D27" t="str">
            <v>BANKNIFTY25MAY58800PE</v>
          </cell>
          <cell r="E27" t="str">
            <v>BANKNIFTY</v>
          </cell>
          <cell r="G27">
            <v>58800</v>
          </cell>
          <cell r="H27" t="str">
            <v>PE</v>
          </cell>
          <cell r="J27">
            <v>3145.9499999999971</v>
          </cell>
          <cell r="K27">
            <v>376.85000000000309</v>
          </cell>
          <cell r="L27">
            <v>0</v>
          </cell>
        </row>
        <row r="28">
          <cell r="C28">
            <v>395.45</v>
          </cell>
          <cell r="D28" t="str">
            <v>BANKNIFTY25MAY55200PE</v>
          </cell>
          <cell r="E28" t="str">
            <v>BANKNIFTY</v>
          </cell>
          <cell r="G28">
            <v>55200</v>
          </cell>
          <cell r="H28" t="str">
            <v>PE</v>
          </cell>
          <cell r="J28">
            <v>0</v>
          </cell>
          <cell r="K28">
            <v>395.45</v>
          </cell>
          <cell r="L28">
            <v>1031400</v>
          </cell>
        </row>
        <row r="29">
          <cell r="C29">
            <v>2043.1</v>
          </cell>
          <cell r="D29" t="str">
            <v>BANKNIFTY25MAY57600PE</v>
          </cell>
          <cell r="E29" t="str">
            <v>BANKNIFTY</v>
          </cell>
          <cell r="G29">
            <v>57600</v>
          </cell>
          <cell r="H29" t="str">
            <v>PE</v>
          </cell>
          <cell r="J29">
            <v>1945.9499999999971</v>
          </cell>
          <cell r="K29">
            <v>97.150000000002819</v>
          </cell>
          <cell r="L29">
            <v>60</v>
          </cell>
        </row>
        <row r="30">
          <cell r="C30">
            <v>966.4</v>
          </cell>
          <cell r="D30" t="str">
            <v>BANKNIFTY25MAY55200CE</v>
          </cell>
          <cell r="E30" t="str">
            <v>BANKNIFTY</v>
          </cell>
          <cell r="G30">
            <v>55200</v>
          </cell>
          <cell r="H30" t="str">
            <v>CE</v>
          </cell>
          <cell r="J30">
            <v>454.05000000000291</v>
          </cell>
          <cell r="K30">
            <v>512.34999999999707</v>
          </cell>
          <cell r="L30">
            <v>704430</v>
          </cell>
        </row>
        <row r="31">
          <cell r="C31">
            <v>45.15</v>
          </cell>
          <cell r="D31" t="str">
            <v>BANKNIFTY25MAY52400PE</v>
          </cell>
          <cell r="E31" t="str">
            <v>BANKNIFTY</v>
          </cell>
          <cell r="G31">
            <v>52400</v>
          </cell>
          <cell r="H31" t="str">
            <v>PE</v>
          </cell>
          <cell r="J31">
            <v>0</v>
          </cell>
          <cell r="K31">
            <v>45.15</v>
          </cell>
          <cell r="L31">
            <v>55770</v>
          </cell>
        </row>
        <row r="32">
          <cell r="C32">
            <v>97.35</v>
          </cell>
          <cell r="D32" t="str">
            <v>BANKNIFTY25MAY57600CE</v>
          </cell>
          <cell r="E32" t="str">
            <v>BANKNIFTY</v>
          </cell>
          <cell r="G32">
            <v>57600</v>
          </cell>
          <cell r="H32" t="str">
            <v>CE</v>
          </cell>
          <cell r="J32">
            <v>0</v>
          </cell>
          <cell r="K32">
            <v>97.35</v>
          </cell>
          <cell r="L32">
            <v>362190</v>
          </cell>
        </row>
        <row r="33">
          <cell r="C33">
            <v>17.3</v>
          </cell>
          <cell r="D33" t="str">
            <v>BANKNIFTY25MAY50400PE</v>
          </cell>
          <cell r="E33" t="str">
            <v>BANKNIFTY</v>
          </cell>
          <cell r="G33">
            <v>50400</v>
          </cell>
          <cell r="H33" t="str">
            <v>PE</v>
          </cell>
          <cell r="J33">
            <v>0</v>
          </cell>
          <cell r="K33">
            <v>17.3</v>
          </cell>
          <cell r="L33">
            <v>12870</v>
          </cell>
        </row>
        <row r="34">
          <cell r="C34">
            <v>29</v>
          </cell>
          <cell r="D34" t="str">
            <v>BANKNIFTY25MAY51600PE</v>
          </cell>
          <cell r="E34" t="str">
            <v>BANKNIFTY</v>
          </cell>
          <cell r="G34">
            <v>51600</v>
          </cell>
          <cell r="H34" t="str">
            <v>PE</v>
          </cell>
          <cell r="J34">
            <v>0</v>
          </cell>
          <cell r="K34">
            <v>29</v>
          </cell>
          <cell r="L34">
            <v>50280</v>
          </cell>
        </row>
        <row r="35">
          <cell r="C35">
            <v>131.5</v>
          </cell>
          <cell r="D35" t="str">
            <v>BANKNIFTY25MAY53900PE</v>
          </cell>
          <cell r="E35" t="str">
            <v>BANKNIFTY</v>
          </cell>
          <cell r="G35">
            <v>53900</v>
          </cell>
          <cell r="H35" t="str">
            <v>PE</v>
          </cell>
          <cell r="J35">
            <v>0</v>
          </cell>
          <cell r="K35">
            <v>131.5</v>
          </cell>
          <cell r="L35">
            <v>146460</v>
          </cell>
        </row>
        <row r="36">
          <cell r="C36">
            <v>260.89999999999998</v>
          </cell>
          <cell r="D36" t="str">
            <v>BANKNIFTY25MAY56700CE</v>
          </cell>
          <cell r="E36" t="str">
            <v>BANKNIFTY</v>
          </cell>
          <cell r="G36">
            <v>56700</v>
          </cell>
          <cell r="H36" t="str">
            <v>CE</v>
          </cell>
          <cell r="J36">
            <v>0</v>
          </cell>
          <cell r="K36">
            <v>260.89999999999998</v>
          </cell>
          <cell r="L36">
            <v>450000</v>
          </cell>
        </row>
        <row r="37">
          <cell r="C37">
            <v>3850</v>
          </cell>
          <cell r="D37" t="str">
            <v>BANKNIFTY25MAY51900CE</v>
          </cell>
          <cell r="E37" t="str">
            <v>BANKNIFTY</v>
          </cell>
          <cell r="G37">
            <v>51900</v>
          </cell>
          <cell r="H37" t="str">
            <v>CE</v>
          </cell>
          <cell r="J37">
            <v>3754.0500000000029</v>
          </cell>
          <cell r="K37">
            <v>95.94999999999709</v>
          </cell>
          <cell r="L37">
            <v>180</v>
          </cell>
        </row>
        <row r="38">
          <cell r="C38">
            <v>3537</v>
          </cell>
          <cell r="D38" t="str">
            <v>BANKNIFTY25MAY52200CE</v>
          </cell>
          <cell r="E38" t="str">
            <v>BANKNIFTY</v>
          </cell>
          <cell r="G38">
            <v>52200</v>
          </cell>
          <cell r="H38" t="str">
            <v>CE</v>
          </cell>
          <cell r="J38">
            <v>3454.0500000000029</v>
          </cell>
          <cell r="K38">
            <v>82.94999999999709</v>
          </cell>
          <cell r="L38">
            <v>120</v>
          </cell>
        </row>
        <row r="39">
          <cell r="C39">
            <v>78.05</v>
          </cell>
          <cell r="D39" t="str">
            <v>BANKNIFTY25MAY57800CE</v>
          </cell>
          <cell r="E39" t="str">
            <v>BANKNIFTY</v>
          </cell>
          <cell r="G39">
            <v>57800</v>
          </cell>
          <cell r="H39" t="str">
            <v>CE</v>
          </cell>
          <cell r="J39">
            <v>0</v>
          </cell>
          <cell r="K39">
            <v>78.05</v>
          </cell>
          <cell r="L39">
            <v>218220</v>
          </cell>
        </row>
        <row r="40">
          <cell r="C40">
            <v>1245.25</v>
          </cell>
          <cell r="D40" t="str">
            <v>BANKNIFTY25MAY56800PE</v>
          </cell>
          <cell r="E40" t="str">
            <v>BANKNIFTY</v>
          </cell>
          <cell r="G40">
            <v>56800</v>
          </cell>
          <cell r="H40" t="str">
            <v>PE</v>
          </cell>
          <cell r="J40">
            <v>1145.9499999999971</v>
          </cell>
          <cell r="K40">
            <v>99.30000000000291</v>
          </cell>
          <cell r="L40">
            <v>1140</v>
          </cell>
        </row>
        <row r="41">
          <cell r="C41">
            <v>2683.4</v>
          </cell>
          <cell r="D41" t="str">
            <v>BANKNIFTY25MAY53100CE</v>
          </cell>
          <cell r="E41" t="str">
            <v>BANKNIFTY</v>
          </cell>
          <cell r="G41">
            <v>53100</v>
          </cell>
          <cell r="H41" t="str">
            <v>CE</v>
          </cell>
          <cell r="J41">
            <v>2554.0500000000029</v>
          </cell>
          <cell r="K41">
            <v>129.34999999999718</v>
          </cell>
          <cell r="L41">
            <v>60</v>
          </cell>
        </row>
        <row r="42">
          <cell r="C42">
            <v>14.6</v>
          </cell>
          <cell r="D42" t="str">
            <v>BANKNIFTY25MAY59800CE</v>
          </cell>
          <cell r="E42" t="str">
            <v>BANKNIFTY</v>
          </cell>
          <cell r="G42">
            <v>59800</v>
          </cell>
          <cell r="H42" t="str">
            <v>CE</v>
          </cell>
          <cell r="J42">
            <v>0</v>
          </cell>
          <cell r="K42">
            <v>14.6</v>
          </cell>
          <cell r="L42">
            <v>95490</v>
          </cell>
        </row>
        <row r="43">
          <cell r="C43">
            <v>23.3</v>
          </cell>
          <cell r="D43" t="str">
            <v>BANKNIFTY25MAY51100PE</v>
          </cell>
          <cell r="E43" t="str">
            <v>BANKNIFTY</v>
          </cell>
          <cell r="G43">
            <v>51100</v>
          </cell>
          <cell r="H43" t="str">
            <v>PE</v>
          </cell>
          <cell r="J43">
            <v>0</v>
          </cell>
          <cell r="K43">
            <v>23.3</v>
          </cell>
          <cell r="L43">
            <v>74640</v>
          </cell>
        </row>
        <row r="44">
          <cell r="C44">
            <v>90.15</v>
          </cell>
          <cell r="D44" t="str">
            <v>BANKNIFTY25MAY53400PE</v>
          </cell>
          <cell r="E44" t="str">
            <v>BANKNIFTY</v>
          </cell>
          <cell r="G44">
            <v>53400</v>
          </cell>
          <cell r="H44" t="str">
            <v>PE</v>
          </cell>
          <cell r="J44">
            <v>0</v>
          </cell>
          <cell r="K44">
            <v>90.15</v>
          </cell>
          <cell r="L44">
            <v>172470</v>
          </cell>
        </row>
        <row r="45">
          <cell r="C45">
            <v>2221.25</v>
          </cell>
          <cell r="D45" t="str">
            <v>BANKNIFTY25MAY53600CE</v>
          </cell>
          <cell r="E45" t="str">
            <v>BANKNIFTY</v>
          </cell>
          <cell r="G45">
            <v>53600</v>
          </cell>
          <cell r="H45" t="str">
            <v>CE</v>
          </cell>
          <cell r="J45">
            <v>2054.0500000000029</v>
          </cell>
          <cell r="K45">
            <v>167.19999999999709</v>
          </cell>
          <cell r="L45">
            <v>2280</v>
          </cell>
        </row>
        <row r="46">
          <cell r="C46">
            <v>5323.6</v>
          </cell>
          <cell r="D46" t="str">
            <v>BANKNIFTY25MAY50400CE</v>
          </cell>
          <cell r="E46" t="str">
            <v>BANKNIFTY</v>
          </cell>
          <cell r="G46">
            <v>50400</v>
          </cell>
          <cell r="H46" t="str">
            <v>CE</v>
          </cell>
          <cell r="J46">
            <v>5254.0500000000029</v>
          </cell>
          <cell r="K46">
            <v>69.549999999997453</v>
          </cell>
          <cell r="L46">
            <v>960</v>
          </cell>
        </row>
        <row r="47">
          <cell r="C47">
            <v>61.75</v>
          </cell>
          <cell r="D47" t="str">
            <v>BANKNIFTY25MAY52900PE</v>
          </cell>
          <cell r="E47" t="str">
            <v>BANKNIFTY</v>
          </cell>
          <cell r="G47">
            <v>52900</v>
          </cell>
          <cell r="H47" t="str">
            <v>PE</v>
          </cell>
          <cell r="J47">
            <v>0</v>
          </cell>
          <cell r="K47">
            <v>61.75</v>
          </cell>
          <cell r="L47">
            <v>135540</v>
          </cell>
        </row>
        <row r="48">
          <cell r="C48">
            <v>1531.35</v>
          </cell>
          <cell r="D48" t="str">
            <v>BANKNIFTY25MAY57100PE</v>
          </cell>
          <cell r="E48" t="str">
            <v>BANKNIFTY</v>
          </cell>
          <cell r="G48">
            <v>57100</v>
          </cell>
          <cell r="H48" t="str">
            <v>PE</v>
          </cell>
          <cell r="J48">
            <v>1445.9499999999971</v>
          </cell>
          <cell r="K48">
            <v>85.400000000002819</v>
          </cell>
          <cell r="L48">
            <v>30</v>
          </cell>
        </row>
        <row r="49">
          <cell r="C49">
            <v>15.65</v>
          </cell>
          <cell r="D49" t="str">
            <v>BANKNIFTY25MAY59700CE</v>
          </cell>
          <cell r="E49" t="str">
            <v>BANKNIFTY</v>
          </cell>
          <cell r="G49">
            <v>59700</v>
          </cell>
          <cell r="H49" t="str">
            <v>CE</v>
          </cell>
          <cell r="J49">
            <v>0</v>
          </cell>
          <cell r="K49">
            <v>15.65</v>
          </cell>
          <cell r="L49">
            <v>66300</v>
          </cell>
        </row>
        <row r="50">
          <cell r="C50">
            <v>24.05</v>
          </cell>
          <cell r="D50" t="str">
            <v>BANKNIFTY25MAY51200PE</v>
          </cell>
          <cell r="E50" t="str">
            <v>BANKNIFTY</v>
          </cell>
          <cell r="G50">
            <v>51200</v>
          </cell>
          <cell r="H50" t="str">
            <v>PE</v>
          </cell>
          <cell r="J50">
            <v>0</v>
          </cell>
          <cell r="K50">
            <v>24.05</v>
          </cell>
          <cell r="L50">
            <v>31170</v>
          </cell>
        </row>
        <row r="51">
          <cell r="C51">
            <v>40.25</v>
          </cell>
          <cell r="D51" t="str">
            <v>BANKNIFTY25MAY52200PE</v>
          </cell>
          <cell r="E51" t="str">
            <v>BANKNIFTY</v>
          </cell>
          <cell r="G51">
            <v>52200</v>
          </cell>
          <cell r="H51" t="str">
            <v>PE</v>
          </cell>
          <cell r="J51">
            <v>0</v>
          </cell>
          <cell r="K51">
            <v>40.25</v>
          </cell>
          <cell r="L51">
            <v>49890</v>
          </cell>
        </row>
        <row r="52">
          <cell r="C52">
            <v>636.29999999999995</v>
          </cell>
          <cell r="D52" t="str">
            <v>BANKNIFTY25MAY55800PE</v>
          </cell>
          <cell r="E52" t="str">
            <v>BANKNIFTY</v>
          </cell>
          <cell r="G52">
            <v>55800</v>
          </cell>
          <cell r="H52" t="str">
            <v>PE</v>
          </cell>
          <cell r="J52">
            <v>145.94999999999709</v>
          </cell>
          <cell r="K52">
            <v>490.35000000000286</v>
          </cell>
          <cell r="L52">
            <v>669450</v>
          </cell>
        </row>
        <row r="53">
          <cell r="C53">
            <v>465.1</v>
          </cell>
          <cell r="D53" t="str">
            <v>BANKNIFTY25MAY55400PE</v>
          </cell>
          <cell r="E53" t="str">
            <v>BANKNIFTY</v>
          </cell>
          <cell r="G53">
            <v>55400</v>
          </cell>
          <cell r="H53" t="str">
            <v>PE</v>
          </cell>
          <cell r="J53">
            <v>0</v>
          </cell>
          <cell r="K53">
            <v>465.1</v>
          </cell>
          <cell r="L53">
            <v>2293860</v>
          </cell>
        </row>
        <row r="54">
          <cell r="C54">
            <v>150.44999999999999</v>
          </cell>
          <cell r="D54" t="str">
            <v>BANKNIFTY25MAY57200CE</v>
          </cell>
          <cell r="E54" t="str">
            <v>BANKNIFTY</v>
          </cell>
          <cell r="G54">
            <v>57200</v>
          </cell>
          <cell r="H54" t="str">
            <v>CE</v>
          </cell>
          <cell r="J54">
            <v>0</v>
          </cell>
          <cell r="K54">
            <v>150.44999999999999</v>
          </cell>
          <cell r="L54">
            <v>480690</v>
          </cell>
        </row>
        <row r="55">
          <cell r="C55">
            <v>37.950000000000003</v>
          </cell>
          <cell r="D55" t="str">
            <v>BANKNIFTY25MAY58500CE</v>
          </cell>
          <cell r="E55" t="str">
            <v>BANKNIFTY</v>
          </cell>
          <cell r="G55">
            <v>58500</v>
          </cell>
          <cell r="H55" t="str">
            <v>CE</v>
          </cell>
          <cell r="J55">
            <v>0</v>
          </cell>
          <cell r="K55">
            <v>37.950000000000003</v>
          </cell>
          <cell r="L55">
            <v>1009590</v>
          </cell>
        </row>
        <row r="56">
          <cell r="C56">
            <v>1691.5</v>
          </cell>
          <cell r="D56" t="str">
            <v>BANKNIFTY25MAY54200CE</v>
          </cell>
          <cell r="E56" t="str">
            <v>BANKNIFTY</v>
          </cell>
          <cell r="G56">
            <v>54200</v>
          </cell>
          <cell r="H56" t="str">
            <v>CE</v>
          </cell>
          <cell r="J56">
            <v>1454.0500000000029</v>
          </cell>
          <cell r="K56">
            <v>237.44999999999709</v>
          </cell>
          <cell r="L56">
            <v>1890</v>
          </cell>
        </row>
        <row r="57">
          <cell r="C57">
            <v>1647.95</v>
          </cell>
          <cell r="D57" t="str">
            <v>BANKNIFTY25MAY54300CE</v>
          </cell>
          <cell r="E57" t="str">
            <v>BANKNIFTY</v>
          </cell>
          <cell r="G57">
            <v>54300</v>
          </cell>
          <cell r="H57" t="str">
            <v>CE</v>
          </cell>
          <cell r="J57">
            <v>1354.0500000000029</v>
          </cell>
          <cell r="K57">
            <v>293.89999999999714</v>
          </cell>
          <cell r="L57">
            <v>9390</v>
          </cell>
        </row>
        <row r="58">
          <cell r="C58">
            <v>1103.3</v>
          </cell>
          <cell r="D58" t="str">
            <v>BANKNIFTY25MAY55000CE</v>
          </cell>
          <cell r="E58" t="str">
            <v>BANKNIFTY</v>
          </cell>
          <cell r="G58">
            <v>55000</v>
          </cell>
          <cell r="H58" t="str">
            <v>CE</v>
          </cell>
          <cell r="J58">
            <v>654.05000000000291</v>
          </cell>
          <cell r="K58">
            <v>449.24999999999704</v>
          </cell>
          <cell r="L58">
            <v>1496310</v>
          </cell>
        </row>
        <row r="59">
          <cell r="C59">
            <v>4033.6</v>
          </cell>
          <cell r="D59" t="str">
            <v>BANKNIFTY25MAY59300PE</v>
          </cell>
          <cell r="E59" t="str">
            <v>BANKNIFTY</v>
          </cell>
          <cell r="G59">
            <v>59300</v>
          </cell>
          <cell r="H59" t="str">
            <v>PE</v>
          </cell>
          <cell r="J59">
            <v>3645.9499999999971</v>
          </cell>
          <cell r="K59">
            <v>387.65000000000282</v>
          </cell>
          <cell r="L59">
            <v>0</v>
          </cell>
        </row>
        <row r="60">
          <cell r="C60">
            <v>25.15</v>
          </cell>
          <cell r="D60" t="str">
            <v>BANKNIFTY25MAY51300PE</v>
          </cell>
          <cell r="E60" t="str">
            <v>BANKNIFTY</v>
          </cell>
          <cell r="G60">
            <v>51300</v>
          </cell>
          <cell r="H60" t="str">
            <v>PE</v>
          </cell>
          <cell r="J60">
            <v>0</v>
          </cell>
          <cell r="K60">
            <v>25.15</v>
          </cell>
          <cell r="L60">
            <v>170220</v>
          </cell>
        </row>
        <row r="61">
          <cell r="C61">
            <v>1485</v>
          </cell>
          <cell r="D61" t="str">
            <v>BANKNIFTY25MAY54500CE</v>
          </cell>
          <cell r="E61" t="str">
            <v>BANKNIFTY</v>
          </cell>
          <cell r="G61">
            <v>54500</v>
          </cell>
          <cell r="H61" t="str">
            <v>CE</v>
          </cell>
          <cell r="J61">
            <v>1154.0500000000029</v>
          </cell>
          <cell r="K61">
            <v>330.94999999999709</v>
          </cell>
          <cell r="L61">
            <v>104100</v>
          </cell>
        </row>
        <row r="62">
          <cell r="C62">
            <v>4841.25</v>
          </cell>
          <cell r="D62" t="str">
            <v>BANKNIFTY25MAY50900CE</v>
          </cell>
          <cell r="E62" t="str">
            <v>BANKNIFTY</v>
          </cell>
          <cell r="G62">
            <v>50900</v>
          </cell>
          <cell r="H62" t="str">
            <v>CE</v>
          </cell>
          <cell r="J62">
            <v>4754.0500000000029</v>
          </cell>
          <cell r="K62">
            <v>87.19999999999709</v>
          </cell>
          <cell r="L62">
            <v>0</v>
          </cell>
        </row>
        <row r="63">
          <cell r="C63">
            <v>4741.45</v>
          </cell>
          <cell r="D63" t="str">
            <v>BANKNIFTY25MAY51000CE</v>
          </cell>
          <cell r="E63" t="str">
            <v>BANKNIFTY</v>
          </cell>
          <cell r="G63">
            <v>51000</v>
          </cell>
          <cell r="H63" t="str">
            <v>CE</v>
          </cell>
          <cell r="J63">
            <v>4654.0500000000029</v>
          </cell>
          <cell r="K63">
            <v>87.399999999996908</v>
          </cell>
          <cell r="L63">
            <v>2850</v>
          </cell>
        </row>
        <row r="64">
          <cell r="C64">
            <v>188.45</v>
          </cell>
          <cell r="D64" t="str">
            <v>BANKNIFTY25MAY57000CE</v>
          </cell>
          <cell r="E64" t="str">
            <v>BANKNIFTY</v>
          </cell>
          <cell r="G64">
            <v>57000</v>
          </cell>
          <cell r="H64" t="str">
            <v>CE</v>
          </cell>
          <cell r="J64">
            <v>0</v>
          </cell>
          <cell r="K64">
            <v>188.45</v>
          </cell>
          <cell r="L64">
            <v>2580180</v>
          </cell>
        </row>
        <row r="65">
          <cell r="C65">
            <v>3650</v>
          </cell>
          <cell r="D65" t="str">
            <v>BANKNIFTY25MAY52100CE</v>
          </cell>
          <cell r="E65" t="str">
            <v>BANKNIFTY</v>
          </cell>
          <cell r="G65">
            <v>52100</v>
          </cell>
          <cell r="H65" t="str">
            <v>CE</v>
          </cell>
          <cell r="J65">
            <v>3554.0500000000029</v>
          </cell>
          <cell r="K65">
            <v>95.94999999999709</v>
          </cell>
          <cell r="L65">
            <v>240</v>
          </cell>
        </row>
        <row r="66">
          <cell r="C66">
            <v>2842.4</v>
          </cell>
          <cell r="D66" t="str">
            <v>BANKNIFTY25MAY53000CE</v>
          </cell>
          <cell r="E66" t="str">
            <v>BANKNIFTY</v>
          </cell>
          <cell r="G66">
            <v>53000</v>
          </cell>
          <cell r="H66" t="str">
            <v>CE</v>
          </cell>
          <cell r="J66">
            <v>2654.0500000000029</v>
          </cell>
          <cell r="K66">
            <v>188.34999999999718</v>
          </cell>
          <cell r="L66">
            <v>21060</v>
          </cell>
        </row>
        <row r="67">
          <cell r="C67">
            <v>217.9</v>
          </cell>
          <cell r="D67" t="str">
            <v>BANKNIFTY25MAY54500PE</v>
          </cell>
          <cell r="E67" t="str">
            <v>BANKNIFTY</v>
          </cell>
          <cell r="G67">
            <v>54500</v>
          </cell>
          <cell r="H67" t="str">
            <v>PE</v>
          </cell>
          <cell r="J67">
            <v>0</v>
          </cell>
          <cell r="K67">
            <v>217.9</v>
          </cell>
          <cell r="L67">
            <v>1055340</v>
          </cell>
        </row>
        <row r="68">
          <cell r="C68">
            <v>5272.85</v>
          </cell>
          <cell r="D68" t="str">
            <v>BANKNIFTY25MAY59800PE</v>
          </cell>
          <cell r="E68" t="str">
            <v>BANKNIFTY</v>
          </cell>
          <cell r="G68">
            <v>59800</v>
          </cell>
          <cell r="H68" t="str">
            <v>PE</v>
          </cell>
          <cell r="J68">
            <v>4145.9499999999971</v>
          </cell>
          <cell r="K68">
            <v>1126.9000000000033</v>
          </cell>
          <cell r="L68">
            <v>0</v>
          </cell>
        </row>
        <row r="69">
          <cell r="C69">
            <v>2660</v>
          </cell>
          <cell r="D69" t="str">
            <v>BANKNIFTY25MAY53200CE</v>
          </cell>
          <cell r="E69" t="str">
            <v>BANKNIFTY</v>
          </cell>
          <cell r="G69">
            <v>53200</v>
          </cell>
          <cell r="H69" t="str">
            <v>CE</v>
          </cell>
          <cell r="J69">
            <v>2454.0500000000029</v>
          </cell>
          <cell r="K69">
            <v>205.94999999999709</v>
          </cell>
          <cell r="L69">
            <v>330</v>
          </cell>
        </row>
        <row r="70">
          <cell r="C70">
            <v>0</v>
          </cell>
          <cell r="D70" t="str">
            <v>BANKNIFTY25MAY60100PE</v>
          </cell>
          <cell r="E70" t="str">
            <v>BANKNIFTY</v>
          </cell>
          <cell r="G70">
            <v>60100</v>
          </cell>
          <cell r="H70" t="str">
            <v>PE</v>
          </cell>
          <cell r="J70">
            <v>4445.9499999999971</v>
          </cell>
          <cell r="K70">
            <v>-4445.9499999999971</v>
          </cell>
          <cell r="L70">
            <v>0</v>
          </cell>
        </row>
        <row r="71">
          <cell r="C71">
            <v>27.1</v>
          </cell>
          <cell r="D71" t="str">
            <v>BANKNIFTY25MAY58900CE</v>
          </cell>
          <cell r="E71" t="str">
            <v>BANKNIFTY</v>
          </cell>
          <cell r="G71">
            <v>58900</v>
          </cell>
          <cell r="H71" t="str">
            <v>CE</v>
          </cell>
          <cell r="J71">
            <v>0</v>
          </cell>
          <cell r="K71">
            <v>27.1</v>
          </cell>
          <cell r="L71">
            <v>144660</v>
          </cell>
        </row>
        <row r="72">
          <cell r="C72">
            <v>2495.25</v>
          </cell>
          <cell r="D72" t="str">
            <v>BANKNIFTY25MAY53300CE</v>
          </cell>
          <cell r="E72" t="str">
            <v>BANKNIFTY</v>
          </cell>
          <cell r="G72">
            <v>53300</v>
          </cell>
          <cell r="H72" t="str">
            <v>CE</v>
          </cell>
          <cell r="J72">
            <v>2354.0500000000029</v>
          </cell>
          <cell r="K72">
            <v>141.19999999999709</v>
          </cell>
          <cell r="L72">
            <v>240</v>
          </cell>
        </row>
        <row r="73">
          <cell r="C73">
            <v>2440</v>
          </cell>
          <cell r="D73" t="str">
            <v>BANKNIFTY25MAY53400CE</v>
          </cell>
          <cell r="E73" t="str">
            <v>BANKNIFTY</v>
          </cell>
          <cell r="G73">
            <v>53400</v>
          </cell>
          <cell r="H73" t="str">
            <v>CE</v>
          </cell>
          <cell r="J73">
            <v>2254.0500000000029</v>
          </cell>
          <cell r="K73">
            <v>185.94999999999709</v>
          </cell>
          <cell r="L73">
            <v>180</v>
          </cell>
        </row>
        <row r="74">
          <cell r="C74">
            <v>288.14999999999998</v>
          </cell>
          <cell r="D74" t="str">
            <v>BANKNIFTY25MAY56600CE</v>
          </cell>
          <cell r="E74" t="str">
            <v>BANKNIFTY</v>
          </cell>
          <cell r="G74">
            <v>56600</v>
          </cell>
          <cell r="H74" t="str">
            <v>CE</v>
          </cell>
          <cell r="J74">
            <v>0</v>
          </cell>
          <cell r="K74">
            <v>288.14999999999998</v>
          </cell>
          <cell r="L74">
            <v>404760</v>
          </cell>
        </row>
        <row r="75">
          <cell r="C75">
            <v>902.65</v>
          </cell>
          <cell r="D75" t="str">
            <v>BANKNIFTY25MAY56300PE</v>
          </cell>
          <cell r="E75" t="str">
            <v>BANKNIFTY</v>
          </cell>
          <cell r="G75">
            <v>56300</v>
          </cell>
          <cell r="H75" t="str">
            <v>PE</v>
          </cell>
          <cell r="J75">
            <v>645.94999999999709</v>
          </cell>
          <cell r="K75">
            <v>256.70000000000289</v>
          </cell>
          <cell r="L75">
            <v>24450</v>
          </cell>
        </row>
        <row r="76">
          <cell r="C76">
            <v>31.3</v>
          </cell>
          <cell r="D76" t="str">
            <v>BANKNIFTY25MAY51800PE</v>
          </cell>
          <cell r="E76" t="str">
            <v>BANKNIFTY</v>
          </cell>
          <cell r="G76">
            <v>51800</v>
          </cell>
          <cell r="H76" t="str">
            <v>PE</v>
          </cell>
          <cell r="J76">
            <v>0</v>
          </cell>
          <cell r="K76">
            <v>31.3</v>
          </cell>
          <cell r="L76">
            <v>36960</v>
          </cell>
        </row>
        <row r="77">
          <cell r="C77">
            <v>54.85</v>
          </cell>
          <cell r="D77" t="str">
            <v>BANKNIFTY25MAY52700PE</v>
          </cell>
          <cell r="E77" t="str">
            <v>BANKNIFTY</v>
          </cell>
          <cell r="G77">
            <v>52700</v>
          </cell>
          <cell r="H77" t="str">
            <v>PE</v>
          </cell>
          <cell r="J77">
            <v>0</v>
          </cell>
          <cell r="K77">
            <v>54.85</v>
          </cell>
          <cell r="L77">
            <v>92820</v>
          </cell>
        </row>
        <row r="78">
          <cell r="C78">
            <v>12.5</v>
          </cell>
          <cell r="D78" t="str">
            <v>BANKNIFTY25MAY60200CE</v>
          </cell>
          <cell r="E78" t="str">
            <v>BANKNIFTY</v>
          </cell>
          <cell r="G78">
            <v>60200</v>
          </cell>
          <cell r="H78" t="str">
            <v>CE</v>
          </cell>
          <cell r="J78">
            <v>0</v>
          </cell>
          <cell r="K78">
            <v>12.5</v>
          </cell>
          <cell r="L78">
            <v>32040</v>
          </cell>
        </row>
        <row r="79">
          <cell r="C79">
            <v>1249.45</v>
          </cell>
          <cell r="D79" t="str">
            <v>BANKNIFTY25MAY54800CE</v>
          </cell>
          <cell r="E79" t="str">
            <v>BANKNIFTY</v>
          </cell>
          <cell r="G79">
            <v>54800</v>
          </cell>
          <cell r="H79" t="str">
            <v>CE</v>
          </cell>
          <cell r="J79">
            <v>854.05000000000291</v>
          </cell>
          <cell r="K79">
            <v>395.39999999999714</v>
          </cell>
          <cell r="L79">
            <v>80400</v>
          </cell>
        </row>
        <row r="80">
          <cell r="C80">
            <v>71.150000000000006</v>
          </cell>
          <cell r="D80" t="str">
            <v>BANKNIFTY25MAY53100PE</v>
          </cell>
          <cell r="E80" t="str">
            <v>BANKNIFTY</v>
          </cell>
          <cell r="G80">
            <v>53100</v>
          </cell>
          <cell r="H80" t="str">
            <v>PE</v>
          </cell>
          <cell r="J80">
            <v>0</v>
          </cell>
          <cell r="K80">
            <v>71.150000000000006</v>
          </cell>
          <cell r="L80">
            <v>116970</v>
          </cell>
        </row>
        <row r="81">
          <cell r="C81">
            <v>121.4</v>
          </cell>
          <cell r="D81" t="str">
            <v>BANKNIFTY25MAY57400CE</v>
          </cell>
          <cell r="E81" t="str">
            <v>BANKNIFTY</v>
          </cell>
          <cell r="G81">
            <v>57400</v>
          </cell>
          <cell r="H81" t="str">
            <v>CE</v>
          </cell>
          <cell r="J81">
            <v>0</v>
          </cell>
          <cell r="K81">
            <v>121.4</v>
          </cell>
          <cell r="L81">
            <v>414690</v>
          </cell>
        </row>
        <row r="82">
          <cell r="C82">
            <v>559.20000000000005</v>
          </cell>
          <cell r="D82" t="str">
            <v>BANKNIFTY25MAY55900CE</v>
          </cell>
          <cell r="E82" t="str">
            <v>BANKNIFTY</v>
          </cell>
          <cell r="G82">
            <v>55900</v>
          </cell>
          <cell r="H82" t="str">
            <v>CE</v>
          </cell>
          <cell r="J82">
            <v>0</v>
          </cell>
          <cell r="K82">
            <v>559.20000000000005</v>
          </cell>
          <cell r="L82">
            <v>1054470</v>
          </cell>
        </row>
        <row r="83">
          <cell r="C83">
            <v>18.5</v>
          </cell>
          <cell r="D83" t="str">
            <v>BANKNIFTY25MAY59400CE</v>
          </cell>
          <cell r="E83" t="str">
            <v>BANKNIFTY</v>
          </cell>
          <cell r="G83">
            <v>59400</v>
          </cell>
          <cell r="H83" t="str">
            <v>CE</v>
          </cell>
          <cell r="J83">
            <v>0</v>
          </cell>
          <cell r="K83">
            <v>18.5</v>
          </cell>
          <cell r="L83">
            <v>37800</v>
          </cell>
        </row>
        <row r="84">
          <cell r="C84">
            <v>1775.55</v>
          </cell>
          <cell r="D84" t="str">
            <v>BANKNIFTY25MAY54100CE</v>
          </cell>
          <cell r="E84" t="str">
            <v>BANKNIFTY</v>
          </cell>
          <cell r="G84">
            <v>54100</v>
          </cell>
          <cell r="H84" t="str">
            <v>CE</v>
          </cell>
          <cell r="J84">
            <v>1554.0500000000029</v>
          </cell>
          <cell r="K84">
            <v>221.49999999999704</v>
          </cell>
          <cell r="L84">
            <v>1020</v>
          </cell>
        </row>
        <row r="85">
          <cell r="C85">
            <v>334.5</v>
          </cell>
          <cell r="D85" t="str">
            <v>BANKNIFTY25MAY55000PE</v>
          </cell>
          <cell r="E85" t="str">
            <v>BANKNIFTY</v>
          </cell>
          <cell r="G85">
            <v>55000</v>
          </cell>
          <cell r="H85" t="str">
            <v>PE</v>
          </cell>
          <cell r="J85">
            <v>0</v>
          </cell>
          <cell r="K85">
            <v>334.5</v>
          </cell>
          <cell r="L85">
            <v>2934240</v>
          </cell>
        </row>
        <row r="86">
          <cell r="C86">
            <v>0</v>
          </cell>
          <cell r="D86" t="str">
            <v>BANKNIFTY25MAY59600PE</v>
          </cell>
          <cell r="E86" t="str">
            <v>BANKNIFTY</v>
          </cell>
          <cell r="G86">
            <v>59600</v>
          </cell>
          <cell r="H86" t="str">
            <v>PE</v>
          </cell>
          <cell r="J86">
            <v>3945.9499999999971</v>
          </cell>
          <cell r="K86">
            <v>-3945.9499999999971</v>
          </cell>
          <cell r="L86">
            <v>0</v>
          </cell>
        </row>
        <row r="87">
          <cell r="C87">
            <v>306</v>
          </cell>
          <cell r="D87" t="str">
            <v>BANKNIFTY25MAY54900PE</v>
          </cell>
          <cell r="E87" t="str">
            <v>BANKNIFTY</v>
          </cell>
          <cell r="G87">
            <v>54900</v>
          </cell>
          <cell r="H87" t="str">
            <v>PE</v>
          </cell>
          <cell r="J87">
            <v>0</v>
          </cell>
          <cell r="K87">
            <v>306</v>
          </cell>
          <cell r="L87">
            <v>361290</v>
          </cell>
        </row>
        <row r="88">
          <cell r="C88">
            <v>4927.25</v>
          </cell>
          <cell r="D88" t="str">
            <v>BANKNIFTY25MAY50800CE</v>
          </cell>
          <cell r="E88" t="str">
            <v>BANKNIFTY</v>
          </cell>
          <cell r="G88">
            <v>50800</v>
          </cell>
          <cell r="H88" t="str">
            <v>CE</v>
          </cell>
          <cell r="J88">
            <v>4854.0500000000029</v>
          </cell>
          <cell r="K88">
            <v>73.19999999999709</v>
          </cell>
          <cell r="L88">
            <v>360</v>
          </cell>
        </row>
        <row r="89">
          <cell r="C89">
            <v>168.7</v>
          </cell>
          <cell r="D89" t="str">
            <v>BANKNIFTY25MAY54200PE</v>
          </cell>
          <cell r="E89" t="str">
            <v>BANKNIFTY</v>
          </cell>
          <cell r="G89">
            <v>54200</v>
          </cell>
          <cell r="H89" t="str">
            <v>PE</v>
          </cell>
          <cell r="J89">
            <v>0</v>
          </cell>
          <cell r="K89">
            <v>168.7</v>
          </cell>
          <cell r="L89">
            <v>190980</v>
          </cell>
        </row>
        <row r="90">
          <cell r="C90">
            <v>13.75</v>
          </cell>
          <cell r="D90" t="str">
            <v>BANKNIFTY25MAY59900CE</v>
          </cell>
          <cell r="E90" t="str">
            <v>BANKNIFTY</v>
          </cell>
          <cell r="G90">
            <v>59900</v>
          </cell>
          <cell r="H90" t="str">
            <v>CE</v>
          </cell>
          <cell r="J90">
            <v>0</v>
          </cell>
          <cell r="K90">
            <v>13.75</v>
          </cell>
          <cell r="L90">
            <v>80970</v>
          </cell>
        </row>
        <row r="91">
          <cell r="C91">
            <v>512.04999999999995</v>
          </cell>
          <cell r="D91" t="str">
            <v>BANKNIFTY25MAY56000CE</v>
          </cell>
          <cell r="E91" t="str">
            <v>BANKNIFTY</v>
          </cell>
          <cell r="G91">
            <v>56000</v>
          </cell>
          <cell r="H91" t="str">
            <v>CE</v>
          </cell>
          <cell r="J91">
            <v>0</v>
          </cell>
          <cell r="K91">
            <v>512.04999999999995</v>
          </cell>
          <cell r="L91">
            <v>4267140</v>
          </cell>
        </row>
        <row r="92">
          <cell r="C92">
            <v>31.4</v>
          </cell>
          <cell r="D92" t="str">
            <v>BANKNIFTY25MAY58700CE</v>
          </cell>
          <cell r="E92" t="str">
            <v>BANKNIFTY</v>
          </cell>
          <cell r="G92">
            <v>58700</v>
          </cell>
          <cell r="H92" t="str">
            <v>CE</v>
          </cell>
          <cell r="J92">
            <v>0</v>
          </cell>
          <cell r="K92">
            <v>31.4</v>
          </cell>
          <cell r="L92">
            <v>180840</v>
          </cell>
        </row>
        <row r="93">
          <cell r="C93">
            <v>386.25</v>
          </cell>
          <cell r="D93" t="str">
            <v>BANKNIFTY25MAY56300CE</v>
          </cell>
          <cell r="E93" t="str">
            <v>BANKNIFTY</v>
          </cell>
          <cell r="G93">
            <v>56300</v>
          </cell>
          <cell r="H93" t="str">
            <v>CE</v>
          </cell>
          <cell r="J93">
            <v>0</v>
          </cell>
          <cell r="K93">
            <v>386.25</v>
          </cell>
          <cell r="L93">
            <v>628590</v>
          </cell>
        </row>
        <row r="94">
          <cell r="C94">
            <v>503.05</v>
          </cell>
          <cell r="D94" t="str">
            <v>BANKNIFTY25MAY55500PE</v>
          </cell>
          <cell r="E94" t="str">
            <v>BANKNIFTY</v>
          </cell>
          <cell r="G94">
            <v>55500</v>
          </cell>
          <cell r="H94" t="str">
            <v>PE</v>
          </cell>
          <cell r="J94">
            <v>0</v>
          </cell>
          <cell r="K94">
            <v>503.05</v>
          </cell>
          <cell r="L94">
            <v>3909090</v>
          </cell>
        </row>
        <row r="95">
          <cell r="C95">
            <v>1170</v>
          </cell>
          <cell r="D95" t="str">
            <v>BANKNIFTY25MAY54900CE</v>
          </cell>
          <cell r="E95" t="str">
            <v>BANKNIFTY</v>
          </cell>
          <cell r="G95">
            <v>54900</v>
          </cell>
          <cell r="H95" t="str">
            <v>CE</v>
          </cell>
          <cell r="J95">
            <v>754.05000000000291</v>
          </cell>
          <cell r="K95">
            <v>415.94999999999709</v>
          </cell>
          <cell r="L95">
            <v>73380</v>
          </cell>
        </row>
        <row r="96">
          <cell r="C96">
            <v>2144.5</v>
          </cell>
          <cell r="D96" t="str">
            <v>BANKNIFTY25MAY53700CE</v>
          </cell>
          <cell r="E96" t="str">
            <v>BANKNIFTY</v>
          </cell>
          <cell r="G96">
            <v>53700</v>
          </cell>
          <cell r="H96" t="str">
            <v>CE</v>
          </cell>
          <cell r="J96">
            <v>1954.0500000000029</v>
          </cell>
          <cell r="K96">
            <v>190.44999999999709</v>
          </cell>
          <cell r="L96">
            <v>960</v>
          </cell>
        </row>
        <row r="97">
          <cell r="C97">
            <v>16.75</v>
          </cell>
          <cell r="D97" t="str">
            <v>BANKNIFTY25MAY59500CE</v>
          </cell>
          <cell r="E97" t="str">
            <v>BANKNIFTY</v>
          </cell>
          <cell r="G97">
            <v>59500</v>
          </cell>
          <cell r="H97" t="str">
            <v>CE</v>
          </cell>
          <cell r="J97">
            <v>0</v>
          </cell>
          <cell r="K97">
            <v>16.75</v>
          </cell>
          <cell r="L97">
            <v>866940</v>
          </cell>
        </row>
        <row r="98">
          <cell r="C98">
            <v>3336.15</v>
          </cell>
          <cell r="D98" t="str">
            <v>BANKNIFTY25MAY58600PE</v>
          </cell>
          <cell r="E98" t="str">
            <v>BANKNIFTY</v>
          </cell>
          <cell r="G98">
            <v>58600</v>
          </cell>
          <cell r="H98" t="str">
            <v>PE</v>
          </cell>
          <cell r="J98">
            <v>2945.9499999999971</v>
          </cell>
          <cell r="K98">
            <v>390.200000000003</v>
          </cell>
          <cell r="L98">
            <v>0</v>
          </cell>
        </row>
        <row r="99">
          <cell r="C99">
            <v>63</v>
          </cell>
          <cell r="D99" t="str">
            <v>BANKNIFTY25MAY58000CE</v>
          </cell>
          <cell r="E99" t="str">
            <v>BANKNIFTY</v>
          </cell>
          <cell r="G99">
            <v>58000</v>
          </cell>
          <cell r="H99" t="str">
            <v>CE</v>
          </cell>
          <cell r="J99">
            <v>0</v>
          </cell>
          <cell r="K99">
            <v>63</v>
          </cell>
          <cell r="L99">
            <v>2332980</v>
          </cell>
        </row>
        <row r="100">
          <cell r="C100">
            <v>4150</v>
          </cell>
          <cell r="D100" t="str">
            <v>BANKNIFTY25MAY51600CE</v>
          </cell>
          <cell r="E100" t="str">
            <v>BANKNIFTY</v>
          </cell>
          <cell r="G100">
            <v>51600</v>
          </cell>
          <cell r="H100" t="str">
            <v>CE</v>
          </cell>
          <cell r="J100">
            <v>4054.0500000000029</v>
          </cell>
          <cell r="K100">
            <v>95.94999999999709</v>
          </cell>
          <cell r="L100">
            <v>270</v>
          </cell>
        </row>
        <row r="101">
          <cell r="C101">
            <v>47.7</v>
          </cell>
          <cell r="D101" t="str">
            <v>BANKNIFTY25MAY52500PE</v>
          </cell>
          <cell r="E101" t="str">
            <v>BANKNIFTY</v>
          </cell>
          <cell r="G101">
            <v>52500</v>
          </cell>
          <cell r="H101" t="str">
            <v>PE</v>
          </cell>
          <cell r="J101">
            <v>0</v>
          </cell>
          <cell r="K101">
            <v>47.7</v>
          </cell>
          <cell r="L101">
            <v>814650</v>
          </cell>
        </row>
        <row r="102">
          <cell r="C102">
            <v>66</v>
          </cell>
          <cell r="D102" t="str">
            <v>BANKNIFTY25MAY53000PE</v>
          </cell>
          <cell r="E102" t="str">
            <v>BANKNIFTY</v>
          </cell>
          <cell r="G102">
            <v>53000</v>
          </cell>
          <cell r="H102" t="str">
            <v>PE</v>
          </cell>
          <cell r="J102">
            <v>0</v>
          </cell>
          <cell r="K102">
            <v>66</v>
          </cell>
          <cell r="L102">
            <v>1373760</v>
          </cell>
        </row>
        <row r="103">
          <cell r="C103">
            <v>108.4</v>
          </cell>
          <cell r="D103" t="str">
            <v>BANKNIFTY25MAY57500CE</v>
          </cell>
          <cell r="E103" t="str">
            <v>BANKNIFTY</v>
          </cell>
          <cell r="G103">
            <v>57500</v>
          </cell>
          <cell r="H103" t="str">
            <v>CE</v>
          </cell>
          <cell r="J103">
            <v>0</v>
          </cell>
          <cell r="K103">
            <v>108.4</v>
          </cell>
          <cell r="L103">
            <v>1516890</v>
          </cell>
        </row>
        <row r="104">
          <cell r="C104">
            <v>1122.8</v>
          </cell>
          <cell r="D104" t="str">
            <v>BANKNIFTY25MAY56600PE</v>
          </cell>
          <cell r="E104" t="str">
            <v>BANKNIFTY</v>
          </cell>
          <cell r="G104">
            <v>56600</v>
          </cell>
          <cell r="H104" t="str">
            <v>PE</v>
          </cell>
          <cell r="J104">
            <v>945.94999999999709</v>
          </cell>
          <cell r="K104">
            <v>176.85000000000286</v>
          </cell>
          <cell r="L104">
            <v>6060</v>
          </cell>
        </row>
        <row r="105">
          <cell r="C105">
            <v>29.35</v>
          </cell>
          <cell r="D105" t="str">
            <v>BANKNIFTY25MAY58800CE</v>
          </cell>
          <cell r="E105" t="str">
            <v>BANKNIFTY</v>
          </cell>
          <cell r="G105">
            <v>58800</v>
          </cell>
          <cell r="H105" t="str">
            <v>CE</v>
          </cell>
          <cell r="J105">
            <v>0</v>
          </cell>
          <cell r="K105">
            <v>29.35</v>
          </cell>
          <cell r="L105">
            <v>166890</v>
          </cell>
        </row>
        <row r="106">
          <cell r="C106">
            <v>21.25</v>
          </cell>
          <cell r="D106" t="str">
            <v>BANKNIFTY25MAY50900PE</v>
          </cell>
          <cell r="E106" t="str">
            <v>BANKNIFTY</v>
          </cell>
          <cell r="G106">
            <v>50900</v>
          </cell>
          <cell r="H106" t="str">
            <v>PE</v>
          </cell>
          <cell r="J106">
            <v>0</v>
          </cell>
          <cell r="K106">
            <v>21.25</v>
          </cell>
          <cell r="L106">
            <v>25320</v>
          </cell>
        </row>
        <row r="107">
          <cell r="C107">
            <v>4279.6000000000004</v>
          </cell>
          <cell r="D107" t="str">
            <v>BANKNIFTY25MAY51500CE</v>
          </cell>
          <cell r="E107" t="str">
            <v>BANKNIFTY</v>
          </cell>
          <cell r="G107">
            <v>51500</v>
          </cell>
          <cell r="H107" t="str">
            <v>CE</v>
          </cell>
          <cell r="J107">
            <v>4154.0500000000029</v>
          </cell>
          <cell r="K107">
            <v>125.54999999999745</v>
          </cell>
          <cell r="L107">
            <v>660</v>
          </cell>
        </row>
        <row r="108">
          <cell r="C108">
            <v>238.5</v>
          </cell>
          <cell r="D108" t="str">
            <v>BANKNIFTY25MAY54600PE</v>
          </cell>
          <cell r="E108" t="str">
            <v>BANKNIFTY</v>
          </cell>
          <cell r="G108">
            <v>54600</v>
          </cell>
          <cell r="H108" t="str">
            <v>PE</v>
          </cell>
          <cell r="J108">
            <v>0</v>
          </cell>
          <cell r="K108">
            <v>238.5</v>
          </cell>
          <cell r="L108">
            <v>336090</v>
          </cell>
        </row>
        <row r="109">
          <cell r="C109">
            <v>3656.25</v>
          </cell>
          <cell r="D109" t="str">
            <v>BANKNIFTY25MAY51200CE</v>
          </cell>
          <cell r="E109" t="str">
            <v>BANKNIFTY</v>
          </cell>
          <cell r="G109">
            <v>51200</v>
          </cell>
          <cell r="H109" t="str">
            <v>CE</v>
          </cell>
          <cell r="J109">
            <v>4454.0500000000029</v>
          </cell>
          <cell r="K109">
            <v>-797.80000000000291</v>
          </cell>
          <cell r="L109">
            <v>0</v>
          </cell>
        </row>
        <row r="110">
          <cell r="C110">
            <v>2369.5</v>
          </cell>
          <cell r="D110" t="str">
            <v>BANKNIFTY25MAY53500CE</v>
          </cell>
          <cell r="E110" t="str">
            <v>BANKNIFTY</v>
          </cell>
          <cell r="G110">
            <v>53500</v>
          </cell>
          <cell r="H110" t="str">
            <v>CE</v>
          </cell>
          <cell r="J110">
            <v>2154.0500000000029</v>
          </cell>
          <cell r="K110">
            <v>215.44999999999709</v>
          </cell>
          <cell r="L110">
            <v>18060</v>
          </cell>
        </row>
        <row r="111">
          <cell r="C111">
            <v>1952</v>
          </cell>
          <cell r="D111" t="str">
            <v>BANKNIFTY25MAY53900CE</v>
          </cell>
          <cell r="E111" t="str">
            <v>BANKNIFTY</v>
          </cell>
          <cell r="G111">
            <v>53900</v>
          </cell>
          <cell r="H111" t="str">
            <v>CE</v>
          </cell>
          <cell r="J111">
            <v>1754.0500000000029</v>
          </cell>
          <cell r="K111">
            <v>197.94999999999709</v>
          </cell>
          <cell r="L111">
            <v>1440</v>
          </cell>
        </row>
        <row r="112">
          <cell r="C112">
            <v>280.60000000000002</v>
          </cell>
          <cell r="D112" t="str">
            <v>BANKNIFTY25MAY54800PE</v>
          </cell>
          <cell r="E112" t="str">
            <v>BANKNIFTY</v>
          </cell>
          <cell r="G112">
            <v>54800</v>
          </cell>
          <cell r="H112" t="str">
            <v>PE</v>
          </cell>
          <cell r="J112">
            <v>0</v>
          </cell>
          <cell r="K112">
            <v>280.60000000000002</v>
          </cell>
          <cell r="L112">
            <v>443880</v>
          </cell>
        </row>
        <row r="113">
          <cell r="C113">
            <v>2806.6</v>
          </cell>
          <cell r="D113" t="str">
            <v>BANKNIFTY25MAY58300PE</v>
          </cell>
          <cell r="E113" t="str">
            <v>BANKNIFTY</v>
          </cell>
          <cell r="G113">
            <v>58300</v>
          </cell>
          <cell r="H113" t="str">
            <v>PE</v>
          </cell>
          <cell r="J113">
            <v>2645.9499999999971</v>
          </cell>
          <cell r="K113">
            <v>160.65000000000282</v>
          </cell>
          <cell r="L113">
            <v>0</v>
          </cell>
        </row>
        <row r="114">
          <cell r="C114">
            <v>716.9</v>
          </cell>
          <cell r="D114" t="str">
            <v>BANKNIFTY25MAY55600CE</v>
          </cell>
          <cell r="E114" t="str">
            <v>BANKNIFTY</v>
          </cell>
          <cell r="G114">
            <v>55600</v>
          </cell>
          <cell r="H114" t="str">
            <v>CE</v>
          </cell>
          <cell r="J114">
            <v>54.05000000000291</v>
          </cell>
          <cell r="K114">
            <v>662.84999999999707</v>
          </cell>
          <cell r="L114">
            <v>3546270</v>
          </cell>
        </row>
        <row r="115">
          <cell r="C115">
            <v>1815</v>
          </cell>
          <cell r="D115" t="str">
            <v>BANKNIFTY25MAY57500PE</v>
          </cell>
          <cell r="E115" t="str">
            <v>BANKNIFTY</v>
          </cell>
          <cell r="G115">
            <v>57500</v>
          </cell>
          <cell r="H115" t="str">
            <v>PE</v>
          </cell>
          <cell r="J115">
            <v>1845.9499999999971</v>
          </cell>
          <cell r="K115">
            <v>-30.94999999999709</v>
          </cell>
          <cell r="L115">
            <v>2820</v>
          </cell>
        </row>
        <row r="116">
          <cell r="C116">
            <v>27.5</v>
          </cell>
          <cell r="D116" t="str">
            <v>BANKNIFTY25MAY51500PE</v>
          </cell>
          <cell r="E116" t="str">
            <v>BANKNIFTY</v>
          </cell>
          <cell r="G116">
            <v>51500</v>
          </cell>
          <cell r="H116" t="str">
            <v>PE</v>
          </cell>
          <cell r="J116">
            <v>0</v>
          </cell>
          <cell r="K116">
            <v>27.5</v>
          </cell>
          <cell r="L116">
            <v>499050</v>
          </cell>
        </row>
        <row r="117">
          <cell r="C117">
            <v>19.850000000000001</v>
          </cell>
          <cell r="D117" t="str">
            <v>BANKNIFTY25MAY50800PE</v>
          </cell>
          <cell r="E117" t="str">
            <v>BANKNIFTY</v>
          </cell>
          <cell r="G117">
            <v>50800</v>
          </cell>
          <cell r="H117" t="str">
            <v>PE</v>
          </cell>
          <cell r="J117">
            <v>0</v>
          </cell>
          <cell r="K117">
            <v>19.850000000000001</v>
          </cell>
          <cell r="L117">
            <v>19230</v>
          </cell>
        </row>
        <row r="118">
          <cell r="C118">
            <v>3330</v>
          </cell>
          <cell r="D118" t="str">
            <v>BANKNIFTY25MAY52300CE</v>
          </cell>
          <cell r="E118" t="str">
            <v>BANKNIFTY</v>
          </cell>
          <cell r="G118">
            <v>52300</v>
          </cell>
          <cell r="H118" t="str">
            <v>CE</v>
          </cell>
          <cell r="J118">
            <v>3354.0500000000029</v>
          </cell>
          <cell r="K118">
            <v>-24.05000000000291</v>
          </cell>
          <cell r="L118">
            <v>60</v>
          </cell>
        </row>
        <row r="119">
          <cell r="C119">
            <v>42.4</v>
          </cell>
          <cell r="D119" t="str">
            <v>BANKNIFTY25MAY52300PE</v>
          </cell>
          <cell r="E119" t="str">
            <v>BANKNIFTY</v>
          </cell>
          <cell r="G119">
            <v>52300</v>
          </cell>
          <cell r="H119" t="str">
            <v>PE</v>
          </cell>
          <cell r="J119">
            <v>0</v>
          </cell>
          <cell r="K119">
            <v>42.4</v>
          </cell>
          <cell r="L119">
            <v>78990</v>
          </cell>
        </row>
        <row r="120">
          <cell r="C120">
            <v>1400.55</v>
          </cell>
          <cell r="D120" t="str">
            <v>BANKNIFTY25MAY54600CE</v>
          </cell>
          <cell r="E120" t="str">
            <v>BANKNIFTY</v>
          </cell>
          <cell r="G120">
            <v>54600</v>
          </cell>
          <cell r="H120" t="str">
            <v>CE</v>
          </cell>
          <cell r="J120">
            <v>1054.0500000000029</v>
          </cell>
          <cell r="K120">
            <v>346.49999999999704</v>
          </cell>
          <cell r="L120">
            <v>27810</v>
          </cell>
        </row>
        <row r="121">
          <cell r="C121">
            <v>545.45000000000005</v>
          </cell>
          <cell r="D121" t="str">
            <v>BANKNIFTY25MAY55600PE</v>
          </cell>
          <cell r="E121" t="str">
            <v>BANKNIFTY</v>
          </cell>
          <cell r="G121">
            <v>55600</v>
          </cell>
          <cell r="H121" t="str">
            <v>PE</v>
          </cell>
          <cell r="J121">
            <v>0</v>
          </cell>
          <cell r="K121">
            <v>545.45000000000005</v>
          </cell>
          <cell r="L121">
            <v>1997520</v>
          </cell>
        </row>
        <row r="122">
          <cell r="C122">
            <v>1423</v>
          </cell>
          <cell r="D122" t="str">
            <v>BANKNIFTY25MAY57000PE</v>
          </cell>
          <cell r="E122" t="str">
            <v>BANKNIFTY</v>
          </cell>
          <cell r="G122">
            <v>57000</v>
          </cell>
          <cell r="H122" t="str">
            <v>PE</v>
          </cell>
          <cell r="J122">
            <v>1345.9499999999971</v>
          </cell>
          <cell r="K122">
            <v>77.05000000000291</v>
          </cell>
          <cell r="L122">
            <v>34140</v>
          </cell>
        </row>
        <row r="123">
          <cell r="C123">
            <v>2904.8</v>
          </cell>
          <cell r="D123" t="str">
            <v>BANKNIFTY25MAY57800PE</v>
          </cell>
          <cell r="E123" t="str">
            <v>BANKNIFTY</v>
          </cell>
          <cell r="G123">
            <v>57800</v>
          </cell>
          <cell r="H123" t="str">
            <v>PE</v>
          </cell>
          <cell r="J123">
            <v>2145.9499999999971</v>
          </cell>
          <cell r="K123">
            <v>758.85000000000309</v>
          </cell>
          <cell r="L123">
            <v>0</v>
          </cell>
        </row>
        <row r="124">
          <cell r="C124">
            <v>362</v>
          </cell>
          <cell r="D124" t="str">
            <v>BANKNIFTY25MAY55100PE</v>
          </cell>
          <cell r="E124" t="str">
            <v>BANKNIFTY</v>
          </cell>
          <cell r="G124">
            <v>55100</v>
          </cell>
          <cell r="H124" t="str">
            <v>PE</v>
          </cell>
          <cell r="J124">
            <v>0</v>
          </cell>
          <cell r="K124">
            <v>362</v>
          </cell>
          <cell r="L124">
            <v>565380</v>
          </cell>
        </row>
        <row r="125">
          <cell r="C125">
            <v>112.25</v>
          </cell>
          <cell r="D125" t="str">
            <v>BANKNIFTY25MAY53700PE</v>
          </cell>
          <cell r="E125" t="str">
            <v>BANKNIFTY</v>
          </cell>
          <cell r="G125">
            <v>53700</v>
          </cell>
          <cell r="H125" t="str">
            <v>PE</v>
          </cell>
          <cell r="J125">
            <v>0</v>
          </cell>
          <cell r="K125">
            <v>112.25</v>
          </cell>
          <cell r="L125">
            <v>184080</v>
          </cell>
        </row>
        <row r="126">
          <cell r="C126">
            <v>35.700000000000003</v>
          </cell>
          <cell r="D126" t="str">
            <v>BANKNIFTY25MAY52000PE</v>
          </cell>
          <cell r="E126" t="str">
            <v>BANKNIFTY</v>
          </cell>
          <cell r="G126">
            <v>52000</v>
          </cell>
          <cell r="H126" t="str">
            <v>PE</v>
          </cell>
          <cell r="J126">
            <v>0</v>
          </cell>
          <cell r="K126">
            <v>35.700000000000003</v>
          </cell>
          <cell r="L126">
            <v>830190</v>
          </cell>
        </row>
        <row r="127">
          <cell r="C127">
            <v>2261</v>
          </cell>
          <cell r="D127" t="str">
            <v>BANKNIFTY25MAY58000PE</v>
          </cell>
          <cell r="E127" t="str">
            <v>BANKNIFTY</v>
          </cell>
          <cell r="G127">
            <v>58000</v>
          </cell>
          <cell r="H127" t="str">
            <v>PE</v>
          </cell>
          <cell r="J127">
            <v>2345.9499999999971</v>
          </cell>
          <cell r="K127">
            <v>-84.94999999999709</v>
          </cell>
          <cell r="L127">
            <v>79440</v>
          </cell>
        </row>
        <row r="128">
          <cell r="C128">
            <v>3309</v>
          </cell>
          <cell r="D128" t="str">
            <v>BANKNIFTY25MAY59000PE</v>
          </cell>
          <cell r="E128" t="str">
            <v>BANKNIFTY</v>
          </cell>
          <cell r="G128">
            <v>59000</v>
          </cell>
          <cell r="H128" t="str">
            <v>PE</v>
          </cell>
          <cell r="J128">
            <v>3345.9499999999971</v>
          </cell>
          <cell r="K128">
            <v>-36.94999999999709</v>
          </cell>
          <cell r="L128">
            <v>2040</v>
          </cell>
        </row>
        <row r="129">
          <cell r="C129">
            <v>1022.8</v>
          </cell>
          <cell r="D129" t="str">
            <v>BANKNIFTY25MAY55100CE</v>
          </cell>
          <cell r="E129" t="str">
            <v>BANKNIFTY</v>
          </cell>
          <cell r="G129">
            <v>55100</v>
          </cell>
          <cell r="H129" t="str">
            <v>CE</v>
          </cell>
          <cell r="J129">
            <v>554.05000000000291</v>
          </cell>
          <cell r="K129">
            <v>468.74999999999704</v>
          </cell>
          <cell r="L129">
            <v>349260</v>
          </cell>
        </row>
        <row r="130">
          <cell r="C130">
            <v>4090</v>
          </cell>
          <cell r="D130" t="str">
            <v>BANKNIFTY25MAY51400CE</v>
          </cell>
          <cell r="E130" t="str">
            <v>BANKNIFTY</v>
          </cell>
          <cell r="G130">
            <v>51400</v>
          </cell>
          <cell r="H130" t="str">
            <v>CE</v>
          </cell>
          <cell r="J130">
            <v>4254.0500000000029</v>
          </cell>
          <cell r="K130">
            <v>-164.05000000000291</v>
          </cell>
          <cell r="L130">
            <v>0</v>
          </cell>
        </row>
        <row r="131">
          <cell r="C131">
            <v>4126.3999999999996</v>
          </cell>
          <cell r="D131" t="str">
            <v>BANKNIFTY25MAY59400PE</v>
          </cell>
          <cell r="E131" t="str">
            <v>BANKNIFTY</v>
          </cell>
          <cell r="G131">
            <v>59400</v>
          </cell>
          <cell r="H131" t="str">
            <v>PE</v>
          </cell>
          <cell r="J131">
            <v>3745.9499999999971</v>
          </cell>
          <cell r="K131">
            <v>380.45000000000255</v>
          </cell>
          <cell r="L131">
            <v>0</v>
          </cell>
        </row>
        <row r="132">
          <cell r="C132">
            <v>428.4</v>
          </cell>
          <cell r="D132" t="str">
            <v>BANKNIFTY25MAY55300PE</v>
          </cell>
          <cell r="E132" t="str">
            <v>BANKNIFTY</v>
          </cell>
          <cell r="G132">
            <v>55300</v>
          </cell>
          <cell r="H132" t="str">
            <v>PE</v>
          </cell>
          <cell r="J132">
            <v>0</v>
          </cell>
          <cell r="K132">
            <v>428.4</v>
          </cell>
          <cell r="L132">
            <v>1683060</v>
          </cell>
        </row>
        <row r="133">
          <cell r="C133">
            <v>95.3</v>
          </cell>
          <cell r="D133" t="str">
            <v>BANKNIFTY25MAY53500PE</v>
          </cell>
          <cell r="E133" t="str">
            <v>BANKNIFTY</v>
          </cell>
          <cell r="G133">
            <v>53500</v>
          </cell>
          <cell r="H133" t="str">
            <v>PE</v>
          </cell>
          <cell r="J133">
            <v>0</v>
          </cell>
          <cell r="K133">
            <v>95.3</v>
          </cell>
          <cell r="L133">
            <v>991980</v>
          </cell>
        </row>
        <row r="134">
          <cell r="C134">
            <v>1054.9000000000001</v>
          </cell>
          <cell r="D134" t="str">
            <v>BANKNIFTY25MAY56500PE</v>
          </cell>
          <cell r="E134" t="str">
            <v>BANKNIFTY</v>
          </cell>
          <cell r="G134">
            <v>56500</v>
          </cell>
          <cell r="H134" t="str">
            <v>PE</v>
          </cell>
          <cell r="J134">
            <v>845.94999999999709</v>
          </cell>
          <cell r="K134">
            <v>208.950000000003</v>
          </cell>
          <cell r="L134">
            <v>125400</v>
          </cell>
        </row>
        <row r="135">
          <cell r="C135">
            <v>46.35</v>
          </cell>
          <cell r="D135" t="str">
            <v>BANKNIFTY25MAY58300CE</v>
          </cell>
          <cell r="E135" t="str">
            <v>BANKNIFTY</v>
          </cell>
          <cell r="G135">
            <v>58300</v>
          </cell>
          <cell r="H135" t="str">
            <v>CE</v>
          </cell>
          <cell r="J135">
            <v>0</v>
          </cell>
          <cell r="K135">
            <v>46.35</v>
          </cell>
          <cell r="L135">
            <v>209340</v>
          </cell>
        </row>
        <row r="136">
          <cell r="C136">
            <v>4350</v>
          </cell>
          <cell r="D136" t="str">
            <v>BANKNIFTY25MAY51100CE</v>
          </cell>
          <cell r="E136" t="str">
            <v>BANKNIFTY</v>
          </cell>
          <cell r="G136">
            <v>51100</v>
          </cell>
          <cell r="H136" t="str">
            <v>CE</v>
          </cell>
          <cell r="J136">
            <v>4554.0500000000029</v>
          </cell>
          <cell r="K136">
            <v>-204.05000000000291</v>
          </cell>
          <cell r="L136">
            <v>0</v>
          </cell>
        </row>
        <row r="137">
          <cell r="C137">
            <v>4160</v>
          </cell>
          <cell r="D137" t="str">
            <v>BANKNIFTY25MAY59200PE</v>
          </cell>
          <cell r="E137" t="str">
            <v>BANKNIFTY</v>
          </cell>
          <cell r="G137">
            <v>59200</v>
          </cell>
          <cell r="H137" t="str">
            <v>PE</v>
          </cell>
          <cell r="J137">
            <v>3545.9499999999971</v>
          </cell>
          <cell r="K137">
            <v>614.05000000000291</v>
          </cell>
          <cell r="L137">
            <v>0</v>
          </cell>
        </row>
        <row r="138">
          <cell r="C138">
            <v>168.2</v>
          </cell>
          <cell r="D138" t="str">
            <v>BANKNIFTY25MAY57100CE</v>
          </cell>
          <cell r="E138" t="str">
            <v>BANKNIFTY</v>
          </cell>
          <cell r="G138">
            <v>57100</v>
          </cell>
          <cell r="H138" t="str">
            <v>CE</v>
          </cell>
          <cell r="J138">
            <v>0</v>
          </cell>
          <cell r="K138">
            <v>168.2</v>
          </cell>
          <cell r="L138">
            <v>314010</v>
          </cell>
        </row>
        <row r="139">
          <cell r="C139">
            <v>4696.8500000000004</v>
          </cell>
          <cell r="D139" t="str">
            <v>BANKNIFTY25MAY59100PE</v>
          </cell>
          <cell r="E139" t="str">
            <v>BANKNIFTY</v>
          </cell>
          <cell r="G139">
            <v>59100</v>
          </cell>
          <cell r="H139" t="str">
            <v>PE</v>
          </cell>
          <cell r="J139">
            <v>3445.9499999999971</v>
          </cell>
          <cell r="K139">
            <v>1250.9000000000033</v>
          </cell>
          <cell r="L139">
            <v>0</v>
          </cell>
        </row>
        <row r="140">
          <cell r="C140">
            <v>77.2</v>
          </cell>
          <cell r="D140" t="str">
            <v>BANKNIFTY25MAY53200PE</v>
          </cell>
          <cell r="E140" t="str">
            <v>BANKNIFTY</v>
          </cell>
          <cell r="G140">
            <v>53200</v>
          </cell>
          <cell r="H140" t="str">
            <v>PE</v>
          </cell>
          <cell r="J140">
            <v>0</v>
          </cell>
          <cell r="K140">
            <v>77.2</v>
          </cell>
          <cell r="L140">
            <v>193080</v>
          </cell>
        </row>
        <row r="141">
          <cell r="C141">
            <v>34.6</v>
          </cell>
          <cell r="D141" t="str">
            <v>BANKNIFTY25MAY58600CE</v>
          </cell>
          <cell r="E141" t="str">
            <v>BANKNIFTY</v>
          </cell>
          <cell r="G141">
            <v>58600</v>
          </cell>
          <cell r="H141" t="str">
            <v>CE</v>
          </cell>
          <cell r="J141">
            <v>0</v>
          </cell>
          <cell r="K141">
            <v>34.6</v>
          </cell>
          <cell r="L141">
            <v>157860</v>
          </cell>
        </row>
        <row r="142">
          <cell r="C142">
            <v>469.7</v>
          </cell>
          <cell r="D142" t="str">
            <v>BANKNIFTY25MAY56100CE</v>
          </cell>
          <cell r="E142" t="str">
            <v>BANKNIFTY</v>
          </cell>
          <cell r="G142">
            <v>56100</v>
          </cell>
          <cell r="H142" t="str">
            <v>CE</v>
          </cell>
          <cell r="J142">
            <v>0</v>
          </cell>
          <cell r="K142">
            <v>469.7</v>
          </cell>
          <cell r="L142">
            <v>845070</v>
          </cell>
        </row>
        <row r="143">
          <cell r="C143">
            <v>0</v>
          </cell>
          <cell r="D143" t="str">
            <v>BANKNIFTY25MAY60200PE</v>
          </cell>
          <cell r="E143" t="str">
            <v>BANKNIFTY</v>
          </cell>
          <cell r="G143">
            <v>60200</v>
          </cell>
          <cell r="H143" t="str">
            <v>PE</v>
          </cell>
          <cell r="J143">
            <v>4545.9499999999971</v>
          </cell>
          <cell r="K143">
            <v>-4545.9499999999971</v>
          </cell>
          <cell r="L143">
            <v>0</v>
          </cell>
        </row>
        <row r="144">
          <cell r="C144">
            <v>183.15</v>
          </cell>
          <cell r="D144" t="str">
            <v>BANKNIFTY25MAY54300PE</v>
          </cell>
          <cell r="E144" t="str">
            <v>BANKNIFTY</v>
          </cell>
          <cell r="G144">
            <v>54300</v>
          </cell>
          <cell r="H144" t="str">
            <v>PE</v>
          </cell>
          <cell r="J144">
            <v>0</v>
          </cell>
          <cell r="K144">
            <v>183.15</v>
          </cell>
          <cell r="L144">
            <v>196440</v>
          </cell>
        </row>
        <row r="145">
          <cell r="C145">
            <v>14.05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14.05</v>
          </cell>
          <cell r="L145">
            <v>22380</v>
          </cell>
        </row>
        <row r="146">
          <cell r="C146">
            <v>51.1</v>
          </cell>
          <cell r="D146" t="str">
            <v>BANKNIFTY25MAY58200CE</v>
          </cell>
          <cell r="E146" t="str">
            <v>BANKNIFTY</v>
          </cell>
          <cell r="G146">
            <v>58200</v>
          </cell>
          <cell r="H146" t="str">
            <v>CE</v>
          </cell>
          <cell r="J146">
            <v>0</v>
          </cell>
          <cell r="K146">
            <v>51.1</v>
          </cell>
          <cell r="L146">
            <v>231450</v>
          </cell>
        </row>
        <row r="147">
          <cell r="C147">
            <v>234</v>
          </cell>
          <cell r="D147" t="str">
            <v>BANKNIFTY25MAY56800CE</v>
          </cell>
          <cell r="E147" t="str">
            <v>BANKNIFTY</v>
          </cell>
          <cell r="G147">
            <v>56800</v>
          </cell>
          <cell r="H147" t="str">
            <v>CE</v>
          </cell>
          <cell r="J147">
            <v>0</v>
          </cell>
          <cell r="K147">
            <v>234</v>
          </cell>
          <cell r="L147">
            <v>471900</v>
          </cell>
        </row>
        <row r="148">
          <cell r="C148">
            <v>662.35</v>
          </cell>
          <cell r="D148" t="str">
            <v>BANKNIFTY25MAY55700CE</v>
          </cell>
          <cell r="E148" t="str">
            <v>BANKNIFTY</v>
          </cell>
          <cell r="G148">
            <v>55700</v>
          </cell>
          <cell r="H148" t="str">
            <v>CE</v>
          </cell>
          <cell r="J148">
            <v>0</v>
          </cell>
          <cell r="K148">
            <v>662.35</v>
          </cell>
          <cell r="L148">
            <v>2190600</v>
          </cell>
        </row>
        <row r="149">
          <cell r="C149">
            <v>24.7</v>
          </cell>
          <cell r="D149" t="str">
            <v>BANKNIFTY25MAY59000CE</v>
          </cell>
          <cell r="E149" t="str">
            <v>BANKNIFTY</v>
          </cell>
          <cell r="G149">
            <v>59000</v>
          </cell>
          <cell r="H149" t="str">
            <v>CE</v>
          </cell>
          <cell r="J149">
            <v>0</v>
          </cell>
          <cell r="K149">
            <v>24.7</v>
          </cell>
          <cell r="L149">
            <v>1482030</v>
          </cell>
        </row>
        <row r="150">
          <cell r="C150">
            <v>81.95</v>
          </cell>
          <cell r="D150" t="str">
            <v>BANKNIFTY25MAY53300PE</v>
          </cell>
          <cell r="E150" t="str">
            <v>BANKNIFTY</v>
          </cell>
          <cell r="G150">
            <v>53300</v>
          </cell>
          <cell r="H150" t="str">
            <v>PE</v>
          </cell>
          <cell r="J150">
            <v>0</v>
          </cell>
          <cell r="K150">
            <v>81.95</v>
          </cell>
          <cell r="L150">
            <v>242610</v>
          </cell>
        </row>
        <row r="151">
          <cell r="C151">
            <v>2900</v>
          </cell>
          <cell r="D151" t="str">
            <v>BANKNIFTY25MAY52600CE</v>
          </cell>
          <cell r="E151" t="str">
            <v>BANKNIFTY</v>
          </cell>
          <cell r="G151">
            <v>52600</v>
          </cell>
          <cell r="H151" t="str">
            <v>CE</v>
          </cell>
          <cell r="J151">
            <v>3054.0500000000029</v>
          </cell>
          <cell r="K151">
            <v>-154.05000000000291</v>
          </cell>
          <cell r="L151">
            <v>0</v>
          </cell>
        </row>
        <row r="152">
          <cell r="C152">
            <v>5026.3500000000004</v>
          </cell>
          <cell r="D152" t="str">
            <v>BANKNIFTY25MAY50700CE</v>
          </cell>
          <cell r="E152" t="str">
            <v>BANKNIFTY</v>
          </cell>
          <cell r="G152">
            <v>50700</v>
          </cell>
          <cell r="H152" t="str">
            <v>CE</v>
          </cell>
          <cell r="J152">
            <v>4954.0500000000029</v>
          </cell>
          <cell r="K152">
            <v>72.299999999997453</v>
          </cell>
          <cell r="L152">
            <v>390</v>
          </cell>
        </row>
        <row r="153">
          <cell r="C153">
            <v>5224.05</v>
          </cell>
          <cell r="D153" t="str">
            <v>BANKNIFTY25MAY50500CE</v>
          </cell>
          <cell r="E153" t="str">
            <v>BANKNIFTY</v>
          </cell>
          <cell r="G153">
            <v>50500</v>
          </cell>
          <cell r="H153" t="str">
            <v>CE</v>
          </cell>
          <cell r="J153">
            <v>5154.0500000000029</v>
          </cell>
          <cell r="K153">
            <v>69.999999999997272</v>
          </cell>
          <cell r="L153">
            <v>810</v>
          </cell>
        </row>
        <row r="154">
          <cell r="C154">
            <v>2649.8</v>
          </cell>
          <cell r="D154" t="str">
            <v>BANKNIFTY25MAY52400CE</v>
          </cell>
          <cell r="E154" t="str">
            <v>BANKNIFTY</v>
          </cell>
          <cell r="G154">
            <v>52400</v>
          </cell>
          <cell r="H154" t="str">
            <v>CE</v>
          </cell>
          <cell r="J154">
            <v>3254.0500000000029</v>
          </cell>
          <cell r="K154">
            <v>-604.25000000000273</v>
          </cell>
          <cell r="L154">
            <v>0</v>
          </cell>
        </row>
        <row r="155">
          <cell r="C155">
            <v>3747.8</v>
          </cell>
          <cell r="D155" t="str">
            <v>BANKNIFTY25MAY51700CE</v>
          </cell>
          <cell r="E155" t="str">
            <v>BANKNIFTY</v>
          </cell>
          <cell r="G155">
            <v>51700</v>
          </cell>
          <cell r="H155" t="str">
            <v>CE</v>
          </cell>
          <cell r="J155">
            <v>3954.0500000000029</v>
          </cell>
          <cell r="K155">
            <v>-206.25000000000273</v>
          </cell>
          <cell r="L155">
            <v>0</v>
          </cell>
        </row>
        <row r="156">
          <cell r="C156">
            <v>11.6</v>
          </cell>
          <cell r="D156" t="str">
            <v>BANKNIFTY25MAY60300CE</v>
          </cell>
          <cell r="E156" t="str">
            <v>BANKNIFTY</v>
          </cell>
          <cell r="G156">
            <v>60300</v>
          </cell>
          <cell r="H156" t="str">
            <v>CE</v>
          </cell>
          <cell r="J156">
            <v>0</v>
          </cell>
          <cell r="K156">
            <v>11.6</v>
          </cell>
          <cell r="L156">
            <v>42480</v>
          </cell>
        </row>
        <row r="157">
          <cell r="C157">
            <v>56.2</v>
          </cell>
          <cell r="D157" t="str">
            <v>BANKNIFTY25MAY58100CE</v>
          </cell>
          <cell r="E157" t="str">
            <v>BANKNIFTY</v>
          </cell>
          <cell r="G157">
            <v>58100</v>
          </cell>
          <cell r="H157" t="str">
            <v>CE</v>
          </cell>
          <cell r="J157">
            <v>0</v>
          </cell>
          <cell r="K157">
            <v>56.2</v>
          </cell>
          <cell r="L157">
            <v>197610</v>
          </cell>
        </row>
        <row r="158">
          <cell r="C158">
            <v>2100</v>
          </cell>
          <cell r="D158" t="str">
            <v>BANKNIFTY25MAY53800CE</v>
          </cell>
          <cell r="E158" t="str">
            <v>BANKNIFTY</v>
          </cell>
          <cell r="G158">
            <v>53800</v>
          </cell>
          <cell r="H158" t="str">
            <v>CE</v>
          </cell>
          <cell r="J158">
            <v>1854.0500000000029</v>
          </cell>
          <cell r="K158">
            <v>245.94999999999709</v>
          </cell>
          <cell r="L158">
            <v>2040</v>
          </cell>
        </row>
        <row r="159">
          <cell r="C159">
            <v>121.15</v>
          </cell>
          <cell r="D159" t="str">
            <v>BANKNIFTY25MAY53800PE</v>
          </cell>
          <cell r="E159" t="str">
            <v>BANKNIFTY</v>
          </cell>
          <cell r="G159">
            <v>53800</v>
          </cell>
          <cell r="H159" t="str">
            <v>PE</v>
          </cell>
          <cell r="J159">
            <v>0</v>
          </cell>
          <cell r="K159">
            <v>121.15</v>
          </cell>
          <cell r="L159">
            <v>234960</v>
          </cell>
        </row>
        <row r="160">
          <cell r="C160">
            <v>773.9</v>
          </cell>
          <cell r="D160" t="str">
            <v>BANKNIFTY25MAY55500CE</v>
          </cell>
          <cell r="E160" t="str">
            <v>BANKNIFTY</v>
          </cell>
          <cell r="G160">
            <v>55500</v>
          </cell>
          <cell r="H160" t="str">
            <v>CE</v>
          </cell>
          <cell r="J160">
            <v>154.05000000000291</v>
          </cell>
          <cell r="K160">
            <v>619.84999999999707</v>
          </cell>
          <cell r="L160">
            <v>6224880</v>
          </cell>
        </row>
        <row r="161">
          <cell r="C161">
            <v>15.9</v>
          </cell>
          <cell r="D161" t="str">
            <v>BANKNIFTY25MAY59600CE</v>
          </cell>
          <cell r="E161" t="str">
            <v>BANKNIFTY</v>
          </cell>
          <cell r="G161">
            <v>59600</v>
          </cell>
          <cell r="H161" t="str">
            <v>CE</v>
          </cell>
          <cell r="J161">
            <v>0</v>
          </cell>
          <cell r="K161">
            <v>15.9</v>
          </cell>
          <cell r="L161">
            <v>110460</v>
          </cell>
        </row>
        <row r="162">
          <cell r="C162">
            <v>19.45</v>
          </cell>
          <cell r="D162" t="str">
            <v>BANKNIFTY25MAY59300CE</v>
          </cell>
          <cell r="E162" t="str">
            <v>BANKNIFTY</v>
          </cell>
          <cell r="G162">
            <v>59300</v>
          </cell>
          <cell r="H162" t="str">
            <v>CE</v>
          </cell>
          <cell r="J162">
            <v>0</v>
          </cell>
          <cell r="K162">
            <v>19.45</v>
          </cell>
          <cell r="L162">
            <v>148860</v>
          </cell>
        </row>
        <row r="163">
          <cell r="C163">
            <v>38</v>
          </cell>
          <cell r="D163" t="str">
            <v>BANKNIFTY25MAY52100PE</v>
          </cell>
          <cell r="E163" t="str">
            <v>BANKNIFTY</v>
          </cell>
          <cell r="G163">
            <v>52100</v>
          </cell>
          <cell r="H163" t="str">
            <v>PE</v>
          </cell>
          <cell r="J163">
            <v>0</v>
          </cell>
          <cell r="K163">
            <v>38</v>
          </cell>
          <cell r="L163">
            <v>59280</v>
          </cell>
        </row>
        <row r="164">
          <cell r="C164">
            <v>610.25</v>
          </cell>
          <cell r="D164" t="str">
            <v>BANKNIFTY25MAY55800CE</v>
          </cell>
          <cell r="E164" t="str">
            <v>BANKNIFTY</v>
          </cell>
          <cell r="G164">
            <v>55800</v>
          </cell>
          <cell r="H164" t="str">
            <v>CE</v>
          </cell>
          <cell r="J164">
            <v>0</v>
          </cell>
          <cell r="K164">
            <v>610.25</v>
          </cell>
          <cell r="L164">
            <v>1707900</v>
          </cell>
        </row>
        <row r="165">
          <cell r="C165">
            <v>134.4</v>
          </cell>
          <cell r="D165" t="str">
            <v>BANKNIFTY25MAY57300CE</v>
          </cell>
          <cell r="E165" t="str">
            <v>BANKNIFTY</v>
          </cell>
          <cell r="G165">
            <v>57300</v>
          </cell>
          <cell r="H165" t="str">
            <v>CE</v>
          </cell>
          <cell r="J165">
            <v>0</v>
          </cell>
          <cell r="K165">
            <v>134.4</v>
          </cell>
          <cell r="L165">
            <v>347190</v>
          </cell>
        </row>
        <row r="166">
          <cell r="C166">
            <v>199.65</v>
          </cell>
          <cell r="D166" t="str">
            <v>BANKNIFTY25MAY54400PE</v>
          </cell>
          <cell r="E166" t="str">
            <v>BANKNIFTY</v>
          </cell>
          <cell r="G166">
            <v>54400</v>
          </cell>
          <cell r="H166" t="str">
            <v>PE</v>
          </cell>
          <cell r="J166">
            <v>0</v>
          </cell>
          <cell r="K166">
            <v>199.65</v>
          </cell>
          <cell r="L166">
            <v>294780</v>
          </cell>
        </row>
        <row r="167">
          <cell r="C167">
            <v>51.15</v>
          </cell>
          <cell r="D167" t="str">
            <v>BANKNIFTY25MAY52600PE</v>
          </cell>
          <cell r="E167" t="str">
            <v>BANKNIFTY</v>
          </cell>
          <cell r="G167">
            <v>52600</v>
          </cell>
          <cell r="H167" t="str">
            <v>PE</v>
          </cell>
          <cell r="J167">
            <v>0</v>
          </cell>
          <cell r="K167">
            <v>51.15</v>
          </cell>
          <cell r="L167">
            <v>54000</v>
          </cell>
        </row>
        <row r="168">
          <cell r="C168">
            <v>0</v>
          </cell>
          <cell r="D168" t="str">
            <v>BANKNIFTY25MAY59700PE</v>
          </cell>
          <cell r="E168" t="str">
            <v>BANKNIFTY</v>
          </cell>
          <cell r="G168">
            <v>59700</v>
          </cell>
          <cell r="H168" t="str">
            <v>PE</v>
          </cell>
          <cell r="J168">
            <v>4045.9499999999971</v>
          </cell>
          <cell r="K168">
            <v>-4045.9499999999971</v>
          </cell>
          <cell r="L168">
            <v>0</v>
          </cell>
        </row>
        <row r="169">
          <cell r="C169">
            <v>737.75</v>
          </cell>
          <cell r="D169" t="str">
            <v>BANKNIFTY25MAY56000PE</v>
          </cell>
          <cell r="E169" t="str">
            <v>BANKNIFTY</v>
          </cell>
          <cell r="G169">
            <v>56000</v>
          </cell>
          <cell r="H169" t="str">
            <v>PE</v>
          </cell>
          <cell r="J169">
            <v>345.94999999999709</v>
          </cell>
          <cell r="K169">
            <v>391.80000000000291</v>
          </cell>
          <cell r="L169">
            <v>718530</v>
          </cell>
        </row>
        <row r="170">
          <cell r="C170">
            <v>2876.35</v>
          </cell>
          <cell r="D170" t="str">
            <v>BANKNIFTY25MAY52900CE</v>
          </cell>
          <cell r="E170" t="str">
            <v>BANKNIFTY</v>
          </cell>
          <cell r="G170">
            <v>52900</v>
          </cell>
          <cell r="H170" t="str">
            <v>CE</v>
          </cell>
          <cell r="J170">
            <v>2754.0500000000029</v>
          </cell>
          <cell r="K170">
            <v>122.299999999997</v>
          </cell>
          <cell r="L170">
            <v>330</v>
          </cell>
        </row>
        <row r="171">
          <cell r="C171">
            <v>4214.3</v>
          </cell>
          <cell r="D171" t="str">
            <v>BANKNIFTY25MAY60000PE</v>
          </cell>
          <cell r="E171" t="str">
            <v>BANKNIFTY</v>
          </cell>
          <cell r="G171">
            <v>60000</v>
          </cell>
          <cell r="H171" t="str">
            <v>PE</v>
          </cell>
          <cell r="J171">
            <v>4345.9499999999971</v>
          </cell>
          <cell r="K171">
            <v>-131.64999999999691</v>
          </cell>
          <cell r="L171">
            <v>15900</v>
          </cell>
        </row>
        <row r="172">
          <cell r="C172">
            <v>426</v>
          </cell>
          <cell r="D172" t="str">
            <v>BANKNIFTY25MAY56200CE</v>
          </cell>
          <cell r="E172" t="str">
            <v>BANKNIFTY</v>
          </cell>
          <cell r="G172">
            <v>56200</v>
          </cell>
          <cell r="H172" t="str">
            <v>CE</v>
          </cell>
          <cell r="J172">
            <v>0</v>
          </cell>
          <cell r="K172">
            <v>426</v>
          </cell>
          <cell r="L172">
            <v>1007460</v>
          </cell>
        </row>
        <row r="173">
          <cell r="C173">
            <v>57.6</v>
          </cell>
          <cell r="D173" t="str">
            <v>BANKNIFTY25MAY52800PE</v>
          </cell>
          <cell r="E173" t="str">
            <v>BANKNIFTY</v>
          </cell>
          <cell r="G173">
            <v>52800</v>
          </cell>
          <cell r="H173" t="str">
            <v>PE</v>
          </cell>
          <cell r="J173">
            <v>0</v>
          </cell>
          <cell r="K173">
            <v>57.6</v>
          </cell>
          <cell r="L173">
            <v>111120</v>
          </cell>
        </row>
        <row r="174">
          <cell r="C174">
            <v>319</v>
          </cell>
          <cell r="D174" t="str">
            <v>BANKNIFTY25MAY56500CE</v>
          </cell>
          <cell r="E174" t="str">
            <v>BANKNIFTY</v>
          </cell>
          <cell r="G174">
            <v>56500</v>
          </cell>
          <cell r="H174" t="str">
            <v>CE</v>
          </cell>
          <cell r="J174">
            <v>0</v>
          </cell>
          <cell r="K174">
            <v>319</v>
          </cell>
          <cell r="L174">
            <v>2771400</v>
          </cell>
        </row>
        <row r="175">
          <cell r="C175">
            <v>3260.45</v>
          </cell>
          <cell r="D175" t="str">
            <v>BANKNIFTY25MAY52500CE</v>
          </cell>
          <cell r="E175" t="str">
            <v>BANKNIFTY</v>
          </cell>
          <cell r="G175">
            <v>52500</v>
          </cell>
          <cell r="H175" t="str">
            <v>CE</v>
          </cell>
          <cell r="J175">
            <v>3154.0500000000029</v>
          </cell>
          <cell r="K175">
            <v>106.39999999999691</v>
          </cell>
          <cell r="L175">
            <v>2730</v>
          </cell>
        </row>
        <row r="176">
          <cell r="C176">
            <v>1570</v>
          </cell>
          <cell r="D176" t="str">
            <v>BANKNIFTY25MAY54400CE</v>
          </cell>
          <cell r="E176" t="str">
            <v>BANKNIFTY</v>
          </cell>
          <cell r="G176">
            <v>54400</v>
          </cell>
          <cell r="H176" t="str">
            <v>CE</v>
          </cell>
          <cell r="J176">
            <v>1254.0500000000029</v>
          </cell>
          <cell r="K176">
            <v>315.94999999999709</v>
          </cell>
          <cell r="L176">
            <v>8700</v>
          </cell>
        </row>
        <row r="177">
          <cell r="C177">
            <v>103.65</v>
          </cell>
          <cell r="D177" t="str">
            <v>BANKNIFTY25MAY53600PE</v>
          </cell>
          <cell r="E177" t="str">
            <v>BANKNIFTY</v>
          </cell>
          <cell r="G177">
            <v>53600</v>
          </cell>
          <cell r="H177" t="str">
            <v>PE</v>
          </cell>
          <cell r="J177">
            <v>0</v>
          </cell>
          <cell r="K177">
            <v>103.65</v>
          </cell>
          <cell r="L177">
            <v>132930</v>
          </cell>
        </row>
        <row r="178">
          <cell r="C178">
            <v>1686.25</v>
          </cell>
          <cell r="D178" t="str">
            <v>BANKNIFTY25MAY57300PE</v>
          </cell>
          <cell r="E178" t="str">
            <v>BANKNIFTY</v>
          </cell>
          <cell r="G178">
            <v>57300</v>
          </cell>
          <cell r="H178" t="str">
            <v>PE</v>
          </cell>
          <cell r="J178">
            <v>1645.9499999999971</v>
          </cell>
          <cell r="K178">
            <v>40.30000000000291</v>
          </cell>
          <cell r="L178">
            <v>90</v>
          </cell>
        </row>
        <row r="179">
          <cell r="C179">
            <v>3801.4</v>
          </cell>
          <cell r="D179" t="str">
            <v>BANKNIFTY25MAY52000CE</v>
          </cell>
          <cell r="E179" t="str">
            <v>BANKNIFTY</v>
          </cell>
          <cell r="G179">
            <v>52000</v>
          </cell>
          <cell r="H179" t="str">
            <v>CE</v>
          </cell>
          <cell r="J179">
            <v>3654.0500000000029</v>
          </cell>
          <cell r="K179">
            <v>147.34999999999718</v>
          </cell>
          <cell r="L179">
            <v>8250</v>
          </cell>
        </row>
        <row r="180">
          <cell r="C180">
            <v>69.75</v>
          </cell>
          <cell r="D180" t="str">
            <v>BANKNIFTY25MAY57900CE</v>
          </cell>
          <cell r="E180" t="str">
            <v>BANKNIFTY</v>
          </cell>
          <cell r="G180">
            <v>57900</v>
          </cell>
          <cell r="H180" t="str">
            <v>CE</v>
          </cell>
          <cell r="J180">
            <v>0</v>
          </cell>
          <cell r="K180">
            <v>69.75</v>
          </cell>
          <cell r="L180">
            <v>211890</v>
          </cell>
        </row>
        <row r="181">
          <cell r="C181">
            <v>1579</v>
          </cell>
          <cell r="D181" t="str">
            <v>BANKNIFTY25MAY57200PE</v>
          </cell>
          <cell r="E181" t="str">
            <v>BANKNIFTY</v>
          </cell>
          <cell r="G181">
            <v>57200</v>
          </cell>
          <cell r="H181" t="str">
            <v>PE</v>
          </cell>
          <cell r="J181">
            <v>1545.9499999999971</v>
          </cell>
          <cell r="K181">
            <v>33.05000000000291</v>
          </cell>
          <cell r="L181">
            <v>600</v>
          </cell>
        </row>
        <row r="182">
          <cell r="C182">
            <v>87.05</v>
          </cell>
          <cell r="D182" t="str">
            <v>BANKNIFTY25MAY57700CE</v>
          </cell>
          <cell r="E182" t="str">
            <v>BANKNIFTY</v>
          </cell>
          <cell r="G182">
            <v>57700</v>
          </cell>
          <cell r="H182" t="str">
            <v>CE</v>
          </cell>
          <cell r="J182">
            <v>0</v>
          </cell>
          <cell r="K182">
            <v>87.05</v>
          </cell>
          <cell r="L182">
            <v>240900</v>
          </cell>
        </row>
        <row r="183">
          <cell r="C183">
            <v>3031.85</v>
          </cell>
          <cell r="D183" t="str">
            <v>BANKNIFTY25MAY58200PE</v>
          </cell>
          <cell r="E183" t="str">
            <v>BANKNIFTY</v>
          </cell>
          <cell r="G183">
            <v>58200</v>
          </cell>
          <cell r="H183" t="str">
            <v>PE</v>
          </cell>
          <cell r="J183">
            <v>2545.9499999999971</v>
          </cell>
          <cell r="K183">
            <v>485.90000000000282</v>
          </cell>
          <cell r="L183">
            <v>0</v>
          </cell>
        </row>
        <row r="184">
          <cell r="C184">
            <v>352.05</v>
          </cell>
          <cell r="D184" t="str">
            <v>BANKNIFTY25MAY56400CE</v>
          </cell>
          <cell r="E184" t="str">
            <v>BANKNIFTY</v>
          </cell>
          <cell r="G184">
            <v>56400</v>
          </cell>
          <cell r="H184" t="str">
            <v>CE</v>
          </cell>
          <cell r="J184">
            <v>0</v>
          </cell>
          <cell r="K184">
            <v>352.05</v>
          </cell>
          <cell r="L184">
            <v>573570</v>
          </cell>
        </row>
        <row r="185">
          <cell r="C185">
            <v>970</v>
          </cell>
          <cell r="D185" t="str">
            <v>BANKNIFTY25MAY56400PE</v>
          </cell>
          <cell r="E185" t="str">
            <v>BANKNIFTY</v>
          </cell>
          <cell r="G185">
            <v>56400</v>
          </cell>
          <cell r="H185" t="str">
            <v>PE</v>
          </cell>
          <cell r="J185">
            <v>745.94999999999709</v>
          </cell>
          <cell r="K185">
            <v>224.05000000000291</v>
          </cell>
          <cell r="L185">
            <v>28530</v>
          </cell>
        </row>
        <row r="186">
          <cell r="C186">
            <v>143.30000000000001</v>
          </cell>
          <cell r="D186" t="str">
            <v>BANKNIFTY25MAY54000PE</v>
          </cell>
          <cell r="E186" t="str">
            <v>BANKNIFTY</v>
          </cell>
          <cell r="G186">
            <v>54000</v>
          </cell>
          <cell r="H186" t="str">
            <v>PE</v>
          </cell>
          <cell r="J186">
            <v>0</v>
          </cell>
          <cell r="K186">
            <v>143.30000000000001</v>
          </cell>
          <cell r="L186">
            <v>1852230</v>
          </cell>
        </row>
        <row r="187">
          <cell r="C187">
            <v>21.6</v>
          </cell>
          <cell r="D187" t="str">
            <v>BANKNIFTY25MAY51000PE</v>
          </cell>
          <cell r="E187" t="str">
            <v>BANKNIFTY</v>
          </cell>
          <cell r="G187">
            <v>51000</v>
          </cell>
          <cell r="H187" t="str">
            <v>PE</v>
          </cell>
          <cell r="J187">
            <v>0</v>
          </cell>
          <cell r="K187">
            <v>21.6</v>
          </cell>
          <cell r="L187">
            <v>1185750</v>
          </cell>
        </row>
        <row r="188">
          <cell r="C188">
            <v>26.4</v>
          </cell>
          <cell r="D188" t="str">
            <v>BANKNIFTY25MAY51400PE</v>
          </cell>
          <cell r="E188" t="str">
            <v>BANKNIFTY</v>
          </cell>
          <cell r="G188">
            <v>51400</v>
          </cell>
          <cell r="H188" t="str">
            <v>PE</v>
          </cell>
          <cell r="J188">
            <v>0</v>
          </cell>
          <cell r="K188">
            <v>26.4</v>
          </cell>
          <cell r="L188">
            <v>47640</v>
          </cell>
        </row>
        <row r="189">
          <cell r="C189">
            <v>210.6</v>
          </cell>
          <cell r="D189" t="str">
            <v>BANKNIFTY25MAY56900CE</v>
          </cell>
          <cell r="E189" t="str">
            <v>BANKNIFTY</v>
          </cell>
          <cell r="G189">
            <v>56900</v>
          </cell>
          <cell r="H189" t="str">
            <v>CE</v>
          </cell>
          <cell r="J189">
            <v>0</v>
          </cell>
          <cell r="K189">
            <v>210.6</v>
          </cell>
          <cell r="L189">
            <v>346290</v>
          </cell>
        </row>
        <row r="190">
          <cell r="C190">
            <v>1185</v>
          </cell>
          <cell r="D190" t="str">
            <v>BANKNIFTY25MAY56700PE</v>
          </cell>
          <cell r="E190" t="str">
            <v>BANKNIFTY</v>
          </cell>
          <cell r="G190">
            <v>56700</v>
          </cell>
          <cell r="H190" t="str">
            <v>PE</v>
          </cell>
          <cell r="J190">
            <v>1045.9499999999971</v>
          </cell>
          <cell r="K190">
            <v>139.05000000000291</v>
          </cell>
          <cell r="L190">
            <v>1350</v>
          </cell>
        </row>
        <row r="191">
          <cell r="C191">
            <v>3380.25</v>
          </cell>
          <cell r="D191" t="str">
            <v>BANKNIFTY25MAY58400PE</v>
          </cell>
          <cell r="E191" t="str">
            <v>BANKNIFTY</v>
          </cell>
          <cell r="G191">
            <v>58400</v>
          </cell>
          <cell r="H191" t="str">
            <v>PE</v>
          </cell>
          <cell r="J191">
            <v>2745.9499999999971</v>
          </cell>
          <cell r="K191">
            <v>634.30000000000291</v>
          </cell>
          <cell r="L191">
            <v>0</v>
          </cell>
        </row>
        <row r="192">
          <cell r="C192">
            <v>19.399999999999999</v>
          </cell>
          <cell r="D192" t="str">
            <v>BANKNIFTY25MAY50700PE</v>
          </cell>
          <cell r="E192" t="str">
            <v>BANKNIFTY</v>
          </cell>
          <cell r="G192">
            <v>50700</v>
          </cell>
          <cell r="H192" t="str">
            <v>PE</v>
          </cell>
          <cell r="J192">
            <v>0</v>
          </cell>
          <cell r="K192">
            <v>19.399999999999999</v>
          </cell>
          <cell r="L192">
            <v>68070</v>
          </cell>
        </row>
        <row r="193">
          <cell r="C193">
            <v>2835.25</v>
          </cell>
          <cell r="D193" t="str">
            <v>BANKNIFTY25MAY52700CE</v>
          </cell>
          <cell r="E193" t="str">
            <v>BANKNIFTY</v>
          </cell>
          <cell r="G193">
            <v>52700</v>
          </cell>
          <cell r="H193" t="str">
            <v>CE</v>
          </cell>
          <cell r="J193">
            <v>2954.0500000000029</v>
          </cell>
          <cell r="K193">
            <v>-118.80000000000291</v>
          </cell>
          <cell r="L193">
            <v>30</v>
          </cell>
        </row>
        <row r="194">
          <cell r="C194">
            <v>2947.75</v>
          </cell>
          <cell r="D194" t="str">
            <v>BANKNIFTY25MAY57700PE</v>
          </cell>
          <cell r="E194" t="str">
            <v>BANKNIFTY</v>
          </cell>
          <cell r="G194">
            <v>57700</v>
          </cell>
          <cell r="H194" t="str">
            <v>PE</v>
          </cell>
          <cell r="J194">
            <v>2045.9499999999971</v>
          </cell>
          <cell r="K194">
            <v>901.80000000000291</v>
          </cell>
          <cell r="L194">
            <v>0</v>
          </cell>
        </row>
        <row r="195">
          <cell r="C195">
            <v>0</v>
          </cell>
          <cell r="D195" t="str">
            <v>BANKNIFTY25MAY59900PE</v>
          </cell>
          <cell r="E195" t="str">
            <v>BANKNIFTY</v>
          </cell>
          <cell r="G195">
            <v>59900</v>
          </cell>
          <cell r="H195" t="str">
            <v>PE</v>
          </cell>
          <cell r="J195">
            <v>4245.9499999999971</v>
          </cell>
          <cell r="K195">
            <v>-4245.9499999999971</v>
          </cell>
          <cell r="L195">
            <v>0</v>
          </cell>
        </row>
        <row r="196">
          <cell r="C196">
            <v>4218.5</v>
          </cell>
          <cell r="D196" t="str">
            <v>BANKNIFTY25MAY50600CE</v>
          </cell>
          <cell r="E196" t="str">
            <v>BANKNIFTY</v>
          </cell>
          <cell r="G196">
            <v>50600</v>
          </cell>
          <cell r="H196" t="str">
            <v>CE</v>
          </cell>
          <cell r="J196">
            <v>5054.0500000000029</v>
          </cell>
          <cell r="K196">
            <v>-835.55000000000291</v>
          </cell>
          <cell r="L196">
            <v>0</v>
          </cell>
        </row>
        <row r="197">
          <cell r="C197">
            <v>0</v>
          </cell>
          <cell r="D197" t="str">
            <v>BANKNIFTY25MAY60300PE</v>
          </cell>
          <cell r="E197" t="str">
            <v>BANKNIFTY</v>
          </cell>
          <cell r="G197">
            <v>60300</v>
          </cell>
          <cell r="H197" t="str">
            <v>PE</v>
          </cell>
          <cell r="J197">
            <v>4645.9499999999971</v>
          </cell>
          <cell r="K197">
            <v>-4645.9499999999971</v>
          </cell>
          <cell r="L197">
            <v>0</v>
          </cell>
        </row>
        <row r="198">
          <cell r="C198">
            <v>3600</v>
          </cell>
          <cell r="D198" t="str">
            <v>BANKNIFTY25MAY51800CE</v>
          </cell>
          <cell r="E198" t="str">
            <v>BANKNIFTY</v>
          </cell>
          <cell r="G198">
            <v>51800</v>
          </cell>
          <cell r="H198" t="str">
            <v>CE</v>
          </cell>
          <cell r="J198">
            <v>3854.0500000000029</v>
          </cell>
          <cell r="K198">
            <v>-254.05000000000291</v>
          </cell>
          <cell r="L198">
            <v>0</v>
          </cell>
        </row>
        <row r="199">
          <cell r="C199">
            <v>2460.9499999999998</v>
          </cell>
          <cell r="D199" t="str">
            <v>BANKNIFTY25MAY57900PE</v>
          </cell>
          <cell r="E199" t="str">
            <v>BANKNIFTY</v>
          </cell>
          <cell r="G199">
            <v>57900</v>
          </cell>
          <cell r="H199" t="str">
            <v>PE</v>
          </cell>
          <cell r="J199">
            <v>2245.9499999999971</v>
          </cell>
          <cell r="K199">
            <v>215.00000000000273</v>
          </cell>
          <cell r="L199">
            <v>0</v>
          </cell>
        </row>
        <row r="200">
          <cell r="C200">
            <v>2767.5</v>
          </cell>
          <cell r="D200" t="str">
            <v>BANKNIFTY25MAY58100PE</v>
          </cell>
          <cell r="E200" t="str">
            <v>BANKNIFTY</v>
          </cell>
          <cell r="G200">
            <v>58100</v>
          </cell>
          <cell r="H200" t="str">
            <v>PE</v>
          </cell>
          <cell r="J200">
            <v>2445.9499999999971</v>
          </cell>
          <cell r="K200">
            <v>321.55000000000291</v>
          </cell>
          <cell r="L200">
            <v>0</v>
          </cell>
        </row>
        <row r="201">
          <cell r="C201">
            <v>3540.95</v>
          </cell>
          <cell r="D201" t="str">
            <v>BANKNIFTY25MAY51300CE</v>
          </cell>
          <cell r="E201" t="str">
            <v>BANKNIFTY</v>
          </cell>
          <cell r="G201">
            <v>51300</v>
          </cell>
          <cell r="H201" t="str">
            <v>CE</v>
          </cell>
          <cell r="J201">
            <v>4354.0500000000029</v>
          </cell>
          <cell r="K201">
            <v>-813.10000000000309</v>
          </cell>
          <cell r="L201">
            <v>0</v>
          </cell>
        </row>
        <row r="202">
          <cell r="C202">
            <v>155.15</v>
          </cell>
          <cell r="D202" t="str">
            <v>BANKNIFTY25MAY54100PE</v>
          </cell>
          <cell r="E202" t="str">
            <v>BANKNIFTY</v>
          </cell>
          <cell r="G202">
            <v>54100</v>
          </cell>
          <cell r="H202" t="str">
            <v>PE</v>
          </cell>
          <cell r="J202">
            <v>0</v>
          </cell>
          <cell r="K202">
            <v>155.15</v>
          </cell>
          <cell r="L202">
            <v>155970</v>
          </cell>
        </row>
        <row r="203">
          <cell r="C203">
            <v>835.85</v>
          </cell>
          <cell r="D203" t="str">
            <v>BANKNIFTY25MAY55400CE</v>
          </cell>
          <cell r="E203" t="str">
            <v>BANKNIFTY</v>
          </cell>
          <cell r="G203">
            <v>55400</v>
          </cell>
          <cell r="H203" t="str">
            <v>CE</v>
          </cell>
          <cell r="J203">
            <v>254.05000000000291</v>
          </cell>
          <cell r="K203">
            <v>581.79999999999711</v>
          </cell>
          <cell r="L203">
            <v>3628920</v>
          </cell>
        </row>
        <row r="204">
          <cell r="C204">
            <v>30.45</v>
          </cell>
          <cell r="D204" t="str">
            <v>BANKNIFTY25MAY51700PE</v>
          </cell>
          <cell r="E204" t="str">
            <v>BANKNIFTY</v>
          </cell>
          <cell r="G204">
            <v>51700</v>
          </cell>
          <cell r="H204" t="str">
            <v>PE</v>
          </cell>
          <cell r="J204">
            <v>0</v>
          </cell>
          <cell r="K204">
            <v>30.45</v>
          </cell>
          <cell r="L204">
            <v>71400</v>
          </cell>
        </row>
        <row r="205">
          <cell r="C205">
            <v>4000</v>
          </cell>
          <cell r="D205" t="str">
            <v>BANKNIFTY25MAY59500PE</v>
          </cell>
          <cell r="E205" t="str">
            <v>BANKNIFTY</v>
          </cell>
          <cell r="G205">
            <v>59500</v>
          </cell>
          <cell r="H205" t="str">
            <v>PE</v>
          </cell>
          <cell r="J205">
            <v>3845.9499999999971</v>
          </cell>
          <cell r="K205">
            <v>154.05000000000291</v>
          </cell>
          <cell r="L205">
            <v>0</v>
          </cell>
        </row>
        <row r="206">
          <cell r="C206">
            <v>0.9</v>
          </cell>
          <cell r="D206" t="str">
            <v>NIFTY2552222550PE</v>
          </cell>
          <cell r="E206" t="str">
            <v>NIFTY</v>
          </cell>
          <cell r="G206">
            <v>22550</v>
          </cell>
          <cell r="H206" t="str">
            <v>PE</v>
          </cell>
          <cell r="J206">
            <v>0</v>
          </cell>
          <cell r="K206">
            <v>0.9</v>
          </cell>
          <cell r="L206">
            <v>575325</v>
          </cell>
        </row>
        <row r="207">
          <cell r="C207">
            <v>259.25</v>
          </cell>
          <cell r="D207" t="str">
            <v>NIFTY2552224850CE</v>
          </cell>
          <cell r="E207" t="str">
            <v>NIFTY</v>
          </cell>
          <cell r="G207">
            <v>24850</v>
          </cell>
          <cell r="H207" t="str">
            <v>CE</v>
          </cell>
          <cell r="J207">
            <v>157.90000000000146</v>
          </cell>
          <cell r="K207">
            <v>101.34999999999854</v>
          </cell>
          <cell r="L207">
            <v>3261750</v>
          </cell>
        </row>
        <row r="208">
          <cell r="C208">
            <v>2</v>
          </cell>
          <cell r="D208" t="str">
            <v>NIFTY2552226400CE</v>
          </cell>
          <cell r="E208" t="str">
            <v>NIFTY</v>
          </cell>
          <cell r="G208">
            <v>26400</v>
          </cell>
          <cell r="H208" t="str">
            <v>CE</v>
          </cell>
          <cell r="J208">
            <v>0</v>
          </cell>
          <cell r="K208">
            <v>2</v>
          </cell>
          <cell r="L208">
            <v>5942175</v>
          </cell>
        </row>
        <row r="209">
          <cell r="C209">
            <v>1310.5999999999999</v>
          </cell>
          <cell r="D209" t="str">
            <v>NIFTY2552223750CE</v>
          </cell>
          <cell r="E209" t="str">
            <v>NIFTY</v>
          </cell>
          <cell r="G209">
            <v>23750</v>
          </cell>
          <cell r="H209" t="str">
            <v>CE</v>
          </cell>
          <cell r="J209">
            <v>1257.9000000000015</v>
          </cell>
          <cell r="K209">
            <v>52.699999999998454</v>
          </cell>
          <cell r="L209">
            <v>150</v>
          </cell>
        </row>
        <row r="210">
          <cell r="C210">
            <v>4</v>
          </cell>
          <cell r="D210" t="str">
            <v>NIFTY2552226050CE</v>
          </cell>
          <cell r="E210" t="str">
            <v>NIFTY</v>
          </cell>
          <cell r="G210">
            <v>26050</v>
          </cell>
          <cell r="H210" t="str">
            <v>CE</v>
          </cell>
          <cell r="J210">
            <v>0</v>
          </cell>
          <cell r="K210">
            <v>4</v>
          </cell>
          <cell r="L210">
            <v>4085850</v>
          </cell>
        </row>
        <row r="211">
          <cell r="C211">
            <v>13.25</v>
          </cell>
          <cell r="D211" t="str">
            <v>NIFTY2552224200PE</v>
          </cell>
          <cell r="E211" t="str">
            <v>NIFTY</v>
          </cell>
          <cell r="G211">
            <v>24200</v>
          </cell>
          <cell r="H211" t="str">
            <v>PE</v>
          </cell>
          <cell r="J211">
            <v>0</v>
          </cell>
          <cell r="K211">
            <v>13.25</v>
          </cell>
          <cell r="L211">
            <v>12394500</v>
          </cell>
        </row>
        <row r="212">
          <cell r="C212">
            <v>4.9000000000000004</v>
          </cell>
          <cell r="D212" t="str">
            <v>NIFTY2552223750PE</v>
          </cell>
          <cell r="E212" t="str">
            <v>NIFTY</v>
          </cell>
          <cell r="G212">
            <v>23750</v>
          </cell>
          <cell r="H212" t="str">
            <v>PE</v>
          </cell>
          <cell r="J212">
            <v>0</v>
          </cell>
          <cell r="K212">
            <v>4.9000000000000004</v>
          </cell>
          <cell r="L212">
            <v>2448600</v>
          </cell>
        </row>
        <row r="213">
          <cell r="D213" t="str">
            <v>NIFTY2552227150PE</v>
          </cell>
          <cell r="E213" t="str">
            <v>NIFTY</v>
          </cell>
          <cell r="G213">
            <v>27150</v>
          </cell>
          <cell r="H213" t="str">
            <v>PE</v>
          </cell>
          <cell r="J213">
            <v>2142.0999999999985</v>
          </cell>
        </row>
        <row r="214">
          <cell r="D214" t="str">
            <v>NIFTY2552226850CE</v>
          </cell>
          <cell r="E214" t="str">
            <v>NIFTY</v>
          </cell>
          <cell r="G214">
            <v>26850</v>
          </cell>
          <cell r="H214" t="str">
            <v>CE</v>
          </cell>
          <cell r="J214">
            <v>0</v>
          </cell>
        </row>
        <row r="215">
          <cell r="D215" t="str">
            <v>NIFTY2552226850PE</v>
          </cell>
          <cell r="E215" t="str">
            <v>NIFTY</v>
          </cell>
          <cell r="G215">
            <v>26850</v>
          </cell>
          <cell r="H215" t="str">
            <v>PE</v>
          </cell>
          <cell r="J215">
            <v>1842.0999999999985</v>
          </cell>
        </row>
        <row r="216">
          <cell r="C216">
            <v>881.8</v>
          </cell>
          <cell r="D216" t="str">
            <v>NIFTY2552224150CE</v>
          </cell>
          <cell r="E216" t="str">
            <v>NIFTY</v>
          </cell>
          <cell r="G216">
            <v>24150</v>
          </cell>
          <cell r="H216" t="str">
            <v>CE</v>
          </cell>
          <cell r="J216">
            <v>857.90000000000146</v>
          </cell>
          <cell r="K216">
            <v>23.899999999998499</v>
          </cell>
          <cell r="L216">
            <v>4125</v>
          </cell>
        </row>
        <row r="217">
          <cell r="C217">
            <v>4.75</v>
          </cell>
          <cell r="D217" t="str">
            <v>NIFTY2552226000CE</v>
          </cell>
          <cell r="E217" t="str">
            <v>NIFTY</v>
          </cell>
          <cell r="G217">
            <v>26000</v>
          </cell>
          <cell r="H217" t="str">
            <v>CE</v>
          </cell>
          <cell r="J217">
            <v>0</v>
          </cell>
          <cell r="K217">
            <v>4.75</v>
          </cell>
          <cell r="L217">
            <v>32107050</v>
          </cell>
        </row>
        <row r="218">
          <cell r="C218">
            <v>41.7</v>
          </cell>
          <cell r="D218" t="str">
            <v>NIFTY2552224600PE</v>
          </cell>
          <cell r="E218" t="str">
            <v>NIFTY</v>
          </cell>
          <cell r="G218">
            <v>24600</v>
          </cell>
          <cell r="H218" t="str">
            <v>PE</v>
          </cell>
          <cell r="J218">
            <v>0</v>
          </cell>
          <cell r="K218">
            <v>41.7</v>
          </cell>
          <cell r="L218">
            <v>27474750</v>
          </cell>
        </row>
        <row r="219">
          <cell r="C219">
            <v>1485</v>
          </cell>
          <cell r="D219" t="str">
            <v>NIFTY2552223500CE</v>
          </cell>
          <cell r="E219" t="str">
            <v>NIFTY</v>
          </cell>
          <cell r="G219">
            <v>23500</v>
          </cell>
          <cell r="H219" t="str">
            <v>CE</v>
          </cell>
          <cell r="J219">
            <v>1507.9000000000015</v>
          </cell>
          <cell r="K219">
            <v>-22.900000000001455</v>
          </cell>
          <cell r="L219">
            <v>4200</v>
          </cell>
        </row>
        <row r="220">
          <cell r="C220">
            <v>1303.1500000000001</v>
          </cell>
          <cell r="D220" t="str">
            <v>NIFTY2552226300PE</v>
          </cell>
          <cell r="E220" t="str">
            <v>NIFTY</v>
          </cell>
          <cell r="G220">
            <v>26300</v>
          </cell>
          <cell r="H220" t="str">
            <v>PE</v>
          </cell>
          <cell r="J220">
            <v>1292.0999999999985</v>
          </cell>
          <cell r="K220">
            <v>11.050000000001546</v>
          </cell>
          <cell r="L220">
            <v>0</v>
          </cell>
        </row>
        <row r="221">
          <cell r="C221">
            <v>647.29999999999995</v>
          </cell>
          <cell r="D221" t="str">
            <v>NIFTY2552225650PE</v>
          </cell>
          <cell r="E221" t="str">
            <v>NIFTY</v>
          </cell>
          <cell r="G221">
            <v>25650</v>
          </cell>
          <cell r="H221" t="str">
            <v>PE</v>
          </cell>
          <cell r="J221">
            <v>642.09999999999854</v>
          </cell>
          <cell r="K221">
            <v>5.2000000000014097</v>
          </cell>
          <cell r="L221">
            <v>3075</v>
          </cell>
        </row>
        <row r="222">
          <cell r="C222">
            <v>7.6</v>
          </cell>
          <cell r="D222" t="str">
            <v>NIFTY2552225850CE</v>
          </cell>
          <cell r="E222" t="str">
            <v>NIFTY</v>
          </cell>
          <cell r="G222">
            <v>25850</v>
          </cell>
          <cell r="H222" t="str">
            <v>CE</v>
          </cell>
          <cell r="J222">
            <v>0</v>
          </cell>
          <cell r="K222">
            <v>7.6</v>
          </cell>
          <cell r="L222">
            <v>8017875</v>
          </cell>
        </row>
        <row r="223">
          <cell r="C223">
            <v>23.15</v>
          </cell>
          <cell r="D223" t="str">
            <v>NIFTY2552225550CE</v>
          </cell>
          <cell r="E223" t="str">
            <v>NIFTY</v>
          </cell>
          <cell r="G223">
            <v>25550</v>
          </cell>
          <cell r="H223" t="str">
            <v>CE</v>
          </cell>
          <cell r="J223">
            <v>0</v>
          </cell>
          <cell r="K223">
            <v>23.15</v>
          </cell>
          <cell r="L223">
            <v>15910575</v>
          </cell>
        </row>
        <row r="224">
          <cell r="D224" t="str">
            <v>NIFTY2552226950PE</v>
          </cell>
          <cell r="E224" t="str">
            <v>NIFTY</v>
          </cell>
          <cell r="G224">
            <v>26950</v>
          </cell>
          <cell r="H224" t="str">
            <v>PE</v>
          </cell>
          <cell r="J224">
            <v>1942.0999999999985</v>
          </cell>
        </row>
        <row r="225">
          <cell r="C225">
            <v>1200</v>
          </cell>
          <cell r="D225" t="str">
            <v>NIFTY2552223800CE</v>
          </cell>
          <cell r="E225" t="str">
            <v>NIFTY</v>
          </cell>
          <cell r="G225">
            <v>23800</v>
          </cell>
          <cell r="H225" t="str">
            <v>CE</v>
          </cell>
          <cell r="J225">
            <v>1207.9000000000015</v>
          </cell>
          <cell r="K225">
            <v>-7.9000000000014552</v>
          </cell>
          <cell r="L225">
            <v>2625</v>
          </cell>
        </row>
        <row r="226">
          <cell r="C226">
            <v>15.7</v>
          </cell>
          <cell r="D226" t="str">
            <v>NIFTY2552225650CE</v>
          </cell>
          <cell r="E226" t="str">
            <v>NIFTY</v>
          </cell>
          <cell r="G226">
            <v>25650</v>
          </cell>
          <cell r="H226" t="str">
            <v>CE</v>
          </cell>
          <cell r="J226">
            <v>0</v>
          </cell>
          <cell r="K226">
            <v>15.7</v>
          </cell>
          <cell r="L226">
            <v>13580175</v>
          </cell>
        </row>
        <row r="227">
          <cell r="C227">
            <v>2385.0500000000002</v>
          </cell>
          <cell r="D227" t="str">
            <v>NIFTY2552222650CE</v>
          </cell>
          <cell r="E227" t="str">
            <v>NIFTY</v>
          </cell>
          <cell r="G227">
            <v>22650</v>
          </cell>
          <cell r="H227" t="str">
            <v>CE</v>
          </cell>
          <cell r="J227">
            <v>2357.9000000000015</v>
          </cell>
          <cell r="K227">
            <v>27.149999999998727</v>
          </cell>
          <cell r="L227">
            <v>0</v>
          </cell>
        </row>
        <row r="228">
          <cell r="C228">
            <v>1</v>
          </cell>
          <cell r="D228" t="str">
            <v>NIFTY2552222800PE</v>
          </cell>
          <cell r="E228" t="str">
            <v>NIFTY</v>
          </cell>
          <cell r="G228">
            <v>22800</v>
          </cell>
          <cell r="H228" t="str">
            <v>PE</v>
          </cell>
          <cell r="J228">
            <v>0</v>
          </cell>
          <cell r="K228">
            <v>1</v>
          </cell>
          <cell r="L228">
            <v>4123425</v>
          </cell>
        </row>
        <row r="229">
          <cell r="C229">
            <v>180.25</v>
          </cell>
          <cell r="D229" t="str">
            <v>NIFTY2552225050PE</v>
          </cell>
          <cell r="E229" t="str">
            <v>NIFTY</v>
          </cell>
          <cell r="G229">
            <v>25050</v>
          </cell>
          <cell r="H229" t="str">
            <v>PE</v>
          </cell>
          <cell r="J229">
            <v>42.099999999998545</v>
          </cell>
          <cell r="K229">
            <v>138.15000000000146</v>
          </cell>
          <cell r="L229">
            <v>47546475</v>
          </cell>
        </row>
        <row r="230">
          <cell r="C230">
            <v>1540.75</v>
          </cell>
          <cell r="D230" t="str">
            <v>NIFTY2552226600PE</v>
          </cell>
          <cell r="E230" t="str">
            <v>NIFTY</v>
          </cell>
          <cell r="G230">
            <v>26600</v>
          </cell>
          <cell r="H230" t="str">
            <v>PE</v>
          </cell>
          <cell r="J230">
            <v>1592.0999999999985</v>
          </cell>
          <cell r="K230">
            <v>-51.349999999998545</v>
          </cell>
          <cell r="L230">
            <v>0</v>
          </cell>
        </row>
        <row r="231">
          <cell r="C231">
            <v>543.70000000000005</v>
          </cell>
          <cell r="D231" t="str">
            <v>NIFTY2552224500CE</v>
          </cell>
          <cell r="E231" t="str">
            <v>NIFTY</v>
          </cell>
          <cell r="G231">
            <v>24500</v>
          </cell>
          <cell r="H231" t="str">
            <v>CE</v>
          </cell>
          <cell r="J231">
            <v>507.90000000000146</v>
          </cell>
          <cell r="K231">
            <v>35.79999999999859</v>
          </cell>
          <cell r="L231">
            <v>623475</v>
          </cell>
        </row>
        <row r="232">
          <cell r="C232">
            <v>6.55</v>
          </cell>
          <cell r="D232" t="str">
            <v>NIFTY2552223900PE</v>
          </cell>
          <cell r="E232" t="str">
            <v>NIFTY</v>
          </cell>
          <cell r="G232">
            <v>23900</v>
          </cell>
          <cell r="H232" t="str">
            <v>PE</v>
          </cell>
          <cell r="J232">
            <v>0</v>
          </cell>
          <cell r="K232">
            <v>6.55</v>
          </cell>
          <cell r="L232">
            <v>6652575</v>
          </cell>
        </row>
        <row r="233">
          <cell r="C233">
            <v>600</v>
          </cell>
          <cell r="D233" t="str">
            <v>NIFTY2552225600PE</v>
          </cell>
          <cell r="E233" t="str">
            <v>NIFTY</v>
          </cell>
          <cell r="G233">
            <v>25600</v>
          </cell>
          <cell r="H233" t="str">
            <v>PE</v>
          </cell>
          <cell r="J233">
            <v>592.09999999999854</v>
          </cell>
          <cell r="K233">
            <v>7.9000000000014552</v>
          </cell>
          <cell r="L233">
            <v>101925</v>
          </cell>
        </row>
        <row r="234">
          <cell r="C234">
            <v>1838.35</v>
          </cell>
          <cell r="D234" t="str">
            <v>NIFTY2552223200CE</v>
          </cell>
          <cell r="E234" t="str">
            <v>NIFTY</v>
          </cell>
          <cell r="G234">
            <v>23200</v>
          </cell>
          <cell r="H234" t="str">
            <v>CE</v>
          </cell>
          <cell r="J234">
            <v>1807.9000000000015</v>
          </cell>
          <cell r="K234">
            <v>30.449999999998454</v>
          </cell>
          <cell r="L234">
            <v>0</v>
          </cell>
        </row>
        <row r="235">
          <cell r="C235">
            <v>1.8</v>
          </cell>
          <cell r="D235" t="str">
            <v>NIFTY2552226550CE</v>
          </cell>
          <cell r="E235" t="str">
            <v>NIFTY</v>
          </cell>
          <cell r="G235">
            <v>26550</v>
          </cell>
          <cell r="H235" t="str">
            <v>CE</v>
          </cell>
          <cell r="J235">
            <v>0</v>
          </cell>
          <cell r="K235">
            <v>1.8</v>
          </cell>
          <cell r="L235">
            <v>1964250</v>
          </cell>
        </row>
        <row r="236">
          <cell r="C236">
            <v>22.7</v>
          </cell>
          <cell r="D236" t="str">
            <v>NIFTY2552224400PE</v>
          </cell>
          <cell r="E236" t="str">
            <v>NIFTY</v>
          </cell>
          <cell r="G236">
            <v>24400</v>
          </cell>
          <cell r="H236" t="str">
            <v>PE</v>
          </cell>
          <cell r="J236">
            <v>0</v>
          </cell>
          <cell r="K236">
            <v>22.7</v>
          </cell>
          <cell r="L236">
            <v>15057600</v>
          </cell>
        </row>
        <row r="237">
          <cell r="C237">
            <v>19.8</v>
          </cell>
          <cell r="D237" t="str">
            <v>NIFTY2552224350PE</v>
          </cell>
          <cell r="E237" t="str">
            <v>NIFTY</v>
          </cell>
          <cell r="G237">
            <v>24350</v>
          </cell>
          <cell r="H237" t="str">
            <v>PE</v>
          </cell>
          <cell r="J237">
            <v>0</v>
          </cell>
          <cell r="K237">
            <v>19.8</v>
          </cell>
          <cell r="L237">
            <v>8836575</v>
          </cell>
        </row>
        <row r="238">
          <cell r="C238">
            <v>49.65</v>
          </cell>
          <cell r="D238" t="str">
            <v>NIFTY2552225350CE</v>
          </cell>
          <cell r="E238" t="str">
            <v>NIFTY</v>
          </cell>
          <cell r="G238">
            <v>25350</v>
          </cell>
          <cell r="H238" t="str">
            <v>CE</v>
          </cell>
          <cell r="J238">
            <v>0</v>
          </cell>
          <cell r="K238">
            <v>49.65</v>
          </cell>
          <cell r="L238">
            <v>22908300</v>
          </cell>
        </row>
        <row r="239">
          <cell r="C239">
            <v>240</v>
          </cell>
          <cell r="D239" t="str">
            <v>NIFTY2552225150PE</v>
          </cell>
          <cell r="E239" t="str">
            <v>NIFTY</v>
          </cell>
          <cell r="G239">
            <v>25150</v>
          </cell>
          <cell r="H239" t="str">
            <v>PE</v>
          </cell>
          <cell r="J239">
            <v>142.09999999999854</v>
          </cell>
          <cell r="K239">
            <v>97.900000000001455</v>
          </cell>
          <cell r="L239">
            <v>6705450</v>
          </cell>
        </row>
        <row r="240">
          <cell r="C240">
            <v>11.7</v>
          </cell>
          <cell r="D240" t="str">
            <v>NIFTY2552224150PE</v>
          </cell>
          <cell r="E240" t="str">
            <v>NIFTY</v>
          </cell>
          <cell r="G240">
            <v>24150</v>
          </cell>
          <cell r="H240" t="str">
            <v>PE</v>
          </cell>
          <cell r="J240">
            <v>0</v>
          </cell>
          <cell r="K240">
            <v>11.7</v>
          </cell>
          <cell r="L240">
            <v>4323825</v>
          </cell>
        </row>
        <row r="241">
          <cell r="C241">
            <v>1904.35</v>
          </cell>
          <cell r="D241" t="str">
            <v>NIFTY2552223150CE</v>
          </cell>
          <cell r="E241" t="str">
            <v>NIFTY</v>
          </cell>
          <cell r="G241">
            <v>23150</v>
          </cell>
          <cell r="H241" t="str">
            <v>CE</v>
          </cell>
          <cell r="J241">
            <v>1857.9000000000015</v>
          </cell>
          <cell r="K241">
            <v>46.449999999998454</v>
          </cell>
          <cell r="L241">
            <v>0</v>
          </cell>
        </row>
        <row r="242">
          <cell r="D242" t="str">
            <v>NIFTY2552227100PE</v>
          </cell>
          <cell r="E242" t="str">
            <v>NIFTY</v>
          </cell>
          <cell r="G242">
            <v>27100</v>
          </cell>
          <cell r="H242" t="str">
            <v>PE</v>
          </cell>
          <cell r="J242">
            <v>2092.0999999999985</v>
          </cell>
        </row>
        <row r="243">
          <cell r="C243">
            <v>1087.25</v>
          </cell>
          <cell r="D243" t="str">
            <v>NIFTY2552223950CE</v>
          </cell>
          <cell r="E243" t="str">
            <v>NIFTY</v>
          </cell>
          <cell r="G243">
            <v>23950</v>
          </cell>
          <cell r="H243" t="str">
            <v>CE</v>
          </cell>
          <cell r="J243">
            <v>1057.9000000000015</v>
          </cell>
          <cell r="K243">
            <v>29.349999999998545</v>
          </cell>
          <cell r="L243">
            <v>1200</v>
          </cell>
        </row>
        <row r="244">
          <cell r="C244">
            <v>916.4</v>
          </cell>
          <cell r="D244" t="str">
            <v>NIFTY2552225900PE</v>
          </cell>
          <cell r="E244" t="str">
            <v>NIFTY</v>
          </cell>
          <cell r="G244">
            <v>25900</v>
          </cell>
          <cell r="H244" t="str">
            <v>PE</v>
          </cell>
          <cell r="J244">
            <v>892.09999999999854</v>
          </cell>
          <cell r="K244">
            <v>24.300000000001432</v>
          </cell>
          <cell r="L244">
            <v>3600</v>
          </cell>
        </row>
        <row r="245">
          <cell r="C245">
            <v>1026.0999999999999</v>
          </cell>
          <cell r="D245" t="str">
            <v>NIFTY2552224000CE</v>
          </cell>
          <cell r="E245" t="str">
            <v>NIFTY</v>
          </cell>
          <cell r="G245">
            <v>24000</v>
          </cell>
          <cell r="H245" t="str">
            <v>CE</v>
          </cell>
          <cell r="J245">
            <v>1007.9000000000015</v>
          </cell>
          <cell r="K245">
            <v>18.199999999998454</v>
          </cell>
          <cell r="L245">
            <v>64125</v>
          </cell>
        </row>
        <row r="246">
          <cell r="C246">
            <v>1376.7</v>
          </cell>
          <cell r="D246" t="str">
            <v>NIFTY2552226400PE</v>
          </cell>
          <cell r="E246" t="str">
            <v>NIFTY</v>
          </cell>
          <cell r="G246">
            <v>26400</v>
          </cell>
          <cell r="H246" t="str">
            <v>PE</v>
          </cell>
          <cell r="J246">
            <v>1392.0999999999985</v>
          </cell>
          <cell r="K246">
            <v>-15.399999999998499</v>
          </cell>
          <cell r="L246">
            <v>375</v>
          </cell>
        </row>
        <row r="247">
          <cell r="C247">
            <v>68.599999999999994</v>
          </cell>
          <cell r="D247" t="str">
            <v>NIFTY2552224750PE</v>
          </cell>
          <cell r="E247" t="str">
            <v>NIFTY</v>
          </cell>
          <cell r="G247">
            <v>24750</v>
          </cell>
          <cell r="H247" t="str">
            <v>PE</v>
          </cell>
          <cell r="J247">
            <v>0</v>
          </cell>
          <cell r="K247">
            <v>68.599999999999994</v>
          </cell>
          <cell r="L247">
            <v>17757300</v>
          </cell>
        </row>
        <row r="248">
          <cell r="C248">
            <v>2151</v>
          </cell>
          <cell r="D248" t="str">
            <v>NIFTY2552222900CE</v>
          </cell>
          <cell r="E248" t="str">
            <v>NIFTY</v>
          </cell>
          <cell r="G248">
            <v>22900</v>
          </cell>
          <cell r="H248" t="str">
            <v>CE</v>
          </cell>
          <cell r="J248">
            <v>2107.9000000000015</v>
          </cell>
          <cell r="K248">
            <v>43.099999999998545</v>
          </cell>
          <cell r="L248">
            <v>0</v>
          </cell>
        </row>
        <row r="249">
          <cell r="D249" t="str">
            <v>NIFTY2552227500PE</v>
          </cell>
          <cell r="E249" t="str">
            <v>NIFTY</v>
          </cell>
          <cell r="G249">
            <v>27500</v>
          </cell>
          <cell r="H249" t="str">
            <v>PE</v>
          </cell>
          <cell r="J249">
            <v>2492.0999999999985</v>
          </cell>
        </row>
        <row r="250">
          <cell r="C250">
            <v>344.9</v>
          </cell>
          <cell r="D250" t="str">
            <v>NIFTY2552225300PE</v>
          </cell>
          <cell r="E250" t="str">
            <v>NIFTY</v>
          </cell>
          <cell r="G250">
            <v>25300</v>
          </cell>
          <cell r="H250" t="str">
            <v>PE</v>
          </cell>
          <cell r="J250">
            <v>292.09999999999854</v>
          </cell>
          <cell r="K250">
            <v>52.800000000001432</v>
          </cell>
          <cell r="L250">
            <v>2507100</v>
          </cell>
        </row>
        <row r="251">
          <cell r="D251" t="str">
            <v>NIFTY2552227300PE</v>
          </cell>
          <cell r="E251" t="str">
            <v>NIFTY</v>
          </cell>
          <cell r="G251">
            <v>27300</v>
          </cell>
          <cell r="H251" t="str">
            <v>PE</v>
          </cell>
          <cell r="J251">
            <v>2292.0999999999985</v>
          </cell>
        </row>
        <row r="252">
          <cell r="C252">
            <v>1253.3499999999999</v>
          </cell>
          <cell r="D252" t="str">
            <v>NIFTY2552226250PE</v>
          </cell>
          <cell r="E252" t="str">
            <v>NIFTY</v>
          </cell>
          <cell r="G252">
            <v>26250</v>
          </cell>
          <cell r="H252" t="str">
            <v>PE</v>
          </cell>
          <cell r="J252">
            <v>1242.0999999999985</v>
          </cell>
          <cell r="K252">
            <v>11.250000000001364</v>
          </cell>
          <cell r="L252">
            <v>75</v>
          </cell>
        </row>
        <row r="253">
          <cell r="C253">
            <v>826.15</v>
          </cell>
          <cell r="D253" t="str">
            <v>NIFTY2552224200CE</v>
          </cell>
          <cell r="E253" t="str">
            <v>NIFTY</v>
          </cell>
          <cell r="G253">
            <v>24200</v>
          </cell>
          <cell r="H253" t="str">
            <v>CE</v>
          </cell>
          <cell r="J253">
            <v>807.90000000000146</v>
          </cell>
          <cell r="K253">
            <v>18.249999999998522</v>
          </cell>
          <cell r="L253">
            <v>17025</v>
          </cell>
        </row>
        <row r="254">
          <cell r="C254">
            <v>1123.25</v>
          </cell>
          <cell r="D254" t="str">
            <v>NIFTY2552226150PE</v>
          </cell>
          <cell r="E254" t="str">
            <v>NIFTY</v>
          </cell>
          <cell r="G254">
            <v>26150</v>
          </cell>
          <cell r="H254" t="str">
            <v>PE</v>
          </cell>
          <cell r="J254">
            <v>1142.0999999999985</v>
          </cell>
          <cell r="K254">
            <v>-18.849999999998545</v>
          </cell>
          <cell r="L254">
            <v>225</v>
          </cell>
        </row>
        <row r="255">
          <cell r="C255">
            <v>472</v>
          </cell>
          <cell r="D255" t="str">
            <v>NIFTY2552225450PE</v>
          </cell>
          <cell r="E255" t="str">
            <v>NIFTY</v>
          </cell>
          <cell r="G255">
            <v>25450</v>
          </cell>
          <cell r="H255" t="str">
            <v>PE</v>
          </cell>
          <cell r="J255">
            <v>442.09999999999854</v>
          </cell>
          <cell r="K255">
            <v>29.900000000001455</v>
          </cell>
          <cell r="L255">
            <v>62325</v>
          </cell>
        </row>
        <row r="256">
          <cell r="C256">
            <v>2.5499999999999998</v>
          </cell>
          <cell r="D256" t="str">
            <v>NIFTY2552223400PE</v>
          </cell>
          <cell r="E256" t="str">
            <v>NIFTY</v>
          </cell>
          <cell r="G256">
            <v>23400</v>
          </cell>
          <cell r="H256" t="str">
            <v>PE</v>
          </cell>
          <cell r="J256">
            <v>0</v>
          </cell>
          <cell r="K256">
            <v>2.5499999999999998</v>
          </cell>
          <cell r="L256">
            <v>6702525</v>
          </cell>
        </row>
        <row r="257">
          <cell r="C257">
            <v>1095</v>
          </cell>
          <cell r="D257" t="str">
            <v>NIFTY2552223900CE</v>
          </cell>
          <cell r="E257" t="str">
            <v>NIFTY</v>
          </cell>
          <cell r="G257">
            <v>23900</v>
          </cell>
          <cell r="H257" t="str">
            <v>CE</v>
          </cell>
          <cell r="J257">
            <v>1107.9000000000015</v>
          </cell>
          <cell r="K257">
            <v>-12.900000000001455</v>
          </cell>
          <cell r="L257">
            <v>10275</v>
          </cell>
        </row>
        <row r="258">
          <cell r="C258">
            <v>155.05000000000001</v>
          </cell>
          <cell r="D258" t="str">
            <v>NIFTY2552225000PE</v>
          </cell>
          <cell r="E258" t="str">
            <v>NIFTY</v>
          </cell>
          <cell r="G258">
            <v>25000</v>
          </cell>
          <cell r="H258" t="str">
            <v>PE</v>
          </cell>
          <cell r="J258">
            <v>0</v>
          </cell>
          <cell r="K258">
            <v>155.05000000000001</v>
          </cell>
          <cell r="L258">
            <v>134500425</v>
          </cell>
        </row>
        <row r="259">
          <cell r="C259">
            <v>701.5</v>
          </cell>
          <cell r="D259" t="str">
            <v>NIFTY2552225700PE</v>
          </cell>
          <cell r="E259" t="str">
            <v>NIFTY</v>
          </cell>
          <cell r="G259">
            <v>25700</v>
          </cell>
          <cell r="H259" t="str">
            <v>PE</v>
          </cell>
          <cell r="J259">
            <v>692.09999999999854</v>
          </cell>
          <cell r="K259">
            <v>9.4000000000014552</v>
          </cell>
          <cell r="L259">
            <v>118275</v>
          </cell>
        </row>
        <row r="260">
          <cell r="C260">
            <v>1396.05</v>
          </cell>
          <cell r="D260" t="str">
            <v>NIFTY2552226450PE</v>
          </cell>
          <cell r="E260" t="str">
            <v>NIFTY</v>
          </cell>
          <cell r="G260">
            <v>26450</v>
          </cell>
          <cell r="H260" t="str">
            <v>PE</v>
          </cell>
          <cell r="J260">
            <v>1442.0999999999985</v>
          </cell>
          <cell r="K260">
            <v>-46.04999999999859</v>
          </cell>
          <cell r="L260">
            <v>0</v>
          </cell>
        </row>
        <row r="261">
          <cell r="C261">
            <v>1160</v>
          </cell>
          <cell r="D261" t="str">
            <v>NIFTY2552226200PE</v>
          </cell>
          <cell r="E261" t="str">
            <v>NIFTY</v>
          </cell>
          <cell r="G261">
            <v>26200</v>
          </cell>
          <cell r="H261" t="str">
            <v>PE</v>
          </cell>
          <cell r="J261">
            <v>1192.0999999999985</v>
          </cell>
          <cell r="K261">
            <v>-32.099999999998545</v>
          </cell>
          <cell r="L261">
            <v>375</v>
          </cell>
        </row>
        <row r="262">
          <cell r="D262" t="str">
            <v>NIFTY2552227050PE</v>
          </cell>
          <cell r="E262" t="str">
            <v>NIFTY</v>
          </cell>
          <cell r="G262">
            <v>27050</v>
          </cell>
          <cell r="H262" t="str">
            <v>PE</v>
          </cell>
          <cell r="J262">
            <v>2042.0999999999985</v>
          </cell>
        </row>
        <row r="263">
          <cell r="C263">
            <v>226.8</v>
          </cell>
          <cell r="D263" t="str">
            <v>NIFTY2552224900CE</v>
          </cell>
          <cell r="E263" t="str">
            <v>NIFTY</v>
          </cell>
          <cell r="G263">
            <v>24900</v>
          </cell>
          <cell r="H263" t="str">
            <v>CE</v>
          </cell>
          <cell r="J263">
            <v>107.90000000000146</v>
          </cell>
          <cell r="K263">
            <v>118.89999999999856</v>
          </cell>
          <cell r="L263">
            <v>17457300</v>
          </cell>
        </row>
        <row r="264">
          <cell r="C264">
            <v>104.15</v>
          </cell>
          <cell r="D264" t="str">
            <v>NIFTY2552225150CE</v>
          </cell>
          <cell r="E264" t="str">
            <v>NIFTY</v>
          </cell>
          <cell r="G264">
            <v>25150</v>
          </cell>
          <cell r="H264" t="str">
            <v>CE</v>
          </cell>
          <cell r="J264">
            <v>0</v>
          </cell>
          <cell r="K264">
            <v>104.15</v>
          </cell>
          <cell r="L264">
            <v>32687325</v>
          </cell>
        </row>
        <row r="265">
          <cell r="C265">
            <v>209.2</v>
          </cell>
          <cell r="D265" t="str">
            <v>NIFTY2552225100PE</v>
          </cell>
          <cell r="E265" t="str">
            <v>NIFTY</v>
          </cell>
          <cell r="G265">
            <v>25100</v>
          </cell>
          <cell r="H265" t="str">
            <v>PE</v>
          </cell>
          <cell r="J265">
            <v>92.099999999998545</v>
          </cell>
          <cell r="K265">
            <v>117.10000000000144</v>
          </cell>
          <cell r="L265">
            <v>33477675</v>
          </cell>
        </row>
        <row r="266">
          <cell r="C266">
            <v>1671.7</v>
          </cell>
          <cell r="D266" t="str">
            <v>NIFTY2552223350CE</v>
          </cell>
          <cell r="E266" t="str">
            <v>NIFTY</v>
          </cell>
          <cell r="G266">
            <v>23350</v>
          </cell>
          <cell r="H266" t="str">
            <v>CE</v>
          </cell>
          <cell r="J266">
            <v>1657.9000000000015</v>
          </cell>
          <cell r="K266">
            <v>13.79999999999859</v>
          </cell>
          <cell r="L266">
            <v>0</v>
          </cell>
        </row>
        <row r="267">
          <cell r="C267">
            <v>456.85</v>
          </cell>
          <cell r="D267" t="str">
            <v>NIFTY2552224600CE</v>
          </cell>
          <cell r="E267" t="str">
            <v>NIFTY</v>
          </cell>
          <cell r="G267">
            <v>24600</v>
          </cell>
          <cell r="H267" t="str">
            <v>CE</v>
          </cell>
          <cell r="J267">
            <v>407.90000000000146</v>
          </cell>
          <cell r="K267">
            <v>48.949999999998568</v>
          </cell>
          <cell r="L267">
            <v>432675</v>
          </cell>
        </row>
        <row r="268">
          <cell r="C268">
            <v>0.9</v>
          </cell>
          <cell r="D268" t="str">
            <v>NIFTY2552222700PE</v>
          </cell>
          <cell r="E268" t="str">
            <v>NIFTY</v>
          </cell>
          <cell r="G268">
            <v>22700</v>
          </cell>
          <cell r="H268" t="str">
            <v>PE</v>
          </cell>
          <cell r="J268">
            <v>0</v>
          </cell>
          <cell r="K268">
            <v>0.9</v>
          </cell>
          <cell r="L268">
            <v>2561850</v>
          </cell>
        </row>
        <row r="269">
          <cell r="C269">
            <v>132.6</v>
          </cell>
          <cell r="D269" t="str">
            <v>NIFTY2552224950PE</v>
          </cell>
          <cell r="E269" t="str">
            <v>NIFTY</v>
          </cell>
          <cell r="G269">
            <v>24950</v>
          </cell>
          <cell r="H269" t="str">
            <v>PE</v>
          </cell>
          <cell r="J269">
            <v>0</v>
          </cell>
          <cell r="K269">
            <v>132.6</v>
          </cell>
          <cell r="L269">
            <v>43920525</v>
          </cell>
        </row>
        <row r="270">
          <cell r="C270">
            <v>7.4</v>
          </cell>
          <cell r="D270" t="str">
            <v>NIFTY2552223950PE</v>
          </cell>
          <cell r="E270" t="str">
            <v>NIFTY</v>
          </cell>
          <cell r="G270">
            <v>23950</v>
          </cell>
          <cell r="H270" t="str">
            <v>PE</v>
          </cell>
          <cell r="J270">
            <v>0</v>
          </cell>
          <cell r="K270">
            <v>7.4</v>
          </cell>
          <cell r="L270">
            <v>3146700</v>
          </cell>
        </row>
        <row r="271">
          <cell r="C271">
            <v>1.7</v>
          </cell>
          <cell r="D271" t="str">
            <v>NIFTY2552226600CE</v>
          </cell>
          <cell r="E271" t="str">
            <v>NIFTY</v>
          </cell>
          <cell r="G271">
            <v>26600</v>
          </cell>
          <cell r="H271" t="str">
            <v>CE</v>
          </cell>
          <cell r="J271">
            <v>0</v>
          </cell>
          <cell r="K271">
            <v>1.7</v>
          </cell>
          <cell r="L271">
            <v>5118300</v>
          </cell>
        </row>
        <row r="272">
          <cell r="C272">
            <v>122.75</v>
          </cell>
          <cell r="D272" t="str">
            <v>NIFTY2552225100CE</v>
          </cell>
          <cell r="E272" t="str">
            <v>NIFTY</v>
          </cell>
          <cell r="G272">
            <v>25100</v>
          </cell>
          <cell r="H272" t="str">
            <v>CE</v>
          </cell>
          <cell r="J272">
            <v>0</v>
          </cell>
          <cell r="K272">
            <v>122.75</v>
          </cell>
          <cell r="L272">
            <v>77430300</v>
          </cell>
        </row>
        <row r="273">
          <cell r="C273">
            <v>2.25</v>
          </cell>
          <cell r="D273" t="str">
            <v>NIFTY2552226300CE</v>
          </cell>
          <cell r="E273" t="str">
            <v>NIFTY</v>
          </cell>
          <cell r="G273">
            <v>26300</v>
          </cell>
          <cell r="H273" t="str">
            <v>CE</v>
          </cell>
          <cell r="J273">
            <v>0</v>
          </cell>
          <cell r="K273">
            <v>2.25</v>
          </cell>
          <cell r="L273">
            <v>8859600</v>
          </cell>
        </row>
        <row r="274">
          <cell r="C274">
            <v>425.25</v>
          </cell>
          <cell r="D274" t="str">
            <v>NIFTY2552225400PE</v>
          </cell>
          <cell r="E274" t="str">
            <v>NIFTY</v>
          </cell>
          <cell r="G274">
            <v>25400</v>
          </cell>
          <cell r="H274" t="str">
            <v>PE</v>
          </cell>
          <cell r="J274">
            <v>392.09999999999854</v>
          </cell>
          <cell r="K274">
            <v>33.150000000001455</v>
          </cell>
          <cell r="L274">
            <v>567000</v>
          </cell>
        </row>
        <row r="275">
          <cell r="C275">
            <v>2420</v>
          </cell>
          <cell r="D275" t="str">
            <v>NIFTY2552222600CE</v>
          </cell>
          <cell r="E275" t="str">
            <v>NIFTY</v>
          </cell>
          <cell r="G275">
            <v>22600</v>
          </cell>
          <cell r="H275" t="str">
            <v>CE</v>
          </cell>
          <cell r="J275">
            <v>2407.9000000000015</v>
          </cell>
          <cell r="K275">
            <v>12.099999999998545</v>
          </cell>
          <cell r="L275">
            <v>0</v>
          </cell>
        </row>
        <row r="276">
          <cell r="C276">
            <v>144.1</v>
          </cell>
          <cell r="D276" t="str">
            <v>NIFTY2552225050CE</v>
          </cell>
          <cell r="E276" t="str">
            <v>NIFTY</v>
          </cell>
          <cell r="G276">
            <v>25050</v>
          </cell>
          <cell r="H276" t="str">
            <v>CE</v>
          </cell>
          <cell r="J276">
            <v>0</v>
          </cell>
          <cell r="K276">
            <v>144.1</v>
          </cell>
          <cell r="L276">
            <v>74003400</v>
          </cell>
        </row>
        <row r="277">
          <cell r="C277">
            <v>273</v>
          </cell>
          <cell r="D277" t="str">
            <v>NIFTY2552225200PE</v>
          </cell>
          <cell r="E277" t="str">
            <v>NIFTY</v>
          </cell>
          <cell r="G277">
            <v>25200</v>
          </cell>
          <cell r="H277" t="str">
            <v>PE</v>
          </cell>
          <cell r="J277">
            <v>192.09999999999854</v>
          </cell>
          <cell r="K277">
            <v>80.900000000001455</v>
          </cell>
          <cell r="L277">
            <v>8987400</v>
          </cell>
        </row>
        <row r="278">
          <cell r="D278" t="str">
            <v>NIFTY2552226900PE</v>
          </cell>
          <cell r="E278" t="str">
            <v>NIFTY</v>
          </cell>
          <cell r="G278">
            <v>26900</v>
          </cell>
          <cell r="H278" t="str">
            <v>PE</v>
          </cell>
          <cell r="J278">
            <v>1892.0999999999985</v>
          </cell>
        </row>
        <row r="279">
          <cell r="C279">
            <v>780.6</v>
          </cell>
          <cell r="D279" t="str">
            <v>NIFTY2552224250CE</v>
          </cell>
          <cell r="E279" t="str">
            <v>NIFTY</v>
          </cell>
          <cell r="G279">
            <v>24250</v>
          </cell>
          <cell r="H279" t="str">
            <v>CE</v>
          </cell>
          <cell r="J279">
            <v>757.90000000000146</v>
          </cell>
          <cell r="K279">
            <v>22.699999999998568</v>
          </cell>
          <cell r="L279">
            <v>4200</v>
          </cell>
        </row>
        <row r="280">
          <cell r="C280">
            <v>5.95</v>
          </cell>
          <cell r="D280" t="str">
            <v>NIFTY2552223850PE</v>
          </cell>
          <cell r="E280" t="str">
            <v>NIFTY</v>
          </cell>
          <cell r="G280">
            <v>23850</v>
          </cell>
          <cell r="H280" t="str">
            <v>PE</v>
          </cell>
          <cell r="J280">
            <v>0</v>
          </cell>
          <cell r="K280">
            <v>5.95</v>
          </cell>
          <cell r="L280">
            <v>2038875</v>
          </cell>
        </row>
        <row r="281">
          <cell r="C281">
            <v>734</v>
          </cell>
          <cell r="D281" t="str">
            <v>NIFTY2552224300CE</v>
          </cell>
          <cell r="E281" t="str">
            <v>NIFTY</v>
          </cell>
          <cell r="G281">
            <v>24300</v>
          </cell>
          <cell r="H281" t="str">
            <v>CE</v>
          </cell>
          <cell r="J281">
            <v>707.90000000000146</v>
          </cell>
          <cell r="K281">
            <v>26.099999999998545</v>
          </cell>
          <cell r="L281">
            <v>24150</v>
          </cell>
        </row>
        <row r="282">
          <cell r="C282">
            <v>2.15</v>
          </cell>
          <cell r="D282" t="str">
            <v>NIFTY2552226350CE</v>
          </cell>
          <cell r="E282" t="str">
            <v>NIFTY</v>
          </cell>
          <cell r="G282">
            <v>26350</v>
          </cell>
          <cell r="H282" t="str">
            <v>CE</v>
          </cell>
          <cell r="J282">
            <v>0</v>
          </cell>
          <cell r="K282">
            <v>2.15</v>
          </cell>
          <cell r="L282">
            <v>2639700</v>
          </cell>
        </row>
        <row r="283">
          <cell r="C283">
            <v>6.45</v>
          </cell>
          <cell r="D283" t="str">
            <v>NIFTY2552225900CE</v>
          </cell>
          <cell r="E283" t="str">
            <v>NIFTY</v>
          </cell>
          <cell r="G283">
            <v>25900</v>
          </cell>
          <cell r="H283" t="str">
            <v>CE</v>
          </cell>
          <cell r="J283">
            <v>0</v>
          </cell>
          <cell r="K283">
            <v>6.45</v>
          </cell>
          <cell r="L283">
            <v>11800950</v>
          </cell>
        </row>
        <row r="284">
          <cell r="C284">
            <v>1.5</v>
          </cell>
          <cell r="D284" t="str">
            <v>NIFTY2552223100PE</v>
          </cell>
          <cell r="E284" t="str">
            <v>NIFTY</v>
          </cell>
          <cell r="G284">
            <v>23100</v>
          </cell>
          <cell r="H284" t="str">
            <v>PE</v>
          </cell>
          <cell r="J284">
            <v>0</v>
          </cell>
          <cell r="K284">
            <v>1.5</v>
          </cell>
          <cell r="L284">
            <v>3271200</v>
          </cell>
        </row>
        <row r="285">
          <cell r="C285">
            <v>492</v>
          </cell>
          <cell r="D285" t="str">
            <v>NIFTY2552224550CE</v>
          </cell>
          <cell r="E285" t="str">
            <v>NIFTY</v>
          </cell>
          <cell r="G285">
            <v>24550</v>
          </cell>
          <cell r="H285" t="str">
            <v>CE</v>
          </cell>
          <cell r="J285">
            <v>457.90000000000146</v>
          </cell>
          <cell r="K285">
            <v>34.099999999998545</v>
          </cell>
          <cell r="L285">
            <v>42525</v>
          </cell>
        </row>
        <row r="286">
          <cell r="C286">
            <v>4.55</v>
          </cell>
          <cell r="D286" t="str">
            <v>NIFTY2552223700PE</v>
          </cell>
          <cell r="E286" t="str">
            <v>NIFTY</v>
          </cell>
          <cell r="G286">
            <v>23700</v>
          </cell>
          <cell r="H286" t="str">
            <v>PE</v>
          </cell>
          <cell r="J286">
            <v>0</v>
          </cell>
          <cell r="K286">
            <v>4.55</v>
          </cell>
          <cell r="L286">
            <v>8911950</v>
          </cell>
        </row>
        <row r="287">
          <cell r="C287">
            <v>4.2</v>
          </cell>
          <cell r="D287" t="str">
            <v>NIFTY2552223650PE</v>
          </cell>
          <cell r="E287" t="str">
            <v>NIFTY</v>
          </cell>
          <cell r="G287">
            <v>23650</v>
          </cell>
          <cell r="H287" t="str">
            <v>PE</v>
          </cell>
          <cell r="J287">
            <v>0</v>
          </cell>
          <cell r="K287">
            <v>4.2</v>
          </cell>
          <cell r="L287">
            <v>2997225</v>
          </cell>
        </row>
        <row r="288">
          <cell r="C288">
            <v>1761.95</v>
          </cell>
          <cell r="D288" t="str">
            <v>NIFTY2552223250CE</v>
          </cell>
          <cell r="E288" t="str">
            <v>NIFTY</v>
          </cell>
          <cell r="G288">
            <v>23250</v>
          </cell>
          <cell r="H288" t="str">
            <v>CE</v>
          </cell>
          <cell r="J288">
            <v>1757.9000000000015</v>
          </cell>
          <cell r="K288">
            <v>4.0499999999985903</v>
          </cell>
          <cell r="L288">
            <v>0</v>
          </cell>
        </row>
        <row r="289">
          <cell r="C289">
            <v>1482.65</v>
          </cell>
          <cell r="D289" t="str">
            <v>NIFTY2552226500PE</v>
          </cell>
          <cell r="E289" t="str">
            <v>NIFTY</v>
          </cell>
          <cell r="G289">
            <v>26500</v>
          </cell>
          <cell r="H289" t="str">
            <v>PE</v>
          </cell>
          <cell r="J289">
            <v>1492.0999999999985</v>
          </cell>
          <cell r="K289">
            <v>-9.4499999999984539</v>
          </cell>
          <cell r="L289">
            <v>1650</v>
          </cell>
        </row>
        <row r="290">
          <cell r="C290">
            <v>81.5</v>
          </cell>
          <cell r="D290" t="str">
            <v>NIFTY2552224800PE</v>
          </cell>
          <cell r="E290" t="str">
            <v>NIFTY</v>
          </cell>
          <cell r="G290">
            <v>24800</v>
          </cell>
          <cell r="H290" t="str">
            <v>PE</v>
          </cell>
          <cell r="J290">
            <v>0</v>
          </cell>
          <cell r="K290">
            <v>81.5</v>
          </cell>
          <cell r="L290">
            <v>50826300</v>
          </cell>
        </row>
        <row r="291">
          <cell r="C291">
            <v>911.65</v>
          </cell>
          <cell r="D291" t="str">
            <v>NIFTY2552225950PE</v>
          </cell>
          <cell r="E291" t="str">
            <v>NIFTY</v>
          </cell>
          <cell r="G291">
            <v>25950</v>
          </cell>
          <cell r="H291" t="str">
            <v>PE</v>
          </cell>
          <cell r="J291">
            <v>942.09999999999854</v>
          </cell>
          <cell r="K291">
            <v>-30.449999999998568</v>
          </cell>
          <cell r="L291">
            <v>300</v>
          </cell>
        </row>
        <row r="292">
          <cell r="C292">
            <v>1300</v>
          </cell>
          <cell r="D292" t="str">
            <v>NIFTY2552223700CE</v>
          </cell>
          <cell r="E292" t="str">
            <v>NIFTY</v>
          </cell>
          <cell r="G292">
            <v>23700</v>
          </cell>
          <cell r="H292" t="str">
            <v>CE</v>
          </cell>
          <cell r="J292">
            <v>1307.9000000000015</v>
          </cell>
          <cell r="K292">
            <v>-7.9000000000014552</v>
          </cell>
          <cell r="L292">
            <v>9750</v>
          </cell>
        </row>
        <row r="293">
          <cell r="C293">
            <v>984</v>
          </cell>
          <cell r="D293" t="str">
            <v>NIFTY2552226000PE</v>
          </cell>
          <cell r="E293" t="str">
            <v>NIFTY</v>
          </cell>
          <cell r="G293">
            <v>26000</v>
          </cell>
          <cell r="H293" t="str">
            <v>PE</v>
          </cell>
          <cell r="J293">
            <v>992.09999999999854</v>
          </cell>
          <cell r="K293">
            <v>-8.0999999999985448</v>
          </cell>
          <cell r="L293">
            <v>72750</v>
          </cell>
        </row>
        <row r="294">
          <cell r="C294">
            <v>3.4</v>
          </cell>
          <cell r="D294" t="str">
            <v>NIFTY2552226100CE</v>
          </cell>
          <cell r="E294" t="str">
            <v>NIFTY</v>
          </cell>
          <cell r="G294">
            <v>26100</v>
          </cell>
          <cell r="H294" t="str">
            <v>CE</v>
          </cell>
          <cell r="J294">
            <v>0</v>
          </cell>
          <cell r="K294">
            <v>3.4</v>
          </cell>
          <cell r="L294">
            <v>10108350</v>
          </cell>
        </row>
        <row r="295">
          <cell r="C295">
            <v>2</v>
          </cell>
          <cell r="D295" t="str">
            <v>NIFTY2552223300PE</v>
          </cell>
          <cell r="E295" t="str">
            <v>NIFTY</v>
          </cell>
          <cell r="G295">
            <v>23300</v>
          </cell>
          <cell r="H295" t="str">
            <v>PE</v>
          </cell>
          <cell r="J295">
            <v>0</v>
          </cell>
          <cell r="K295">
            <v>2</v>
          </cell>
          <cell r="L295">
            <v>6777750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2012.35</v>
          </cell>
          <cell r="D297" t="str">
            <v>NIFTY2552223050CE</v>
          </cell>
          <cell r="E297" t="str">
            <v>NIFTY</v>
          </cell>
          <cell r="G297">
            <v>23050</v>
          </cell>
          <cell r="H297" t="str">
            <v>CE</v>
          </cell>
          <cell r="J297">
            <v>1957.9000000000015</v>
          </cell>
          <cell r="K297">
            <v>54.449999999998454</v>
          </cell>
          <cell r="L297">
            <v>0</v>
          </cell>
        </row>
        <row r="298">
          <cell r="C298">
            <v>1585.6</v>
          </cell>
          <cell r="D298" t="str">
            <v>NIFTY2552223450CE</v>
          </cell>
          <cell r="E298" t="str">
            <v>NIFTY</v>
          </cell>
          <cell r="G298">
            <v>23450</v>
          </cell>
          <cell r="H298" t="str">
            <v>CE</v>
          </cell>
          <cell r="J298">
            <v>1557.9000000000015</v>
          </cell>
          <cell r="K298">
            <v>27.699999999998454</v>
          </cell>
          <cell r="L298">
            <v>0</v>
          </cell>
        </row>
        <row r="299">
          <cell r="C299">
            <v>1.65</v>
          </cell>
          <cell r="D299" t="str">
            <v>NIFTY2552226650CE</v>
          </cell>
          <cell r="E299" t="str">
            <v>NIFTY</v>
          </cell>
          <cell r="G299">
            <v>26650</v>
          </cell>
          <cell r="H299" t="str">
            <v>CE</v>
          </cell>
          <cell r="J299">
            <v>0</v>
          </cell>
          <cell r="K299">
            <v>1.65</v>
          </cell>
          <cell r="L299">
            <v>3154050</v>
          </cell>
        </row>
        <row r="300">
          <cell r="C300">
            <v>3.4</v>
          </cell>
          <cell r="D300" t="str">
            <v>NIFTY2552223550PE</v>
          </cell>
          <cell r="E300" t="str">
            <v>NIFTY</v>
          </cell>
          <cell r="G300">
            <v>23550</v>
          </cell>
          <cell r="H300" t="str">
            <v>PE</v>
          </cell>
          <cell r="J300">
            <v>0</v>
          </cell>
          <cell r="K300">
            <v>3.4</v>
          </cell>
          <cell r="L300">
            <v>1659375</v>
          </cell>
        </row>
        <row r="301">
          <cell r="C301">
            <v>5.45</v>
          </cell>
          <cell r="D301" t="str">
            <v>NIFTY2552225950CE</v>
          </cell>
          <cell r="E301" t="str">
            <v>NIFTY</v>
          </cell>
          <cell r="G301">
            <v>25950</v>
          </cell>
          <cell r="H301" t="str">
            <v>CE</v>
          </cell>
          <cell r="J301">
            <v>0</v>
          </cell>
          <cell r="K301">
            <v>5.45</v>
          </cell>
          <cell r="L301">
            <v>6622875</v>
          </cell>
        </row>
        <row r="302">
          <cell r="D302" t="str">
            <v>NIFTY2552227450CE</v>
          </cell>
          <cell r="E302" t="str">
            <v>NIFTY</v>
          </cell>
          <cell r="G302">
            <v>27450</v>
          </cell>
          <cell r="H302" t="str">
            <v>CE</v>
          </cell>
          <cell r="J302">
            <v>0</v>
          </cell>
        </row>
        <row r="303">
          <cell r="C303">
            <v>72.599999999999994</v>
          </cell>
          <cell r="D303" t="str">
            <v>NIFTY2552225250CE</v>
          </cell>
          <cell r="E303" t="str">
            <v>NIFTY</v>
          </cell>
          <cell r="G303">
            <v>25250</v>
          </cell>
          <cell r="H303" t="str">
            <v>CE</v>
          </cell>
          <cell r="J303">
            <v>0</v>
          </cell>
          <cell r="K303">
            <v>72.599999999999994</v>
          </cell>
          <cell r="L303">
            <v>30076500</v>
          </cell>
        </row>
        <row r="304">
          <cell r="C304">
            <v>9.3000000000000007</v>
          </cell>
          <cell r="D304" t="str">
            <v>NIFTY2552224050PE</v>
          </cell>
          <cell r="E304" t="str">
            <v>NIFTY</v>
          </cell>
          <cell r="G304">
            <v>24050</v>
          </cell>
          <cell r="H304" t="str">
            <v>PE</v>
          </cell>
          <cell r="J304">
            <v>0</v>
          </cell>
          <cell r="K304">
            <v>9.3000000000000007</v>
          </cell>
          <cell r="L304">
            <v>5332575</v>
          </cell>
        </row>
        <row r="305">
          <cell r="C305">
            <v>1.55</v>
          </cell>
          <cell r="D305" t="str">
            <v>NIFTY2552226750CE</v>
          </cell>
          <cell r="E305" t="str">
            <v>NIFTY</v>
          </cell>
          <cell r="G305">
            <v>26750</v>
          </cell>
          <cell r="H305" t="str">
            <v>CE</v>
          </cell>
          <cell r="J305">
            <v>0</v>
          </cell>
          <cell r="K305">
            <v>1.55</v>
          </cell>
          <cell r="L305">
            <v>3768600</v>
          </cell>
        </row>
        <row r="306">
          <cell r="C306">
            <v>2.4500000000000002</v>
          </cell>
          <cell r="D306" t="str">
            <v>NIFTY2552226250CE</v>
          </cell>
          <cell r="E306" t="str">
            <v>NIFTY</v>
          </cell>
          <cell r="G306">
            <v>26250</v>
          </cell>
          <cell r="H306" t="str">
            <v>CE</v>
          </cell>
          <cell r="J306">
            <v>0</v>
          </cell>
          <cell r="K306">
            <v>2.4500000000000002</v>
          </cell>
          <cell r="L306">
            <v>3857625</v>
          </cell>
        </row>
        <row r="307">
          <cell r="C307">
            <v>1.25</v>
          </cell>
          <cell r="D307" t="str">
            <v>NIFTY2552222950PE</v>
          </cell>
          <cell r="E307" t="str">
            <v>NIFTY</v>
          </cell>
          <cell r="G307">
            <v>22950</v>
          </cell>
          <cell r="H307" t="str">
            <v>PE</v>
          </cell>
          <cell r="J307">
            <v>0</v>
          </cell>
          <cell r="K307">
            <v>1.25</v>
          </cell>
          <cell r="L307">
            <v>786300</v>
          </cell>
        </row>
        <row r="308">
          <cell r="C308">
            <v>1.45</v>
          </cell>
          <cell r="D308" t="str">
            <v>NIFTY2552226800CE</v>
          </cell>
          <cell r="E308" t="str">
            <v>NIFTY</v>
          </cell>
          <cell r="G308">
            <v>26800</v>
          </cell>
          <cell r="H308" t="str">
            <v>CE</v>
          </cell>
          <cell r="J308">
            <v>0</v>
          </cell>
          <cell r="K308">
            <v>1.45</v>
          </cell>
          <cell r="L308">
            <v>20317350</v>
          </cell>
        </row>
        <row r="309">
          <cell r="C309">
            <v>87.45</v>
          </cell>
          <cell r="D309" t="str">
            <v>NIFTY2552225200CE</v>
          </cell>
          <cell r="E309" t="str">
            <v>NIFTY</v>
          </cell>
          <cell r="G309">
            <v>25200</v>
          </cell>
          <cell r="H309" t="str">
            <v>CE</v>
          </cell>
          <cell r="J309">
            <v>0</v>
          </cell>
          <cell r="K309">
            <v>87.45</v>
          </cell>
          <cell r="L309">
            <v>71930700</v>
          </cell>
        </row>
        <row r="310">
          <cell r="C310">
            <v>5.4</v>
          </cell>
          <cell r="D310" t="str">
            <v>NIFTY2552223800PE</v>
          </cell>
          <cell r="E310" t="str">
            <v>NIFTY</v>
          </cell>
          <cell r="G310">
            <v>23800</v>
          </cell>
          <cell r="H310" t="str">
            <v>PE</v>
          </cell>
          <cell r="J310">
            <v>0</v>
          </cell>
          <cell r="K310">
            <v>5.4</v>
          </cell>
          <cell r="L310">
            <v>9129675</v>
          </cell>
        </row>
        <row r="311">
          <cell r="C311">
            <v>0.85</v>
          </cell>
          <cell r="D311" t="str">
            <v>NIFTY2552222600PE</v>
          </cell>
          <cell r="E311" t="str">
            <v>NIFTY</v>
          </cell>
          <cell r="G311">
            <v>22600</v>
          </cell>
          <cell r="H311" t="str">
            <v>PE</v>
          </cell>
          <cell r="J311">
            <v>0</v>
          </cell>
          <cell r="K311">
            <v>0.85</v>
          </cell>
          <cell r="L311">
            <v>2395950</v>
          </cell>
        </row>
        <row r="312">
          <cell r="C312">
            <v>3.15</v>
          </cell>
          <cell r="D312" t="str">
            <v>NIFTY2552223500PE</v>
          </cell>
          <cell r="E312" t="str">
            <v>NIFTY</v>
          </cell>
          <cell r="G312">
            <v>23500</v>
          </cell>
          <cell r="H312" t="str">
            <v>PE</v>
          </cell>
          <cell r="J312">
            <v>0</v>
          </cell>
          <cell r="K312">
            <v>3.15</v>
          </cell>
          <cell r="L312">
            <v>15332475</v>
          </cell>
        </row>
        <row r="313">
          <cell r="C313">
            <v>0</v>
          </cell>
          <cell r="D313" t="str">
            <v>NIFTY2552226700PE</v>
          </cell>
          <cell r="E313" t="str">
            <v>NIFTY</v>
          </cell>
          <cell r="G313">
            <v>26700</v>
          </cell>
          <cell r="H313" t="str">
            <v>PE</v>
          </cell>
          <cell r="J313">
            <v>1692.0999999999985</v>
          </cell>
          <cell r="K313">
            <v>-1692.0999999999985</v>
          </cell>
          <cell r="L313">
            <v>0</v>
          </cell>
        </row>
        <row r="314">
          <cell r="D314" t="str">
            <v>NIFTY2552227250PE</v>
          </cell>
          <cell r="E314" t="str">
            <v>NIFTY</v>
          </cell>
          <cell r="G314">
            <v>27250</v>
          </cell>
          <cell r="H314" t="str">
            <v>PE</v>
          </cell>
          <cell r="J314">
            <v>2242.0999999999985</v>
          </cell>
        </row>
        <row r="315">
          <cell r="C315">
            <v>308.14999999999998</v>
          </cell>
          <cell r="D315" t="str">
            <v>NIFTY2552225250PE</v>
          </cell>
          <cell r="E315" t="str">
            <v>NIFTY</v>
          </cell>
          <cell r="G315">
            <v>25250</v>
          </cell>
          <cell r="H315" t="str">
            <v>PE</v>
          </cell>
          <cell r="J315">
            <v>242.09999999999854</v>
          </cell>
          <cell r="K315">
            <v>66.050000000001432</v>
          </cell>
          <cell r="L315">
            <v>1724625</v>
          </cell>
        </row>
        <row r="316">
          <cell r="C316">
            <v>2246.9</v>
          </cell>
          <cell r="D316" t="str">
            <v>NIFTY2552222800CE</v>
          </cell>
          <cell r="E316" t="str">
            <v>NIFTY</v>
          </cell>
          <cell r="G316">
            <v>22800</v>
          </cell>
          <cell r="H316" t="str">
            <v>CE</v>
          </cell>
          <cell r="J316">
            <v>2207.9000000000015</v>
          </cell>
          <cell r="K316">
            <v>38.999999999998636</v>
          </cell>
          <cell r="L316">
            <v>0</v>
          </cell>
        </row>
        <row r="317">
          <cell r="C317">
            <v>1.6</v>
          </cell>
          <cell r="D317" t="str">
            <v>NIFTY2552226700CE</v>
          </cell>
          <cell r="E317" t="str">
            <v>NIFTY</v>
          </cell>
          <cell r="G317">
            <v>26700</v>
          </cell>
          <cell r="H317" t="str">
            <v>CE</v>
          </cell>
          <cell r="J317">
            <v>0</v>
          </cell>
          <cell r="K317">
            <v>1.6</v>
          </cell>
          <cell r="L317">
            <v>5454975</v>
          </cell>
        </row>
        <row r="318">
          <cell r="D318" t="str">
            <v>NIFTY2552227200CE</v>
          </cell>
          <cell r="E318" t="str">
            <v>NIFTY</v>
          </cell>
          <cell r="G318">
            <v>27200</v>
          </cell>
          <cell r="H318" t="str">
            <v>CE</v>
          </cell>
          <cell r="J318">
            <v>0</v>
          </cell>
        </row>
        <row r="319">
          <cell r="C319">
            <v>1450.55</v>
          </cell>
          <cell r="D319" t="str">
            <v>NIFTY2552223550CE</v>
          </cell>
          <cell r="E319" t="str">
            <v>NIFTY</v>
          </cell>
          <cell r="G319">
            <v>23550</v>
          </cell>
          <cell r="H319" t="str">
            <v>CE</v>
          </cell>
          <cell r="J319">
            <v>1457.9000000000015</v>
          </cell>
          <cell r="K319">
            <v>-7.3500000000015007</v>
          </cell>
          <cell r="L319">
            <v>150</v>
          </cell>
        </row>
        <row r="320">
          <cell r="C320">
            <v>512</v>
          </cell>
          <cell r="D320" t="str">
            <v>NIFTY2552225500PE</v>
          </cell>
          <cell r="E320" t="str">
            <v>NIFTY</v>
          </cell>
          <cell r="G320">
            <v>25500</v>
          </cell>
          <cell r="H320" t="str">
            <v>PE</v>
          </cell>
          <cell r="J320">
            <v>492.09999999999854</v>
          </cell>
          <cell r="K320">
            <v>19.900000000001455</v>
          </cell>
          <cell r="L320">
            <v>1100325</v>
          </cell>
        </row>
        <row r="321">
          <cell r="C321">
            <v>1.4</v>
          </cell>
          <cell r="D321" t="str">
            <v>NIFTY2552223000PE</v>
          </cell>
          <cell r="E321" t="str">
            <v>NIFTY</v>
          </cell>
          <cell r="G321">
            <v>23000</v>
          </cell>
          <cell r="H321" t="str">
            <v>PE</v>
          </cell>
          <cell r="J321">
            <v>0</v>
          </cell>
          <cell r="K321">
            <v>1.4</v>
          </cell>
          <cell r="L321">
            <v>11428050</v>
          </cell>
        </row>
        <row r="322">
          <cell r="C322">
            <v>1.1000000000000001</v>
          </cell>
          <cell r="D322" t="str">
            <v>NIFTY2552222850PE</v>
          </cell>
          <cell r="E322" t="str">
            <v>NIFTY</v>
          </cell>
          <cell r="G322">
            <v>22850</v>
          </cell>
          <cell r="H322" t="str">
            <v>PE</v>
          </cell>
          <cell r="J322">
            <v>0</v>
          </cell>
          <cell r="K322">
            <v>1.1000000000000001</v>
          </cell>
          <cell r="L322">
            <v>523200</v>
          </cell>
        </row>
        <row r="323">
          <cell r="C323">
            <v>1415</v>
          </cell>
          <cell r="D323" t="str">
            <v>NIFTY2552223600CE</v>
          </cell>
          <cell r="E323" t="str">
            <v>NIFTY</v>
          </cell>
          <cell r="G323">
            <v>23600</v>
          </cell>
          <cell r="H323" t="str">
            <v>CE</v>
          </cell>
          <cell r="J323">
            <v>1407.9000000000015</v>
          </cell>
          <cell r="K323">
            <v>7.0999999999985448</v>
          </cell>
          <cell r="L323">
            <v>750</v>
          </cell>
        </row>
        <row r="324">
          <cell r="C324">
            <v>0</v>
          </cell>
          <cell r="D324" t="str">
            <v>NIFTY2552226750PE</v>
          </cell>
          <cell r="E324" t="str">
            <v>NIFTY</v>
          </cell>
          <cell r="G324">
            <v>26750</v>
          </cell>
          <cell r="H324" t="str">
            <v>PE</v>
          </cell>
          <cell r="J324">
            <v>1742.0999999999985</v>
          </cell>
          <cell r="K324">
            <v>-1742.0999999999985</v>
          </cell>
          <cell r="L324">
            <v>0</v>
          </cell>
        </row>
        <row r="325">
          <cell r="C325">
            <v>1329.4</v>
          </cell>
          <cell r="D325" t="str">
            <v>NIFTY2552226350PE</v>
          </cell>
          <cell r="E325" t="str">
            <v>NIFTY</v>
          </cell>
          <cell r="G325">
            <v>26350</v>
          </cell>
          <cell r="H325" t="str">
            <v>PE</v>
          </cell>
          <cell r="J325">
            <v>1342.0999999999985</v>
          </cell>
          <cell r="K325">
            <v>-12.699999999998454</v>
          </cell>
          <cell r="L325">
            <v>225</v>
          </cell>
        </row>
        <row r="326">
          <cell r="C326">
            <v>30.85</v>
          </cell>
          <cell r="D326" t="str">
            <v>NIFTY2552224500PE</v>
          </cell>
          <cell r="E326" t="str">
            <v>NIFTY</v>
          </cell>
          <cell r="G326">
            <v>24500</v>
          </cell>
          <cell r="H326" t="str">
            <v>PE</v>
          </cell>
          <cell r="J326">
            <v>0</v>
          </cell>
          <cell r="K326">
            <v>30.85</v>
          </cell>
          <cell r="L326">
            <v>38058450</v>
          </cell>
        </row>
        <row r="327">
          <cell r="C327">
            <v>1.65</v>
          </cell>
          <cell r="D327" t="str">
            <v>NIFTY2552223150PE</v>
          </cell>
          <cell r="E327" t="str">
            <v>NIFTY</v>
          </cell>
          <cell r="G327">
            <v>23150</v>
          </cell>
          <cell r="H327" t="str">
            <v>PE</v>
          </cell>
          <cell r="J327">
            <v>0</v>
          </cell>
          <cell r="K327">
            <v>1.65</v>
          </cell>
          <cell r="L327">
            <v>1242525</v>
          </cell>
        </row>
        <row r="328">
          <cell r="C328">
            <v>589.15</v>
          </cell>
          <cell r="D328" t="str">
            <v>NIFTY2552224450CE</v>
          </cell>
          <cell r="E328" t="str">
            <v>NIFTY</v>
          </cell>
          <cell r="G328">
            <v>24450</v>
          </cell>
          <cell r="H328" t="str">
            <v>CE</v>
          </cell>
          <cell r="J328">
            <v>557.90000000000146</v>
          </cell>
          <cell r="K328">
            <v>31.249999999998522</v>
          </cell>
          <cell r="L328">
            <v>12825</v>
          </cell>
        </row>
        <row r="329">
          <cell r="D329" t="str">
            <v>NIFTY2552227300CE</v>
          </cell>
          <cell r="E329" t="str">
            <v>NIFTY</v>
          </cell>
          <cell r="G329">
            <v>27300</v>
          </cell>
          <cell r="H329" t="str">
            <v>CE</v>
          </cell>
          <cell r="J329">
            <v>0</v>
          </cell>
        </row>
        <row r="330">
          <cell r="C330">
            <v>196.25</v>
          </cell>
          <cell r="D330" t="str">
            <v>NIFTY2552224950CE</v>
          </cell>
          <cell r="E330" t="str">
            <v>NIFTY</v>
          </cell>
          <cell r="G330">
            <v>24950</v>
          </cell>
          <cell r="H330" t="str">
            <v>CE</v>
          </cell>
          <cell r="J330">
            <v>57.900000000001455</v>
          </cell>
          <cell r="K330">
            <v>138.34999999999854</v>
          </cell>
          <cell r="L330">
            <v>22985025</v>
          </cell>
        </row>
        <row r="331">
          <cell r="D331" t="str">
            <v>NIFTY2552227400CE</v>
          </cell>
          <cell r="E331" t="str">
            <v>NIFTY</v>
          </cell>
          <cell r="G331">
            <v>27400</v>
          </cell>
          <cell r="H331" t="str">
            <v>CE</v>
          </cell>
          <cell r="J331">
            <v>0</v>
          </cell>
        </row>
        <row r="332">
          <cell r="C332">
            <v>2.35</v>
          </cell>
          <cell r="D332" t="str">
            <v>NIFTY2552223350PE</v>
          </cell>
          <cell r="E332" t="str">
            <v>NIFTY</v>
          </cell>
          <cell r="G332">
            <v>23350</v>
          </cell>
          <cell r="H332" t="str">
            <v>PE</v>
          </cell>
          <cell r="J332">
            <v>0</v>
          </cell>
          <cell r="K332">
            <v>2.35</v>
          </cell>
          <cell r="L332">
            <v>2113950</v>
          </cell>
        </row>
        <row r="333">
          <cell r="C333">
            <v>35.9</v>
          </cell>
          <cell r="D333" t="str">
            <v>NIFTY2552224550PE</v>
          </cell>
          <cell r="E333" t="str">
            <v>NIFTY</v>
          </cell>
          <cell r="G333">
            <v>24550</v>
          </cell>
          <cell r="H333" t="str">
            <v>PE</v>
          </cell>
          <cell r="J333">
            <v>0</v>
          </cell>
          <cell r="K333">
            <v>35.9</v>
          </cell>
          <cell r="L333">
            <v>13380075</v>
          </cell>
        </row>
        <row r="334">
          <cell r="C334">
            <v>1.85</v>
          </cell>
          <cell r="D334" t="str">
            <v>NIFTY2552226500CE</v>
          </cell>
          <cell r="E334" t="str">
            <v>NIFTY</v>
          </cell>
          <cell r="G334">
            <v>26500</v>
          </cell>
          <cell r="H334" t="str">
            <v>CE</v>
          </cell>
          <cell r="J334">
            <v>0</v>
          </cell>
          <cell r="K334">
            <v>1.85</v>
          </cell>
          <cell r="L334">
            <v>17472975</v>
          </cell>
        </row>
        <row r="335">
          <cell r="C335">
            <v>1.7</v>
          </cell>
          <cell r="D335" t="str">
            <v>NIFTY2552223200PE</v>
          </cell>
          <cell r="E335" t="str">
            <v>NIFTY</v>
          </cell>
          <cell r="G335">
            <v>23200</v>
          </cell>
          <cell r="H335" t="str">
            <v>PE</v>
          </cell>
          <cell r="J335">
            <v>0</v>
          </cell>
          <cell r="K335">
            <v>1.7</v>
          </cell>
          <cell r="L335">
            <v>4830675</v>
          </cell>
        </row>
        <row r="336">
          <cell r="C336">
            <v>9.0500000000000007</v>
          </cell>
          <cell r="D336" t="str">
            <v>NIFTY2552225800CE</v>
          </cell>
          <cell r="E336" t="str">
            <v>NIFTY</v>
          </cell>
          <cell r="G336">
            <v>25800</v>
          </cell>
          <cell r="H336" t="str">
            <v>CE</v>
          </cell>
          <cell r="J336">
            <v>0</v>
          </cell>
          <cell r="K336">
            <v>9.0500000000000007</v>
          </cell>
          <cell r="L336">
            <v>21613350</v>
          </cell>
        </row>
        <row r="337">
          <cell r="D337" t="str">
            <v>NIFTY2552227150CE</v>
          </cell>
          <cell r="E337" t="str">
            <v>NIFTY</v>
          </cell>
          <cell r="G337">
            <v>27150</v>
          </cell>
          <cell r="H337" t="str">
            <v>CE</v>
          </cell>
          <cell r="J337">
            <v>0</v>
          </cell>
        </row>
        <row r="338">
          <cell r="C338">
            <v>27.85</v>
          </cell>
          <cell r="D338" t="str">
            <v>NIFTY2552225500CE</v>
          </cell>
          <cell r="E338" t="str">
            <v>NIFTY</v>
          </cell>
          <cell r="G338">
            <v>25500</v>
          </cell>
          <cell r="H338" t="str">
            <v>CE</v>
          </cell>
          <cell r="J338">
            <v>0</v>
          </cell>
          <cell r="K338">
            <v>27.85</v>
          </cell>
          <cell r="L338">
            <v>65489100</v>
          </cell>
        </row>
        <row r="339">
          <cell r="C339">
            <v>791</v>
          </cell>
          <cell r="D339" t="str">
            <v>NIFTY2552225800PE</v>
          </cell>
          <cell r="E339" t="str">
            <v>NIFTY</v>
          </cell>
          <cell r="G339">
            <v>25800</v>
          </cell>
          <cell r="H339" t="str">
            <v>PE</v>
          </cell>
          <cell r="J339">
            <v>792.09999999999854</v>
          </cell>
          <cell r="K339">
            <v>-1.0999999999985448</v>
          </cell>
          <cell r="L339">
            <v>13650</v>
          </cell>
        </row>
        <row r="340">
          <cell r="C340">
            <v>33.65</v>
          </cell>
          <cell r="D340" t="str">
            <v>NIFTY2552225450CE</v>
          </cell>
          <cell r="E340" t="str">
            <v>NIFTY</v>
          </cell>
          <cell r="G340">
            <v>25450</v>
          </cell>
          <cell r="H340" t="str">
            <v>CE</v>
          </cell>
          <cell r="J340">
            <v>0</v>
          </cell>
          <cell r="K340">
            <v>33.65</v>
          </cell>
          <cell r="L340">
            <v>21735225</v>
          </cell>
        </row>
        <row r="341">
          <cell r="C341">
            <v>973.1</v>
          </cell>
          <cell r="D341" t="str">
            <v>NIFTY2552224050CE</v>
          </cell>
          <cell r="E341" t="str">
            <v>NIFTY</v>
          </cell>
          <cell r="G341">
            <v>24050</v>
          </cell>
          <cell r="H341" t="str">
            <v>CE</v>
          </cell>
          <cell r="J341">
            <v>957.90000000000146</v>
          </cell>
          <cell r="K341">
            <v>15.199999999998568</v>
          </cell>
          <cell r="L341">
            <v>2325</v>
          </cell>
        </row>
        <row r="342">
          <cell r="C342">
            <v>3.75</v>
          </cell>
          <cell r="D342" t="str">
            <v>NIFTY2552223600PE</v>
          </cell>
          <cell r="E342" t="str">
            <v>NIFTY</v>
          </cell>
          <cell r="G342">
            <v>23600</v>
          </cell>
          <cell r="H342" t="str">
            <v>PE</v>
          </cell>
          <cell r="J342">
            <v>0</v>
          </cell>
          <cell r="K342">
            <v>3.75</v>
          </cell>
          <cell r="L342">
            <v>5970975</v>
          </cell>
        </row>
        <row r="343">
          <cell r="C343">
            <v>2518.9499999999998</v>
          </cell>
          <cell r="D343" t="str">
            <v>NIFTY2552222550CE</v>
          </cell>
          <cell r="E343" t="str">
            <v>NIFTY</v>
          </cell>
          <cell r="G343">
            <v>22550</v>
          </cell>
          <cell r="H343" t="str">
            <v>CE</v>
          </cell>
          <cell r="J343">
            <v>2457.9000000000015</v>
          </cell>
          <cell r="K343">
            <v>61.049999999998363</v>
          </cell>
          <cell r="L343">
            <v>0</v>
          </cell>
        </row>
        <row r="344">
          <cell r="C344">
            <v>2000</v>
          </cell>
          <cell r="D344" t="str">
            <v>NIFTY2552223000CE</v>
          </cell>
          <cell r="E344" t="str">
            <v>NIFTY</v>
          </cell>
          <cell r="G344">
            <v>23000</v>
          </cell>
          <cell r="H344" t="str">
            <v>CE</v>
          </cell>
          <cell r="J344">
            <v>2007.9000000000015</v>
          </cell>
          <cell r="K344">
            <v>-7.9000000000014552</v>
          </cell>
          <cell r="L344">
            <v>1275</v>
          </cell>
        </row>
        <row r="345">
          <cell r="D345" t="str">
            <v>NIFTY2552227250CE</v>
          </cell>
          <cell r="E345" t="str">
            <v>NIFTY</v>
          </cell>
          <cell r="G345">
            <v>27250</v>
          </cell>
          <cell r="H345" t="str">
            <v>CE</v>
          </cell>
          <cell r="J345">
            <v>0</v>
          </cell>
        </row>
        <row r="346">
          <cell r="C346">
            <v>95.85</v>
          </cell>
          <cell r="D346" t="str">
            <v>NIFTY2552224850PE</v>
          </cell>
          <cell r="E346" t="str">
            <v>NIFTY</v>
          </cell>
          <cell r="G346">
            <v>24850</v>
          </cell>
          <cell r="H346" t="str">
            <v>PE</v>
          </cell>
          <cell r="J346">
            <v>0</v>
          </cell>
          <cell r="K346">
            <v>95.85</v>
          </cell>
          <cell r="L346">
            <v>26595750</v>
          </cell>
        </row>
        <row r="347">
          <cell r="C347">
            <v>414.85</v>
          </cell>
          <cell r="D347" t="str">
            <v>NIFTY2552224650CE</v>
          </cell>
          <cell r="E347" t="str">
            <v>NIFTY</v>
          </cell>
          <cell r="G347">
            <v>24650</v>
          </cell>
          <cell r="H347" t="str">
            <v>CE</v>
          </cell>
          <cell r="J347">
            <v>357.90000000000146</v>
          </cell>
          <cell r="K347">
            <v>56.949999999998568</v>
          </cell>
          <cell r="L347">
            <v>168450</v>
          </cell>
        </row>
        <row r="348">
          <cell r="D348" t="str">
            <v>NIFTY2552227000CE</v>
          </cell>
          <cell r="E348" t="str">
            <v>NIFTY</v>
          </cell>
          <cell r="G348">
            <v>27000</v>
          </cell>
          <cell r="H348" t="str">
            <v>CE</v>
          </cell>
          <cell r="J348">
            <v>0</v>
          </cell>
        </row>
        <row r="349">
          <cell r="D349" t="str">
            <v>NIFTY2552226900CE</v>
          </cell>
          <cell r="E349" t="str">
            <v>NIFTY</v>
          </cell>
          <cell r="G349">
            <v>26900</v>
          </cell>
          <cell r="H349" t="str">
            <v>CE</v>
          </cell>
          <cell r="J349">
            <v>0</v>
          </cell>
        </row>
        <row r="350">
          <cell r="C350">
            <v>828.5</v>
          </cell>
          <cell r="D350" t="str">
            <v>NIFTY2552225850PE</v>
          </cell>
          <cell r="E350" t="str">
            <v>NIFTY</v>
          </cell>
          <cell r="G350">
            <v>25850</v>
          </cell>
          <cell r="H350" t="str">
            <v>PE</v>
          </cell>
          <cell r="J350">
            <v>842.09999999999854</v>
          </cell>
          <cell r="K350">
            <v>-13.599999999998545</v>
          </cell>
          <cell r="L350">
            <v>2325</v>
          </cell>
        </row>
        <row r="351">
          <cell r="C351">
            <v>1</v>
          </cell>
          <cell r="D351" t="str">
            <v>NIFTY2552222750PE</v>
          </cell>
          <cell r="E351" t="str">
            <v>NIFTY</v>
          </cell>
          <cell r="G351">
            <v>22750</v>
          </cell>
          <cell r="H351" t="str">
            <v>PE</v>
          </cell>
          <cell r="J351">
            <v>0</v>
          </cell>
          <cell r="K351">
            <v>1</v>
          </cell>
          <cell r="L351">
            <v>937050</v>
          </cell>
        </row>
        <row r="352">
          <cell r="C352">
            <v>744.55</v>
          </cell>
          <cell r="D352" t="str">
            <v>NIFTY2552225750PE</v>
          </cell>
          <cell r="E352" t="str">
            <v>NIFTY</v>
          </cell>
          <cell r="G352">
            <v>25750</v>
          </cell>
          <cell r="H352" t="str">
            <v>PE</v>
          </cell>
          <cell r="J352">
            <v>742.09999999999854</v>
          </cell>
          <cell r="K352">
            <v>2.4500000000014097</v>
          </cell>
          <cell r="L352">
            <v>2775</v>
          </cell>
        </row>
        <row r="353">
          <cell r="C353">
            <v>1062.95</v>
          </cell>
          <cell r="D353" t="str">
            <v>NIFTY2552226100PE</v>
          </cell>
          <cell r="E353" t="str">
            <v>NIFTY</v>
          </cell>
          <cell r="G353">
            <v>26100</v>
          </cell>
          <cell r="H353" t="str">
            <v>PE</v>
          </cell>
          <cell r="J353">
            <v>1092.0999999999985</v>
          </cell>
          <cell r="K353">
            <v>-29.149999999998499</v>
          </cell>
          <cell r="L353">
            <v>0</v>
          </cell>
        </row>
        <row r="354">
          <cell r="C354">
            <v>40.6</v>
          </cell>
          <cell r="D354" t="str">
            <v>NIFTY2552225400CE</v>
          </cell>
          <cell r="E354" t="str">
            <v>NIFTY</v>
          </cell>
          <cell r="G354">
            <v>25400</v>
          </cell>
          <cell r="H354" t="str">
            <v>CE</v>
          </cell>
          <cell r="J354">
            <v>0</v>
          </cell>
          <cell r="K354">
            <v>40.6</v>
          </cell>
          <cell r="L354">
            <v>38340525</v>
          </cell>
        </row>
        <row r="355">
          <cell r="C355">
            <v>19</v>
          </cell>
          <cell r="D355" t="str">
            <v>NIFTY2552225600CE</v>
          </cell>
          <cell r="E355" t="str">
            <v>NIFTY</v>
          </cell>
          <cell r="G355">
            <v>25600</v>
          </cell>
          <cell r="H355" t="str">
            <v>CE</v>
          </cell>
          <cell r="J355">
            <v>0</v>
          </cell>
          <cell r="K355">
            <v>19</v>
          </cell>
          <cell r="L355">
            <v>25344600</v>
          </cell>
        </row>
        <row r="356">
          <cell r="C356">
            <v>2197.4499999999998</v>
          </cell>
          <cell r="D356" t="str">
            <v>NIFTY2552222850CE</v>
          </cell>
          <cell r="E356" t="str">
            <v>NIFTY</v>
          </cell>
          <cell r="G356">
            <v>22850</v>
          </cell>
          <cell r="H356" t="str">
            <v>CE</v>
          </cell>
          <cell r="J356">
            <v>2157.9000000000015</v>
          </cell>
          <cell r="K356">
            <v>39.549999999998363</v>
          </cell>
          <cell r="L356">
            <v>0</v>
          </cell>
        </row>
        <row r="357">
          <cell r="C357">
            <v>295</v>
          </cell>
          <cell r="D357" t="str">
            <v>NIFTY2552224800CE</v>
          </cell>
          <cell r="E357" t="str">
            <v>NIFTY</v>
          </cell>
          <cell r="G357">
            <v>24800</v>
          </cell>
          <cell r="H357" t="str">
            <v>CE</v>
          </cell>
          <cell r="J357">
            <v>207.90000000000146</v>
          </cell>
          <cell r="K357">
            <v>87.099999999998545</v>
          </cell>
          <cell r="L357">
            <v>6837900</v>
          </cell>
        </row>
        <row r="358">
          <cell r="C358">
            <v>331.65</v>
          </cell>
          <cell r="D358" t="str">
            <v>NIFTY2552224750CE</v>
          </cell>
          <cell r="E358" t="str">
            <v>NIFTY</v>
          </cell>
          <cell r="G358">
            <v>24750</v>
          </cell>
          <cell r="H358" t="str">
            <v>CE</v>
          </cell>
          <cell r="J358">
            <v>257.90000000000146</v>
          </cell>
          <cell r="K358">
            <v>73.749999999998522</v>
          </cell>
          <cell r="L358">
            <v>694800</v>
          </cell>
        </row>
        <row r="359">
          <cell r="C359">
            <v>113.25</v>
          </cell>
          <cell r="D359" t="str">
            <v>NIFTY2552224900PE</v>
          </cell>
          <cell r="E359" t="str">
            <v>NIFTY</v>
          </cell>
          <cell r="G359">
            <v>24900</v>
          </cell>
          <cell r="H359" t="str">
            <v>PE</v>
          </cell>
          <cell r="J359">
            <v>0</v>
          </cell>
          <cell r="K359">
            <v>113.25</v>
          </cell>
          <cell r="L359">
            <v>49636350</v>
          </cell>
        </row>
        <row r="360">
          <cell r="C360">
            <v>60.1</v>
          </cell>
          <cell r="D360" t="str">
            <v>NIFTY2552225300CE</v>
          </cell>
          <cell r="E360" t="str">
            <v>NIFTY</v>
          </cell>
          <cell r="G360">
            <v>25300</v>
          </cell>
          <cell r="H360" t="str">
            <v>CE</v>
          </cell>
          <cell r="J360">
            <v>0</v>
          </cell>
          <cell r="K360">
            <v>60.1</v>
          </cell>
          <cell r="L360">
            <v>41726850</v>
          </cell>
        </row>
        <row r="361">
          <cell r="D361" t="str">
            <v>NIFTY2552227400PE</v>
          </cell>
          <cell r="E361" t="str">
            <v>NIFTY</v>
          </cell>
          <cell r="G361">
            <v>27400</v>
          </cell>
          <cell r="H361" t="str">
            <v>PE</v>
          </cell>
          <cell r="J361">
            <v>2392.0999999999985</v>
          </cell>
        </row>
        <row r="362">
          <cell r="C362">
            <v>1932.55</v>
          </cell>
          <cell r="D362" t="str">
            <v>NIFTY2552223100CE</v>
          </cell>
          <cell r="E362" t="str">
            <v>NIFTY</v>
          </cell>
          <cell r="G362">
            <v>23100</v>
          </cell>
          <cell r="H362" t="str">
            <v>CE</v>
          </cell>
          <cell r="J362">
            <v>1907.9000000000015</v>
          </cell>
          <cell r="K362">
            <v>24.649999999998499</v>
          </cell>
          <cell r="L362">
            <v>0</v>
          </cell>
        </row>
        <row r="363">
          <cell r="D363" t="str">
            <v>NIFTY2552227200PE</v>
          </cell>
          <cell r="E363" t="str">
            <v>NIFTY</v>
          </cell>
          <cell r="G363">
            <v>27200</v>
          </cell>
          <cell r="H363" t="str">
            <v>PE</v>
          </cell>
          <cell r="J363">
            <v>2192.0999999999985</v>
          </cell>
        </row>
        <row r="364">
          <cell r="C364">
            <v>678</v>
          </cell>
          <cell r="D364" t="str">
            <v>NIFTY2552224350CE</v>
          </cell>
          <cell r="E364" t="str">
            <v>NIFTY</v>
          </cell>
          <cell r="G364">
            <v>24350</v>
          </cell>
          <cell r="H364" t="str">
            <v>CE</v>
          </cell>
          <cell r="J364">
            <v>657.90000000000146</v>
          </cell>
          <cell r="K364">
            <v>20.099999999998545</v>
          </cell>
          <cell r="L364">
            <v>5400</v>
          </cell>
        </row>
        <row r="365">
          <cell r="C365">
            <v>0.9</v>
          </cell>
          <cell r="D365" t="str">
            <v>NIFTY2552222650PE</v>
          </cell>
          <cell r="E365" t="str">
            <v>NIFTY</v>
          </cell>
          <cell r="G365">
            <v>22650</v>
          </cell>
          <cell r="H365" t="str">
            <v>PE</v>
          </cell>
          <cell r="J365">
            <v>0</v>
          </cell>
          <cell r="K365">
            <v>0.9</v>
          </cell>
          <cell r="L365">
            <v>637050</v>
          </cell>
        </row>
        <row r="366">
          <cell r="C366">
            <v>1198.75</v>
          </cell>
          <cell r="D366" t="str">
            <v>NIFTY2552223850CE</v>
          </cell>
          <cell r="E366" t="str">
            <v>NIFTY</v>
          </cell>
          <cell r="G366">
            <v>23850</v>
          </cell>
          <cell r="H366" t="str">
            <v>CE</v>
          </cell>
          <cell r="J366">
            <v>1157.9000000000015</v>
          </cell>
          <cell r="K366">
            <v>40.849999999998545</v>
          </cell>
          <cell r="L366">
            <v>0</v>
          </cell>
        </row>
        <row r="367">
          <cell r="D367" t="str">
            <v>NIFTY2552227350CE</v>
          </cell>
          <cell r="E367" t="str">
            <v>NIFTY</v>
          </cell>
          <cell r="G367">
            <v>27350</v>
          </cell>
          <cell r="H367" t="str">
            <v>CE</v>
          </cell>
          <cell r="J367">
            <v>0</v>
          </cell>
        </row>
        <row r="368">
          <cell r="C368">
            <v>10.35</v>
          </cell>
          <cell r="D368" t="str">
            <v>NIFTY2552224100PE</v>
          </cell>
          <cell r="E368" t="str">
            <v>NIFTY</v>
          </cell>
          <cell r="G368">
            <v>24100</v>
          </cell>
          <cell r="H368" t="str">
            <v>PE</v>
          </cell>
          <cell r="J368">
            <v>0</v>
          </cell>
          <cell r="K368">
            <v>10.35</v>
          </cell>
          <cell r="L368">
            <v>8963700</v>
          </cell>
        </row>
        <row r="369">
          <cell r="D369" t="str">
            <v>NIFTY2552227050CE</v>
          </cell>
          <cell r="E369" t="str">
            <v>NIFTY</v>
          </cell>
          <cell r="G369">
            <v>27050</v>
          </cell>
          <cell r="H369" t="str">
            <v>CE</v>
          </cell>
          <cell r="J369">
            <v>0</v>
          </cell>
        </row>
        <row r="370">
          <cell r="C370">
            <v>26.5</v>
          </cell>
          <cell r="D370" t="str">
            <v>NIFTY2552224450PE</v>
          </cell>
          <cell r="E370" t="str">
            <v>NIFTY</v>
          </cell>
          <cell r="G370">
            <v>24450</v>
          </cell>
          <cell r="H370" t="str">
            <v>PE</v>
          </cell>
          <cell r="J370">
            <v>0</v>
          </cell>
          <cell r="K370">
            <v>26.5</v>
          </cell>
          <cell r="L370">
            <v>9253725</v>
          </cell>
        </row>
        <row r="371">
          <cell r="C371">
            <v>557.1</v>
          </cell>
          <cell r="D371" t="str">
            <v>NIFTY2552225550PE</v>
          </cell>
          <cell r="E371" t="str">
            <v>NIFTY</v>
          </cell>
          <cell r="G371">
            <v>25550</v>
          </cell>
          <cell r="H371" t="str">
            <v>PE</v>
          </cell>
          <cell r="J371">
            <v>542.09999999999854</v>
          </cell>
          <cell r="K371">
            <v>15.000000000001478</v>
          </cell>
          <cell r="L371">
            <v>15525</v>
          </cell>
        </row>
        <row r="372">
          <cell r="C372">
            <v>384.35</v>
          </cell>
          <cell r="D372" t="str">
            <v>NIFTY2552225350PE</v>
          </cell>
          <cell r="E372" t="str">
            <v>NIFTY</v>
          </cell>
          <cell r="G372">
            <v>25350</v>
          </cell>
          <cell r="H372" t="str">
            <v>PE</v>
          </cell>
          <cell r="J372">
            <v>342.09999999999854</v>
          </cell>
          <cell r="K372">
            <v>42.250000000001478</v>
          </cell>
          <cell r="L372">
            <v>297375</v>
          </cell>
        </row>
        <row r="373">
          <cell r="C373">
            <v>1.9</v>
          </cell>
          <cell r="D373" t="str">
            <v>NIFTY2552223250PE</v>
          </cell>
          <cell r="E373" t="str">
            <v>NIFTY</v>
          </cell>
          <cell r="G373">
            <v>23250</v>
          </cell>
          <cell r="H373" t="str">
            <v>PE</v>
          </cell>
          <cell r="J373">
            <v>0</v>
          </cell>
          <cell r="K373">
            <v>1.9</v>
          </cell>
          <cell r="L373">
            <v>1802625</v>
          </cell>
        </row>
        <row r="374">
          <cell r="C374">
            <v>15.15</v>
          </cell>
          <cell r="D374" t="str">
            <v>NIFTY2552224250PE</v>
          </cell>
          <cell r="E374" t="str">
            <v>NIFTY</v>
          </cell>
          <cell r="G374">
            <v>24250</v>
          </cell>
          <cell r="H374" t="str">
            <v>PE</v>
          </cell>
          <cell r="J374">
            <v>0</v>
          </cell>
          <cell r="K374">
            <v>15.15</v>
          </cell>
          <cell r="L374">
            <v>5873775</v>
          </cell>
        </row>
        <row r="375">
          <cell r="D375" t="str">
            <v>NIFTY2552226950CE</v>
          </cell>
          <cell r="E375" t="str">
            <v>NIFTY</v>
          </cell>
          <cell r="G375">
            <v>26950</v>
          </cell>
          <cell r="H375" t="str">
            <v>CE</v>
          </cell>
          <cell r="J375">
            <v>0</v>
          </cell>
        </row>
        <row r="376">
          <cell r="C376">
            <v>1.2</v>
          </cell>
          <cell r="D376" t="str">
            <v>NIFTY2552222900PE</v>
          </cell>
          <cell r="E376" t="str">
            <v>NIFTY</v>
          </cell>
          <cell r="G376">
            <v>22900</v>
          </cell>
          <cell r="H376" t="str">
            <v>PE</v>
          </cell>
          <cell r="J376">
            <v>0</v>
          </cell>
          <cell r="K376">
            <v>1.2</v>
          </cell>
          <cell r="L376">
            <v>1983825</v>
          </cell>
        </row>
        <row r="377">
          <cell r="C377">
            <v>1286.0999999999999</v>
          </cell>
          <cell r="D377" t="str">
            <v>NIFTY2552226050PE</v>
          </cell>
          <cell r="E377" t="str">
            <v>NIFTY</v>
          </cell>
          <cell r="G377">
            <v>26050</v>
          </cell>
          <cell r="H377" t="str">
            <v>PE</v>
          </cell>
          <cell r="J377">
            <v>1042.0999999999985</v>
          </cell>
          <cell r="K377">
            <v>244.00000000000136</v>
          </cell>
          <cell r="L377">
            <v>0</v>
          </cell>
        </row>
        <row r="378">
          <cell r="D378" t="str">
            <v>NIFTY2552227000PE</v>
          </cell>
          <cell r="E378" t="str">
            <v>NIFTY</v>
          </cell>
          <cell r="G378">
            <v>27000</v>
          </cell>
          <cell r="H378" t="str">
            <v>PE</v>
          </cell>
          <cell r="J378">
            <v>1992.0999999999985</v>
          </cell>
        </row>
        <row r="379">
          <cell r="C379">
            <v>1388.25</v>
          </cell>
          <cell r="D379" t="str">
            <v>NIFTY2552223650CE</v>
          </cell>
          <cell r="E379" t="str">
            <v>NIFTY</v>
          </cell>
          <cell r="G379">
            <v>23650</v>
          </cell>
          <cell r="H379" t="str">
            <v>CE</v>
          </cell>
          <cell r="J379">
            <v>1357.9000000000015</v>
          </cell>
          <cell r="K379">
            <v>30.349999999998545</v>
          </cell>
          <cell r="L379">
            <v>0</v>
          </cell>
        </row>
        <row r="380">
          <cell r="C380">
            <v>57.85</v>
          </cell>
          <cell r="D380" t="str">
            <v>NIFTY2552224700PE</v>
          </cell>
          <cell r="E380" t="str">
            <v>NIFTY</v>
          </cell>
          <cell r="G380">
            <v>24700</v>
          </cell>
          <cell r="H380" t="str">
            <v>PE</v>
          </cell>
          <cell r="J380">
            <v>0</v>
          </cell>
          <cell r="K380">
            <v>57.85</v>
          </cell>
          <cell r="L380">
            <v>33246525</v>
          </cell>
        </row>
        <row r="381">
          <cell r="C381">
            <v>8.15</v>
          </cell>
          <cell r="D381" t="str">
            <v>NIFTY2552224000PE</v>
          </cell>
          <cell r="E381" t="str">
            <v>NIFTY</v>
          </cell>
          <cell r="G381">
            <v>24000</v>
          </cell>
          <cell r="H381" t="str">
            <v>PE</v>
          </cell>
          <cell r="J381">
            <v>0</v>
          </cell>
          <cell r="K381">
            <v>8.15</v>
          </cell>
          <cell r="L381">
            <v>21215625</v>
          </cell>
        </row>
        <row r="382">
          <cell r="C382">
            <v>13.05</v>
          </cell>
          <cell r="D382" t="str">
            <v>NIFTY2552225700CE</v>
          </cell>
          <cell r="E382" t="str">
            <v>NIFTY</v>
          </cell>
          <cell r="G382">
            <v>25700</v>
          </cell>
          <cell r="H382" t="str">
            <v>CE</v>
          </cell>
          <cell r="J382">
            <v>0</v>
          </cell>
          <cell r="K382">
            <v>13.05</v>
          </cell>
          <cell r="L382">
            <v>21732375</v>
          </cell>
        </row>
        <row r="383">
          <cell r="C383">
            <v>17.3</v>
          </cell>
          <cell r="D383" t="str">
            <v>NIFTY2552224300PE</v>
          </cell>
          <cell r="E383" t="str">
            <v>NIFTY</v>
          </cell>
          <cell r="G383">
            <v>24300</v>
          </cell>
          <cell r="H383" t="str">
            <v>PE</v>
          </cell>
          <cell r="J383">
            <v>0</v>
          </cell>
          <cell r="K383">
            <v>17.3</v>
          </cell>
          <cell r="L383">
            <v>13017600</v>
          </cell>
        </row>
        <row r="384">
          <cell r="C384">
            <v>1600</v>
          </cell>
          <cell r="D384" t="str">
            <v>NIFTY2552223400CE</v>
          </cell>
          <cell r="E384" t="str">
            <v>NIFTY</v>
          </cell>
          <cell r="G384">
            <v>23400</v>
          </cell>
          <cell r="H384" t="str">
            <v>CE</v>
          </cell>
          <cell r="J384">
            <v>1607.9000000000015</v>
          </cell>
          <cell r="K384">
            <v>-7.9000000000014552</v>
          </cell>
          <cell r="L384">
            <v>675</v>
          </cell>
        </row>
        <row r="385">
          <cell r="C385">
            <v>2320.85</v>
          </cell>
          <cell r="D385" t="str">
            <v>NIFTY2552222750CE</v>
          </cell>
          <cell r="E385" t="str">
            <v>NIFTY</v>
          </cell>
          <cell r="G385">
            <v>22750</v>
          </cell>
          <cell r="H385" t="str">
            <v>CE</v>
          </cell>
          <cell r="J385">
            <v>2257.9000000000015</v>
          </cell>
          <cell r="K385">
            <v>62.949999999998454</v>
          </cell>
          <cell r="L385">
            <v>0</v>
          </cell>
        </row>
        <row r="386">
          <cell r="D386" t="str">
            <v>NIFTY2552227350PE</v>
          </cell>
          <cell r="E386" t="str">
            <v>NIFTY</v>
          </cell>
          <cell r="G386">
            <v>27350</v>
          </cell>
          <cell r="H386" t="str">
            <v>PE</v>
          </cell>
          <cell r="J386">
            <v>2342.0999999999985</v>
          </cell>
        </row>
        <row r="387">
          <cell r="D387" t="str">
            <v>NIFTY2552227100CE</v>
          </cell>
          <cell r="E387" t="str">
            <v>NIFTY</v>
          </cell>
          <cell r="G387">
            <v>27100</v>
          </cell>
          <cell r="H387" t="str">
            <v>CE</v>
          </cell>
          <cell r="J387">
            <v>0</v>
          </cell>
        </row>
        <row r="388">
          <cell r="D388" t="str">
            <v>NIFTY2552227450PE</v>
          </cell>
          <cell r="E388" t="str">
            <v>NIFTY</v>
          </cell>
          <cell r="G388">
            <v>27450</v>
          </cell>
          <cell r="H388" t="str">
            <v>PE</v>
          </cell>
          <cell r="J388">
            <v>2442.0999999999985</v>
          </cell>
        </row>
        <row r="389">
          <cell r="C389">
            <v>1601.2</v>
          </cell>
          <cell r="D389" t="str">
            <v>NIFTY2552226650PE</v>
          </cell>
          <cell r="E389" t="str">
            <v>NIFTY</v>
          </cell>
          <cell r="G389">
            <v>26650</v>
          </cell>
          <cell r="H389" t="str">
            <v>PE</v>
          </cell>
          <cell r="J389">
            <v>1642.0999999999985</v>
          </cell>
          <cell r="K389">
            <v>-40.899999999998499</v>
          </cell>
          <cell r="L389">
            <v>0</v>
          </cell>
        </row>
        <row r="390">
          <cell r="C390">
            <v>2330</v>
          </cell>
          <cell r="D390" t="str">
            <v>NIFTY2552222700CE</v>
          </cell>
          <cell r="E390" t="str">
            <v>NIFTY</v>
          </cell>
          <cell r="G390">
            <v>22700</v>
          </cell>
          <cell r="H390" t="str">
            <v>CE</v>
          </cell>
          <cell r="J390">
            <v>2307.9000000000015</v>
          </cell>
          <cell r="K390">
            <v>22.099999999998545</v>
          </cell>
          <cell r="L390">
            <v>0</v>
          </cell>
        </row>
        <row r="391">
          <cell r="C391">
            <v>0</v>
          </cell>
          <cell r="D391" t="str">
            <v>NIFTY2552226800PE</v>
          </cell>
          <cell r="E391" t="str">
            <v>NIFTY</v>
          </cell>
          <cell r="G391">
            <v>26800</v>
          </cell>
          <cell r="H391" t="str">
            <v>PE</v>
          </cell>
          <cell r="J391">
            <v>1792.0999999999985</v>
          </cell>
          <cell r="K391">
            <v>-1792.0999999999985</v>
          </cell>
          <cell r="L391">
            <v>0</v>
          </cell>
        </row>
        <row r="392">
          <cell r="C392">
            <v>1725</v>
          </cell>
          <cell r="D392" t="str">
            <v>NIFTY2552223300CE</v>
          </cell>
          <cell r="E392" t="str">
            <v>NIFTY</v>
          </cell>
          <cell r="G392">
            <v>23300</v>
          </cell>
          <cell r="H392" t="str">
            <v>CE</v>
          </cell>
          <cell r="J392">
            <v>1707.9000000000015</v>
          </cell>
          <cell r="K392">
            <v>17.099999999998545</v>
          </cell>
          <cell r="L392">
            <v>525</v>
          </cell>
        </row>
        <row r="393">
          <cell r="C393">
            <v>2.85</v>
          </cell>
          <cell r="D393" t="str">
            <v>NIFTY2552223450PE</v>
          </cell>
          <cell r="E393" t="str">
            <v>NIFTY</v>
          </cell>
          <cell r="G393">
            <v>23450</v>
          </cell>
          <cell r="H393" t="str">
            <v>PE</v>
          </cell>
          <cell r="J393">
            <v>0</v>
          </cell>
          <cell r="K393">
            <v>2.85</v>
          </cell>
          <cell r="L393">
            <v>1267575</v>
          </cell>
        </row>
        <row r="394">
          <cell r="C394">
            <v>933</v>
          </cell>
          <cell r="D394" t="str">
            <v>NIFTY2552224100CE</v>
          </cell>
          <cell r="E394" t="str">
            <v>NIFTY</v>
          </cell>
          <cell r="G394">
            <v>24100</v>
          </cell>
          <cell r="H394" t="str">
            <v>CE</v>
          </cell>
          <cell r="J394">
            <v>907.90000000000146</v>
          </cell>
          <cell r="K394">
            <v>25.099999999998545</v>
          </cell>
          <cell r="L394">
            <v>9525</v>
          </cell>
        </row>
        <row r="395">
          <cell r="C395">
            <v>168.75</v>
          </cell>
          <cell r="D395" t="str">
            <v>NIFTY2552225000CE</v>
          </cell>
          <cell r="E395" t="str">
            <v>NIFTY</v>
          </cell>
          <cell r="G395">
            <v>25000</v>
          </cell>
          <cell r="H395" t="str">
            <v>CE</v>
          </cell>
          <cell r="J395">
            <v>7.9000000000014552</v>
          </cell>
          <cell r="K395">
            <v>160.84999999999854</v>
          </cell>
          <cell r="L395">
            <v>128384700</v>
          </cell>
        </row>
        <row r="396">
          <cell r="C396">
            <v>49.05</v>
          </cell>
          <cell r="D396" t="str">
            <v>NIFTY2552224650PE</v>
          </cell>
          <cell r="E396" t="str">
            <v>NIFTY</v>
          </cell>
          <cell r="G396">
            <v>24650</v>
          </cell>
          <cell r="H396" t="str">
            <v>PE</v>
          </cell>
          <cell r="J396">
            <v>0</v>
          </cell>
          <cell r="K396">
            <v>49.05</v>
          </cell>
          <cell r="L396">
            <v>15005550</v>
          </cell>
        </row>
        <row r="397">
          <cell r="C397">
            <v>630.79999999999995</v>
          </cell>
          <cell r="D397" t="str">
            <v>NIFTY2552224400CE</v>
          </cell>
          <cell r="E397" t="str">
            <v>NIFTY</v>
          </cell>
          <cell r="G397">
            <v>24400</v>
          </cell>
          <cell r="H397" t="str">
            <v>CE</v>
          </cell>
          <cell r="J397">
            <v>607.90000000000146</v>
          </cell>
          <cell r="K397">
            <v>22.899999999998499</v>
          </cell>
          <cell r="L397">
            <v>76800</v>
          </cell>
        </row>
        <row r="398">
          <cell r="C398">
            <v>372.85</v>
          </cell>
          <cell r="D398" t="str">
            <v>NIFTY2552224700CE</v>
          </cell>
          <cell r="E398" t="str">
            <v>NIFTY</v>
          </cell>
          <cell r="G398">
            <v>24700</v>
          </cell>
          <cell r="H398" t="str">
            <v>CE</v>
          </cell>
          <cell r="J398">
            <v>307.90000000000146</v>
          </cell>
          <cell r="K398">
            <v>64.949999999998568</v>
          </cell>
          <cell r="L398">
            <v>1315650</v>
          </cell>
        </row>
        <row r="399">
          <cell r="C399">
            <v>3</v>
          </cell>
          <cell r="D399" t="str">
            <v>NIFTY2552226150CE</v>
          </cell>
          <cell r="E399" t="str">
            <v>NIFTY</v>
          </cell>
          <cell r="G399">
            <v>26150</v>
          </cell>
          <cell r="H399" t="str">
            <v>CE</v>
          </cell>
          <cell r="J399">
            <v>0</v>
          </cell>
          <cell r="K399">
            <v>3</v>
          </cell>
          <cell r="L399">
            <v>3839025</v>
          </cell>
        </row>
        <row r="400">
          <cell r="C400">
            <v>1511</v>
          </cell>
          <cell r="D400" t="str">
            <v>NIFTY2552226550PE</v>
          </cell>
          <cell r="E400" t="str">
            <v>NIFTY</v>
          </cell>
          <cell r="G400">
            <v>26550</v>
          </cell>
          <cell r="H400" t="str">
            <v>PE</v>
          </cell>
          <cell r="J400">
            <v>1542.0999999999985</v>
          </cell>
          <cell r="K400">
            <v>-31.099999999998545</v>
          </cell>
          <cell r="L400">
            <v>0</v>
          </cell>
        </row>
        <row r="401">
          <cell r="C401">
            <v>1.45</v>
          </cell>
          <cell r="D401" t="str">
            <v>NIFTY2552223050PE</v>
          </cell>
          <cell r="E401" t="str">
            <v>NIFTY</v>
          </cell>
          <cell r="G401">
            <v>23050</v>
          </cell>
          <cell r="H401" t="str">
            <v>PE</v>
          </cell>
          <cell r="J401">
            <v>0</v>
          </cell>
          <cell r="K401">
            <v>1.45</v>
          </cell>
          <cell r="L401">
            <v>1170075</v>
          </cell>
        </row>
        <row r="402">
          <cell r="C402">
            <v>2.65</v>
          </cell>
          <cell r="D402" t="str">
            <v>NIFTY2552226200CE</v>
          </cell>
          <cell r="E402" t="str">
            <v>NIFTY</v>
          </cell>
          <cell r="G402">
            <v>26200</v>
          </cell>
          <cell r="H402" t="str">
            <v>CE</v>
          </cell>
          <cell r="J402">
            <v>0</v>
          </cell>
          <cell r="K402">
            <v>2.65</v>
          </cell>
          <cell r="L402">
            <v>13223475</v>
          </cell>
        </row>
        <row r="403">
          <cell r="C403">
            <v>2098.5500000000002</v>
          </cell>
          <cell r="D403" t="str">
            <v>NIFTY2552222950CE</v>
          </cell>
          <cell r="E403" t="str">
            <v>NIFTY</v>
          </cell>
          <cell r="G403">
            <v>22950</v>
          </cell>
          <cell r="H403" t="str">
            <v>CE</v>
          </cell>
          <cell r="J403">
            <v>2057.9000000000015</v>
          </cell>
          <cell r="K403">
            <v>40.649999999998727</v>
          </cell>
          <cell r="L403">
            <v>0</v>
          </cell>
        </row>
        <row r="404">
          <cell r="C404">
            <v>1.95</v>
          </cell>
          <cell r="D404" t="str">
            <v>NIFTY2552226450CE</v>
          </cell>
          <cell r="E404" t="str">
            <v>NIFTY</v>
          </cell>
          <cell r="G404">
            <v>26450</v>
          </cell>
          <cell r="H404" t="str">
            <v>CE</v>
          </cell>
          <cell r="J404">
            <v>0</v>
          </cell>
          <cell r="K404">
            <v>1.95</v>
          </cell>
          <cell r="L404">
            <v>2415225</v>
          </cell>
        </row>
        <row r="405">
          <cell r="C405">
            <v>10.85</v>
          </cell>
          <cell r="D405" t="str">
            <v>NIFTY2552225750CE</v>
          </cell>
          <cell r="E405" t="str">
            <v>NIFTY</v>
          </cell>
          <cell r="G405">
            <v>25750</v>
          </cell>
          <cell r="H405" t="str">
            <v>CE</v>
          </cell>
          <cell r="J405">
            <v>0</v>
          </cell>
          <cell r="K405">
            <v>10.85</v>
          </cell>
          <cell r="L405">
            <v>12546000</v>
          </cell>
        </row>
        <row r="406">
          <cell r="D406" t="str">
            <v>FINNIFTY25MAY28750PE</v>
          </cell>
          <cell r="E406" t="str">
            <v>FINNIFTY</v>
          </cell>
          <cell r="G406">
            <v>28750</v>
          </cell>
          <cell r="H406" t="str">
            <v>PE</v>
          </cell>
          <cell r="J406">
            <v>2159.5999999999985</v>
          </cell>
        </row>
        <row r="407">
          <cell r="C407">
            <v>0</v>
          </cell>
          <cell r="D407" t="str">
            <v>FINNIFTY25MAY24100CE</v>
          </cell>
          <cell r="E407" t="str">
            <v>FINNIFTY</v>
          </cell>
          <cell r="G407">
            <v>24100</v>
          </cell>
          <cell r="H407" t="str">
            <v>CE</v>
          </cell>
          <cell r="J407">
            <v>2490.4000000000015</v>
          </cell>
          <cell r="K407">
            <v>-2490.4000000000015</v>
          </cell>
          <cell r="L407">
            <v>0</v>
          </cell>
        </row>
        <row r="408">
          <cell r="C408">
            <v>155</v>
          </cell>
          <cell r="D408" t="str">
            <v>FINNIFTY25MAY27000CE</v>
          </cell>
          <cell r="E408" t="str">
            <v>FINNIFTY</v>
          </cell>
          <cell r="G408">
            <v>27000</v>
          </cell>
          <cell r="H408" t="str">
            <v>CE</v>
          </cell>
          <cell r="J408">
            <v>0</v>
          </cell>
          <cell r="K408">
            <v>155</v>
          </cell>
          <cell r="L408">
            <v>305825</v>
          </cell>
        </row>
        <row r="409">
          <cell r="C409">
            <v>176</v>
          </cell>
          <cell r="D409" t="str">
            <v>FINNIFTY25MAY26350PE</v>
          </cell>
          <cell r="E409" t="str">
            <v>FINNIFTY</v>
          </cell>
          <cell r="G409">
            <v>26350</v>
          </cell>
          <cell r="H409" t="str">
            <v>PE</v>
          </cell>
          <cell r="J409">
            <v>0</v>
          </cell>
          <cell r="K409">
            <v>176</v>
          </cell>
          <cell r="L409">
            <v>12090</v>
          </cell>
        </row>
        <row r="410">
          <cell r="C410">
            <v>493.95</v>
          </cell>
          <cell r="D410" t="str">
            <v>FINNIFTY25MAY27000PE</v>
          </cell>
          <cell r="E410" t="str">
            <v>FINNIFTY</v>
          </cell>
          <cell r="G410">
            <v>27000</v>
          </cell>
          <cell r="H410" t="str">
            <v>PE</v>
          </cell>
          <cell r="J410">
            <v>409.59999999999854</v>
          </cell>
          <cell r="K410">
            <v>84.350000000001444</v>
          </cell>
          <cell r="L410">
            <v>3055</v>
          </cell>
        </row>
        <row r="411">
          <cell r="C411">
            <v>26.2</v>
          </cell>
          <cell r="D411" t="str">
            <v>FINNIFTY25MAY25150PE</v>
          </cell>
          <cell r="E411" t="str">
            <v>FINNIFTY</v>
          </cell>
          <cell r="G411">
            <v>25150</v>
          </cell>
          <cell r="H411" t="str">
            <v>PE</v>
          </cell>
          <cell r="J411">
            <v>0</v>
          </cell>
          <cell r="K411">
            <v>26.2</v>
          </cell>
          <cell r="L411">
            <v>455</v>
          </cell>
        </row>
        <row r="412">
          <cell r="C412">
            <v>26.75</v>
          </cell>
          <cell r="D412" t="str">
            <v>FINNIFTY25MAY25050PE</v>
          </cell>
          <cell r="E412" t="str">
            <v>FINNIFTY</v>
          </cell>
          <cell r="G412">
            <v>25050</v>
          </cell>
          <cell r="H412" t="str">
            <v>PE</v>
          </cell>
          <cell r="J412">
            <v>0</v>
          </cell>
          <cell r="K412">
            <v>26.75</v>
          </cell>
          <cell r="L412">
            <v>2080</v>
          </cell>
        </row>
        <row r="413">
          <cell r="C413">
            <v>42.9</v>
          </cell>
          <cell r="D413" t="str">
            <v>FINNIFTY25MAY27550CE</v>
          </cell>
          <cell r="E413" t="str">
            <v>FINNIFTY</v>
          </cell>
          <cell r="G413">
            <v>27550</v>
          </cell>
          <cell r="H413" t="str">
            <v>CE</v>
          </cell>
          <cell r="J413">
            <v>0</v>
          </cell>
          <cell r="K413">
            <v>42.9</v>
          </cell>
          <cell r="L413">
            <v>4485</v>
          </cell>
        </row>
        <row r="414">
          <cell r="C414">
            <v>0</v>
          </cell>
          <cell r="D414" t="str">
            <v>FINNIFTY25MAY24250CE</v>
          </cell>
          <cell r="E414" t="str">
            <v>FINNIFTY</v>
          </cell>
          <cell r="G414">
            <v>24250</v>
          </cell>
          <cell r="H414" t="str">
            <v>CE</v>
          </cell>
          <cell r="J414">
            <v>2340.4000000000015</v>
          </cell>
          <cell r="K414">
            <v>-2340.4000000000015</v>
          </cell>
          <cell r="L414">
            <v>0</v>
          </cell>
        </row>
        <row r="415">
          <cell r="C415">
            <v>1345.05</v>
          </cell>
          <cell r="D415" t="str">
            <v>FINNIFTY25MAY27400PE</v>
          </cell>
          <cell r="E415" t="str">
            <v>FINNIFTY</v>
          </cell>
          <cell r="G415">
            <v>27400</v>
          </cell>
          <cell r="H415" t="str">
            <v>PE</v>
          </cell>
          <cell r="J415">
            <v>809.59999999999854</v>
          </cell>
          <cell r="K415">
            <v>535.45000000000141</v>
          </cell>
          <cell r="L415">
            <v>0</v>
          </cell>
        </row>
        <row r="416">
          <cell r="C416">
            <v>0</v>
          </cell>
          <cell r="D416" t="str">
            <v>FINNIFTY25MAY28900PE</v>
          </cell>
          <cell r="E416" t="str">
            <v>FINNIFTY</v>
          </cell>
          <cell r="G416">
            <v>28900</v>
          </cell>
          <cell r="H416" t="str">
            <v>PE</v>
          </cell>
          <cell r="J416">
            <v>2309.5999999999985</v>
          </cell>
          <cell r="K416">
            <v>-2309.5999999999985</v>
          </cell>
          <cell r="L416">
            <v>0</v>
          </cell>
        </row>
        <row r="417">
          <cell r="C417">
            <v>1199.95</v>
          </cell>
          <cell r="D417" t="str">
            <v>FINNIFTY25MAY25300CE</v>
          </cell>
          <cell r="E417" t="str">
            <v>FINNIFTY</v>
          </cell>
          <cell r="G417">
            <v>25300</v>
          </cell>
          <cell r="H417" t="str">
            <v>CE</v>
          </cell>
          <cell r="J417">
            <v>1290.4000000000015</v>
          </cell>
          <cell r="K417">
            <v>-90.45000000000141</v>
          </cell>
          <cell r="L417">
            <v>0</v>
          </cell>
        </row>
        <row r="418">
          <cell r="C418">
            <v>103.85</v>
          </cell>
          <cell r="D418" t="str">
            <v>FINNIFTY25MAY26050PE</v>
          </cell>
          <cell r="E418" t="str">
            <v>FINNIFTY</v>
          </cell>
          <cell r="G418">
            <v>26050</v>
          </cell>
          <cell r="H418" t="str">
            <v>PE</v>
          </cell>
          <cell r="J418">
            <v>0</v>
          </cell>
          <cell r="K418">
            <v>103.85</v>
          </cell>
          <cell r="L418">
            <v>7735</v>
          </cell>
        </row>
        <row r="419">
          <cell r="C419">
            <v>128</v>
          </cell>
          <cell r="D419" t="str">
            <v>FINNIFTY25MAY26150PE</v>
          </cell>
          <cell r="E419" t="str">
            <v>FINNIFTY</v>
          </cell>
          <cell r="G419">
            <v>26150</v>
          </cell>
          <cell r="H419" t="str">
            <v>PE</v>
          </cell>
          <cell r="J419">
            <v>0</v>
          </cell>
          <cell r="K419">
            <v>128</v>
          </cell>
          <cell r="L419">
            <v>8905</v>
          </cell>
        </row>
        <row r="420">
          <cell r="C420">
            <v>19.7</v>
          </cell>
          <cell r="D420" t="str">
            <v>FINNIFTY25MAY24850PE</v>
          </cell>
          <cell r="E420" t="str">
            <v>FINNIFTY</v>
          </cell>
          <cell r="G420">
            <v>24850</v>
          </cell>
          <cell r="H420" t="str">
            <v>PE</v>
          </cell>
          <cell r="J420">
            <v>0</v>
          </cell>
          <cell r="K420">
            <v>19.7</v>
          </cell>
          <cell r="L420">
            <v>3315</v>
          </cell>
        </row>
        <row r="421">
          <cell r="C421">
            <v>0</v>
          </cell>
          <cell r="D421" t="str">
            <v>FINNIFTY25MAY28100PE</v>
          </cell>
          <cell r="E421" t="str">
            <v>FINNIFTY</v>
          </cell>
          <cell r="G421">
            <v>28100</v>
          </cell>
          <cell r="H421" t="str">
            <v>PE</v>
          </cell>
          <cell r="J421">
            <v>1509.5999999999985</v>
          </cell>
          <cell r="K421">
            <v>-1509.5999999999985</v>
          </cell>
          <cell r="L421">
            <v>0</v>
          </cell>
        </row>
        <row r="422">
          <cell r="C422">
            <v>34.4</v>
          </cell>
          <cell r="D422" t="str">
            <v>FINNIFTY25MAY25300PE</v>
          </cell>
          <cell r="E422" t="str">
            <v>FINNIFTY</v>
          </cell>
          <cell r="G422">
            <v>25300</v>
          </cell>
          <cell r="H422" t="str">
            <v>PE</v>
          </cell>
          <cell r="J422">
            <v>0</v>
          </cell>
          <cell r="K422">
            <v>34.4</v>
          </cell>
          <cell r="L422">
            <v>25805</v>
          </cell>
        </row>
        <row r="423">
          <cell r="C423">
            <v>37</v>
          </cell>
          <cell r="D423" t="str">
            <v>FINNIFTY25MAY27700CE</v>
          </cell>
          <cell r="E423" t="str">
            <v>FINNIFTY</v>
          </cell>
          <cell r="G423">
            <v>27700</v>
          </cell>
          <cell r="H423" t="str">
            <v>CE</v>
          </cell>
          <cell r="J423">
            <v>0</v>
          </cell>
          <cell r="K423">
            <v>37</v>
          </cell>
          <cell r="L423">
            <v>18460</v>
          </cell>
        </row>
        <row r="424">
          <cell r="C424">
            <v>207.05</v>
          </cell>
          <cell r="D424" t="str">
            <v>FINNIFTY25MAY26850CE</v>
          </cell>
          <cell r="E424" t="str">
            <v>FINNIFTY</v>
          </cell>
          <cell r="G424">
            <v>26850</v>
          </cell>
          <cell r="H424" t="str">
            <v>CE</v>
          </cell>
          <cell r="J424">
            <v>0</v>
          </cell>
          <cell r="K424">
            <v>207.05</v>
          </cell>
          <cell r="L424">
            <v>17225</v>
          </cell>
        </row>
        <row r="425">
          <cell r="C425">
            <v>54</v>
          </cell>
          <cell r="D425" t="str">
            <v>FINNIFTY25MAY27500CE</v>
          </cell>
          <cell r="E425" t="str">
            <v>FINNIFTY</v>
          </cell>
          <cell r="G425">
            <v>27500</v>
          </cell>
          <cell r="H425" t="str">
            <v>CE</v>
          </cell>
          <cell r="J425">
            <v>0</v>
          </cell>
          <cell r="K425">
            <v>54</v>
          </cell>
          <cell r="L425">
            <v>128570</v>
          </cell>
        </row>
        <row r="426">
          <cell r="C426">
            <v>970.65</v>
          </cell>
          <cell r="D426" t="str">
            <v>FINNIFTY25MAY26950PE</v>
          </cell>
          <cell r="E426" t="str">
            <v>FINNIFTY</v>
          </cell>
          <cell r="G426">
            <v>26950</v>
          </cell>
          <cell r="H426" t="str">
            <v>PE</v>
          </cell>
          <cell r="J426">
            <v>359.59999999999854</v>
          </cell>
          <cell r="K426">
            <v>611.05000000000143</v>
          </cell>
          <cell r="L426">
            <v>0</v>
          </cell>
        </row>
        <row r="427">
          <cell r="D427" t="str">
            <v>FINNIFTY25MAY28350CE</v>
          </cell>
          <cell r="E427" t="str">
            <v>FINNIFTY</v>
          </cell>
          <cell r="G427">
            <v>28350</v>
          </cell>
          <cell r="H427" t="str">
            <v>CE</v>
          </cell>
          <cell r="J427">
            <v>0</v>
          </cell>
        </row>
        <row r="428">
          <cell r="C428">
            <v>231.3</v>
          </cell>
          <cell r="D428" t="str">
            <v>FINNIFTY25MAY26500PE</v>
          </cell>
          <cell r="E428" t="str">
            <v>FINNIFTY</v>
          </cell>
          <cell r="G428">
            <v>26500</v>
          </cell>
          <cell r="H428" t="str">
            <v>PE</v>
          </cell>
          <cell r="J428">
            <v>0</v>
          </cell>
          <cell r="K428">
            <v>231.3</v>
          </cell>
          <cell r="L428">
            <v>247975</v>
          </cell>
        </row>
        <row r="429">
          <cell r="C429">
            <v>138.44999999999999</v>
          </cell>
          <cell r="D429" t="str">
            <v>FINNIFTY25MAY26200PE</v>
          </cell>
          <cell r="E429" t="str">
            <v>FINNIFTY</v>
          </cell>
          <cell r="G429">
            <v>26200</v>
          </cell>
          <cell r="H429" t="str">
            <v>PE</v>
          </cell>
          <cell r="J429">
            <v>0</v>
          </cell>
          <cell r="K429">
            <v>138.44999999999999</v>
          </cell>
          <cell r="L429">
            <v>32955</v>
          </cell>
        </row>
        <row r="430">
          <cell r="C430">
            <v>0</v>
          </cell>
          <cell r="D430" t="str">
            <v>FINNIFTY25MAY24250PE</v>
          </cell>
          <cell r="E430" t="str">
            <v>FINNIFTY</v>
          </cell>
          <cell r="G430">
            <v>24250</v>
          </cell>
          <cell r="H430" t="str">
            <v>PE</v>
          </cell>
          <cell r="J430">
            <v>0</v>
          </cell>
          <cell r="K430">
            <v>0</v>
          </cell>
          <cell r="L430">
            <v>0</v>
          </cell>
        </row>
        <row r="431">
          <cell r="C431">
            <v>11.85</v>
          </cell>
          <cell r="D431" t="str">
            <v>FINNIFTY25MAY24200PE</v>
          </cell>
          <cell r="E431" t="str">
            <v>FINNIFTY</v>
          </cell>
          <cell r="G431">
            <v>24200</v>
          </cell>
          <cell r="H431" t="str">
            <v>PE</v>
          </cell>
          <cell r="J431">
            <v>0</v>
          </cell>
          <cell r="K431">
            <v>11.85</v>
          </cell>
          <cell r="L431">
            <v>1690</v>
          </cell>
        </row>
        <row r="432">
          <cell r="C432">
            <v>165</v>
          </cell>
          <cell r="D432" t="str">
            <v>FINNIFTY25MAY26300PE</v>
          </cell>
          <cell r="E432" t="str">
            <v>FINNIFTY</v>
          </cell>
          <cell r="G432">
            <v>26300</v>
          </cell>
          <cell r="H432" t="str">
            <v>PE</v>
          </cell>
          <cell r="J432">
            <v>0</v>
          </cell>
          <cell r="K432">
            <v>165</v>
          </cell>
          <cell r="L432">
            <v>27625</v>
          </cell>
        </row>
        <row r="433">
          <cell r="C433">
            <v>0</v>
          </cell>
          <cell r="D433" t="str">
            <v>FINNIFTY25MAY24900CE</v>
          </cell>
          <cell r="E433" t="str">
            <v>FINNIFTY</v>
          </cell>
          <cell r="G433">
            <v>24900</v>
          </cell>
          <cell r="H433" t="str">
            <v>CE</v>
          </cell>
          <cell r="J433">
            <v>1690.4000000000015</v>
          </cell>
          <cell r="K433">
            <v>-1690.4000000000015</v>
          </cell>
          <cell r="L433">
            <v>0</v>
          </cell>
        </row>
        <row r="434">
          <cell r="C434">
            <v>99.95</v>
          </cell>
          <cell r="D434" t="str">
            <v>FINNIFTY25MAY26000PE</v>
          </cell>
          <cell r="E434" t="str">
            <v>FINNIFTY</v>
          </cell>
          <cell r="G434">
            <v>26000</v>
          </cell>
          <cell r="H434" t="str">
            <v>PE</v>
          </cell>
          <cell r="J434">
            <v>0</v>
          </cell>
          <cell r="K434">
            <v>99.95</v>
          </cell>
          <cell r="L434">
            <v>114465</v>
          </cell>
        </row>
        <row r="435">
          <cell r="C435">
            <v>359.4</v>
          </cell>
          <cell r="D435" t="str">
            <v>FINNIFTY25MAY26750PE</v>
          </cell>
          <cell r="E435" t="str">
            <v>FINNIFTY</v>
          </cell>
          <cell r="G435">
            <v>26750</v>
          </cell>
          <cell r="H435" t="str">
            <v>PE</v>
          </cell>
          <cell r="J435">
            <v>159.59999999999854</v>
          </cell>
          <cell r="K435">
            <v>199.80000000000143</v>
          </cell>
          <cell r="L435">
            <v>455</v>
          </cell>
        </row>
        <row r="436">
          <cell r="C436">
            <v>1447</v>
          </cell>
          <cell r="D436" t="str">
            <v>FINNIFTY25MAY25100CE</v>
          </cell>
          <cell r="E436" t="str">
            <v>FINNIFTY</v>
          </cell>
          <cell r="G436">
            <v>25100</v>
          </cell>
          <cell r="H436" t="str">
            <v>CE</v>
          </cell>
          <cell r="J436">
            <v>1490.4000000000015</v>
          </cell>
          <cell r="K436">
            <v>-43.400000000001455</v>
          </cell>
          <cell r="L436">
            <v>0</v>
          </cell>
        </row>
        <row r="437">
          <cell r="C437">
            <v>73.45</v>
          </cell>
          <cell r="D437" t="str">
            <v>FINNIFTY25MAY27650CE</v>
          </cell>
          <cell r="E437" t="str">
            <v>FINNIFTY</v>
          </cell>
          <cell r="G437">
            <v>27650</v>
          </cell>
          <cell r="H437" t="str">
            <v>CE</v>
          </cell>
          <cell r="J437">
            <v>0</v>
          </cell>
          <cell r="K437">
            <v>73.45</v>
          </cell>
          <cell r="L437">
            <v>0</v>
          </cell>
        </row>
        <row r="438">
          <cell r="C438">
            <v>0</v>
          </cell>
          <cell r="D438" t="str">
            <v>FINNIFTY25MAY24450CE</v>
          </cell>
          <cell r="E438" t="str">
            <v>FINNIFTY</v>
          </cell>
          <cell r="G438">
            <v>24450</v>
          </cell>
          <cell r="H438" t="str">
            <v>CE</v>
          </cell>
          <cell r="J438">
            <v>2140.4000000000015</v>
          </cell>
          <cell r="K438">
            <v>-2140.4000000000015</v>
          </cell>
          <cell r="L438">
            <v>0</v>
          </cell>
        </row>
        <row r="439">
          <cell r="C439">
            <v>80.75</v>
          </cell>
          <cell r="D439" t="str">
            <v>FINNIFTY25MAY27300CE</v>
          </cell>
          <cell r="E439" t="str">
            <v>FINNIFTY</v>
          </cell>
          <cell r="G439">
            <v>27300</v>
          </cell>
          <cell r="H439" t="str">
            <v>CE</v>
          </cell>
          <cell r="J439">
            <v>0</v>
          </cell>
          <cell r="K439">
            <v>80.75</v>
          </cell>
          <cell r="L439">
            <v>15535</v>
          </cell>
        </row>
        <row r="440">
          <cell r="C440">
            <v>18.7</v>
          </cell>
          <cell r="D440" t="str">
            <v>FINNIFTY25MAY28100CE</v>
          </cell>
          <cell r="E440" t="str">
            <v>FINNIFTY</v>
          </cell>
          <cell r="G440">
            <v>28100</v>
          </cell>
          <cell r="H440" t="str">
            <v>CE</v>
          </cell>
          <cell r="J440">
            <v>0</v>
          </cell>
          <cell r="K440">
            <v>18.7</v>
          </cell>
          <cell r="L440">
            <v>2405</v>
          </cell>
        </row>
        <row r="441">
          <cell r="C441">
            <v>9.0500000000000007</v>
          </cell>
          <cell r="D441" t="str">
            <v>FINNIFTY25MAY28600CE</v>
          </cell>
          <cell r="E441" t="str">
            <v>FINNIFTY</v>
          </cell>
          <cell r="G441">
            <v>28600</v>
          </cell>
          <cell r="H441" t="str">
            <v>CE</v>
          </cell>
          <cell r="J441">
            <v>0</v>
          </cell>
          <cell r="K441">
            <v>9.0500000000000007</v>
          </cell>
          <cell r="L441">
            <v>12415</v>
          </cell>
        </row>
        <row r="442">
          <cell r="C442">
            <v>75.2</v>
          </cell>
          <cell r="D442" t="str">
            <v>FINNIFTY25MAY27350CE</v>
          </cell>
          <cell r="E442" t="str">
            <v>FINNIFTY</v>
          </cell>
          <cell r="G442">
            <v>27350</v>
          </cell>
          <cell r="H442" t="str">
            <v>CE</v>
          </cell>
          <cell r="J442">
            <v>0</v>
          </cell>
          <cell r="K442">
            <v>75.2</v>
          </cell>
          <cell r="L442">
            <v>4810</v>
          </cell>
        </row>
        <row r="443">
          <cell r="C443">
            <v>0</v>
          </cell>
          <cell r="D443" t="str">
            <v>FINNIFTY25MAY28400PE</v>
          </cell>
          <cell r="E443" t="str">
            <v>FINNIFTY</v>
          </cell>
          <cell r="G443">
            <v>28400</v>
          </cell>
          <cell r="H443" t="str">
            <v>PE</v>
          </cell>
          <cell r="J443">
            <v>1809.5999999999985</v>
          </cell>
          <cell r="K443">
            <v>-1809.5999999999985</v>
          </cell>
          <cell r="L443">
            <v>0</v>
          </cell>
        </row>
        <row r="444">
          <cell r="C444">
            <v>2048.1999999999998</v>
          </cell>
          <cell r="D444" t="str">
            <v>FINNIFTY25MAY24000CE</v>
          </cell>
          <cell r="E444" t="str">
            <v>FINNIFTY</v>
          </cell>
          <cell r="G444">
            <v>24000</v>
          </cell>
          <cell r="H444" t="str">
            <v>CE</v>
          </cell>
          <cell r="J444">
            <v>2590.4000000000015</v>
          </cell>
          <cell r="K444">
            <v>-542.20000000000164</v>
          </cell>
          <cell r="L444">
            <v>0</v>
          </cell>
        </row>
        <row r="445">
          <cell r="C445">
            <v>419.35</v>
          </cell>
          <cell r="D445" t="str">
            <v>FINNIFTY25MAY26450CE</v>
          </cell>
          <cell r="E445" t="str">
            <v>FINNIFTY</v>
          </cell>
          <cell r="G445">
            <v>26450</v>
          </cell>
          <cell r="H445" t="str">
            <v>CE</v>
          </cell>
          <cell r="J445">
            <v>140.40000000000146</v>
          </cell>
          <cell r="K445">
            <v>278.94999999999857</v>
          </cell>
          <cell r="L445">
            <v>65195</v>
          </cell>
        </row>
        <row r="446">
          <cell r="C446">
            <v>20.45</v>
          </cell>
          <cell r="D446" t="str">
            <v>FINNIFTY25MAY24950PE</v>
          </cell>
          <cell r="E446" t="str">
            <v>FINNIFTY</v>
          </cell>
          <cell r="G446">
            <v>24950</v>
          </cell>
          <cell r="H446" t="str">
            <v>PE</v>
          </cell>
          <cell r="J446">
            <v>0</v>
          </cell>
          <cell r="K446">
            <v>20.45</v>
          </cell>
          <cell r="L446">
            <v>130</v>
          </cell>
        </row>
        <row r="447">
          <cell r="C447">
            <v>65.650000000000006</v>
          </cell>
          <cell r="D447" t="str">
            <v>FINNIFTY25MAY27400CE</v>
          </cell>
          <cell r="E447" t="str">
            <v>FINNIFTY</v>
          </cell>
          <cell r="G447">
            <v>27400</v>
          </cell>
          <cell r="H447" t="str">
            <v>CE</v>
          </cell>
          <cell r="J447">
            <v>0</v>
          </cell>
          <cell r="K447">
            <v>65.650000000000006</v>
          </cell>
          <cell r="L447">
            <v>13780</v>
          </cell>
        </row>
        <row r="448">
          <cell r="C448">
            <v>26.15</v>
          </cell>
          <cell r="D448" t="str">
            <v>FINNIFTY25MAY27900CE</v>
          </cell>
          <cell r="E448" t="str">
            <v>FINNIFTY</v>
          </cell>
          <cell r="G448">
            <v>27900</v>
          </cell>
          <cell r="H448" t="str">
            <v>CE</v>
          </cell>
          <cell r="J448">
            <v>0</v>
          </cell>
          <cell r="K448">
            <v>26.15</v>
          </cell>
          <cell r="L448">
            <v>4160</v>
          </cell>
        </row>
        <row r="449">
          <cell r="C449">
            <v>525.29999999999995</v>
          </cell>
          <cell r="D449" t="str">
            <v>FINNIFTY25MAY26300CE</v>
          </cell>
          <cell r="E449" t="str">
            <v>FINNIFTY</v>
          </cell>
          <cell r="G449">
            <v>26300</v>
          </cell>
          <cell r="H449" t="str">
            <v>CE</v>
          </cell>
          <cell r="J449">
            <v>290.40000000000146</v>
          </cell>
          <cell r="K449">
            <v>234.8999999999985</v>
          </cell>
          <cell r="L449">
            <v>8905</v>
          </cell>
        </row>
        <row r="450">
          <cell r="C450">
            <v>44.45</v>
          </cell>
          <cell r="D450" t="str">
            <v>FINNIFTY25MAY25550PE</v>
          </cell>
          <cell r="E450" t="str">
            <v>FINNIFTY</v>
          </cell>
          <cell r="G450">
            <v>25550</v>
          </cell>
          <cell r="H450" t="str">
            <v>PE</v>
          </cell>
          <cell r="J450">
            <v>0</v>
          </cell>
          <cell r="K450">
            <v>44.45</v>
          </cell>
          <cell r="L450">
            <v>1105</v>
          </cell>
        </row>
        <row r="451">
          <cell r="C451">
            <v>0</v>
          </cell>
          <cell r="D451" t="str">
            <v>FINNIFTY25MAY24550CE</v>
          </cell>
          <cell r="E451" t="str">
            <v>FINNIFTY</v>
          </cell>
          <cell r="G451">
            <v>24550</v>
          </cell>
          <cell r="H451" t="str">
            <v>CE</v>
          </cell>
          <cell r="J451">
            <v>2040.4000000000015</v>
          </cell>
          <cell r="K451">
            <v>-2040.4000000000015</v>
          </cell>
          <cell r="L451">
            <v>0</v>
          </cell>
        </row>
        <row r="452">
          <cell r="C452">
            <v>1399.95</v>
          </cell>
          <cell r="D452" t="str">
            <v>FINNIFTY25MAY25000CE</v>
          </cell>
          <cell r="E452" t="str">
            <v>FINNIFTY</v>
          </cell>
          <cell r="G452">
            <v>25000</v>
          </cell>
          <cell r="H452" t="str">
            <v>CE</v>
          </cell>
          <cell r="J452">
            <v>1590.4000000000015</v>
          </cell>
          <cell r="K452">
            <v>-190.45000000000141</v>
          </cell>
          <cell r="L452">
            <v>0</v>
          </cell>
        </row>
        <row r="453">
          <cell r="C453">
            <v>1223.7</v>
          </cell>
          <cell r="D453" t="str">
            <v>FINNIFTY25MAY25500CE</v>
          </cell>
          <cell r="E453" t="str">
            <v>FINNIFTY</v>
          </cell>
          <cell r="G453">
            <v>25500</v>
          </cell>
          <cell r="H453" t="str">
            <v>CE</v>
          </cell>
          <cell r="J453">
            <v>1090.4000000000015</v>
          </cell>
          <cell r="K453">
            <v>133.29999999999859</v>
          </cell>
          <cell r="L453">
            <v>1235</v>
          </cell>
        </row>
        <row r="454">
          <cell r="C454">
            <v>0</v>
          </cell>
          <cell r="D454" t="str">
            <v>FINNIFTY25MAY25150CE</v>
          </cell>
          <cell r="E454" t="str">
            <v>FINNIFTY</v>
          </cell>
          <cell r="G454">
            <v>25150</v>
          </cell>
          <cell r="H454" t="str">
            <v>CE</v>
          </cell>
          <cell r="J454">
            <v>1440.4000000000015</v>
          </cell>
          <cell r="K454">
            <v>-1440.4000000000015</v>
          </cell>
          <cell r="L454">
            <v>0</v>
          </cell>
        </row>
        <row r="455">
          <cell r="C455">
            <v>31.8</v>
          </cell>
          <cell r="D455" t="str">
            <v>FINNIFTY25MAY27750CE</v>
          </cell>
          <cell r="E455" t="str">
            <v>FINNIFTY</v>
          </cell>
          <cell r="G455">
            <v>27750</v>
          </cell>
          <cell r="H455" t="str">
            <v>CE</v>
          </cell>
          <cell r="J455">
            <v>0</v>
          </cell>
          <cell r="K455">
            <v>31.8</v>
          </cell>
          <cell r="L455">
            <v>1105</v>
          </cell>
        </row>
        <row r="456">
          <cell r="C456">
            <v>0</v>
          </cell>
          <cell r="D456" t="str">
            <v>FINNIFTY25MAY27650PE</v>
          </cell>
          <cell r="E456" t="str">
            <v>FINNIFTY</v>
          </cell>
          <cell r="G456">
            <v>27650</v>
          </cell>
          <cell r="H456" t="str">
            <v>PE</v>
          </cell>
          <cell r="J456">
            <v>1059.5999999999985</v>
          </cell>
          <cell r="K456">
            <v>-1059.5999999999985</v>
          </cell>
          <cell r="L456">
            <v>0</v>
          </cell>
        </row>
        <row r="457">
          <cell r="C457">
            <v>0</v>
          </cell>
          <cell r="D457" t="str">
            <v>FINNIFTY25MAY27100PE</v>
          </cell>
          <cell r="E457" t="str">
            <v>FINNIFTY</v>
          </cell>
          <cell r="G457">
            <v>27100</v>
          </cell>
          <cell r="H457" t="str">
            <v>PE</v>
          </cell>
          <cell r="J457">
            <v>509.59999999999854</v>
          </cell>
          <cell r="K457">
            <v>-509.59999999999854</v>
          </cell>
          <cell r="L457">
            <v>0</v>
          </cell>
        </row>
        <row r="458">
          <cell r="C458">
            <v>40.75</v>
          </cell>
          <cell r="D458" t="str">
            <v>FINNIFTY25MAY25450PE</v>
          </cell>
          <cell r="E458" t="str">
            <v>FINNIFTY</v>
          </cell>
          <cell r="G458">
            <v>25450</v>
          </cell>
          <cell r="H458" t="str">
            <v>PE</v>
          </cell>
          <cell r="J458">
            <v>0</v>
          </cell>
          <cell r="K458">
            <v>40.75</v>
          </cell>
          <cell r="L458">
            <v>1300</v>
          </cell>
        </row>
        <row r="459">
          <cell r="D459" t="str">
            <v>FINNIFTY25MAY28250PE</v>
          </cell>
          <cell r="E459" t="str">
            <v>FINNIFTY</v>
          </cell>
          <cell r="G459">
            <v>28250</v>
          </cell>
          <cell r="H459" t="str">
            <v>PE</v>
          </cell>
          <cell r="J459">
            <v>1659.5999999999985</v>
          </cell>
        </row>
        <row r="460">
          <cell r="C460">
            <v>594.70000000000005</v>
          </cell>
          <cell r="D460" t="str">
            <v>FINNIFTY25MAY26200CE</v>
          </cell>
          <cell r="E460" t="str">
            <v>FINNIFTY</v>
          </cell>
          <cell r="G460">
            <v>26200</v>
          </cell>
          <cell r="H460" t="str">
            <v>CE</v>
          </cell>
          <cell r="J460">
            <v>390.40000000000146</v>
          </cell>
          <cell r="K460">
            <v>204.29999999999859</v>
          </cell>
          <cell r="L460">
            <v>5915</v>
          </cell>
        </row>
        <row r="461">
          <cell r="C461">
            <v>0</v>
          </cell>
          <cell r="D461" t="str">
            <v>FINNIFTY25MAY24850CE</v>
          </cell>
          <cell r="E461" t="str">
            <v>FINNIFTY</v>
          </cell>
          <cell r="G461">
            <v>24850</v>
          </cell>
          <cell r="H461" t="str">
            <v>CE</v>
          </cell>
          <cell r="J461">
            <v>1740.4000000000015</v>
          </cell>
          <cell r="K461">
            <v>-1740.4000000000015</v>
          </cell>
          <cell r="L461">
            <v>0</v>
          </cell>
        </row>
        <row r="462">
          <cell r="C462">
            <v>58.75</v>
          </cell>
          <cell r="D462" t="str">
            <v>FINNIFTY25MAY27450CE</v>
          </cell>
          <cell r="E462" t="str">
            <v>FINNIFTY</v>
          </cell>
          <cell r="G462">
            <v>27450</v>
          </cell>
          <cell r="H462" t="str">
            <v>CE</v>
          </cell>
          <cell r="J462">
            <v>0</v>
          </cell>
          <cell r="K462">
            <v>58.75</v>
          </cell>
          <cell r="L462">
            <v>1365</v>
          </cell>
        </row>
        <row r="463">
          <cell r="C463">
            <v>23.85</v>
          </cell>
          <cell r="D463" t="str">
            <v>FINNIFTY25MAY25000PE</v>
          </cell>
          <cell r="E463" t="str">
            <v>FINNIFTY</v>
          </cell>
          <cell r="G463">
            <v>25000</v>
          </cell>
          <cell r="H463" t="str">
            <v>PE</v>
          </cell>
          <cell r="J463">
            <v>0</v>
          </cell>
          <cell r="K463">
            <v>23.85</v>
          </cell>
          <cell r="L463">
            <v>31720</v>
          </cell>
        </row>
        <row r="464">
          <cell r="D464" t="str">
            <v>FINNIFTY25MAY28150PE</v>
          </cell>
          <cell r="E464" t="str">
            <v>FINNIFTY</v>
          </cell>
          <cell r="G464">
            <v>28150</v>
          </cell>
          <cell r="H464" t="str">
            <v>PE</v>
          </cell>
          <cell r="J464">
            <v>1559.5999999999985</v>
          </cell>
        </row>
        <row r="465">
          <cell r="C465">
            <v>128</v>
          </cell>
          <cell r="D465" t="str">
            <v>FINNIFTY25MAY27050CE</v>
          </cell>
          <cell r="E465" t="str">
            <v>FINNIFTY</v>
          </cell>
          <cell r="G465">
            <v>27050</v>
          </cell>
          <cell r="H465" t="str">
            <v>CE</v>
          </cell>
          <cell r="J465">
            <v>0</v>
          </cell>
          <cell r="K465">
            <v>128</v>
          </cell>
          <cell r="L465">
            <v>8385</v>
          </cell>
        </row>
        <row r="466">
          <cell r="C466">
            <v>34.200000000000003</v>
          </cell>
          <cell r="D466" t="str">
            <v>FINNIFTY25MAY25350PE</v>
          </cell>
          <cell r="E466" t="str">
            <v>FINNIFTY</v>
          </cell>
          <cell r="G466">
            <v>25350</v>
          </cell>
          <cell r="H466" t="str">
            <v>PE</v>
          </cell>
          <cell r="J466">
            <v>0</v>
          </cell>
          <cell r="K466">
            <v>34.200000000000003</v>
          </cell>
          <cell r="L466">
            <v>585</v>
          </cell>
        </row>
        <row r="467">
          <cell r="C467">
            <v>818.15</v>
          </cell>
          <cell r="D467" t="str">
            <v>FINNIFTY25MAY26900PE</v>
          </cell>
          <cell r="E467" t="str">
            <v>FINNIFTY</v>
          </cell>
          <cell r="G467">
            <v>26900</v>
          </cell>
          <cell r="H467" t="str">
            <v>PE</v>
          </cell>
          <cell r="J467">
            <v>309.59999999999854</v>
          </cell>
          <cell r="K467">
            <v>508.55000000000143</v>
          </cell>
          <cell r="L467">
            <v>0</v>
          </cell>
        </row>
        <row r="468">
          <cell r="C468">
            <v>82.5</v>
          </cell>
          <cell r="D468" t="str">
            <v>FINNIFTY25MAY27250CE</v>
          </cell>
          <cell r="E468" t="str">
            <v>FINNIFTY</v>
          </cell>
          <cell r="G468">
            <v>27250</v>
          </cell>
          <cell r="H468" t="str">
            <v>CE</v>
          </cell>
          <cell r="J468">
            <v>0</v>
          </cell>
          <cell r="K468">
            <v>82.5</v>
          </cell>
          <cell r="L468">
            <v>6630</v>
          </cell>
        </row>
        <row r="469">
          <cell r="C469">
            <v>0</v>
          </cell>
          <cell r="D469" t="str">
            <v>FINNIFTY25MAY24600CE</v>
          </cell>
          <cell r="E469" t="str">
            <v>FINNIFTY</v>
          </cell>
          <cell r="G469">
            <v>24600</v>
          </cell>
          <cell r="H469" t="str">
            <v>CE</v>
          </cell>
          <cell r="J469">
            <v>1990.4000000000015</v>
          </cell>
          <cell r="K469">
            <v>-1990.4000000000015</v>
          </cell>
          <cell r="L469">
            <v>0</v>
          </cell>
        </row>
        <row r="470">
          <cell r="C470">
            <v>247.55</v>
          </cell>
          <cell r="D470" t="str">
            <v>FINNIFTY25MAY26550PE</v>
          </cell>
          <cell r="E470" t="str">
            <v>FINNIFTY</v>
          </cell>
          <cell r="G470">
            <v>26550</v>
          </cell>
          <cell r="H470" t="str">
            <v>PE</v>
          </cell>
          <cell r="J470">
            <v>0</v>
          </cell>
          <cell r="K470">
            <v>247.55</v>
          </cell>
          <cell r="L470">
            <v>93665</v>
          </cell>
        </row>
        <row r="471">
          <cell r="C471">
            <v>19.100000000000001</v>
          </cell>
          <cell r="D471" t="str">
            <v>FINNIFTY25MAY24800PE</v>
          </cell>
          <cell r="E471" t="str">
            <v>FINNIFTY</v>
          </cell>
          <cell r="G471">
            <v>24800</v>
          </cell>
          <cell r="H471" t="str">
            <v>PE</v>
          </cell>
          <cell r="J471">
            <v>0</v>
          </cell>
          <cell r="K471">
            <v>19.100000000000001</v>
          </cell>
          <cell r="L471">
            <v>5980</v>
          </cell>
        </row>
        <row r="472">
          <cell r="C472">
            <v>10.95</v>
          </cell>
          <cell r="D472" t="str">
            <v>FINNIFTY25MAY24100PE</v>
          </cell>
          <cell r="E472" t="str">
            <v>FINNIFTY</v>
          </cell>
          <cell r="G472">
            <v>24100</v>
          </cell>
          <cell r="H472" t="str">
            <v>PE</v>
          </cell>
          <cell r="J472">
            <v>0</v>
          </cell>
          <cell r="K472">
            <v>10.95</v>
          </cell>
          <cell r="L472">
            <v>1885</v>
          </cell>
        </row>
        <row r="473">
          <cell r="C473">
            <v>0</v>
          </cell>
          <cell r="D473" t="str">
            <v>FINNIFTY25MAY25050CE</v>
          </cell>
          <cell r="E473" t="str">
            <v>FINNIFTY</v>
          </cell>
          <cell r="G473">
            <v>25050</v>
          </cell>
          <cell r="H473" t="str">
            <v>CE</v>
          </cell>
          <cell r="J473">
            <v>1540.4000000000015</v>
          </cell>
          <cell r="K473">
            <v>-1540.4000000000015</v>
          </cell>
          <cell r="L473">
            <v>0</v>
          </cell>
        </row>
        <row r="474">
          <cell r="C474">
            <v>0</v>
          </cell>
          <cell r="D474" t="str">
            <v>FINNIFTY25MAY24950CE</v>
          </cell>
          <cell r="E474" t="str">
            <v>FINNIFTY</v>
          </cell>
          <cell r="G474">
            <v>24950</v>
          </cell>
          <cell r="H474" t="str">
            <v>CE</v>
          </cell>
          <cell r="J474">
            <v>1640.4000000000015</v>
          </cell>
          <cell r="K474">
            <v>-1640.4000000000015</v>
          </cell>
          <cell r="L474">
            <v>0</v>
          </cell>
        </row>
        <row r="475">
          <cell r="C475">
            <v>1215.25</v>
          </cell>
          <cell r="D475" t="str">
            <v>FINNIFTY25MAY25450CE</v>
          </cell>
          <cell r="E475" t="str">
            <v>FINNIFTY</v>
          </cell>
          <cell r="G475">
            <v>25450</v>
          </cell>
          <cell r="H475" t="str">
            <v>CE</v>
          </cell>
          <cell r="J475">
            <v>1140.4000000000015</v>
          </cell>
          <cell r="K475">
            <v>74.849999999998545</v>
          </cell>
          <cell r="L475">
            <v>845</v>
          </cell>
        </row>
        <row r="476">
          <cell r="C476">
            <v>102.45</v>
          </cell>
          <cell r="D476" t="str">
            <v>FINNIFTY25MAY27200CE</v>
          </cell>
          <cell r="E476" t="str">
            <v>FINNIFTY</v>
          </cell>
          <cell r="G476">
            <v>27200</v>
          </cell>
          <cell r="H476" t="str">
            <v>CE</v>
          </cell>
          <cell r="J476">
            <v>0</v>
          </cell>
          <cell r="K476">
            <v>102.45</v>
          </cell>
          <cell r="L476">
            <v>24245</v>
          </cell>
        </row>
        <row r="477">
          <cell r="C477">
            <v>13.85</v>
          </cell>
          <cell r="D477" t="str">
            <v>FINNIFTY25MAY24500PE</v>
          </cell>
          <cell r="E477" t="str">
            <v>FINNIFTY</v>
          </cell>
          <cell r="G477">
            <v>24500</v>
          </cell>
          <cell r="H477" t="str">
            <v>PE</v>
          </cell>
          <cell r="J477">
            <v>0</v>
          </cell>
          <cell r="K477">
            <v>13.85</v>
          </cell>
          <cell r="L477">
            <v>8450</v>
          </cell>
        </row>
        <row r="478">
          <cell r="C478">
            <v>19.600000000000001</v>
          </cell>
          <cell r="D478" t="str">
            <v>FINNIFTY25MAY24900PE</v>
          </cell>
          <cell r="E478" t="str">
            <v>FINNIFTY</v>
          </cell>
          <cell r="G478">
            <v>24900</v>
          </cell>
          <cell r="H478" t="str">
            <v>PE</v>
          </cell>
          <cell r="J478">
            <v>0</v>
          </cell>
          <cell r="K478">
            <v>19.600000000000001</v>
          </cell>
          <cell r="L478">
            <v>2015</v>
          </cell>
        </row>
        <row r="479">
          <cell r="C479">
            <v>0</v>
          </cell>
          <cell r="D479" t="str">
            <v>FINNIFTY25MAY24400CE</v>
          </cell>
          <cell r="E479" t="str">
            <v>FINNIFTY</v>
          </cell>
          <cell r="G479">
            <v>24400</v>
          </cell>
          <cell r="H479" t="str">
            <v>CE</v>
          </cell>
          <cell r="J479">
            <v>2190.4000000000015</v>
          </cell>
          <cell r="K479">
            <v>-2190.4000000000015</v>
          </cell>
          <cell r="L479">
            <v>0</v>
          </cell>
        </row>
        <row r="480">
          <cell r="C480">
            <v>0</v>
          </cell>
          <cell r="D480" t="str">
            <v>FINNIFTY25MAY24800CE</v>
          </cell>
          <cell r="E480" t="str">
            <v>FINNIFTY</v>
          </cell>
          <cell r="G480">
            <v>24800</v>
          </cell>
          <cell r="H480" t="str">
            <v>CE</v>
          </cell>
          <cell r="J480">
            <v>1790.4000000000015</v>
          </cell>
          <cell r="K480">
            <v>-1790.4000000000015</v>
          </cell>
          <cell r="L480">
            <v>0</v>
          </cell>
        </row>
        <row r="481">
          <cell r="C481">
            <v>0</v>
          </cell>
          <cell r="D481" t="str">
            <v>FINNIFTY25MAY27700PE</v>
          </cell>
          <cell r="E481" t="str">
            <v>FINNIFTY</v>
          </cell>
          <cell r="G481">
            <v>27700</v>
          </cell>
          <cell r="H481" t="str">
            <v>PE</v>
          </cell>
          <cell r="J481">
            <v>1109.5999999999985</v>
          </cell>
          <cell r="K481">
            <v>-1109.5999999999985</v>
          </cell>
          <cell r="L481">
            <v>0</v>
          </cell>
        </row>
        <row r="482">
          <cell r="C482">
            <v>15.5</v>
          </cell>
          <cell r="D482" t="str">
            <v>FINNIFTY25MAY28200CE</v>
          </cell>
          <cell r="E482" t="str">
            <v>FINNIFTY</v>
          </cell>
          <cell r="G482">
            <v>28200</v>
          </cell>
          <cell r="H482" t="str">
            <v>CE</v>
          </cell>
          <cell r="J482">
            <v>0</v>
          </cell>
          <cell r="K482">
            <v>15.5</v>
          </cell>
          <cell r="L482">
            <v>11765</v>
          </cell>
        </row>
        <row r="483">
          <cell r="C483">
            <v>86.95</v>
          </cell>
          <cell r="D483" t="str">
            <v>FINNIFTY25MAY25900PE</v>
          </cell>
          <cell r="E483" t="str">
            <v>FINNIFTY</v>
          </cell>
          <cell r="G483">
            <v>25900</v>
          </cell>
          <cell r="H483" t="str">
            <v>PE</v>
          </cell>
          <cell r="J483">
            <v>0</v>
          </cell>
          <cell r="K483">
            <v>86.95</v>
          </cell>
          <cell r="L483">
            <v>39195</v>
          </cell>
        </row>
        <row r="484">
          <cell r="C484">
            <v>18</v>
          </cell>
          <cell r="D484" t="str">
            <v>FINNIFTY25MAY24750PE</v>
          </cell>
          <cell r="E484" t="str">
            <v>FINNIFTY</v>
          </cell>
          <cell r="G484">
            <v>24750</v>
          </cell>
          <cell r="H484" t="str">
            <v>PE</v>
          </cell>
          <cell r="J484">
            <v>0</v>
          </cell>
          <cell r="K484">
            <v>18</v>
          </cell>
          <cell r="L484">
            <v>195</v>
          </cell>
        </row>
        <row r="485">
          <cell r="C485">
            <v>0</v>
          </cell>
          <cell r="D485" t="str">
            <v>FINNIFTY25MAY24750CE</v>
          </cell>
          <cell r="E485" t="str">
            <v>FINNIFTY</v>
          </cell>
          <cell r="G485">
            <v>24750</v>
          </cell>
          <cell r="H485" t="str">
            <v>CE</v>
          </cell>
          <cell r="J485">
            <v>1840.4000000000015</v>
          </cell>
          <cell r="K485">
            <v>-1840.4000000000015</v>
          </cell>
          <cell r="L485">
            <v>0</v>
          </cell>
        </row>
        <row r="486">
          <cell r="C486">
            <v>0</v>
          </cell>
          <cell r="D486" t="str">
            <v>FINNIFTY25MAY27150PE</v>
          </cell>
          <cell r="E486" t="str">
            <v>FINNIFTY</v>
          </cell>
          <cell r="G486">
            <v>27150</v>
          </cell>
          <cell r="H486" t="str">
            <v>PE</v>
          </cell>
          <cell r="J486">
            <v>559.59999999999854</v>
          </cell>
          <cell r="K486">
            <v>-559.59999999999854</v>
          </cell>
          <cell r="L486">
            <v>0</v>
          </cell>
        </row>
        <row r="487">
          <cell r="D487" t="str">
            <v>FINNIFTY25MAY24150PE</v>
          </cell>
          <cell r="E487" t="str">
            <v>FINNIFTY</v>
          </cell>
          <cell r="G487">
            <v>24150</v>
          </cell>
          <cell r="H487" t="str">
            <v>PE</v>
          </cell>
          <cell r="J487">
            <v>0</v>
          </cell>
        </row>
        <row r="488">
          <cell r="D488" t="str">
            <v>FINNIFTY25MAY28350PE</v>
          </cell>
          <cell r="E488" t="str">
            <v>FINNIFTY</v>
          </cell>
          <cell r="G488">
            <v>28350</v>
          </cell>
          <cell r="H488" t="str">
            <v>PE</v>
          </cell>
          <cell r="J488">
            <v>1759.5999999999985</v>
          </cell>
        </row>
        <row r="489">
          <cell r="C489">
            <v>21.6</v>
          </cell>
          <cell r="D489" t="str">
            <v>FINNIFTY25MAY28000CE</v>
          </cell>
          <cell r="E489" t="str">
            <v>FINNIFTY</v>
          </cell>
          <cell r="G489">
            <v>28000</v>
          </cell>
          <cell r="H489" t="str">
            <v>CE</v>
          </cell>
          <cell r="J489">
            <v>0</v>
          </cell>
          <cell r="K489">
            <v>21.6</v>
          </cell>
          <cell r="L489">
            <v>41730</v>
          </cell>
        </row>
        <row r="490">
          <cell r="C490">
            <v>92.1</v>
          </cell>
          <cell r="D490" t="str">
            <v>FINNIFTY25MAY25950PE</v>
          </cell>
          <cell r="E490" t="str">
            <v>FINNIFTY</v>
          </cell>
          <cell r="G490">
            <v>25950</v>
          </cell>
          <cell r="H490" t="str">
            <v>PE</v>
          </cell>
          <cell r="J490">
            <v>0</v>
          </cell>
          <cell r="K490">
            <v>92.1</v>
          </cell>
          <cell r="L490">
            <v>3510</v>
          </cell>
        </row>
        <row r="491">
          <cell r="C491">
            <v>29.35</v>
          </cell>
          <cell r="D491" t="str">
            <v>FINNIFTY25MAY25200PE</v>
          </cell>
          <cell r="E491" t="str">
            <v>FINNIFTY</v>
          </cell>
          <cell r="G491">
            <v>25200</v>
          </cell>
          <cell r="H491" t="str">
            <v>PE</v>
          </cell>
          <cell r="J491">
            <v>0</v>
          </cell>
          <cell r="K491">
            <v>29.35</v>
          </cell>
          <cell r="L491">
            <v>975</v>
          </cell>
        </row>
        <row r="492">
          <cell r="C492">
            <v>329.25</v>
          </cell>
          <cell r="D492" t="str">
            <v>FINNIFTY25MAY26600CE</v>
          </cell>
          <cell r="E492" t="str">
            <v>FINNIFTY</v>
          </cell>
          <cell r="G492">
            <v>26600</v>
          </cell>
          <cell r="H492" t="str">
            <v>CE</v>
          </cell>
          <cell r="J492">
            <v>0</v>
          </cell>
          <cell r="K492">
            <v>329.25</v>
          </cell>
          <cell r="L492">
            <v>198835</v>
          </cell>
        </row>
        <row r="493">
          <cell r="C493">
            <v>28.65</v>
          </cell>
          <cell r="D493" t="str">
            <v>FINNIFTY25MAY27800CE</v>
          </cell>
          <cell r="E493" t="str">
            <v>FINNIFTY</v>
          </cell>
          <cell r="G493">
            <v>27800</v>
          </cell>
          <cell r="H493" t="str">
            <v>CE</v>
          </cell>
          <cell r="J493">
            <v>0</v>
          </cell>
          <cell r="K493">
            <v>28.65</v>
          </cell>
          <cell r="L493">
            <v>12025</v>
          </cell>
        </row>
        <row r="494">
          <cell r="C494">
            <v>449.45</v>
          </cell>
          <cell r="D494" t="str">
            <v>FINNIFTY25MAY26400CE</v>
          </cell>
          <cell r="E494" t="str">
            <v>FINNIFTY</v>
          </cell>
          <cell r="G494">
            <v>26400</v>
          </cell>
          <cell r="H494" t="str">
            <v>CE</v>
          </cell>
          <cell r="J494">
            <v>190.40000000000146</v>
          </cell>
          <cell r="K494">
            <v>259.04999999999853</v>
          </cell>
          <cell r="L494">
            <v>25740</v>
          </cell>
        </row>
        <row r="495">
          <cell r="C495">
            <v>69.25</v>
          </cell>
          <cell r="D495" t="str">
            <v>FINNIFTY25MAY25800PE</v>
          </cell>
          <cell r="E495" t="str">
            <v>FINNIFTY</v>
          </cell>
          <cell r="G495">
            <v>25800</v>
          </cell>
          <cell r="H495" t="str">
            <v>PE</v>
          </cell>
          <cell r="J495">
            <v>0</v>
          </cell>
          <cell r="K495">
            <v>69.25</v>
          </cell>
          <cell r="L495">
            <v>8255</v>
          </cell>
        </row>
        <row r="496">
          <cell r="C496">
            <v>0</v>
          </cell>
          <cell r="D496" t="str">
            <v>FINNIFTY25MAY24350PE</v>
          </cell>
          <cell r="E496" t="str">
            <v>FINNIFTY</v>
          </cell>
          <cell r="G496">
            <v>24350</v>
          </cell>
          <cell r="H496" t="str">
            <v>PE</v>
          </cell>
          <cell r="J496">
            <v>0</v>
          </cell>
          <cell r="K496">
            <v>0</v>
          </cell>
          <cell r="L496">
            <v>0</v>
          </cell>
        </row>
        <row r="497">
          <cell r="C497">
            <v>1130.9000000000001</v>
          </cell>
          <cell r="D497" t="str">
            <v>FINNIFTY25MAY25350CE</v>
          </cell>
          <cell r="E497" t="str">
            <v>FINNIFTY</v>
          </cell>
          <cell r="G497">
            <v>25350</v>
          </cell>
          <cell r="H497" t="str">
            <v>CE</v>
          </cell>
          <cell r="J497">
            <v>1240.4000000000015</v>
          </cell>
          <cell r="K497">
            <v>-109.50000000000136</v>
          </cell>
          <cell r="L497">
            <v>0</v>
          </cell>
        </row>
        <row r="498">
          <cell r="C498">
            <v>802.5</v>
          </cell>
          <cell r="D498" t="str">
            <v>FINNIFTY25MAY25850CE</v>
          </cell>
          <cell r="E498" t="str">
            <v>FINNIFTY</v>
          </cell>
          <cell r="G498">
            <v>25850</v>
          </cell>
          <cell r="H498" t="str">
            <v>CE</v>
          </cell>
          <cell r="J498">
            <v>740.40000000000146</v>
          </cell>
          <cell r="K498">
            <v>62.099999999998545</v>
          </cell>
          <cell r="L498">
            <v>195</v>
          </cell>
        </row>
        <row r="499">
          <cell r="C499">
            <v>10.7</v>
          </cell>
          <cell r="D499" t="str">
            <v>FINNIFTY25MAY28400CE</v>
          </cell>
          <cell r="E499" t="str">
            <v>FINNIFTY</v>
          </cell>
          <cell r="G499">
            <v>28400</v>
          </cell>
          <cell r="H499" t="str">
            <v>CE</v>
          </cell>
          <cell r="J499">
            <v>0</v>
          </cell>
          <cell r="K499">
            <v>10.7</v>
          </cell>
          <cell r="L499">
            <v>3705</v>
          </cell>
        </row>
        <row r="500">
          <cell r="D500" t="str">
            <v>FINNIFTY25MAY28150CE</v>
          </cell>
          <cell r="E500" t="str">
            <v>FINNIFTY</v>
          </cell>
          <cell r="G500">
            <v>28150</v>
          </cell>
          <cell r="H500" t="str">
            <v>CE</v>
          </cell>
          <cell r="J500">
            <v>0</v>
          </cell>
        </row>
        <row r="501">
          <cell r="C501">
            <v>68.599999999999994</v>
          </cell>
          <cell r="D501" t="str">
            <v>FINNIFTY25MAY25750PE</v>
          </cell>
          <cell r="E501" t="str">
            <v>FINNIFTY</v>
          </cell>
          <cell r="G501">
            <v>25750</v>
          </cell>
          <cell r="H501" t="str">
            <v>PE</v>
          </cell>
          <cell r="J501">
            <v>0</v>
          </cell>
          <cell r="K501">
            <v>68.599999999999994</v>
          </cell>
          <cell r="L501">
            <v>2600</v>
          </cell>
        </row>
        <row r="502">
          <cell r="D502" t="str">
            <v>FINNIFTY25MAY28450CE</v>
          </cell>
          <cell r="E502" t="str">
            <v>FINNIFTY</v>
          </cell>
          <cell r="G502">
            <v>28450</v>
          </cell>
          <cell r="H502" t="str">
            <v>CE</v>
          </cell>
          <cell r="J502">
            <v>0</v>
          </cell>
        </row>
        <row r="503">
          <cell r="D503" t="str">
            <v>FINNIFTY25MAY28450PE</v>
          </cell>
          <cell r="E503" t="str">
            <v>FINNIFTY</v>
          </cell>
          <cell r="G503">
            <v>28450</v>
          </cell>
          <cell r="H503" t="str">
            <v>PE</v>
          </cell>
          <cell r="J503">
            <v>1859.5999999999985</v>
          </cell>
        </row>
        <row r="504">
          <cell r="C504">
            <v>14.2</v>
          </cell>
          <cell r="D504" t="str">
            <v>FINNIFTY25MAY24550PE</v>
          </cell>
          <cell r="E504" t="str">
            <v>FINNIFTY</v>
          </cell>
          <cell r="G504">
            <v>24550</v>
          </cell>
          <cell r="H504" t="str">
            <v>PE</v>
          </cell>
          <cell r="J504">
            <v>0</v>
          </cell>
          <cell r="K504">
            <v>14.2</v>
          </cell>
          <cell r="L504">
            <v>260</v>
          </cell>
        </row>
        <row r="505">
          <cell r="C505">
            <v>0</v>
          </cell>
          <cell r="D505" t="str">
            <v>FINNIFTY25MAY28300PE</v>
          </cell>
          <cell r="E505" t="str">
            <v>FINNIFTY</v>
          </cell>
          <cell r="G505">
            <v>28300</v>
          </cell>
          <cell r="H505" t="str">
            <v>PE</v>
          </cell>
          <cell r="J505">
            <v>1709.5999999999985</v>
          </cell>
          <cell r="K505">
            <v>-1709.5999999999985</v>
          </cell>
          <cell r="L505">
            <v>0</v>
          </cell>
        </row>
        <row r="506">
          <cell r="C506">
            <v>60.65</v>
          </cell>
          <cell r="D506" t="str">
            <v>FINNIFTY25MAY25700PE</v>
          </cell>
          <cell r="E506" t="str">
            <v>FINNIFTY</v>
          </cell>
          <cell r="G506">
            <v>25700</v>
          </cell>
          <cell r="H506" t="str">
            <v>PE</v>
          </cell>
          <cell r="J506">
            <v>0</v>
          </cell>
          <cell r="K506">
            <v>60.65</v>
          </cell>
          <cell r="L506">
            <v>15145</v>
          </cell>
        </row>
        <row r="507">
          <cell r="C507">
            <v>0</v>
          </cell>
          <cell r="D507" t="str">
            <v>FINNIFTY25MAY24650CE</v>
          </cell>
          <cell r="E507" t="str">
            <v>FINNIFTY</v>
          </cell>
          <cell r="G507">
            <v>24650</v>
          </cell>
          <cell r="H507" t="str">
            <v>CE</v>
          </cell>
          <cell r="J507">
            <v>1940.4000000000015</v>
          </cell>
          <cell r="K507">
            <v>-1940.4000000000015</v>
          </cell>
          <cell r="L507">
            <v>0</v>
          </cell>
        </row>
        <row r="508">
          <cell r="C508">
            <v>799.75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690.40000000000146</v>
          </cell>
          <cell r="K508">
            <v>109.34999999999854</v>
          </cell>
          <cell r="L508">
            <v>130</v>
          </cell>
        </row>
        <row r="509">
          <cell r="C509">
            <v>6.9</v>
          </cell>
          <cell r="D509" t="str">
            <v>FINNIFTY25MAY28900CE</v>
          </cell>
          <cell r="E509" t="str">
            <v>FINNIFTY</v>
          </cell>
          <cell r="G509">
            <v>28900</v>
          </cell>
          <cell r="H509" t="str">
            <v>CE</v>
          </cell>
          <cell r="J509">
            <v>0</v>
          </cell>
          <cell r="K509">
            <v>6.9</v>
          </cell>
          <cell r="L509">
            <v>585</v>
          </cell>
        </row>
        <row r="510">
          <cell r="D510" t="str">
            <v>FINNIFTY25MAY24150CE</v>
          </cell>
          <cell r="E510" t="str">
            <v>FINNIFTY</v>
          </cell>
          <cell r="G510">
            <v>24150</v>
          </cell>
          <cell r="H510" t="str">
            <v>CE</v>
          </cell>
          <cell r="J510">
            <v>2440.4000000000015</v>
          </cell>
        </row>
        <row r="511">
          <cell r="C511">
            <v>1758.85</v>
          </cell>
          <cell r="D511" t="str">
            <v>FINNIFTY25MAY24500CE</v>
          </cell>
          <cell r="E511" t="str">
            <v>FINNIFTY</v>
          </cell>
          <cell r="G511">
            <v>24500</v>
          </cell>
          <cell r="H511" t="str">
            <v>CE</v>
          </cell>
          <cell r="J511">
            <v>2090.4000000000015</v>
          </cell>
          <cell r="K511">
            <v>-331.55000000000155</v>
          </cell>
          <cell r="L511">
            <v>0</v>
          </cell>
        </row>
        <row r="512">
          <cell r="C512">
            <v>272.10000000000002</v>
          </cell>
          <cell r="D512" t="str">
            <v>FINNIFTY25MAY26600PE</v>
          </cell>
          <cell r="E512" t="str">
            <v>FINNIFTY</v>
          </cell>
          <cell r="G512">
            <v>26600</v>
          </cell>
          <cell r="H512" t="str">
            <v>PE</v>
          </cell>
          <cell r="J512">
            <v>9.5999999999985448</v>
          </cell>
          <cell r="K512">
            <v>262.50000000000148</v>
          </cell>
          <cell r="L512">
            <v>113100</v>
          </cell>
        </row>
        <row r="513">
          <cell r="C513">
            <v>0</v>
          </cell>
          <cell r="D513" t="str">
            <v>FINNIFTY25MAY27900PE</v>
          </cell>
          <cell r="E513" t="str">
            <v>FINNIFTY</v>
          </cell>
          <cell r="G513">
            <v>27900</v>
          </cell>
          <cell r="H513" t="str">
            <v>PE</v>
          </cell>
          <cell r="J513">
            <v>1309.5999999999985</v>
          </cell>
          <cell r="K513">
            <v>-1309.5999999999985</v>
          </cell>
          <cell r="L513">
            <v>0</v>
          </cell>
        </row>
        <row r="514">
          <cell r="C514">
            <v>0</v>
          </cell>
          <cell r="D514" t="str">
            <v>FINNIFTY25MAY28800PE</v>
          </cell>
          <cell r="E514" t="str">
            <v>FINNIFTY</v>
          </cell>
          <cell r="G514">
            <v>28800</v>
          </cell>
          <cell r="H514" t="str">
            <v>PE</v>
          </cell>
          <cell r="J514">
            <v>2209.5999999999985</v>
          </cell>
          <cell r="K514">
            <v>-2209.5999999999985</v>
          </cell>
          <cell r="L514">
            <v>0</v>
          </cell>
        </row>
        <row r="515">
          <cell r="C515">
            <v>9.9</v>
          </cell>
          <cell r="D515" t="str">
            <v>FINNIFTY25MAY24000PE</v>
          </cell>
          <cell r="E515" t="str">
            <v>FINNIFTY</v>
          </cell>
          <cell r="G515">
            <v>24000</v>
          </cell>
          <cell r="H515" t="str">
            <v>PE</v>
          </cell>
          <cell r="J515">
            <v>0</v>
          </cell>
          <cell r="K515">
            <v>9.9</v>
          </cell>
          <cell r="L515">
            <v>10790</v>
          </cell>
        </row>
        <row r="516">
          <cell r="D516" t="str">
            <v>FINNIFTY25MAY28650CE</v>
          </cell>
          <cell r="E516" t="str">
            <v>FINNIFTY</v>
          </cell>
          <cell r="G516">
            <v>28650</v>
          </cell>
          <cell r="H516" t="str">
            <v>CE</v>
          </cell>
          <cell r="J516">
            <v>0</v>
          </cell>
        </row>
        <row r="517">
          <cell r="D517" t="str">
            <v>FINNIFTY25MAY28950PE</v>
          </cell>
          <cell r="E517" t="str">
            <v>FINNIFTY</v>
          </cell>
          <cell r="G517">
            <v>28950</v>
          </cell>
          <cell r="H517" t="str">
            <v>PE</v>
          </cell>
          <cell r="J517">
            <v>2359.5999999999985</v>
          </cell>
        </row>
        <row r="518">
          <cell r="C518">
            <v>0</v>
          </cell>
          <cell r="D518" t="str">
            <v>FINNIFTY25MAY28700PE</v>
          </cell>
          <cell r="E518" t="str">
            <v>FINNIFTY</v>
          </cell>
          <cell r="G518">
            <v>28700</v>
          </cell>
          <cell r="H518" t="str">
            <v>PE</v>
          </cell>
          <cell r="J518">
            <v>2109.5999999999985</v>
          </cell>
          <cell r="K518">
            <v>-2109.5999999999985</v>
          </cell>
          <cell r="L518">
            <v>0</v>
          </cell>
        </row>
        <row r="519">
          <cell r="D519" t="str">
            <v>FINNIFTY25MAY27850PE</v>
          </cell>
          <cell r="E519" t="str">
            <v>FINNIFTY</v>
          </cell>
          <cell r="G519">
            <v>27850</v>
          </cell>
          <cell r="H519" t="str">
            <v>PE</v>
          </cell>
          <cell r="J519">
            <v>1259.5999999999985</v>
          </cell>
        </row>
        <row r="520">
          <cell r="C520">
            <v>27.85</v>
          </cell>
          <cell r="D520" t="str">
            <v>FINNIFTY25MAY25250PE</v>
          </cell>
          <cell r="E520" t="str">
            <v>FINNIFTY</v>
          </cell>
          <cell r="G520">
            <v>25250</v>
          </cell>
          <cell r="H520" t="str">
            <v>PE</v>
          </cell>
          <cell r="J520">
            <v>0</v>
          </cell>
          <cell r="K520">
            <v>27.85</v>
          </cell>
          <cell r="L520">
            <v>2275</v>
          </cell>
        </row>
        <row r="521">
          <cell r="D521" t="str">
            <v>FINNIFTY25MAY24050CE</v>
          </cell>
          <cell r="E521" t="str">
            <v>FINNIFTY</v>
          </cell>
          <cell r="G521">
            <v>24050</v>
          </cell>
          <cell r="H521" t="str">
            <v>CE</v>
          </cell>
          <cell r="J521">
            <v>2540.4000000000015</v>
          </cell>
        </row>
        <row r="522">
          <cell r="C522">
            <v>171.2</v>
          </cell>
          <cell r="D522" t="str">
            <v>FINNIFTY25MAY26950CE</v>
          </cell>
          <cell r="E522" t="str">
            <v>FINNIFTY</v>
          </cell>
          <cell r="G522">
            <v>26950</v>
          </cell>
          <cell r="H522" t="str">
            <v>CE</v>
          </cell>
          <cell r="J522">
            <v>0</v>
          </cell>
          <cell r="K522">
            <v>171.2</v>
          </cell>
          <cell r="L522">
            <v>6370</v>
          </cell>
        </row>
        <row r="523">
          <cell r="C523">
            <v>307.14999999999998</v>
          </cell>
          <cell r="D523" t="str">
            <v>FINNIFTY25MAY26650CE</v>
          </cell>
          <cell r="E523" t="str">
            <v>FINNIFTY</v>
          </cell>
          <cell r="G523">
            <v>26650</v>
          </cell>
          <cell r="H523" t="str">
            <v>CE</v>
          </cell>
          <cell r="J523">
            <v>0</v>
          </cell>
          <cell r="K523">
            <v>307.14999999999998</v>
          </cell>
          <cell r="L523">
            <v>37245</v>
          </cell>
        </row>
        <row r="524">
          <cell r="C524">
            <v>0</v>
          </cell>
          <cell r="D524" t="str">
            <v>FINNIFTY25MAY28600PE</v>
          </cell>
          <cell r="E524" t="str">
            <v>FINNIFTY</v>
          </cell>
          <cell r="G524">
            <v>28600</v>
          </cell>
          <cell r="H524" t="str">
            <v>PE</v>
          </cell>
          <cell r="J524">
            <v>2009.5999999999985</v>
          </cell>
          <cell r="K524">
            <v>-2009.5999999999985</v>
          </cell>
          <cell r="L524">
            <v>0</v>
          </cell>
        </row>
        <row r="525">
          <cell r="D525" t="str">
            <v>FINNIFTY25MAY28550CE</v>
          </cell>
          <cell r="E525" t="str">
            <v>FINNIFTY</v>
          </cell>
          <cell r="G525">
            <v>28550</v>
          </cell>
          <cell r="H525" t="str">
            <v>CE</v>
          </cell>
          <cell r="J525">
            <v>0</v>
          </cell>
        </row>
        <row r="526">
          <cell r="C526">
            <v>662.1</v>
          </cell>
          <cell r="D526" t="str">
            <v>FINNIFTY25MAY25250CE</v>
          </cell>
          <cell r="E526" t="str">
            <v>FINNIFTY</v>
          </cell>
          <cell r="G526">
            <v>25250</v>
          </cell>
          <cell r="H526" t="str">
            <v>CE</v>
          </cell>
          <cell r="J526">
            <v>1340.4000000000015</v>
          </cell>
          <cell r="K526">
            <v>-678.30000000000143</v>
          </cell>
          <cell r="L526">
            <v>0</v>
          </cell>
        </row>
        <row r="527">
          <cell r="C527">
            <v>0</v>
          </cell>
          <cell r="D527" t="str">
            <v>FINNIFTY25MAY27550PE</v>
          </cell>
          <cell r="E527" t="str">
            <v>FINNIFTY</v>
          </cell>
          <cell r="G527">
            <v>27550</v>
          </cell>
          <cell r="H527" t="str">
            <v>PE</v>
          </cell>
          <cell r="J527">
            <v>959.59999999999854</v>
          </cell>
          <cell r="K527">
            <v>-959.59999999999854</v>
          </cell>
          <cell r="L527">
            <v>0</v>
          </cell>
        </row>
        <row r="528">
          <cell r="C528">
            <v>1433.2</v>
          </cell>
          <cell r="D528" t="str">
            <v>FINNIFTY25MAY24200CE</v>
          </cell>
          <cell r="E528" t="str">
            <v>FINNIFTY</v>
          </cell>
          <cell r="G528">
            <v>24200</v>
          </cell>
          <cell r="H528" t="str">
            <v>CE</v>
          </cell>
          <cell r="J528">
            <v>2390.4000000000015</v>
          </cell>
          <cell r="K528">
            <v>-957.20000000000141</v>
          </cell>
          <cell r="L528">
            <v>0</v>
          </cell>
        </row>
        <row r="529">
          <cell r="C529">
            <v>1093.95</v>
          </cell>
          <cell r="D529" t="str">
            <v>FINNIFTY25MAY25200CE</v>
          </cell>
          <cell r="E529" t="str">
            <v>FINNIFTY</v>
          </cell>
          <cell r="G529">
            <v>25200</v>
          </cell>
          <cell r="H529" t="str">
            <v>CE</v>
          </cell>
          <cell r="J529">
            <v>1390.4000000000015</v>
          </cell>
          <cell r="K529">
            <v>-296.45000000000141</v>
          </cell>
          <cell r="L529">
            <v>0</v>
          </cell>
        </row>
        <row r="530">
          <cell r="C530">
            <v>231.15</v>
          </cell>
          <cell r="D530" t="str">
            <v>FINNIFTY25MAY26800CE</v>
          </cell>
          <cell r="E530" t="str">
            <v>FINNIFTY</v>
          </cell>
          <cell r="G530">
            <v>26800</v>
          </cell>
          <cell r="H530" t="str">
            <v>CE</v>
          </cell>
          <cell r="J530">
            <v>0</v>
          </cell>
          <cell r="K530">
            <v>231.15</v>
          </cell>
          <cell r="L530">
            <v>69680</v>
          </cell>
        </row>
        <row r="531">
          <cell r="C531">
            <v>0</v>
          </cell>
          <cell r="D531" t="str">
            <v>FINNIFTY25MAY28500PE</v>
          </cell>
          <cell r="E531" t="str">
            <v>FINNIFTY</v>
          </cell>
          <cell r="G531">
            <v>28500</v>
          </cell>
          <cell r="H531" t="str">
            <v>PE</v>
          </cell>
          <cell r="J531">
            <v>1909.5999999999985</v>
          </cell>
          <cell r="K531">
            <v>-1909.5999999999985</v>
          </cell>
          <cell r="L531">
            <v>0</v>
          </cell>
        </row>
        <row r="532">
          <cell r="D532" t="str">
            <v>FINNIFTY25MAY27850CE</v>
          </cell>
          <cell r="E532" t="str">
            <v>FINNIFTY</v>
          </cell>
          <cell r="G532">
            <v>27850</v>
          </cell>
          <cell r="H532" t="str">
            <v>CE</v>
          </cell>
          <cell r="J532">
            <v>0</v>
          </cell>
        </row>
        <row r="533">
          <cell r="C533">
            <v>1069.75</v>
          </cell>
          <cell r="D533" t="str">
            <v>FINNIFTY25MAY25550CE</v>
          </cell>
          <cell r="E533" t="str">
            <v>FINNIFTY</v>
          </cell>
          <cell r="G533">
            <v>25550</v>
          </cell>
          <cell r="H533" t="str">
            <v>CE</v>
          </cell>
          <cell r="J533">
            <v>1040.4000000000015</v>
          </cell>
          <cell r="K533">
            <v>29.349999999998545</v>
          </cell>
          <cell r="L533">
            <v>0</v>
          </cell>
        </row>
        <row r="534">
          <cell r="C534">
            <v>759.9</v>
          </cell>
          <cell r="D534" t="str">
            <v>FINNIFTY25MAY25950CE</v>
          </cell>
          <cell r="E534" t="str">
            <v>FINNIFTY</v>
          </cell>
          <cell r="G534">
            <v>25950</v>
          </cell>
          <cell r="H534" t="str">
            <v>CE</v>
          </cell>
          <cell r="J534">
            <v>640.40000000000146</v>
          </cell>
          <cell r="K534">
            <v>119.49999999999852</v>
          </cell>
          <cell r="L534">
            <v>130</v>
          </cell>
        </row>
        <row r="535">
          <cell r="C535">
            <v>765.2</v>
          </cell>
          <cell r="D535" t="str">
            <v>FINNIFTY25MAY26000CE</v>
          </cell>
          <cell r="E535" t="str">
            <v>FINNIFTY</v>
          </cell>
          <cell r="G535">
            <v>26000</v>
          </cell>
          <cell r="H535" t="str">
            <v>CE</v>
          </cell>
          <cell r="J535">
            <v>590.40000000000146</v>
          </cell>
          <cell r="K535">
            <v>174.79999999999859</v>
          </cell>
          <cell r="L535">
            <v>5135</v>
          </cell>
        </row>
        <row r="536">
          <cell r="D536" t="str">
            <v>FINNIFTY25MAY28650PE</v>
          </cell>
          <cell r="E536" t="str">
            <v>FINNIFTY</v>
          </cell>
          <cell r="G536">
            <v>28650</v>
          </cell>
          <cell r="H536" t="str">
            <v>PE</v>
          </cell>
          <cell r="J536">
            <v>2059.5999999999985</v>
          </cell>
        </row>
        <row r="537">
          <cell r="D537" t="str">
            <v>FINNIFTY25MAY27950PE</v>
          </cell>
          <cell r="E537" t="str">
            <v>FINNIFTY</v>
          </cell>
          <cell r="G537">
            <v>27950</v>
          </cell>
          <cell r="H537" t="str">
            <v>PE</v>
          </cell>
          <cell r="J537">
            <v>1359.5999999999985</v>
          </cell>
        </row>
        <row r="538">
          <cell r="C538">
            <v>359.4</v>
          </cell>
          <cell r="D538" t="str">
            <v>FINNIFTY25MAY26550CE</v>
          </cell>
          <cell r="E538" t="str">
            <v>FINNIFTY</v>
          </cell>
          <cell r="G538">
            <v>26550</v>
          </cell>
          <cell r="H538" t="str">
            <v>CE</v>
          </cell>
          <cell r="J538">
            <v>40.400000000001455</v>
          </cell>
          <cell r="K538">
            <v>318.99999999999852</v>
          </cell>
          <cell r="L538">
            <v>102440</v>
          </cell>
        </row>
        <row r="539">
          <cell r="C539">
            <v>377.35</v>
          </cell>
          <cell r="D539" t="str">
            <v>FINNIFTY25MAY26800PE</v>
          </cell>
          <cell r="E539" t="str">
            <v>FINNIFTY</v>
          </cell>
          <cell r="G539">
            <v>26800</v>
          </cell>
          <cell r="H539" t="str">
            <v>PE</v>
          </cell>
          <cell r="J539">
            <v>209.59999999999854</v>
          </cell>
          <cell r="K539">
            <v>167.75000000000148</v>
          </cell>
          <cell r="L539">
            <v>3315</v>
          </cell>
        </row>
        <row r="540">
          <cell r="C540">
            <v>118.25</v>
          </cell>
          <cell r="D540" t="str">
            <v>FINNIFTY25MAY26100PE</v>
          </cell>
          <cell r="E540" t="str">
            <v>FINNIFTY</v>
          </cell>
          <cell r="G540">
            <v>26100</v>
          </cell>
          <cell r="H540" t="str">
            <v>PE</v>
          </cell>
          <cell r="J540">
            <v>0</v>
          </cell>
          <cell r="K540">
            <v>118.25</v>
          </cell>
          <cell r="L540">
            <v>21255</v>
          </cell>
        </row>
        <row r="541">
          <cell r="C541">
            <v>16</v>
          </cell>
          <cell r="D541" t="str">
            <v>FINNIFTY25MAY24650PE</v>
          </cell>
          <cell r="E541" t="str">
            <v>FINNIFTY</v>
          </cell>
          <cell r="G541">
            <v>24650</v>
          </cell>
          <cell r="H541" t="str">
            <v>PE</v>
          </cell>
          <cell r="J541">
            <v>0</v>
          </cell>
          <cell r="K541">
            <v>16</v>
          </cell>
          <cell r="L541">
            <v>455</v>
          </cell>
        </row>
        <row r="542">
          <cell r="D542" t="str">
            <v>FINNIFTY25MAY28550PE</v>
          </cell>
          <cell r="E542" t="str">
            <v>FINNIFTY</v>
          </cell>
          <cell r="G542">
            <v>28550</v>
          </cell>
          <cell r="H542" t="str">
            <v>PE</v>
          </cell>
          <cell r="J542">
            <v>1959.5999999999985</v>
          </cell>
        </row>
        <row r="543">
          <cell r="D543" t="str">
            <v>FINNIFTY25MAY28050CE</v>
          </cell>
          <cell r="E543" t="str">
            <v>FINNIFTY</v>
          </cell>
          <cell r="G543">
            <v>28050</v>
          </cell>
          <cell r="H543" t="str">
            <v>CE</v>
          </cell>
          <cell r="J543">
            <v>0</v>
          </cell>
        </row>
        <row r="544">
          <cell r="C544">
            <v>632.15</v>
          </cell>
          <cell r="D544" t="str">
            <v>FINNIFTY25MAY26150CE</v>
          </cell>
          <cell r="E544" t="str">
            <v>FINNIFTY</v>
          </cell>
          <cell r="G544">
            <v>26150</v>
          </cell>
          <cell r="H544" t="str">
            <v>CE</v>
          </cell>
          <cell r="J544">
            <v>440.40000000000146</v>
          </cell>
          <cell r="K544">
            <v>191.74999999999852</v>
          </cell>
          <cell r="L544">
            <v>3445</v>
          </cell>
        </row>
        <row r="545">
          <cell r="C545">
            <v>186.7</v>
          </cell>
          <cell r="D545" t="str">
            <v>FINNIFTY25MAY26900CE</v>
          </cell>
          <cell r="E545" t="str">
            <v>FINNIFTY</v>
          </cell>
          <cell r="G545">
            <v>26900</v>
          </cell>
          <cell r="H545" t="str">
            <v>CE</v>
          </cell>
          <cell r="J545">
            <v>0</v>
          </cell>
          <cell r="K545">
            <v>186.7</v>
          </cell>
          <cell r="L545">
            <v>21970</v>
          </cell>
        </row>
        <row r="546">
          <cell r="C546">
            <v>934.25</v>
          </cell>
          <cell r="D546" t="str">
            <v>FINNIFTY25MAY25800CE</v>
          </cell>
          <cell r="E546" t="str">
            <v>FINNIFTY</v>
          </cell>
          <cell r="G546">
            <v>25800</v>
          </cell>
          <cell r="H546" t="str">
            <v>CE</v>
          </cell>
          <cell r="J546">
            <v>790.40000000000146</v>
          </cell>
          <cell r="K546">
            <v>143.84999999999854</v>
          </cell>
          <cell r="L546">
            <v>195</v>
          </cell>
        </row>
        <row r="547">
          <cell r="D547" t="str">
            <v>FINNIFTY25MAY28950CE</v>
          </cell>
          <cell r="E547" t="str">
            <v>FINNIFTY</v>
          </cell>
          <cell r="G547">
            <v>28950</v>
          </cell>
          <cell r="H547" t="str">
            <v>CE</v>
          </cell>
          <cell r="J547">
            <v>0</v>
          </cell>
        </row>
        <row r="548">
          <cell r="C548">
            <v>149.94999999999999</v>
          </cell>
          <cell r="D548" t="str">
            <v>FINNIFTY25MAY26250PE</v>
          </cell>
          <cell r="E548" t="str">
            <v>FINNIFTY</v>
          </cell>
          <cell r="G548">
            <v>26250</v>
          </cell>
          <cell r="H548" t="str">
            <v>PE</v>
          </cell>
          <cell r="J548">
            <v>0</v>
          </cell>
          <cell r="K548">
            <v>149.94999999999999</v>
          </cell>
          <cell r="L548">
            <v>3965</v>
          </cell>
        </row>
        <row r="549">
          <cell r="C549">
            <v>1082.95</v>
          </cell>
          <cell r="D549" t="str">
            <v>FINNIFTY25MAY25600CE</v>
          </cell>
          <cell r="E549" t="str">
            <v>FINNIFTY</v>
          </cell>
          <cell r="G549">
            <v>25600</v>
          </cell>
          <cell r="H549" t="str">
            <v>CE</v>
          </cell>
          <cell r="J549">
            <v>990.40000000000146</v>
          </cell>
          <cell r="K549">
            <v>92.54999999999859</v>
          </cell>
          <cell r="L549">
            <v>585</v>
          </cell>
        </row>
        <row r="550">
          <cell r="C550">
            <v>0</v>
          </cell>
          <cell r="D550" t="str">
            <v>FINNIFTY25MAY27050PE</v>
          </cell>
          <cell r="E550" t="str">
            <v>FINNIFTY</v>
          </cell>
          <cell r="G550">
            <v>27050</v>
          </cell>
          <cell r="H550" t="str">
            <v>PE</v>
          </cell>
          <cell r="J550">
            <v>459.59999999999854</v>
          </cell>
          <cell r="K550">
            <v>-459.59999999999854</v>
          </cell>
          <cell r="L550">
            <v>0</v>
          </cell>
        </row>
        <row r="551">
          <cell r="C551">
            <v>44.1</v>
          </cell>
          <cell r="D551" t="str">
            <v>FINNIFTY25MAY25500PE</v>
          </cell>
          <cell r="E551" t="str">
            <v>FINNIFTY</v>
          </cell>
          <cell r="G551">
            <v>25500</v>
          </cell>
          <cell r="H551" t="str">
            <v>PE</v>
          </cell>
          <cell r="J551">
            <v>0</v>
          </cell>
          <cell r="K551">
            <v>44.1</v>
          </cell>
          <cell r="L551">
            <v>82290</v>
          </cell>
        </row>
        <row r="552">
          <cell r="C552">
            <v>25.55</v>
          </cell>
          <cell r="D552" t="str">
            <v>FINNIFTY25MAY25100PE</v>
          </cell>
          <cell r="E552" t="str">
            <v>FINNIFTY</v>
          </cell>
          <cell r="G552">
            <v>25100</v>
          </cell>
          <cell r="H552" t="str">
            <v>PE</v>
          </cell>
          <cell r="J552">
            <v>0</v>
          </cell>
          <cell r="K552">
            <v>25.55</v>
          </cell>
          <cell r="L552">
            <v>2470</v>
          </cell>
        </row>
        <row r="553">
          <cell r="C553">
            <v>806.35</v>
          </cell>
          <cell r="D553" t="str">
            <v>FINNIFTY25MAY27300PE</v>
          </cell>
          <cell r="E553" t="str">
            <v>FINNIFTY</v>
          </cell>
          <cell r="G553">
            <v>27300</v>
          </cell>
          <cell r="H553" t="str">
            <v>PE</v>
          </cell>
          <cell r="J553">
            <v>709.59999999999854</v>
          </cell>
          <cell r="K553">
            <v>96.750000000001478</v>
          </cell>
          <cell r="L553">
            <v>0</v>
          </cell>
        </row>
        <row r="554">
          <cell r="C554">
            <v>45</v>
          </cell>
          <cell r="D554" t="str">
            <v>FINNIFTY25MAY27600CE</v>
          </cell>
          <cell r="E554" t="str">
            <v>FINNIFTY</v>
          </cell>
          <cell r="G554">
            <v>27600</v>
          </cell>
          <cell r="H554" t="str">
            <v>CE</v>
          </cell>
          <cell r="J554">
            <v>0</v>
          </cell>
          <cell r="K554">
            <v>45</v>
          </cell>
          <cell r="L554">
            <v>8060</v>
          </cell>
        </row>
        <row r="555">
          <cell r="C555">
            <v>214.1</v>
          </cell>
          <cell r="D555" t="str">
            <v>FINNIFTY25MAY26450PE</v>
          </cell>
          <cell r="E555" t="str">
            <v>FINNIFTY</v>
          </cell>
          <cell r="G555">
            <v>26450</v>
          </cell>
          <cell r="H555" t="str">
            <v>PE</v>
          </cell>
          <cell r="J555">
            <v>0</v>
          </cell>
          <cell r="K555">
            <v>214.1</v>
          </cell>
          <cell r="L555">
            <v>39650</v>
          </cell>
        </row>
        <row r="556">
          <cell r="C556">
            <v>291.5</v>
          </cell>
          <cell r="D556" t="str">
            <v>FINNIFTY25MAY26650PE</v>
          </cell>
          <cell r="E556" t="str">
            <v>FINNIFTY</v>
          </cell>
          <cell r="G556">
            <v>26650</v>
          </cell>
          <cell r="H556" t="str">
            <v>PE</v>
          </cell>
          <cell r="J556">
            <v>59.599999999998545</v>
          </cell>
          <cell r="K556">
            <v>231.90000000000146</v>
          </cell>
          <cell r="L556">
            <v>12155</v>
          </cell>
        </row>
        <row r="557">
          <cell r="C557">
            <v>969.9</v>
          </cell>
          <cell r="D557" t="str">
            <v>FINNIFTY25MAY25700CE</v>
          </cell>
          <cell r="E557" t="str">
            <v>FINNIFTY</v>
          </cell>
          <cell r="G557">
            <v>25700</v>
          </cell>
          <cell r="H557" t="str">
            <v>CE</v>
          </cell>
          <cell r="J557">
            <v>890.40000000000146</v>
          </cell>
          <cell r="K557">
            <v>79.499999999998522</v>
          </cell>
          <cell r="L557">
            <v>780</v>
          </cell>
        </row>
        <row r="558">
          <cell r="C558">
            <v>13.15</v>
          </cell>
          <cell r="D558" t="str">
            <v>FINNIFTY25MAY24400PE</v>
          </cell>
          <cell r="E558" t="str">
            <v>FINNIFTY</v>
          </cell>
          <cell r="G558">
            <v>24400</v>
          </cell>
          <cell r="H558" t="str">
            <v>PE</v>
          </cell>
          <cell r="J558">
            <v>0</v>
          </cell>
          <cell r="K558">
            <v>13.15</v>
          </cell>
          <cell r="L558">
            <v>195</v>
          </cell>
        </row>
        <row r="559">
          <cell r="C559">
            <v>17.55</v>
          </cell>
          <cell r="D559" t="str">
            <v>FINNIFTY25MAY24700PE</v>
          </cell>
          <cell r="E559" t="str">
            <v>FINNIFTY</v>
          </cell>
          <cell r="G559">
            <v>24700</v>
          </cell>
          <cell r="H559" t="str">
            <v>PE</v>
          </cell>
          <cell r="J559">
            <v>0</v>
          </cell>
          <cell r="K559">
            <v>17.55</v>
          </cell>
          <cell r="L559">
            <v>1885</v>
          </cell>
        </row>
        <row r="560">
          <cell r="C560">
            <v>76</v>
          </cell>
          <cell r="D560" t="str">
            <v>FINNIFTY25MAY25850PE</v>
          </cell>
          <cell r="E560" t="str">
            <v>FINNIFTY</v>
          </cell>
          <cell r="G560">
            <v>25850</v>
          </cell>
          <cell r="H560" t="str">
            <v>PE</v>
          </cell>
          <cell r="J560">
            <v>0</v>
          </cell>
          <cell r="K560">
            <v>76</v>
          </cell>
          <cell r="L560">
            <v>1495</v>
          </cell>
        </row>
        <row r="561">
          <cell r="C561">
            <v>493.35</v>
          </cell>
          <cell r="D561" t="str">
            <v>FINNIFTY25MAY26350CE</v>
          </cell>
          <cell r="E561" t="str">
            <v>FINNIFTY</v>
          </cell>
          <cell r="G561">
            <v>26350</v>
          </cell>
          <cell r="H561" t="str">
            <v>CE</v>
          </cell>
          <cell r="J561">
            <v>240.40000000000146</v>
          </cell>
          <cell r="K561">
            <v>252.94999999999857</v>
          </cell>
          <cell r="L561">
            <v>10075</v>
          </cell>
        </row>
        <row r="562">
          <cell r="C562">
            <v>8.25</v>
          </cell>
          <cell r="D562" t="str">
            <v>FINNIFTY25MAY28700CE</v>
          </cell>
          <cell r="E562" t="str">
            <v>FINNIFTY</v>
          </cell>
          <cell r="G562">
            <v>28700</v>
          </cell>
          <cell r="H562" t="str">
            <v>CE</v>
          </cell>
          <cell r="J562">
            <v>0</v>
          </cell>
          <cell r="K562">
            <v>8.25</v>
          </cell>
          <cell r="L562">
            <v>14690</v>
          </cell>
        </row>
        <row r="563">
          <cell r="C563">
            <v>56.6</v>
          </cell>
          <cell r="D563" t="str">
            <v>FINNIFTY25MAY25650PE</v>
          </cell>
          <cell r="E563" t="str">
            <v>FINNIFTY</v>
          </cell>
          <cell r="G563">
            <v>25650</v>
          </cell>
          <cell r="H563" t="str">
            <v>PE</v>
          </cell>
          <cell r="J563">
            <v>0</v>
          </cell>
          <cell r="K563">
            <v>56.6</v>
          </cell>
          <cell r="L563">
            <v>2795</v>
          </cell>
        </row>
        <row r="564">
          <cell r="C564">
            <v>0</v>
          </cell>
          <cell r="D564" t="str">
            <v>FINNIFTY25MAY24350CE</v>
          </cell>
          <cell r="E564" t="str">
            <v>FINNIFTY</v>
          </cell>
          <cell r="G564">
            <v>24350</v>
          </cell>
          <cell r="H564" t="str">
            <v>CE</v>
          </cell>
          <cell r="J564">
            <v>2240.4000000000015</v>
          </cell>
          <cell r="K564">
            <v>-2240.4000000000015</v>
          </cell>
          <cell r="L564">
            <v>0</v>
          </cell>
        </row>
        <row r="565">
          <cell r="D565" t="str">
            <v>FINNIFTY25MAY28850CE</v>
          </cell>
          <cell r="E565" t="str">
            <v>FINNIFTY</v>
          </cell>
          <cell r="G565">
            <v>28850</v>
          </cell>
          <cell r="H565" t="str">
            <v>CE</v>
          </cell>
          <cell r="J565">
            <v>0</v>
          </cell>
        </row>
        <row r="566">
          <cell r="C566">
            <v>999</v>
          </cell>
          <cell r="D566" t="str">
            <v>FINNIFTY25MAY25650CE</v>
          </cell>
          <cell r="E566" t="str">
            <v>FINNIFTY</v>
          </cell>
          <cell r="G566">
            <v>25650</v>
          </cell>
          <cell r="H566" t="str">
            <v>CE</v>
          </cell>
          <cell r="J566">
            <v>940.40000000000146</v>
          </cell>
          <cell r="K566">
            <v>58.599999999998545</v>
          </cell>
          <cell r="L566">
            <v>130</v>
          </cell>
        </row>
        <row r="567">
          <cell r="C567">
            <v>0</v>
          </cell>
          <cell r="D567" t="str">
            <v>FINNIFTY25MAY24700CE</v>
          </cell>
          <cell r="E567" t="str">
            <v>FINNIFTY</v>
          </cell>
          <cell r="G567">
            <v>24700</v>
          </cell>
          <cell r="H567" t="str">
            <v>CE</v>
          </cell>
          <cell r="J567">
            <v>1890.4000000000015</v>
          </cell>
          <cell r="K567">
            <v>-1890.4000000000015</v>
          </cell>
          <cell r="L567">
            <v>0</v>
          </cell>
        </row>
        <row r="568">
          <cell r="C568">
            <v>194.15</v>
          </cell>
          <cell r="D568" t="str">
            <v>FINNIFTY25MAY26400PE</v>
          </cell>
          <cell r="E568" t="str">
            <v>FINNIFTY</v>
          </cell>
          <cell r="G568">
            <v>26400</v>
          </cell>
          <cell r="H568" t="str">
            <v>PE</v>
          </cell>
          <cell r="J568">
            <v>0</v>
          </cell>
          <cell r="K568">
            <v>194.15</v>
          </cell>
          <cell r="L568">
            <v>32565</v>
          </cell>
        </row>
        <row r="569">
          <cell r="D569" t="str">
            <v>FINNIFTY25MAY24050PE</v>
          </cell>
          <cell r="E569" t="str">
            <v>FINNIFTY</v>
          </cell>
          <cell r="G569">
            <v>24050</v>
          </cell>
          <cell r="H569" t="str">
            <v>PE</v>
          </cell>
          <cell r="J569">
            <v>0</v>
          </cell>
        </row>
        <row r="570">
          <cell r="C570">
            <v>113.4</v>
          </cell>
          <cell r="D570" t="str">
            <v>FINNIFTY25MAY27150CE</v>
          </cell>
          <cell r="E570" t="str">
            <v>FINNIFTY</v>
          </cell>
          <cell r="G570">
            <v>27150</v>
          </cell>
          <cell r="H570" t="str">
            <v>CE</v>
          </cell>
          <cell r="J570">
            <v>0</v>
          </cell>
          <cell r="K570">
            <v>113.4</v>
          </cell>
          <cell r="L570">
            <v>7280</v>
          </cell>
        </row>
        <row r="571">
          <cell r="C571">
            <v>386.8</v>
          </cell>
          <cell r="D571" t="str">
            <v>FINNIFTY25MAY26500CE</v>
          </cell>
          <cell r="E571" t="str">
            <v>FINNIFTY</v>
          </cell>
          <cell r="G571">
            <v>26500</v>
          </cell>
          <cell r="H571" t="str">
            <v>CE</v>
          </cell>
          <cell r="J571">
            <v>90.400000000001455</v>
          </cell>
          <cell r="K571">
            <v>296.39999999999856</v>
          </cell>
          <cell r="L571">
            <v>240955</v>
          </cell>
        </row>
        <row r="572">
          <cell r="C572">
            <v>0</v>
          </cell>
          <cell r="D572" t="str">
            <v>FINNIFTY25MAY27750PE</v>
          </cell>
          <cell r="E572" t="str">
            <v>FINNIFTY</v>
          </cell>
          <cell r="G572">
            <v>27750</v>
          </cell>
          <cell r="H572" t="str">
            <v>PE</v>
          </cell>
          <cell r="J572">
            <v>1159.5999999999985</v>
          </cell>
          <cell r="K572">
            <v>-1159.5999999999985</v>
          </cell>
          <cell r="L572">
            <v>0</v>
          </cell>
        </row>
        <row r="573">
          <cell r="C573">
            <v>16.149999999999999</v>
          </cell>
          <cell r="D573" t="str">
            <v>FINNIFTY25MAY24600PE</v>
          </cell>
          <cell r="E573" t="str">
            <v>FINNIFTY</v>
          </cell>
          <cell r="G573">
            <v>24600</v>
          </cell>
          <cell r="H573" t="str">
            <v>PE</v>
          </cell>
          <cell r="J573">
            <v>0</v>
          </cell>
          <cell r="K573">
            <v>16.149999999999999</v>
          </cell>
          <cell r="L573">
            <v>1495</v>
          </cell>
        </row>
        <row r="574">
          <cell r="D574" t="str">
            <v>FINNIFTY25MAY28050PE</v>
          </cell>
          <cell r="E574" t="str">
            <v>FINNIFTY</v>
          </cell>
          <cell r="G574">
            <v>28050</v>
          </cell>
          <cell r="H574" t="str">
            <v>PE</v>
          </cell>
          <cell r="J574">
            <v>1459.5999999999985</v>
          </cell>
        </row>
        <row r="575">
          <cell r="C575">
            <v>124</v>
          </cell>
          <cell r="D575" t="str">
            <v>FINNIFTY25MAY27100CE</v>
          </cell>
          <cell r="E575" t="str">
            <v>FINNIFTY</v>
          </cell>
          <cell r="G575">
            <v>27100</v>
          </cell>
          <cell r="H575" t="str">
            <v>CE</v>
          </cell>
          <cell r="J575">
            <v>0</v>
          </cell>
          <cell r="K575">
            <v>124</v>
          </cell>
          <cell r="L575">
            <v>26325</v>
          </cell>
        </row>
        <row r="576">
          <cell r="C576">
            <v>0</v>
          </cell>
          <cell r="D576" t="str">
            <v>FINNIFTY25MAY27600PE</v>
          </cell>
          <cell r="E576" t="str">
            <v>FINNIFTY</v>
          </cell>
          <cell r="G576">
            <v>27600</v>
          </cell>
          <cell r="H576" t="str">
            <v>PE</v>
          </cell>
          <cell r="J576">
            <v>1009.5999999999985</v>
          </cell>
          <cell r="K576">
            <v>-1009.5999999999985</v>
          </cell>
          <cell r="L576">
            <v>0</v>
          </cell>
        </row>
        <row r="577">
          <cell r="C577">
            <v>277.75</v>
          </cell>
          <cell r="D577" t="str">
            <v>FINNIFTY25MAY26700CE</v>
          </cell>
          <cell r="E577" t="str">
            <v>FINNIFTY</v>
          </cell>
          <cell r="G577">
            <v>26700</v>
          </cell>
          <cell r="H577" t="str">
            <v>CE</v>
          </cell>
          <cell r="J577">
            <v>0</v>
          </cell>
          <cell r="K577">
            <v>277.75</v>
          </cell>
          <cell r="L577">
            <v>61815</v>
          </cell>
        </row>
        <row r="578">
          <cell r="C578">
            <v>931</v>
          </cell>
          <cell r="D578" t="str">
            <v>FINNIFTY25MAY25750CE</v>
          </cell>
          <cell r="E578" t="str">
            <v>FINNIFTY</v>
          </cell>
          <cell r="G578">
            <v>25750</v>
          </cell>
          <cell r="H578" t="str">
            <v>CE</v>
          </cell>
          <cell r="J578">
            <v>840.40000000000146</v>
          </cell>
          <cell r="K578">
            <v>90.599999999998545</v>
          </cell>
          <cell r="L578">
            <v>130</v>
          </cell>
        </row>
        <row r="579">
          <cell r="D579" t="str">
            <v>FINNIFTY25MAY28750CE</v>
          </cell>
          <cell r="E579" t="str">
            <v>FINNIFTY</v>
          </cell>
          <cell r="G579">
            <v>28750</v>
          </cell>
          <cell r="H579" t="str">
            <v>CE</v>
          </cell>
          <cell r="J579">
            <v>0</v>
          </cell>
        </row>
        <row r="580">
          <cell r="C580">
            <v>1510</v>
          </cell>
          <cell r="D580" t="str">
            <v>FINNIFTY25MAY28000PE</v>
          </cell>
          <cell r="E580" t="str">
            <v>FINNIFTY</v>
          </cell>
          <cell r="G580">
            <v>28000</v>
          </cell>
          <cell r="H580" t="str">
            <v>PE</v>
          </cell>
          <cell r="J580">
            <v>1409.5999999999985</v>
          </cell>
          <cell r="K580">
            <v>100.40000000000146</v>
          </cell>
          <cell r="L580">
            <v>0</v>
          </cell>
        </row>
        <row r="581">
          <cell r="C581">
            <v>556.4</v>
          </cell>
          <cell r="D581" t="str">
            <v>FINNIFTY25MAY26250CE</v>
          </cell>
          <cell r="E581" t="str">
            <v>FINNIFTY</v>
          </cell>
          <cell r="G581">
            <v>26250</v>
          </cell>
          <cell r="H581" t="str">
            <v>CE</v>
          </cell>
          <cell r="J581">
            <v>340.40000000000146</v>
          </cell>
          <cell r="K581">
            <v>215.99999999999852</v>
          </cell>
          <cell r="L581">
            <v>1950</v>
          </cell>
        </row>
        <row r="582">
          <cell r="C582">
            <v>1350.05</v>
          </cell>
          <cell r="D582" t="str">
            <v>FINNIFTY25MAY27450PE</v>
          </cell>
          <cell r="E582" t="str">
            <v>FINNIFTY</v>
          </cell>
          <cell r="G582">
            <v>27450</v>
          </cell>
          <cell r="H582" t="str">
            <v>PE</v>
          </cell>
          <cell r="J582">
            <v>859.59999999999854</v>
          </cell>
          <cell r="K582">
            <v>490.45000000000141</v>
          </cell>
          <cell r="L582">
            <v>0</v>
          </cell>
        </row>
        <row r="583">
          <cell r="C583">
            <v>0</v>
          </cell>
          <cell r="D583" t="str">
            <v>FINNIFTY25MAY27250PE</v>
          </cell>
          <cell r="E583" t="str">
            <v>FINNIFTY</v>
          </cell>
          <cell r="G583">
            <v>27250</v>
          </cell>
          <cell r="H583" t="str">
            <v>PE</v>
          </cell>
          <cell r="J583">
            <v>659.59999999999854</v>
          </cell>
          <cell r="K583">
            <v>-659.59999999999854</v>
          </cell>
          <cell r="L583">
            <v>0</v>
          </cell>
        </row>
        <row r="584">
          <cell r="C584">
            <v>314.60000000000002</v>
          </cell>
          <cell r="D584" t="str">
            <v>FINNIFTY25MAY26700PE</v>
          </cell>
          <cell r="E584" t="str">
            <v>FINNIFTY</v>
          </cell>
          <cell r="G584">
            <v>26700</v>
          </cell>
          <cell r="H584" t="str">
            <v>PE</v>
          </cell>
          <cell r="J584">
            <v>109.59999999999854</v>
          </cell>
          <cell r="K584">
            <v>205.00000000000148</v>
          </cell>
          <cell r="L584">
            <v>15405</v>
          </cell>
        </row>
        <row r="585">
          <cell r="C585">
            <v>12.95</v>
          </cell>
          <cell r="D585" t="str">
            <v>FINNIFTY25MAY28300CE</v>
          </cell>
          <cell r="E585" t="str">
            <v>FINNIFTY</v>
          </cell>
          <cell r="G585">
            <v>28300</v>
          </cell>
          <cell r="H585" t="str">
            <v>CE</v>
          </cell>
          <cell r="J585">
            <v>0</v>
          </cell>
          <cell r="K585">
            <v>12.95</v>
          </cell>
          <cell r="L585">
            <v>5720</v>
          </cell>
        </row>
        <row r="586">
          <cell r="D586" t="str">
            <v>FINNIFTY25MAY27950CE</v>
          </cell>
          <cell r="E586" t="str">
            <v>FINNIFTY</v>
          </cell>
          <cell r="G586">
            <v>27950</v>
          </cell>
          <cell r="H586" t="str">
            <v>CE</v>
          </cell>
          <cell r="J586">
            <v>0</v>
          </cell>
        </row>
        <row r="587">
          <cell r="D587" t="str">
            <v>FINNIFTY25MAY28850PE</v>
          </cell>
          <cell r="E587" t="str">
            <v>FINNIFTY</v>
          </cell>
          <cell r="G587">
            <v>28850</v>
          </cell>
          <cell r="H587" t="str">
            <v>PE</v>
          </cell>
          <cell r="J587">
            <v>2259.5999999999985</v>
          </cell>
        </row>
        <row r="588">
          <cell r="C588">
            <v>0</v>
          </cell>
          <cell r="D588" t="str">
            <v>FINNIFTY25MAY28200PE</v>
          </cell>
          <cell r="E588" t="str">
            <v>FINNIFTY</v>
          </cell>
          <cell r="G588">
            <v>28200</v>
          </cell>
          <cell r="H588" t="str">
            <v>PE</v>
          </cell>
          <cell r="J588">
            <v>1609.5999999999985</v>
          </cell>
          <cell r="K588">
            <v>-1609.5999999999985</v>
          </cell>
          <cell r="L588">
            <v>0</v>
          </cell>
        </row>
        <row r="589">
          <cell r="C589">
            <v>837.95</v>
          </cell>
          <cell r="D589" t="str">
            <v>FINNIFTY25MAY27350PE</v>
          </cell>
          <cell r="E589" t="str">
            <v>FINNIFTY</v>
          </cell>
          <cell r="G589">
            <v>27350</v>
          </cell>
          <cell r="H589" t="str">
            <v>PE</v>
          </cell>
          <cell r="J589">
            <v>759.59999999999854</v>
          </cell>
          <cell r="K589">
            <v>78.350000000001501</v>
          </cell>
          <cell r="L589">
            <v>1170</v>
          </cell>
        </row>
        <row r="590">
          <cell r="C590">
            <v>10.4</v>
          </cell>
          <cell r="D590" t="str">
            <v>FINNIFTY25MAY28500CE</v>
          </cell>
          <cell r="E590" t="str">
            <v>FINNIFTY</v>
          </cell>
          <cell r="G590">
            <v>28500</v>
          </cell>
          <cell r="H590" t="str">
            <v>CE</v>
          </cell>
          <cell r="J590">
            <v>0</v>
          </cell>
          <cell r="K590">
            <v>10.4</v>
          </cell>
          <cell r="L590">
            <v>104325</v>
          </cell>
        </row>
        <row r="591">
          <cell r="D591" t="str">
            <v>FINNIFTY25MAY28250CE</v>
          </cell>
          <cell r="E591" t="str">
            <v>FINNIFTY</v>
          </cell>
          <cell r="G591">
            <v>28250</v>
          </cell>
          <cell r="H591" t="str">
            <v>CE</v>
          </cell>
          <cell r="J591">
            <v>0</v>
          </cell>
        </row>
        <row r="592">
          <cell r="C592">
            <v>1168.55</v>
          </cell>
          <cell r="D592" t="str">
            <v>FINNIFTY25MAY25400CE</v>
          </cell>
          <cell r="E592" t="str">
            <v>FINNIFTY</v>
          </cell>
          <cell r="G592">
            <v>25400</v>
          </cell>
          <cell r="H592" t="str">
            <v>CE</v>
          </cell>
          <cell r="J592">
            <v>1190.4000000000015</v>
          </cell>
          <cell r="K592">
            <v>-21.850000000001501</v>
          </cell>
          <cell r="L592">
            <v>0</v>
          </cell>
        </row>
        <row r="593">
          <cell r="C593">
            <v>402</v>
          </cell>
          <cell r="D593" t="str">
            <v>FINNIFTY25MAY26850PE</v>
          </cell>
          <cell r="E593" t="str">
            <v>FINNIFTY</v>
          </cell>
          <cell r="G593">
            <v>26850</v>
          </cell>
          <cell r="H593" t="str">
            <v>PE</v>
          </cell>
          <cell r="J593">
            <v>259.59999999999854</v>
          </cell>
          <cell r="K593">
            <v>142.40000000000146</v>
          </cell>
          <cell r="L593">
            <v>845</v>
          </cell>
        </row>
        <row r="594">
          <cell r="C594">
            <v>12.35</v>
          </cell>
          <cell r="D594" t="str">
            <v>FINNIFTY25MAY24300PE</v>
          </cell>
          <cell r="E594" t="str">
            <v>FINNIFTY</v>
          </cell>
          <cell r="G594">
            <v>24300</v>
          </cell>
          <cell r="H594" t="str">
            <v>PE</v>
          </cell>
          <cell r="J594">
            <v>0</v>
          </cell>
          <cell r="K594">
            <v>12.35</v>
          </cell>
          <cell r="L594">
            <v>975</v>
          </cell>
        </row>
        <row r="595">
          <cell r="C595">
            <v>0</v>
          </cell>
          <cell r="D595" t="str">
            <v>FINNIFTY25MAY27800PE</v>
          </cell>
          <cell r="E595" t="str">
            <v>FINNIFTY</v>
          </cell>
          <cell r="G595">
            <v>27800</v>
          </cell>
          <cell r="H595" t="str">
            <v>PE</v>
          </cell>
          <cell r="J595">
            <v>1209.5999999999985</v>
          </cell>
          <cell r="K595">
            <v>-1209.5999999999985</v>
          </cell>
          <cell r="L595">
            <v>0</v>
          </cell>
        </row>
        <row r="596">
          <cell r="C596">
            <v>7.55</v>
          </cell>
          <cell r="D596" t="str">
            <v>FINNIFTY25MAY28800CE</v>
          </cell>
          <cell r="E596" t="str">
            <v>FINNIFTY</v>
          </cell>
          <cell r="G596">
            <v>28800</v>
          </cell>
          <cell r="H596" t="str">
            <v>CE</v>
          </cell>
          <cell r="J596">
            <v>0</v>
          </cell>
          <cell r="K596">
            <v>7.55</v>
          </cell>
          <cell r="L596">
            <v>2665</v>
          </cell>
        </row>
        <row r="597">
          <cell r="C597">
            <v>679.95</v>
          </cell>
          <cell r="D597" t="str">
            <v>FINNIFTY25MAY26100CE</v>
          </cell>
          <cell r="E597" t="str">
            <v>FINNIFTY</v>
          </cell>
          <cell r="G597">
            <v>26100</v>
          </cell>
          <cell r="H597" t="str">
            <v>CE</v>
          </cell>
          <cell r="J597">
            <v>490.40000000000146</v>
          </cell>
          <cell r="K597">
            <v>189.54999999999859</v>
          </cell>
          <cell r="L597">
            <v>4745</v>
          </cell>
        </row>
        <row r="598">
          <cell r="C598">
            <v>256.75</v>
          </cell>
          <cell r="D598" t="str">
            <v>FINNIFTY25MAY26750CE</v>
          </cell>
          <cell r="E598" t="str">
            <v>FINNIFTY</v>
          </cell>
          <cell r="G598">
            <v>26750</v>
          </cell>
          <cell r="H598" t="str">
            <v>CE</v>
          </cell>
          <cell r="J598">
            <v>0</v>
          </cell>
          <cell r="K598">
            <v>256.75</v>
          </cell>
          <cell r="L598">
            <v>14495</v>
          </cell>
        </row>
        <row r="599">
          <cell r="C599">
            <v>0</v>
          </cell>
          <cell r="D599" t="str">
            <v>FINNIFTY25MAY27500PE</v>
          </cell>
          <cell r="E599" t="str">
            <v>FINNIFTY</v>
          </cell>
          <cell r="G599">
            <v>27500</v>
          </cell>
          <cell r="H599" t="str">
            <v>PE</v>
          </cell>
          <cell r="J599">
            <v>909.59999999999854</v>
          </cell>
          <cell r="K599">
            <v>-909.59999999999854</v>
          </cell>
          <cell r="L599">
            <v>0</v>
          </cell>
        </row>
        <row r="600">
          <cell r="C600">
            <v>52</v>
          </cell>
          <cell r="D600" t="str">
            <v>FINNIFTY25MAY25600PE</v>
          </cell>
          <cell r="E600" t="str">
            <v>FINNIFTY</v>
          </cell>
          <cell r="G600">
            <v>25600</v>
          </cell>
          <cell r="H600" t="str">
            <v>PE</v>
          </cell>
          <cell r="J600">
            <v>0</v>
          </cell>
          <cell r="K600">
            <v>52</v>
          </cell>
          <cell r="L600">
            <v>9750</v>
          </cell>
        </row>
        <row r="601">
          <cell r="C601">
            <v>0</v>
          </cell>
          <cell r="D601" t="str">
            <v>FINNIFTY25MAY24300CE</v>
          </cell>
          <cell r="E601" t="str">
            <v>FINNIFTY</v>
          </cell>
          <cell r="G601">
            <v>24300</v>
          </cell>
          <cell r="H601" t="str">
            <v>CE</v>
          </cell>
          <cell r="J601">
            <v>2290.4000000000015</v>
          </cell>
          <cell r="K601">
            <v>-2290.4000000000015</v>
          </cell>
          <cell r="L601">
            <v>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0</v>
          </cell>
        </row>
        <row r="603">
          <cell r="C603">
            <v>0</v>
          </cell>
          <cell r="D603" t="str">
            <v>FINNIFTY25MAY27200PE</v>
          </cell>
          <cell r="E603" t="str">
            <v>FINNIFTY</v>
          </cell>
          <cell r="G603">
            <v>27200</v>
          </cell>
          <cell r="H603" t="str">
            <v>PE</v>
          </cell>
          <cell r="J603">
            <v>609.59999999999854</v>
          </cell>
          <cell r="K603">
            <v>-609.59999999999854</v>
          </cell>
          <cell r="L603">
            <v>0</v>
          </cell>
        </row>
        <row r="604">
          <cell r="C604">
            <v>697.85</v>
          </cell>
          <cell r="D604" t="str">
            <v>FINNIFTY25MAY26050CE</v>
          </cell>
          <cell r="E604" t="str">
            <v>FINNIFTY</v>
          </cell>
          <cell r="G604">
            <v>26050</v>
          </cell>
          <cell r="H604" t="str">
            <v>CE</v>
          </cell>
          <cell r="J604">
            <v>540.40000000000146</v>
          </cell>
          <cell r="K604">
            <v>157.44999999999857</v>
          </cell>
          <cell r="L604">
            <v>4745</v>
          </cell>
        </row>
        <row r="605">
          <cell r="C605">
            <v>38</v>
          </cell>
          <cell r="D605" t="str">
            <v>FINNIFTY25MAY25400PE</v>
          </cell>
          <cell r="E605" t="str">
            <v>FINNIFTY</v>
          </cell>
          <cell r="G605">
            <v>25400</v>
          </cell>
          <cell r="H605" t="str">
            <v>PE</v>
          </cell>
          <cell r="J605">
            <v>0</v>
          </cell>
          <cell r="K605">
            <v>38</v>
          </cell>
          <cell r="L605">
            <v>9880</v>
          </cell>
        </row>
        <row r="606">
          <cell r="C606">
            <v>0</v>
          </cell>
          <cell r="D606" t="str">
            <v>BANKEX25MAY69000PE</v>
          </cell>
          <cell r="E606" t="str">
            <v>BANKEX</v>
          </cell>
          <cell r="G606">
            <v>69000</v>
          </cell>
          <cell r="H606" t="str">
            <v>PE</v>
          </cell>
          <cell r="J606">
            <v>5697.4700000000012</v>
          </cell>
          <cell r="K606">
            <v>-5697.4700000000012</v>
          </cell>
          <cell r="L606">
            <v>0</v>
          </cell>
        </row>
        <row r="607">
          <cell r="C607">
            <v>480</v>
          </cell>
          <cell r="D607" t="str">
            <v>BANKEX25MAY63700CE</v>
          </cell>
          <cell r="E607" t="str">
            <v>BANKEX</v>
          </cell>
          <cell r="G607">
            <v>63700</v>
          </cell>
          <cell r="H607" t="str">
            <v>CE</v>
          </cell>
          <cell r="J607">
            <v>0</v>
          </cell>
          <cell r="K607">
            <v>480</v>
          </cell>
          <cell r="L607">
            <v>1170</v>
          </cell>
        </row>
        <row r="608">
          <cell r="C608">
            <v>0</v>
          </cell>
          <cell r="D608" t="str">
            <v>BANKEX25MAY59000CE</v>
          </cell>
          <cell r="E608" t="str">
            <v>BANKEX</v>
          </cell>
          <cell r="G608">
            <v>59000</v>
          </cell>
          <cell r="H608" t="str">
            <v>CE</v>
          </cell>
          <cell r="J608">
            <v>4302.5299999999988</v>
          </cell>
          <cell r="K608">
            <v>-4302.5299999999988</v>
          </cell>
          <cell r="L608">
            <v>0</v>
          </cell>
        </row>
        <row r="609">
          <cell r="C609">
            <v>0</v>
          </cell>
          <cell r="D609" t="str">
            <v>BANKEX25MAY59800PE</v>
          </cell>
          <cell r="E609" t="str">
            <v>BANKEX</v>
          </cell>
          <cell r="G609">
            <v>59800</v>
          </cell>
          <cell r="H609" t="str">
            <v>PE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BANKEX25MAY55600CE</v>
          </cell>
          <cell r="E610" t="str">
            <v>BANKEX</v>
          </cell>
          <cell r="G610">
            <v>55600</v>
          </cell>
          <cell r="H610" t="str">
            <v>CE</v>
          </cell>
          <cell r="J610">
            <v>7702.5299999999988</v>
          </cell>
          <cell r="K610">
            <v>-7702.5299999999988</v>
          </cell>
          <cell r="L610">
            <v>0</v>
          </cell>
        </row>
        <row r="611">
          <cell r="C611">
            <v>0</v>
          </cell>
          <cell r="D611" t="str">
            <v>BANKEX25MAY57400CE</v>
          </cell>
          <cell r="E611" t="str">
            <v>BANKEX</v>
          </cell>
          <cell r="G611">
            <v>57400</v>
          </cell>
          <cell r="H611" t="str">
            <v>CE</v>
          </cell>
          <cell r="J611">
            <v>5902.5299999999988</v>
          </cell>
          <cell r="K611">
            <v>-5902.5299999999988</v>
          </cell>
          <cell r="L611">
            <v>0</v>
          </cell>
        </row>
        <row r="612">
          <cell r="C612">
            <v>0</v>
          </cell>
          <cell r="D612" t="str">
            <v>BANKEX25MAY54800PE</v>
          </cell>
          <cell r="E612" t="str">
            <v>BANKEX</v>
          </cell>
          <cell r="G612">
            <v>54800</v>
          </cell>
          <cell r="H612" t="str">
            <v>PE</v>
          </cell>
          <cell r="J612">
            <v>0</v>
          </cell>
          <cell r="K612">
            <v>0</v>
          </cell>
          <cell r="L612">
            <v>0</v>
          </cell>
        </row>
        <row r="613">
          <cell r="C613">
            <v>0</v>
          </cell>
          <cell r="D613" t="str">
            <v>BANKEX25MAY52600CE</v>
          </cell>
          <cell r="E613" t="str">
            <v>BANKEX</v>
          </cell>
          <cell r="G613">
            <v>52600</v>
          </cell>
          <cell r="H613" t="str">
            <v>CE</v>
          </cell>
          <cell r="J613">
            <v>10702.529999999999</v>
          </cell>
          <cell r="K613">
            <v>-10702.529999999999</v>
          </cell>
          <cell r="L613">
            <v>0</v>
          </cell>
        </row>
        <row r="614">
          <cell r="C614">
            <v>0</v>
          </cell>
          <cell r="D614" t="str">
            <v>BANKEX25MAY54800CE</v>
          </cell>
          <cell r="E614" t="str">
            <v>BANKEX</v>
          </cell>
          <cell r="G614">
            <v>54800</v>
          </cell>
          <cell r="H614" t="str">
            <v>CE</v>
          </cell>
          <cell r="J614">
            <v>8502.5299999999988</v>
          </cell>
          <cell r="K614">
            <v>-8502.5299999999988</v>
          </cell>
          <cell r="L614">
            <v>0</v>
          </cell>
        </row>
        <row r="615">
          <cell r="C615">
            <v>0</v>
          </cell>
          <cell r="D615" t="str">
            <v>BANKEX25MAY51200CE</v>
          </cell>
          <cell r="E615" t="str">
            <v>BANKEX</v>
          </cell>
          <cell r="G615">
            <v>51200</v>
          </cell>
          <cell r="H615" t="str">
            <v>CE</v>
          </cell>
          <cell r="J615">
            <v>12102.529999999999</v>
          </cell>
          <cell r="K615">
            <v>-12102.529999999999</v>
          </cell>
          <cell r="L615">
            <v>0</v>
          </cell>
        </row>
        <row r="616">
          <cell r="C616">
            <v>0</v>
          </cell>
          <cell r="D616" t="str">
            <v>BANKEX25MAY56400PE</v>
          </cell>
          <cell r="E616" t="str">
            <v>BANKEX</v>
          </cell>
          <cell r="G616">
            <v>56400</v>
          </cell>
          <cell r="H616" t="str">
            <v>PE</v>
          </cell>
          <cell r="J616">
            <v>0</v>
          </cell>
          <cell r="K616">
            <v>0</v>
          </cell>
          <cell r="L616">
            <v>0</v>
          </cell>
        </row>
        <row r="617">
          <cell r="C617">
            <v>329.55</v>
          </cell>
          <cell r="D617" t="str">
            <v>BANKEX25MAY64100CE</v>
          </cell>
          <cell r="E617" t="str">
            <v>BANKEX</v>
          </cell>
          <cell r="G617">
            <v>64100</v>
          </cell>
          <cell r="H617" t="str">
            <v>CE</v>
          </cell>
          <cell r="J617">
            <v>0</v>
          </cell>
          <cell r="K617">
            <v>329.55</v>
          </cell>
          <cell r="L617">
            <v>600</v>
          </cell>
        </row>
        <row r="618">
          <cell r="C618">
            <v>615.15</v>
          </cell>
          <cell r="D618" t="str">
            <v>BANKEX25MAY63400PE</v>
          </cell>
          <cell r="E618" t="str">
            <v>BANKEX</v>
          </cell>
          <cell r="G618">
            <v>63400</v>
          </cell>
          <cell r="H618" t="str">
            <v>PE</v>
          </cell>
          <cell r="J618">
            <v>97.470000000001164</v>
          </cell>
          <cell r="K618">
            <v>517.67999999999881</v>
          </cell>
          <cell r="L618">
            <v>630</v>
          </cell>
        </row>
        <row r="619">
          <cell r="C619">
            <v>0</v>
          </cell>
          <cell r="D619" t="str">
            <v>BANKEX25MAY66200CE</v>
          </cell>
          <cell r="E619" t="str">
            <v>BANKEX</v>
          </cell>
          <cell r="G619">
            <v>66200</v>
          </cell>
          <cell r="H619" t="str">
            <v>CE</v>
          </cell>
          <cell r="J619">
            <v>0</v>
          </cell>
          <cell r="K619">
            <v>0</v>
          </cell>
          <cell r="L619">
            <v>0</v>
          </cell>
        </row>
        <row r="620">
          <cell r="C620">
            <v>0</v>
          </cell>
          <cell r="D620" t="str">
            <v>BANKEX25MAY68400CE</v>
          </cell>
          <cell r="E620" t="str">
            <v>BANKEX</v>
          </cell>
          <cell r="G620">
            <v>68400</v>
          </cell>
          <cell r="H620" t="str">
            <v>CE</v>
          </cell>
          <cell r="J620">
            <v>0</v>
          </cell>
          <cell r="K620">
            <v>0</v>
          </cell>
          <cell r="L620">
            <v>0</v>
          </cell>
        </row>
        <row r="621">
          <cell r="C621">
            <v>0</v>
          </cell>
          <cell r="D621" t="str">
            <v>BANKEX25MAY57800PE</v>
          </cell>
          <cell r="E621" t="str">
            <v>BANKEX</v>
          </cell>
          <cell r="G621">
            <v>57800</v>
          </cell>
          <cell r="H621" t="str">
            <v>PE</v>
          </cell>
          <cell r="J621">
            <v>0</v>
          </cell>
          <cell r="K621">
            <v>0</v>
          </cell>
          <cell r="L621">
            <v>0</v>
          </cell>
        </row>
        <row r="622">
          <cell r="C622">
            <v>0</v>
          </cell>
          <cell r="D622" t="str">
            <v>BANKEX25MAY67000PE</v>
          </cell>
          <cell r="E622" t="str">
            <v>BANKEX</v>
          </cell>
          <cell r="G622">
            <v>67000</v>
          </cell>
          <cell r="H622" t="str">
            <v>PE</v>
          </cell>
          <cell r="J622">
            <v>3697.4700000000012</v>
          </cell>
          <cell r="K622">
            <v>-3697.4700000000012</v>
          </cell>
          <cell r="L622">
            <v>0</v>
          </cell>
        </row>
        <row r="623">
          <cell r="C623">
            <v>182.9</v>
          </cell>
          <cell r="D623" t="str">
            <v>BANKEX25MAY64600CE</v>
          </cell>
          <cell r="E623" t="str">
            <v>BANKEX</v>
          </cell>
          <cell r="G623">
            <v>64600</v>
          </cell>
          <cell r="H623" t="str">
            <v>CE</v>
          </cell>
          <cell r="J623">
            <v>0</v>
          </cell>
          <cell r="K623">
            <v>182.9</v>
          </cell>
          <cell r="L623">
            <v>1650</v>
          </cell>
        </row>
        <row r="624">
          <cell r="C624">
            <v>58.2</v>
          </cell>
          <cell r="D624" t="str">
            <v>BANKEX25MAY60200PE</v>
          </cell>
          <cell r="E624" t="str">
            <v>BANKEX</v>
          </cell>
          <cell r="G624">
            <v>60200</v>
          </cell>
          <cell r="H624" t="str">
            <v>PE</v>
          </cell>
          <cell r="J624">
            <v>0</v>
          </cell>
          <cell r="K624">
            <v>58.2</v>
          </cell>
          <cell r="L624">
            <v>30</v>
          </cell>
        </row>
        <row r="625">
          <cell r="C625">
            <v>0</v>
          </cell>
          <cell r="D625" t="str">
            <v>BANKEX25MAY54600CE</v>
          </cell>
          <cell r="E625" t="str">
            <v>BANKEX</v>
          </cell>
          <cell r="G625">
            <v>54600</v>
          </cell>
          <cell r="H625" t="str">
            <v>CE</v>
          </cell>
          <cell r="J625">
            <v>8702.5299999999988</v>
          </cell>
          <cell r="K625">
            <v>-8702.5299999999988</v>
          </cell>
          <cell r="L625">
            <v>0</v>
          </cell>
        </row>
        <row r="626">
          <cell r="D626" t="str">
            <v>BANKEX25MAY52700PE</v>
          </cell>
          <cell r="E626" t="str">
            <v>BANKEX</v>
          </cell>
          <cell r="G626">
            <v>52700</v>
          </cell>
          <cell r="H626" t="str">
            <v>PE</v>
          </cell>
          <cell r="J626">
            <v>0</v>
          </cell>
        </row>
        <row r="627">
          <cell r="C627">
            <v>0</v>
          </cell>
          <cell r="D627" t="str">
            <v>BANKEX25MAY57700CE</v>
          </cell>
          <cell r="E627" t="str">
            <v>BANKEX</v>
          </cell>
          <cell r="G627">
            <v>57700</v>
          </cell>
          <cell r="H627" t="str">
            <v>CE</v>
          </cell>
          <cell r="J627">
            <v>5602.5299999999988</v>
          </cell>
          <cell r="K627">
            <v>-5602.5299999999988</v>
          </cell>
          <cell r="L627">
            <v>0</v>
          </cell>
        </row>
        <row r="628">
          <cell r="C628">
            <v>50.75</v>
          </cell>
          <cell r="D628" t="str">
            <v>BANKEX25MAY60300PE</v>
          </cell>
          <cell r="E628" t="str">
            <v>BANKEX</v>
          </cell>
          <cell r="G628">
            <v>60300</v>
          </cell>
          <cell r="H628" t="str">
            <v>PE</v>
          </cell>
          <cell r="J628">
            <v>0</v>
          </cell>
          <cell r="K628">
            <v>50.75</v>
          </cell>
          <cell r="L628">
            <v>90</v>
          </cell>
        </row>
        <row r="629">
          <cell r="C629">
            <v>0</v>
          </cell>
          <cell r="D629" t="str">
            <v>BANKEX25MAY60100CE</v>
          </cell>
          <cell r="E629" t="str">
            <v>BANKEX</v>
          </cell>
          <cell r="G629">
            <v>60100</v>
          </cell>
          <cell r="H629" t="str">
            <v>CE</v>
          </cell>
          <cell r="J629">
            <v>3202.5299999999988</v>
          </cell>
          <cell r="K629">
            <v>-3202.5299999999988</v>
          </cell>
          <cell r="L629">
            <v>0</v>
          </cell>
        </row>
        <row r="630">
          <cell r="C630">
            <v>0</v>
          </cell>
          <cell r="D630" t="str">
            <v>BANKEX25MAY58200CE</v>
          </cell>
          <cell r="E630" t="str">
            <v>BANKEX</v>
          </cell>
          <cell r="G630">
            <v>58200</v>
          </cell>
          <cell r="H630" t="str">
            <v>CE</v>
          </cell>
          <cell r="J630">
            <v>5102.5299999999988</v>
          </cell>
          <cell r="K630">
            <v>-5102.5299999999988</v>
          </cell>
          <cell r="L630">
            <v>0</v>
          </cell>
        </row>
        <row r="631">
          <cell r="D631" t="str">
            <v>BANKEX25MAY52100PE</v>
          </cell>
          <cell r="E631" t="str">
            <v>BANKEX</v>
          </cell>
          <cell r="G631">
            <v>52100</v>
          </cell>
          <cell r="H631" t="str">
            <v>PE</v>
          </cell>
          <cell r="J631">
            <v>0</v>
          </cell>
        </row>
        <row r="632">
          <cell r="C632">
            <v>0</v>
          </cell>
          <cell r="D632" t="str">
            <v>BANKEX25MAY70900CE</v>
          </cell>
          <cell r="E632" t="str">
            <v>BANKEX</v>
          </cell>
          <cell r="G632">
            <v>70900</v>
          </cell>
          <cell r="H632" t="str">
            <v>CE</v>
          </cell>
          <cell r="J632">
            <v>0</v>
          </cell>
          <cell r="K632">
            <v>0</v>
          </cell>
          <cell r="L632">
            <v>0</v>
          </cell>
        </row>
        <row r="633">
          <cell r="C633">
            <v>0</v>
          </cell>
          <cell r="D633" t="str">
            <v>BANKEX25MAY65000PE</v>
          </cell>
          <cell r="E633" t="str">
            <v>BANKEX</v>
          </cell>
          <cell r="G633">
            <v>65000</v>
          </cell>
          <cell r="H633" t="str">
            <v>PE</v>
          </cell>
          <cell r="J633">
            <v>1697.4700000000012</v>
          </cell>
          <cell r="K633">
            <v>-1697.4700000000012</v>
          </cell>
          <cell r="L633">
            <v>0</v>
          </cell>
        </row>
        <row r="634">
          <cell r="C634">
            <v>0</v>
          </cell>
          <cell r="D634" t="str">
            <v>BANKEX25MAY68800PE</v>
          </cell>
          <cell r="E634" t="str">
            <v>BANKEX</v>
          </cell>
          <cell r="G634">
            <v>68800</v>
          </cell>
          <cell r="H634" t="str">
            <v>PE</v>
          </cell>
          <cell r="J634">
            <v>5497.4700000000012</v>
          </cell>
          <cell r="K634">
            <v>-5497.4700000000012</v>
          </cell>
          <cell r="L634">
            <v>0</v>
          </cell>
        </row>
        <row r="635">
          <cell r="C635">
            <v>0</v>
          </cell>
          <cell r="D635" t="str">
            <v>BANKEX25MAY57800CE</v>
          </cell>
          <cell r="E635" t="str">
            <v>BANKEX</v>
          </cell>
          <cell r="G635">
            <v>57800</v>
          </cell>
          <cell r="H635" t="str">
            <v>CE</v>
          </cell>
          <cell r="J635">
            <v>5502.5299999999988</v>
          </cell>
          <cell r="K635">
            <v>-5502.5299999999988</v>
          </cell>
          <cell r="L635">
            <v>0</v>
          </cell>
        </row>
        <row r="636">
          <cell r="C636">
            <v>0</v>
          </cell>
          <cell r="D636" t="str">
            <v>BANKEX25MAY67100CE</v>
          </cell>
          <cell r="E636" t="str">
            <v>BANKEX</v>
          </cell>
          <cell r="G636">
            <v>67100</v>
          </cell>
          <cell r="H636" t="str">
            <v>CE</v>
          </cell>
          <cell r="J636">
            <v>0</v>
          </cell>
          <cell r="K636">
            <v>0</v>
          </cell>
          <cell r="L636">
            <v>0</v>
          </cell>
        </row>
        <row r="637">
          <cell r="C637">
            <v>0</v>
          </cell>
          <cell r="D637" t="str">
            <v>BANKEX25MAY54700CE</v>
          </cell>
          <cell r="E637" t="str">
            <v>BANKEX</v>
          </cell>
          <cell r="G637">
            <v>54700</v>
          </cell>
          <cell r="H637" t="str">
            <v>CE</v>
          </cell>
          <cell r="J637">
            <v>8602.5299999999988</v>
          </cell>
          <cell r="K637">
            <v>-8602.5299999999988</v>
          </cell>
          <cell r="L637">
            <v>0</v>
          </cell>
        </row>
        <row r="638">
          <cell r="C638">
            <v>0</v>
          </cell>
          <cell r="D638" t="str">
            <v>BANKEX25MAY51300CE</v>
          </cell>
          <cell r="E638" t="str">
            <v>BANKEX</v>
          </cell>
          <cell r="G638">
            <v>51300</v>
          </cell>
          <cell r="H638" t="str">
            <v>CE</v>
          </cell>
          <cell r="J638">
            <v>12002.529999999999</v>
          </cell>
          <cell r="K638">
            <v>-12002.529999999999</v>
          </cell>
          <cell r="L638">
            <v>0</v>
          </cell>
        </row>
        <row r="639">
          <cell r="C639">
            <v>0</v>
          </cell>
          <cell r="D639" t="str">
            <v>BANKEX25MAY71300CE</v>
          </cell>
          <cell r="E639" t="str">
            <v>BANKEX</v>
          </cell>
          <cell r="G639">
            <v>71300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BANKEX25MAY58800PE</v>
          </cell>
          <cell r="E640" t="str">
            <v>BANKEX</v>
          </cell>
          <cell r="G640">
            <v>58800</v>
          </cell>
          <cell r="H640" t="str">
            <v>PE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BANKEX25MAY64200PE</v>
          </cell>
          <cell r="E641" t="str">
            <v>BANKEX</v>
          </cell>
          <cell r="G641">
            <v>64200</v>
          </cell>
          <cell r="H641" t="str">
            <v>PE</v>
          </cell>
          <cell r="J641">
            <v>897.47000000000116</v>
          </cell>
          <cell r="K641">
            <v>-897.47000000000116</v>
          </cell>
          <cell r="L641">
            <v>0</v>
          </cell>
        </row>
        <row r="642">
          <cell r="C642">
            <v>0</v>
          </cell>
          <cell r="D642" t="str">
            <v>BANKEX25MAY58800CE</v>
          </cell>
          <cell r="E642" t="str">
            <v>BANKEX</v>
          </cell>
          <cell r="G642">
            <v>58800</v>
          </cell>
          <cell r="H642" t="str">
            <v>CE</v>
          </cell>
          <cell r="J642">
            <v>4502.5299999999988</v>
          </cell>
          <cell r="K642">
            <v>-4502.5299999999988</v>
          </cell>
          <cell r="L642">
            <v>0</v>
          </cell>
        </row>
        <row r="643">
          <cell r="C643">
            <v>0</v>
          </cell>
          <cell r="D643" t="str">
            <v>BANKEX25MAY69000CE</v>
          </cell>
          <cell r="E643" t="str">
            <v>BANKEX</v>
          </cell>
          <cell r="G643">
            <v>69000</v>
          </cell>
          <cell r="H643" t="str">
            <v>CE</v>
          </cell>
          <cell r="J643">
            <v>0</v>
          </cell>
          <cell r="K643">
            <v>0</v>
          </cell>
          <cell r="L643">
            <v>0</v>
          </cell>
        </row>
        <row r="644">
          <cell r="C644">
            <v>0</v>
          </cell>
          <cell r="D644" t="str">
            <v>BANKEX25MAY52300CE</v>
          </cell>
          <cell r="E644" t="str">
            <v>BANKEX</v>
          </cell>
          <cell r="G644">
            <v>52300</v>
          </cell>
          <cell r="H644" t="str">
            <v>CE</v>
          </cell>
          <cell r="J644">
            <v>11002.529999999999</v>
          </cell>
          <cell r="K644">
            <v>-11002.529999999999</v>
          </cell>
          <cell r="L644">
            <v>0</v>
          </cell>
        </row>
        <row r="645">
          <cell r="C645">
            <v>0</v>
          </cell>
          <cell r="D645" t="str">
            <v>BANKEX25MAY60500CE</v>
          </cell>
          <cell r="E645" t="str">
            <v>BANKEX</v>
          </cell>
          <cell r="G645">
            <v>60500</v>
          </cell>
          <cell r="H645" t="str">
            <v>CE</v>
          </cell>
          <cell r="J645">
            <v>2802.5299999999988</v>
          </cell>
          <cell r="K645">
            <v>-2802.5299999999988</v>
          </cell>
          <cell r="L645">
            <v>0</v>
          </cell>
        </row>
        <row r="646">
          <cell r="C646">
            <v>0</v>
          </cell>
          <cell r="D646" t="str">
            <v>BANKEX25MAY69400PE</v>
          </cell>
          <cell r="E646" t="str">
            <v>BANKEX</v>
          </cell>
          <cell r="G646">
            <v>69400</v>
          </cell>
          <cell r="H646" t="str">
            <v>PE</v>
          </cell>
          <cell r="J646">
            <v>6097.4700000000012</v>
          </cell>
          <cell r="K646">
            <v>-6097.4700000000012</v>
          </cell>
          <cell r="L646">
            <v>0</v>
          </cell>
        </row>
        <row r="647">
          <cell r="C647">
            <v>0</v>
          </cell>
          <cell r="D647" t="str">
            <v>BANKEX25MAY52400CE</v>
          </cell>
          <cell r="E647" t="str">
            <v>BANKEX</v>
          </cell>
          <cell r="G647">
            <v>52400</v>
          </cell>
          <cell r="H647" t="str">
            <v>CE</v>
          </cell>
          <cell r="J647">
            <v>10902.529999999999</v>
          </cell>
          <cell r="K647">
            <v>-10902.529999999999</v>
          </cell>
          <cell r="L647">
            <v>0</v>
          </cell>
        </row>
        <row r="648">
          <cell r="C648">
            <v>0</v>
          </cell>
          <cell r="D648" t="str">
            <v>BANKEX25MAY66500PE</v>
          </cell>
          <cell r="E648" t="str">
            <v>BANKEX</v>
          </cell>
          <cell r="G648">
            <v>66500</v>
          </cell>
          <cell r="H648" t="str">
            <v>PE</v>
          </cell>
          <cell r="J648">
            <v>3197.4700000000012</v>
          </cell>
          <cell r="K648">
            <v>-3197.4700000000012</v>
          </cell>
          <cell r="L648">
            <v>0</v>
          </cell>
        </row>
        <row r="649">
          <cell r="C649">
            <v>223.1</v>
          </cell>
          <cell r="D649" t="str">
            <v>BANKEX25MAY64400CE</v>
          </cell>
          <cell r="E649" t="str">
            <v>BANKEX</v>
          </cell>
          <cell r="G649">
            <v>64400</v>
          </cell>
          <cell r="H649" t="str">
            <v>CE</v>
          </cell>
          <cell r="J649">
            <v>0</v>
          </cell>
          <cell r="K649">
            <v>223.1</v>
          </cell>
          <cell r="L649">
            <v>690</v>
          </cell>
        </row>
        <row r="650">
          <cell r="C650">
            <v>0</v>
          </cell>
          <cell r="D650" t="str">
            <v>BANKEX25MAY59500CE</v>
          </cell>
          <cell r="E650" t="str">
            <v>BANKEX</v>
          </cell>
          <cell r="G650">
            <v>59500</v>
          </cell>
          <cell r="H650" t="str">
            <v>CE</v>
          </cell>
          <cell r="J650">
            <v>3802.5299999999988</v>
          </cell>
          <cell r="K650">
            <v>-3802.5299999999988</v>
          </cell>
          <cell r="L650">
            <v>0</v>
          </cell>
        </row>
        <row r="651">
          <cell r="C651">
            <v>0</v>
          </cell>
          <cell r="D651" t="str">
            <v>BANKEX25MAY54500CE</v>
          </cell>
          <cell r="E651" t="str">
            <v>BANKEX</v>
          </cell>
          <cell r="G651">
            <v>54500</v>
          </cell>
          <cell r="H651" t="str">
            <v>CE</v>
          </cell>
          <cell r="J651">
            <v>8802.5299999999988</v>
          </cell>
          <cell r="K651">
            <v>-8802.5299999999988</v>
          </cell>
          <cell r="L651">
            <v>0</v>
          </cell>
        </row>
        <row r="652">
          <cell r="D652" t="str">
            <v>BANKEX25MAY53500PE</v>
          </cell>
          <cell r="E652" t="str">
            <v>BANKEX</v>
          </cell>
          <cell r="G652">
            <v>53500</v>
          </cell>
          <cell r="H652" t="str">
            <v>PE</v>
          </cell>
          <cell r="J652">
            <v>0</v>
          </cell>
        </row>
        <row r="653">
          <cell r="C653">
            <v>0</v>
          </cell>
          <cell r="D653" t="str">
            <v>BANKEX25MAY60700PE</v>
          </cell>
          <cell r="E653" t="str">
            <v>BANKEX</v>
          </cell>
          <cell r="G653">
            <v>60700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BANKEX25MAY57100CE</v>
          </cell>
          <cell r="E654" t="str">
            <v>BANKEX</v>
          </cell>
          <cell r="G654">
            <v>57100</v>
          </cell>
          <cell r="H654" t="str">
            <v>CE</v>
          </cell>
          <cell r="J654">
            <v>6202.5299999999988</v>
          </cell>
          <cell r="K654">
            <v>-6202.5299999999988</v>
          </cell>
          <cell r="L654">
            <v>0</v>
          </cell>
        </row>
        <row r="655">
          <cell r="C655">
            <v>0</v>
          </cell>
          <cell r="D655" t="str">
            <v>BANKEX25MAY69600PE</v>
          </cell>
          <cell r="E655" t="str">
            <v>BANKEX</v>
          </cell>
          <cell r="G655">
            <v>69600</v>
          </cell>
          <cell r="H655" t="str">
            <v>PE</v>
          </cell>
          <cell r="J655">
            <v>6297.4700000000012</v>
          </cell>
          <cell r="K655">
            <v>-6297.4700000000012</v>
          </cell>
          <cell r="L655">
            <v>0</v>
          </cell>
        </row>
        <row r="656">
          <cell r="C656">
            <v>0</v>
          </cell>
          <cell r="D656" t="str">
            <v>BANKEX25MAY57500CE</v>
          </cell>
          <cell r="E656" t="str">
            <v>BANKEX</v>
          </cell>
          <cell r="G656">
            <v>57500</v>
          </cell>
          <cell r="H656" t="str">
            <v>CE</v>
          </cell>
          <cell r="J656">
            <v>5802.5299999999988</v>
          </cell>
          <cell r="K656">
            <v>-5802.5299999999988</v>
          </cell>
          <cell r="L656">
            <v>0</v>
          </cell>
        </row>
        <row r="657">
          <cell r="D657" t="str">
            <v>BANKEX25MAY54500PE</v>
          </cell>
          <cell r="E657" t="str">
            <v>BANKEX</v>
          </cell>
          <cell r="G657">
            <v>54500</v>
          </cell>
          <cell r="H657" t="str">
            <v>PE</v>
          </cell>
          <cell r="J657">
            <v>0</v>
          </cell>
        </row>
        <row r="658">
          <cell r="C658">
            <v>0</v>
          </cell>
          <cell r="D658" t="str">
            <v>BANKEX25MAY65400PE</v>
          </cell>
          <cell r="E658" t="str">
            <v>BANKEX</v>
          </cell>
          <cell r="G658">
            <v>65400</v>
          </cell>
          <cell r="H658" t="str">
            <v>PE</v>
          </cell>
          <cell r="J658">
            <v>2097.4700000000012</v>
          </cell>
          <cell r="K658">
            <v>-2097.4700000000012</v>
          </cell>
          <cell r="L658">
            <v>0</v>
          </cell>
        </row>
        <row r="659">
          <cell r="C659">
            <v>0</v>
          </cell>
          <cell r="D659" t="str">
            <v>BANKEX25MAY57300PE</v>
          </cell>
          <cell r="E659" t="str">
            <v>BANKEX</v>
          </cell>
          <cell r="G659">
            <v>57300</v>
          </cell>
          <cell r="H659" t="str">
            <v>PE</v>
          </cell>
          <cell r="J659">
            <v>0</v>
          </cell>
          <cell r="K659">
            <v>0</v>
          </cell>
          <cell r="L659">
            <v>0</v>
          </cell>
        </row>
        <row r="660">
          <cell r="C660">
            <v>0</v>
          </cell>
          <cell r="D660" t="str">
            <v>BANKEX25MAY64700PE</v>
          </cell>
          <cell r="E660" t="str">
            <v>BANKEX</v>
          </cell>
          <cell r="G660">
            <v>64700</v>
          </cell>
          <cell r="H660" t="str">
            <v>PE</v>
          </cell>
          <cell r="J660">
            <v>1397.4700000000012</v>
          </cell>
          <cell r="K660">
            <v>-1397.4700000000012</v>
          </cell>
          <cell r="L660">
            <v>0</v>
          </cell>
        </row>
        <row r="661">
          <cell r="C661">
            <v>0</v>
          </cell>
          <cell r="D661" t="str">
            <v>BANKEX25MAY69700PE</v>
          </cell>
          <cell r="E661" t="str">
            <v>BANKEX</v>
          </cell>
          <cell r="G661">
            <v>69700</v>
          </cell>
          <cell r="H661" t="str">
            <v>PE</v>
          </cell>
          <cell r="J661">
            <v>6397.4700000000012</v>
          </cell>
          <cell r="K661">
            <v>-6397.4700000000012</v>
          </cell>
          <cell r="L661">
            <v>0</v>
          </cell>
        </row>
        <row r="662">
          <cell r="C662">
            <v>0</v>
          </cell>
          <cell r="D662" t="str">
            <v>BANKEX25MAY67300PE</v>
          </cell>
          <cell r="E662" t="str">
            <v>BANKEX</v>
          </cell>
          <cell r="G662">
            <v>67300</v>
          </cell>
          <cell r="H662" t="str">
            <v>PE</v>
          </cell>
          <cell r="J662">
            <v>3997.4700000000012</v>
          </cell>
          <cell r="K662">
            <v>-3997.4700000000012</v>
          </cell>
          <cell r="L662">
            <v>0</v>
          </cell>
        </row>
        <row r="663">
          <cell r="C663">
            <v>0</v>
          </cell>
          <cell r="D663" t="str">
            <v>BANKEX25MAY69200PE</v>
          </cell>
          <cell r="E663" t="str">
            <v>BANKEX</v>
          </cell>
          <cell r="G663">
            <v>69200</v>
          </cell>
          <cell r="H663" t="str">
            <v>PE</v>
          </cell>
          <cell r="J663">
            <v>5897.4700000000012</v>
          </cell>
          <cell r="K663">
            <v>-5897.4700000000012</v>
          </cell>
          <cell r="L663">
            <v>0</v>
          </cell>
        </row>
        <row r="664">
          <cell r="C664">
            <v>0</v>
          </cell>
          <cell r="D664" t="str">
            <v>BANKEX25MAY57900CE</v>
          </cell>
          <cell r="E664" t="str">
            <v>BANKEX</v>
          </cell>
          <cell r="G664">
            <v>57900</v>
          </cell>
          <cell r="H664" t="str">
            <v>CE</v>
          </cell>
          <cell r="J664">
            <v>5402.5299999999988</v>
          </cell>
          <cell r="K664">
            <v>-5402.5299999999988</v>
          </cell>
          <cell r="L664">
            <v>0</v>
          </cell>
        </row>
        <row r="665">
          <cell r="C665">
            <v>0</v>
          </cell>
          <cell r="D665" t="str">
            <v>BANKEX25MAY70600PE</v>
          </cell>
          <cell r="E665" t="str">
            <v>BANKEX</v>
          </cell>
          <cell r="G665">
            <v>70600</v>
          </cell>
          <cell r="H665" t="str">
            <v>PE</v>
          </cell>
          <cell r="J665">
            <v>7297.4700000000012</v>
          </cell>
          <cell r="K665">
            <v>-7297.4700000000012</v>
          </cell>
          <cell r="L665">
            <v>0</v>
          </cell>
        </row>
        <row r="666">
          <cell r="C666">
            <v>0</v>
          </cell>
          <cell r="D666" t="str">
            <v>BANKEX25MAY56600CE</v>
          </cell>
          <cell r="E666" t="str">
            <v>BANKEX</v>
          </cell>
          <cell r="G666">
            <v>56600</v>
          </cell>
          <cell r="H666" t="str">
            <v>CE</v>
          </cell>
          <cell r="J666">
            <v>6702.5299999999988</v>
          </cell>
          <cell r="K666">
            <v>-6702.5299999999988</v>
          </cell>
          <cell r="L666">
            <v>0</v>
          </cell>
        </row>
        <row r="667">
          <cell r="C667">
            <v>0</v>
          </cell>
          <cell r="D667" t="str">
            <v>BANKEX25MAY50900CE</v>
          </cell>
          <cell r="E667" t="str">
            <v>BANKEX</v>
          </cell>
          <cell r="G667">
            <v>50900</v>
          </cell>
          <cell r="H667" t="str">
            <v>CE</v>
          </cell>
          <cell r="J667">
            <v>12402.529999999999</v>
          </cell>
          <cell r="K667">
            <v>-12402.529999999999</v>
          </cell>
          <cell r="L667">
            <v>0</v>
          </cell>
        </row>
        <row r="668">
          <cell r="C668">
            <v>4.95</v>
          </cell>
          <cell r="D668" t="str">
            <v>BANKEX25MAY50100PE</v>
          </cell>
          <cell r="E668" t="str">
            <v>BANKEX</v>
          </cell>
          <cell r="G668">
            <v>50100</v>
          </cell>
          <cell r="H668" t="str">
            <v>PE</v>
          </cell>
          <cell r="J668">
            <v>0</v>
          </cell>
          <cell r="K668">
            <v>4.95</v>
          </cell>
          <cell r="L668">
            <v>1800</v>
          </cell>
        </row>
        <row r="669">
          <cell r="C669">
            <v>0</v>
          </cell>
          <cell r="D669" t="str">
            <v>BANKEX25MAY54900CE</v>
          </cell>
          <cell r="E669" t="str">
            <v>BANKEX</v>
          </cell>
          <cell r="G669">
            <v>54900</v>
          </cell>
          <cell r="H669" t="str">
            <v>CE</v>
          </cell>
          <cell r="J669">
            <v>8402.5299999999988</v>
          </cell>
          <cell r="K669">
            <v>-8402.5299999999988</v>
          </cell>
          <cell r="L669">
            <v>0</v>
          </cell>
        </row>
        <row r="670">
          <cell r="C670">
            <v>0</v>
          </cell>
          <cell r="D670" t="str">
            <v>BANKEX25MAY66100PE</v>
          </cell>
          <cell r="E670" t="str">
            <v>BANKEX</v>
          </cell>
          <cell r="G670">
            <v>66100</v>
          </cell>
          <cell r="H670" t="str">
            <v>PE</v>
          </cell>
          <cell r="J670">
            <v>2797.4700000000012</v>
          </cell>
          <cell r="K670">
            <v>-2797.4700000000012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BANKEX25MAY55700CE</v>
          </cell>
          <cell r="E672" t="str">
            <v>BANKEX</v>
          </cell>
          <cell r="G672">
            <v>55700</v>
          </cell>
          <cell r="H672" t="str">
            <v>CE</v>
          </cell>
          <cell r="J672">
            <v>7602.5299999999988</v>
          </cell>
          <cell r="K672">
            <v>-7602.5299999999988</v>
          </cell>
          <cell r="L672">
            <v>0</v>
          </cell>
        </row>
        <row r="673">
          <cell r="C673">
            <v>0</v>
          </cell>
          <cell r="D673" t="str">
            <v>BANKEX25MAY65100PE</v>
          </cell>
          <cell r="E673" t="str">
            <v>BANKEX</v>
          </cell>
          <cell r="G673">
            <v>65100</v>
          </cell>
          <cell r="H673" t="str">
            <v>PE</v>
          </cell>
          <cell r="J673">
            <v>1797.4700000000012</v>
          </cell>
          <cell r="K673">
            <v>-1797.4700000000012</v>
          </cell>
          <cell r="L673">
            <v>0</v>
          </cell>
        </row>
        <row r="674">
          <cell r="C674">
            <v>0</v>
          </cell>
          <cell r="D674" t="str">
            <v>BANKEX25MAY59100PE</v>
          </cell>
          <cell r="E674" t="str">
            <v>BANKEX</v>
          </cell>
          <cell r="G674">
            <v>59100</v>
          </cell>
          <cell r="H674" t="str">
            <v>PE</v>
          </cell>
          <cell r="J674">
            <v>0</v>
          </cell>
          <cell r="K674">
            <v>0</v>
          </cell>
          <cell r="L674">
            <v>0</v>
          </cell>
        </row>
        <row r="675">
          <cell r="D675" t="str">
            <v>BANKEX25MAY53800PE</v>
          </cell>
          <cell r="E675" t="str">
            <v>BANKEX</v>
          </cell>
          <cell r="G675">
            <v>53800</v>
          </cell>
          <cell r="H675" t="str">
            <v>PE</v>
          </cell>
          <cell r="J675">
            <v>0</v>
          </cell>
        </row>
        <row r="676">
          <cell r="C676">
            <v>0</v>
          </cell>
          <cell r="D676" t="str">
            <v>BANKEX25MAY60900PE</v>
          </cell>
          <cell r="E676" t="str">
            <v>BANKEX</v>
          </cell>
          <cell r="G676">
            <v>60900</v>
          </cell>
          <cell r="H676" t="str">
            <v>PE</v>
          </cell>
          <cell r="J676">
            <v>0</v>
          </cell>
          <cell r="K676">
            <v>0</v>
          </cell>
          <cell r="L676">
            <v>0</v>
          </cell>
        </row>
        <row r="677">
          <cell r="C677">
            <v>796</v>
          </cell>
          <cell r="D677" t="str">
            <v>BANKEX25MAY63100CE</v>
          </cell>
          <cell r="E677" t="str">
            <v>BANKEX</v>
          </cell>
          <cell r="G677">
            <v>63100</v>
          </cell>
          <cell r="H677" t="str">
            <v>CE</v>
          </cell>
          <cell r="J677">
            <v>202.52999999999884</v>
          </cell>
          <cell r="K677">
            <v>593.47000000000116</v>
          </cell>
          <cell r="L677">
            <v>4650</v>
          </cell>
        </row>
        <row r="678">
          <cell r="C678">
            <v>0</v>
          </cell>
          <cell r="D678" t="str">
            <v>BANKEX25MAY55900CE</v>
          </cell>
          <cell r="E678" t="str">
            <v>BANKEX</v>
          </cell>
          <cell r="G678">
            <v>55900</v>
          </cell>
          <cell r="H678" t="str">
            <v>CE</v>
          </cell>
          <cell r="J678">
            <v>7402.5299999999988</v>
          </cell>
          <cell r="K678">
            <v>-7402.5299999999988</v>
          </cell>
          <cell r="L678">
            <v>0</v>
          </cell>
        </row>
        <row r="679">
          <cell r="C679">
            <v>0</v>
          </cell>
          <cell r="D679" t="str">
            <v>BANKEX25MAY53600CE</v>
          </cell>
          <cell r="E679" t="str">
            <v>BANKEX</v>
          </cell>
          <cell r="G679">
            <v>53600</v>
          </cell>
          <cell r="H679" t="str">
            <v>CE</v>
          </cell>
          <cell r="J679">
            <v>9702.5299999999988</v>
          </cell>
          <cell r="K679">
            <v>-9702.5299999999988</v>
          </cell>
          <cell r="L679">
            <v>0</v>
          </cell>
        </row>
        <row r="680">
          <cell r="C680">
            <v>234</v>
          </cell>
          <cell r="D680" t="str">
            <v>BANKEX25MAY62200PE</v>
          </cell>
          <cell r="E680" t="str">
            <v>BANKEX</v>
          </cell>
          <cell r="G680">
            <v>62200</v>
          </cell>
          <cell r="H680" t="str">
            <v>PE</v>
          </cell>
          <cell r="J680">
            <v>0</v>
          </cell>
          <cell r="K680">
            <v>234</v>
          </cell>
          <cell r="L680">
            <v>150</v>
          </cell>
        </row>
        <row r="681">
          <cell r="D681" t="str">
            <v>BANKEX25MAY50600PE</v>
          </cell>
          <cell r="E681" t="str">
            <v>BANKEX</v>
          </cell>
          <cell r="G681">
            <v>50600</v>
          </cell>
          <cell r="H681" t="str">
            <v>PE</v>
          </cell>
          <cell r="J681">
            <v>0</v>
          </cell>
        </row>
        <row r="682">
          <cell r="D682" t="str">
            <v>BANKEX25MAY50900PE</v>
          </cell>
          <cell r="E682" t="str">
            <v>BANKEX</v>
          </cell>
          <cell r="G682">
            <v>50900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BANKEX25MAY67900CE</v>
          </cell>
          <cell r="E683" t="str">
            <v>BANKEX</v>
          </cell>
          <cell r="G683">
            <v>67900</v>
          </cell>
          <cell r="H683" t="str">
            <v>CE</v>
          </cell>
          <cell r="J683">
            <v>0</v>
          </cell>
          <cell r="K683">
            <v>0</v>
          </cell>
          <cell r="L683">
            <v>0</v>
          </cell>
        </row>
        <row r="684">
          <cell r="C684">
            <v>296.5</v>
          </cell>
          <cell r="D684" t="str">
            <v>BANKEX25MAY64200CE</v>
          </cell>
          <cell r="E684" t="str">
            <v>BANKEX</v>
          </cell>
          <cell r="G684">
            <v>64200</v>
          </cell>
          <cell r="H684" t="str">
            <v>CE</v>
          </cell>
          <cell r="J684">
            <v>0</v>
          </cell>
          <cell r="K684">
            <v>296.5</v>
          </cell>
          <cell r="L684">
            <v>510</v>
          </cell>
        </row>
        <row r="685">
          <cell r="D685" t="str">
            <v>BANKEX25MAY53900PE</v>
          </cell>
          <cell r="E685" t="str">
            <v>BANKEX</v>
          </cell>
          <cell r="G685">
            <v>53900</v>
          </cell>
          <cell r="H685" t="str">
            <v>PE</v>
          </cell>
          <cell r="J685">
            <v>0</v>
          </cell>
        </row>
        <row r="686">
          <cell r="C686">
            <v>1550</v>
          </cell>
          <cell r="D686" t="str">
            <v>BANKEX25MAY62000CE</v>
          </cell>
          <cell r="E686" t="str">
            <v>BANKEX</v>
          </cell>
          <cell r="G686">
            <v>62000</v>
          </cell>
          <cell r="H686" t="str">
            <v>CE</v>
          </cell>
          <cell r="J686">
            <v>1302.5299999999988</v>
          </cell>
          <cell r="K686">
            <v>247.47000000000116</v>
          </cell>
          <cell r="L686">
            <v>210</v>
          </cell>
        </row>
        <row r="687">
          <cell r="C687">
            <v>0</v>
          </cell>
          <cell r="D687" t="str">
            <v>BANKEX25MAY56900CE</v>
          </cell>
          <cell r="E687" t="str">
            <v>BANKEX</v>
          </cell>
          <cell r="G687">
            <v>56900</v>
          </cell>
          <cell r="H687" t="str">
            <v>CE</v>
          </cell>
          <cell r="J687">
            <v>6402.5299999999988</v>
          </cell>
          <cell r="K687">
            <v>-6402.5299999999988</v>
          </cell>
          <cell r="L687">
            <v>0</v>
          </cell>
        </row>
        <row r="688">
          <cell r="C688">
            <v>608.15</v>
          </cell>
          <cell r="D688" t="str">
            <v>BANKEX25MAY63400CE</v>
          </cell>
          <cell r="E688" t="str">
            <v>BANKEX</v>
          </cell>
          <cell r="G688">
            <v>63400</v>
          </cell>
          <cell r="H688" t="str">
            <v>CE</v>
          </cell>
          <cell r="J688">
            <v>0</v>
          </cell>
          <cell r="K688">
            <v>608.15</v>
          </cell>
          <cell r="L688">
            <v>2400</v>
          </cell>
        </row>
        <row r="689">
          <cell r="C689">
            <v>0</v>
          </cell>
          <cell r="D689" t="str">
            <v>BANKEX25MAY51800CE</v>
          </cell>
          <cell r="E689" t="str">
            <v>BANKEX</v>
          </cell>
          <cell r="G689">
            <v>51800</v>
          </cell>
          <cell r="H689" t="str">
            <v>CE</v>
          </cell>
          <cell r="J689">
            <v>11502.529999999999</v>
          </cell>
          <cell r="K689">
            <v>-11502.529999999999</v>
          </cell>
          <cell r="L689">
            <v>0</v>
          </cell>
        </row>
        <row r="690">
          <cell r="D690" t="str">
            <v>BANKEX25MAY52800PE</v>
          </cell>
          <cell r="E690" t="str">
            <v>BANKEX</v>
          </cell>
          <cell r="G690">
            <v>52800</v>
          </cell>
          <cell r="H690" t="str">
            <v>PE</v>
          </cell>
          <cell r="J690">
            <v>0</v>
          </cell>
        </row>
        <row r="691">
          <cell r="C691">
            <v>843.25</v>
          </cell>
          <cell r="D691" t="str">
            <v>BANKEX25MAY62900CE</v>
          </cell>
          <cell r="E691" t="str">
            <v>BANKEX</v>
          </cell>
          <cell r="G691">
            <v>62900</v>
          </cell>
          <cell r="H691" t="str">
            <v>CE</v>
          </cell>
          <cell r="J691">
            <v>402.52999999999884</v>
          </cell>
          <cell r="K691">
            <v>440.72000000000116</v>
          </cell>
          <cell r="L691">
            <v>1620</v>
          </cell>
        </row>
        <row r="692">
          <cell r="C692">
            <v>0</v>
          </cell>
          <cell r="D692" t="str">
            <v>BANKEX25MAY70000PE</v>
          </cell>
          <cell r="E692" t="str">
            <v>BANKEX</v>
          </cell>
          <cell r="G692">
            <v>70000</v>
          </cell>
          <cell r="H692" t="str">
            <v>PE</v>
          </cell>
          <cell r="J692">
            <v>6697.4700000000012</v>
          </cell>
          <cell r="K692">
            <v>-6697.4700000000012</v>
          </cell>
          <cell r="L692">
            <v>0</v>
          </cell>
        </row>
        <row r="693">
          <cell r="C693">
            <v>0</v>
          </cell>
          <cell r="D693" t="str">
            <v>BANKEX25MAY65800PE</v>
          </cell>
          <cell r="E693" t="str">
            <v>BANKEX</v>
          </cell>
          <cell r="G693">
            <v>65800</v>
          </cell>
          <cell r="H693" t="str">
            <v>PE</v>
          </cell>
          <cell r="J693">
            <v>2497.4700000000012</v>
          </cell>
          <cell r="K693">
            <v>-2497.4700000000012</v>
          </cell>
          <cell r="L693">
            <v>0</v>
          </cell>
        </row>
        <row r="694">
          <cell r="D694" t="str">
            <v>BANKEX25MAY70700CE</v>
          </cell>
          <cell r="E694" t="str">
            <v>BANKEX</v>
          </cell>
          <cell r="G694">
            <v>70700</v>
          </cell>
          <cell r="H694" t="str">
            <v>CE</v>
          </cell>
          <cell r="J694">
            <v>0</v>
          </cell>
        </row>
        <row r="695">
          <cell r="D695" t="str">
            <v>BANKEX25MAY51700PE</v>
          </cell>
          <cell r="E695" t="str">
            <v>BANKEX</v>
          </cell>
          <cell r="G695">
            <v>51700</v>
          </cell>
          <cell r="H695" t="str">
            <v>PE</v>
          </cell>
          <cell r="J695">
            <v>0</v>
          </cell>
        </row>
        <row r="696">
          <cell r="C696">
            <v>0</v>
          </cell>
          <cell r="D696" t="str">
            <v>BANKEX25MAY58600PE</v>
          </cell>
          <cell r="E696" t="str">
            <v>BANKEX</v>
          </cell>
          <cell r="G696">
            <v>58600</v>
          </cell>
          <cell r="H696" t="str">
            <v>PE</v>
          </cell>
          <cell r="J696">
            <v>0</v>
          </cell>
          <cell r="K696">
            <v>0</v>
          </cell>
          <cell r="L696">
            <v>0</v>
          </cell>
        </row>
        <row r="697">
          <cell r="C697">
            <v>149.44999999999999</v>
          </cell>
          <cell r="D697" t="str">
            <v>BANKEX25MAY61600PE</v>
          </cell>
          <cell r="E697" t="str">
            <v>BANKEX</v>
          </cell>
          <cell r="G697">
            <v>61600</v>
          </cell>
          <cell r="H697" t="str">
            <v>PE</v>
          </cell>
          <cell r="J697">
            <v>0</v>
          </cell>
          <cell r="K697">
            <v>149.44999999999999</v>
          </cell>
          <cell r="L697">
            <v>240</v>
          </cell>
        </row>
        <row r="698">
          <cell r="D698" t="str">
            <v>BANKEX25MAY52200PE</v>
          </cell>
          <cell r="E698" t="str">
            <v>BANKEX</v>
          </cell>
          <cell r="G698">
            <v>52200</v>
          </cell>
          <cell r="H698" t="str">
            <v>PE</v>
          </cell>
          <cell r="J698">
            <v>0</v>
          </cell>
        </row>
        <row r="699">
          <cell r="C699">
            <v>0</v>
          </cell>
          <cell r="D699" t="str">
            <v>BANKEX25MAY66200PE</v>
          </cell>
          <cell r="E699" t="str">
            <v>BANKEX</v>
          </cell>
          <cell r="G699">
            <v>66200</v>
          </cell>
          <cell r="H699" t="str">
            <v>PE</v>
          </cell>
          <cell r="J699">
            <v>2897.4700000000012</v>
          </cell>
          <cell r="K699">
            <v>-2897.4700000000012</v>
          </cell>
          <cell r="L699">
            <v>0</v>
          </cell>
        </row>
        <row r="700">
          <cell r="C700">
            <v>0</v>
          </cell>
          <cell r="D700" t="str">
            <v>BANKEX25MAY52100CE</v>
          </cell>
          <cell r="E700" t="str">
            <v>BANKEX</v>
          </cell>
          <cell r="G700">
            <v>52100</v>
          </cell>
          <cell r="H700" t="str">
            <v>CE</v>
          </cell>
          <cell r="J700">
            <v>11202.529999999999</v>
          </cell>
          <cell r="K700">
            <v>-11202.529999999999</v>
          </cell>
          <cell r="L700">
            <v>0</v>
          </cell>
        </row>
        <row r="701">
          <cell r="C701">
            <v>0</v>
          </cell>
          <cell r="D701" t="str">
            <v>BANKEX25MAY67500PE</v>
          </cell>
          <cell r="E701" t="str">
            <v>BANKEX</v>
          </cell>
          <cell r="G701">
            <v>67500</v>
          </cell>
          <cell r="H701" t="str">
            <v>PE</v>
          </cell>
          <cell r="J701">
            <v>4197.4700000000012</v>
          </cell>
          <cell r="K701">
            <v>-4197.4700000000012</v>
          </cell>
          <cell r="L701">
            <v>0</v>
          </cell>
        </row>
        <row r="702">
          <cell r="D702" t="str">
            <v>BANKEX25MAY54600PE</v>
          </cell>
          <cell r="E702" t="str">
            <v>BANKEX</v>
          </cell>
          <cell r="G702">
            <v>54600</v>
          </cell>
          <cell r="H702" t="str">
            <v>PE</v>
          </cell>
          <cell r="J702">
            <v>0</v>
          </cell>
        </row>
        <row r="703">
          <cell r="C703">
            <v>361.25</v>
          </cell>
          <cell r="D703" t="str">
            <v>BANKEX25MAY64000CE</v>
          </cell>
          <cell r="E703" t="str">
            <v>BANKEX</v>
          </cell>
          <cell r="G703">
            <v>64000</v>
          </cell>
          <cell r="H703" t="str">
            <v>CE</v>
          </cell>
          <cell r="J703">
            <v>0</v>
          </cell>
          <cell r="K703">
            <v>361.25</v>
          </cell>
          <cell r="L703">
            <v>1950</v>
          </cell>
        </row>
        <row r="704">
          <cell r="C704">
            <v>70.95</v>
          </cell>
          <cell r="D704" t="str">
            <v>BANKEX25MAY60800PE</v>
          </cell>
          <cell r="E704" t="str">
            <v>BANKEX</v>
          </cell>
          <cell r="G704">
            <v>60800</v>
          </cell>
          <cell r="H704" t="str">
            <v>PE</v>
          </cell>
          <cell r="J704">
            <v>0</v>
          </cell>
          <cell r="K704">
            <v>70.95</v>
          </cell>
          <cell r="L704">
            <v>90</v>
          </cell>
        </row>
        <row r="705">
          <cell r="D705" t="str">
            <v>BANKEX25MAY50700PE</v>
          </cell>
          <cell r="E705" t="str">
            <v>BANKEX</v>
          </cell>
          <cell r="G705">
            <v>50700</v>
          </cell>
          <cell r="H705" t="str">
            <v>PE</v>
          </cell>
          <cell r="J705">
            <v>0</v>
          </cell>
        </row>
        <row r="706">
          <cell r="C706">
            <v>0</v>
          </cell>
          <cell r="D706" t="str">
            <v>BANKEX25MAY65200PE</v>
          </cell>
          <cell r="E706" t="str">
            <v>BANKEX</v>
          </cell>
          <cell r="G706">
            <v>65200</v>
          </cell>
          <cell r="H706" t="str">
            <v>PE</v>
          </cell>
          <cell r="J706">
            <v>1897.4700000000012</v>
          </cell>
          <cell r="K706">
            <v>-1897.4700000000012</v>
          </cell>
          <cell r="L706">
            <v>0</v>
          </cell>
        </row>
        <row r="707">
          <cell r="C707">
            <v>202.35</v>
          </cell>
          <cell r="D707" t="str">
            <v>BANKEX25MAY62000PE</v>
          </cell>
          <cell r="E707" t="str">
            <v>BANKEX</v>
          </cell>
          <cell r="G707">
            <v>62000</v>
          </cell>
          <cell r="H707" t="str">
            <v>PE</v>
          </cell>
          <cell r="J707">
            <v>0</v>
          </cell>
          <cell r="K707">
            <v>202.35</v>
          </cell>
          <cell r="L707">
            <v>420</v>
          </cell>
        </row>
        <row r="708">
          <cell r="C708">
            <v>0</v>
          </cell>
          <cell r="D708" t="str">
            <v>BANKEX25MAY64100PE</v>
          </cell>
          <cell r="E708" t="str">
            <v>BANKEX</v>
          </cell>
          <cell r="G708">
            <v>64100</v>
          </cell>
          <cell r="H708" t="str">
            <v>PE</v>
          </cell>
          <cell r="J708">
            <v>797.47000000000116</v>
          </cell>
          <cell r="K708">
            <v>-797.47000000000116</v>
          </cell>
          <cell r="L708">
            <v>0</v>
          </cell>
        </row>
        <row r="709">
          <cell r="C709">
            <v>0</v>
          </cell>
          <cell r="D709" t="str">
            <v>BANKEX25MAY59100CE</v>
          </cell>
          <cell r="E709" t="str">
            <v>BANKEX</v>
          </cell>
          <cell r="G709">
            <v>59100</v>
          </cell>
          <cell r="H709" t="str">
            <v>CE</v>
          </cell>
          <cell r="J709">
            <v>4202.5299999999988</v>
          </cell>
          <cell r="K709">
            <v>-4202.5299999999988</v>
          </cell>
          <cell r="L709">
            <v>0</v>
          </cell>
        </row>
        <row r="710">
          <cell r="C710">
            <v>9.5</v>
          </cell>
          <cell r="D710" t="str">
            <v>BANKEX25MAY49800PE</v>
          </cell>
          <cell r="E710" t="str">
            <v>BANKEX</v>
          </cell>
          <cell r="G710">
            <v>49800</v>
          </cell>
          <cell r="H710" t="str">
            <v>PE</v>
          </cell>
          <cell r="J710">
            <v>0</v>
          </cell>
          <cell r="K710">
            <v>9.5</v>
          </cell>
          <cell r="L710">
            <v>510</v>
          </cell>
        </row>
        <row r="711">
          <cell r="C711">
            <v>0</v>
          </cell>
          <cell r="D711" t="str">
            <v>BANKEX25MAY58700CE</v>
          </cell>
          <cell r="E711" t="str">
            <v>BANKEX</v>
          </cell>
          <cell r="G711">
            <v>58700</v>
          </cell>
          <cell r="H711" t="str">
            <v>CE</v>
          </cell>
          <cell r="J711">
            <v>4602.5299999999988</v>
          </cell>
          <cell r="K711">
            <v>-4602.5299999999988</v>
          </cell>
          <cell r="L711">
            <v>0</v>
          </cell>
        </row>
        <row r="712">
          <cell r="C712">
            <v>0</v>
          </cell>
          <cell r="D712" t="str">
            <v>BANKEX25MAY56300CE</v>
          </cell>
          <cell r="E712" t="str">
            <v>BANKEX</v>
          </cell>
          <cell r="G712">
            <v>56300</v>
          </cell>
          <cell r="H712" t="str">
            <v>CE</v>
          </cell>
          <cell r="J712">
            <v>7002.5299999999988</v>
          </cell>
          <cell r="K712">
            <v>-7002.5299999999988</v>
          </cell>
          <cell r="L712">
            <v>0</v>
          </cell>
        </row>
        <row r="713">
          <cell r="C713">
            <v>0</v>
          </cell>
          <cell r="D713" t="str">
            <v>BANKEX25MAY66900PE</v>
          </cell>
          <cell r="E713" t="str">
            <v>BANKEX</v>
          </cell>
          <cell r="G713">
            <v>66900</v>
          </cell>
          <cell r="H713" t="str">
            <v>PE</v>
          </cell>
          <cell r="J713">
            <v>3597.4700000000012</v>
          </cell>
          <cell r="K713">
            <v>-3597.4700000000012</v>
          </cell>
          <cell r="L713">
            <v>0</v>
          </cell>
        </row>
        <row r="714">
          <cell r="C714">
            <v>0</v>
          </cell>
          <cell r="D714" t="str">
            <v>BANKEX25MAY52200CE</v>
          </cell>
          <cell r="E714" t="str">
            <v>BANKEX</v>
          </cell>
          <cell r="G714">
            <v>52200</v>
          </cell>
          <cell r="H714" t="str">
            <v>CE</v>
          </cell>
          <cell r="J714">
            <v>11102.529999999999</v>
          </cell>
          <cell r="K714">
            <v>-11102.529999999999</v>
          </cell>
          <cell r="L714">
            <v>0</v>
          </cell>
        </row>
        <row r="715">
          <cell r="C715">
            <v>0</v>
          </cell>
          <cell r="D715" t="str">
            <v>BANKEX25MAY56800CE</v>
          </cell>
          <cell r="E715" t="str">
            <v>BANKEX</v>
          </cell>
          <cell r="G715">
            <v>56800</v>
          </cell>
          <cell r="H715" t="str">
            <v>CE</v>
          </cell>
          <cell r="J715">
            <v>6502.5299999999988</v>
          </cell>
          <cell r="K715">
            <v>-6502.5299999999988</v>
          </cell>
          <cell r="L715">
            <v>0</v>
          </cell>
        </row>
        <row r="716">
          <cell r="C716">
            <v>0</v>
          </cell>
          <cell r="D716" t="str">
            <v>BANKEX25MAY63600PE</v>
          </cell>
          <cell r="E716" t="str">
            <v>BANKEX</v>
          </cell>
          <cell r="G716">
            <v>63600</v>
          </cell>
          <cell r="H716" t="str">
            <v>PE</v>
          </cell>
          <cell r="J716">
            <v>297.47000000000116</v>
          </cell>
          <cell r="K716">
            <v>-297.47000000000116</v>
          </cell>
          <cell r="L716">
            <v>0</v>
          </cell>
        </row>
        <row r="717">
          <cell r="C717">
            <v>20</v>
          </cell>
          <cell r="D717" t="str">
            <v>BANKEX25MAY55000PE</v>
          </cell>
          <cell r="E717" t="str">
            <v>BANKEX</v>
          </cell>
          <cell r="G717">
            <v>55000</v>
          </cell>
          <cell r="H717" t="str">
            <v>PE</v>
          </cell>
          <cell r="J717">
            <v>0</v>
          </cell>
          <cell r="K717">
            <v>20</v>
          </cell>
          <cell r="L717">
            <v>120</v>
          </cell>
        </row>
        <row r="718">
          <cell r="C718">
            <v>0</v>
          </cell>
          <cell r="D718" t="str">
            <v>BANKEX25MAY50700CE</v>
          </cell>
          <cell r="E718" t="str">
            <v>BANKEX</v>
          </cell>
          <cell r="G718">
            <v>50700</v>
          </cell>
          <cell r="H718" t="str">
            <v>CE</v>
          </cell>
          <cell r="J718">
            <v>12602.529999999999</v>
          </cell>
          <cell r="K718">
            <v>-12602.529999999999</v>
          </cell>
          <cell r="L718">
            <v>0</v>
          </cell>
        </row>
        <row r="719">
          <cell r="C719">
            <v>0</v>
          </cell>
          <cell r="D719" t="str">
            <v>BANKEX25MAY66900CE</v>
          </cell>
          <cell r="E719" t="str">
            <v>BANKEX</v>
          </cell>
          <cell r="G719">
            <v>66900</v>
          </cell>
          <cell r="H719" t="str">
            <v>CE</v>
          </cell>
          <cell r="J719">
            <v>0</v>
          </cell>
          <cell r="K719">
            <v>0</v>
          </cell>
          <cell r="L719">
            <v>0</v>
          </cell>
        </row>
        <row r="720">
          <cell r="C720">
            <v>0</v>
          </cell>
          <cell r="D720" t="str">
            <v>BANKEX25MAY71300PE</v>
          </cell>
          <cell r="E720" t="str">
            <v>BANKEX</v>
          </cell>
          <cell r="G720">
            <v>71300</v>
          </cell>
          <cell r="H720" t="str">
            <v>PE</v>
          </cell>
          <cell r="J720">
            <v>7997.4700000000012</v>
          </cell>
          <cell r="K720">
            <v>-7997.4700000000012</v>
          </cell>
          <cell r="L720">
            <v>0</v>
          </cell>
        </row>
        <row r="721">
          <cell r="C721">
            <v>1523.5</v>
          </cell>
          <cell r="D721" t="str">
            <v>BANKEX25MAY61800CE</v>
          </cell>
          <cell r="E721" t="str">
            <v>BANKEX</v>
          </cell>
          <cell r="G721">
            <v>61800</v>
          </cell>
          <cell r="H721" t="str">
            <v>CE</v>
          </cell>
          <cell r="J721">
            <v>1502.5299999999988</v>
          </cell>
          <cell r="K721">
            <v>20.970000000001164</v>
          </cell>
          <cell r="L721">
            <v>90</v>
          </cell>
        </row>
        <row r="722">
          <cell r="C722">
            <v>0</v>
          </cell>
          <cell r="D722" t="str">
            <v>BANKEX25MAY60600PE</v>
          </cell>
          <cell r="E722" t="str">
            <v>BANKEX</v>
          </cell>
          <cell r="G722">
            <v>60600</v>
          </cell>
          <cell r="H722" t="str">
            <v>PE</v>
          </cell>
          <cell r="J722">
            <v>0</v>
          </cell>
          <cell r="K722">
            <v>0</v>
          </cell>
          <cell r="L722">
            <v>0</v>
          </cell>
        </row>
        <row r="723">
          <cell r="C723">
            <v>0</v>
          </cell>
          <cell r="D723" t="str">
            <v>BANKEX25MAY57200CE</v>
          </cell>
          <cell r="E723" t="str">
            <v>BANKEX</v>
          </cell>
          <cell r="G723">
            <v>57200</v>
          </cell>
          <cell r="H723" t="str">
            <v>CE</v>
          </cell>
          <cell r="J723">
            <v>6102.5299999999988</v>
          </cell>
          <cell r="K723">
            <v>-6102.5299999999988</v>
          </cell>
          <cell r="L723">
            <v>0</v>
          </cell>
        </row>
        <row r="724">
          <cell r="C724">
            <v>0</v>
          </cell>
          <cell r="D724" t="str">
            <v>BANKEX25MAY58000PE</v>
          </cell>
          <cell r="E724" t="str">
            <v>BANKEX</v>
          </cell>
          <cell r="G724">
            <v>58000</v>
          </cell>
          <cell r="H724" t="str">
            <v>PE</v>
          </cell>
          <cell r="J724">
            <v>0</v>
          </cell>
          <cell r="K724">
            <v>0</v>
          </cell>
          <cell r="L724">
            <v>0</v>
          </cell>
        </row>
        <row r="725">
          <cell r="C725">
            <v>0</v>
          </cell>
          <cell r="D725" t="str">
            <v>BANKEX25MAY52900CE</v>
          </cell>
          <cell r="E725" t="str">
            <v>BANKEX</v>
          </cell>
          <cell r="G725">
            <v>52900</v>
          </cell>
          <cell r="H725" t="str">
            <v>CE</v>
          </cell>
          <cell r="J725">
            <v>10402.529999999999</v>
          </cell>
          <cell r="K725">
            <v>-10402.529999999999</v>
          </cell>
          <cell r="L725">
            <v>0</v>
          </cell>
        </row>
        <row r="726">
          <cell r="C726">
            <v>615.79999999999995</v>
          </cell>
          <cell r="D726" t="str">
            <v>BANKEX25MAY63300PE</v>
          </cell>
          <cell r="E726" t="str">
            <v>BANKEX</v>
          </cell>
          <cell r="G726">
            <v>63300</v>
          </cell>
          <cell r="H726" t="str">
            <v>PE</v>
          </cell>
          <cell r="J726">
            <v>0</v>
          </cell>
          <cell r="K726">
            <v>615.79999999999995</v>
          </cell>
          <cell r="L726">
            <v>2850</v>
          </cell>
        </row>
        <row r="727">
          <cell r="C727">
            <v>0</v>
          </cell>
          <cell r="D727" t="str">
            <v>BANKEX25MAY59800CE</v>
          </cell>
          <cell r="E727" t="str">
            <v>BANKEX</v>
          </cell>
          <cell r="G727">
            <v>59800</v>
          </cell>
          <cell r="H727" t="str">
            <v>CE</v>
          </cell>
          <cell r="J727">
            <v>3502.5299999999988</v>
          </cell>
          <cell r="K727">
            <v>-3502.5299999999988</v>
          </cell>
          <cell r="L727">
            <v>0</v>
          </cell>
        </row>
        <row r="728">
          <cell r="D728" t="str">
            <v>BANKEX25MAY70400CE</v>
          </cell>
          <cell r="E728" t="str">
            <v>BANKEX</v>
          </cell>
          <cell r="G728">
            <v>70400</v>
          </cell>
          <cell r="H728" t="str">
            <v>CE</v>
          </cell>
          <cell r="J728">
            <v>0</v>
          </cell>
        </row>
        <row r="729">
          <cell r="D729" t="str">
            <v>BANKEX25MAY54300PE</v>
          </cell>
          <cell r="E729" t="str">
            <v>BANKEX</v>
          </cell>
          <cell r="G729">
            <v>54300</v>
          </cell>
          <cell r="H729" t="str">
            <v>PE</v>
          </cell>
          <cell r="J729">
            <v>0</v>
          </cell>
        </row>
        <row r="730">
          <cell r="C730">
            <v>0</v>
          </cell>
          <cell r="D730" t="str">
            <v>BANKEX25MAY60400PE</v>
          </cell>
          <cell r="E730" t="str">
            <v>BANKEX</v>
          </cell>
          <cell r="G730">
            <v>60400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364.5</v>
          </cell>
          <cell r="D731" t="str">
            <v>BANKEX25MAY62700PE</v>
          </cell>
          <cell r="E731" t="str">
            <v>BANKEX</v>
          </cell>
          <cell r="G731">
            <v>62700</v>
          </cell>
          <cell r="H731" t="str">
            <v>PE</v>
          </cell>
          <cell r="J731">
            <v>0</v>
          </cell>
          <cell r="K731">
            <v>364.5</v>
          </cell>
          <cell r="L731">
            <v>240</v>
          </cell>
        </row>
        <row r="732">
          <cell r="C732">
            <v>0</v>
          </cell>
          <cell r="D732" t="str">
            <v>BANKEX25MAY65500PE</v>
          </cell>
          <cell r="E732" t="str">
            <v>BANKEX</v>
          </cell>
          <cell r="G732">
            <v>65500</v>
          </cell>
          <cell r="H732" t="str">
            <v>PE</v>
          </cell>
          <cell r="J732">
            <v>2197.4700000000012</v>
          </cell>
          <cell r="K732">
            <v>-2197.4700000000012</v>
          </cell>
          <cell r="L732">
            <v>0</v>
          </cell>
        </row>
        <row r="733">
          <cell r="C733">
            <v>0</v>
          </cell>
          <cell r="D733" t="str">
            <v>BANKEX25MAY54000CE</v>
          </cell>
          <cell r="E733" t="str">
            <v>BANKEX</v>
          </cell>
          <cell r="G733">
            <v>54000</v>
          </cell>
          <cell r="H733" t="str">
            <v>CE</v>
          </cell>
          <cell r="J733">
            <v>9302.5299999999988</v>
          </cell>
          <cell r="K733">
            <v>-9302.5299999999988</v>
          </cell>
          <cell r="L733">
            <v>0</v>
          </cell>
        </row>
        <row r="734">
          <cell r="C734">
            <v>0</v>
          </cell>
          <cell r="D734" t="str">
            <v>BANKEX25MAY49700CE</v>
          </cell>
          <cell r="E734" t="str">
            <v>BANKEX</v>
          </cell>
          <cell r="G734">
            <v>49700</v>
          </cell>
          <cell r="H734" t="str">
            <v>CE</v>
          </cell>
          <cell r="J734">
            <v>13602.529999999999</v>
          </cell>
          <cell r="K734">
            <v>-13602.529999999999</v>
          </cell>
          <cell r="L734">
            <v>0</v>
          </cell>
        </row>
        <row r="735">
          <cell r="C735">
            <v>0</v>
          </cell>
          <cell r="D735" t="str">
            <v>BANKEX25MAY63800PE</v>
          </cell>
          <cell r="E735" t="str">
            <v>BANKEX</v>
          </cell>
          <cell r="G735">
            <v>63800</v>
          </cell>
          <cell r="H735" t="str">
            <v>PE</v>
          </cell>
          <cell r="J735">
            <v>497.47000000000116</v>
          </cell>
          <cell r="K735">
            <v>-497.47000000000116</v>
          </cell>
          <cell r="L735">
            <v>0</v>
          </cell>
        </row>
        <row r="736">
          <cell r="C736">
            <v>0</v>
          </cell>
          <cell r="D736" t="str">
            <v>BANKEX25MAY71200PE</v>
          </cell>
          <cell r="E736" t="str">
            <v>BANKEX</v>
          </cell>
          <cell r="G736">
            <v>71200</v>
          </cell>
          <cell r="H736" t="str">
            <v>PE</v>
          </cell>
          <cell r="J736">
            <v>7897.4700000000012</v>
          </cell>
          <cell r="K736">
            <v>-7897.4700000000012</v>
          </cell>
          <cell r="L736">
            <v>0</v>
          </cell>
        </row>
        <row r="737">
          <cell r="C737">
            <v>0</v>
          </cell>
          <cell r="D737" t="str">
            <v>BANKEX25MAY58400CE</v>
          </cell>
          <cell r="E737" t="str">
            <v>BANKEX</v>
          </cell>
          <cell r="G737">
            <v>58400</v>
          </cell>
          <cell r="H737" t="str">
            <v>CE</v>
          </cell>
          <cell r="J737">
            <v>4902.5299999999988</v>
          </cell>
          <cell r="K737">
            <v>-4902.5299999999988</v>
          </cell>
          <cell r="L737">
            <v>0</v>
          </cell>
        </row>
        <row r="738">
          <cell r="C738">
            <v>1053.9000000000001</v>
          </cell>
          <cell r="D738" t="str">
            <v>BANKEX25MAY62400CE</v>
          </cell>
          <cell r="E738" t="str">
            <v>BANKEX</v>
          </cell>
          <cell r="G738">
            <v>62400</v>
          </cell>
          <cell r="H738" t="str">
            <v>CE</v>
          </cell>
          <cell r="J738">
            <v>902.52999999999884</v>
          </cell>
          <cell r="K738">
            <v>151.37000000000126</v>
          </cell>
          <cell r="L738">
            <v>180</v>
          </cell>
        </row>
        <row r="739">
          <cell r="C739">
            <v>1015.65</v>
          </cell>
          <cell r="D739" t="str">
            <v>BANKEX25MAY62700CE</v>
          </cell>
          <cell r="E739" t="str">
            <v>BANKEX</v>
          </cell>
          <cell r="G739">
            <v>62700</v>
          </cell>
          <cell r="H739" t="str">
            <v>CE</v>
          </cell>
          <cell r="J739">
            <v>602.52999999999884</v>
          </cell>
          <cell r="K739">
            <v>413.12000000000114</v>
          </cell>
          <cell r="L739">
            <v>150</v>
          </cell>
        </row>
        <row r="740">
          <cell r="C740">
            <v>89</v>
          </cell>
          <cell r="D740" t="str">
            <v>BANKEX25MAY61100PE</v>
          </cell>
          <cell r="E740" t="str">
            <v>BANKEX</v>
          </cell>
          <cell r="G740">
            <v>61100</v>
          </cell>
          <cell r="H740" t="str">
            <v>PE</v>
          </cell>
          <cell r="J740">
            <v>0</v>
          </cell>
          <cell r="K740">
            <v>89</v>
          </cell>
          <cell r="L740">
            <v>360</v>
          </cell>
        </row>
        <row r="741">
          <cell r="C741">
            <v>0</v>
          </cell>
          <cell r="D741" t="str">
            <v>BANKEX25MAY53300CE</v>
          </cell>
          <cell r="E741" t="str">
            <v>BANKEX</v>
          </cell>
          <cell r="G741">
            <v>53300</v>
          </cell>
          <cell r="H741" t="str">
            <v>CE</v>
          </cell>
          <cell r="J741">
            <v>10002.529999999999</v>
          </cell>
          <cell r="K741">
            <v>-10002.529999999999</v>
          </cell>
          <cell r="L741">
            <v>0</v>
          </cell>
        </row>
        <row r="742">
          <cell r="D742" t="str">
            <v>BANKEX25MAY69500CE</v>
          </cell>
          <cell r="E742" t="str">
            <v>BANKEX</v>
          </cell>
          <cell r="G742">
            <v>69500</v>
          </cell>
          <cell r="H742" t="str">
            <v>CE</v>
          </cell>
          <cell r="J742">
            <v>0</v>
          </cell>
        </row>
        <row r="743">
          <cell r="D743" t="str">
            <v>BANKEX25MAY70100CE</v>
          </cell>
          <cell r="E743" t="str">
            <v>BANKEX</v>
          </cell>
          <cell r="G743">
            <v>70100</v>
          </cell>
          <cell r="H743" t="str">
            <v>CE</v>
          </cell>
          <cell r="J743">
            <v>0</v>
          </cell>
        </row>
        <row r="744">
          <cell r="C744">
            <v>0</v>
          </cell>
          <cell r="D744" t="str">
            <v>BANKEX25MAY66700CE</v>
          </cell>
          <cell r="E744" t="str">
            <v>BANKEX</v>
          </cell>
          <cell r="G744">
            <v>66700</v>
          </cell>
          <cell r="H744" t="str">
            <v>CE</v>
          </cell>
          <cell r="J744">
            <v>0</v>
          </cell>
          <cell r="K744">
            <v>0</v>
          </cell>
          <cell r="L744">
            <v>0</v>
          </cell>
        </row>
        <row r="745">
          <cell r="C745">
            <v>0</v>
          </cell>
          <cell r="D745" t="str">
            <v>BANKEX25MAY59600CE</v>
          </cell>
          <cell r="E745" t="str">
            <v>BANKEX</v>
          </cell>
          <cell r="G745">
            <v>59600</v>
          </cell>
          <cell r="H745" t="str">
            <v>CE</v>
          </cell>
          <cell r="J745">
            <v>3702.5299999999988</v>
          </cell>
          <cell r="K745">
            <v>-3702.5299999999988</v>
          </cell>
          <cell r="L745">
            <v>0</v>
          </cell>
        </row>
        <row r="746">
          <cell r="C746">
            <v>0</v>
          </cell>
          <cell r="D746" t="str">
            <v>BANKEX25MAY55200CE</v>
          </cell>
          <cell r="E746" t="str">
            <v>BANKEX</v>
          </cell>
          <cell r="G746">
            <v>55200</v>
          </cell>
          <cell r="H746" t="str">
            <v>CE</v>
          </cell>
          <cell r="J746">
            <v>8102.5299999999988</v>
          </cell>
          <cell r="K746">
            <v>-8102.5299999999988</v>
          </cell>
          <cell r="L746">
            <v>0</v>
          </cell>
        </row>
        <row r="747">
          <cell r="C747">
            <v>0</v>
          </cell>
          <cell r="D747" t="str">
            <v>BANKEX25MAY53900CE</v>
          </cell>
          <cell r="E747" t="str">
            <v>BANKEX</v>
          </cell>
          <cell r="G747">
            <v>53900</v>
          </cell>
          <cell r="H747" t="str">
            <v>CE</v>
          </cell>
          <cell r="J747">
            <v>9402.5299999999988</v>
          </cell>
          <cell r="K747">
            <v>-9402.5299999999988</v>
          </cell>
          <cell r="L747">
            <v>0</v>
          </cell>
        </row>
        <row r="748">
          <cell r="C748">
            <v>0</v>
          </cell>
          <cell r="D748" t="str">
            <v>BANKEX25MAY52500CE</v>
          </cell>
          <cell r="E748" t="str">
            <v>BANKEX</v>
          </cell>
          <cell r="G748">
            <v>52500</v>
          </cell>
          <cell r="H748" t="str">
            <v>CE</v>
          </cell>
          <cell r="J748">
            <v>10802.529999999999</v>
          </cell>
          <cell r="K748">
            <v>-10802.529999999999</v>
          </cell>
          <cell r="L748">
            <v>0</v>
          </cell>
        </row>
        <row r="749">
          <cell r="C749">
            <v>0</v>
          </cell>
          <cell r="D749" t="str">
            <v>BANKEX25MAY69300PE</v>
          </cell>
          <cell r="E749" t="str">
            <v>BANKEX</v>
          </cell>
          <cell r="G749">
            <v>69300</v>
          </cell>
          <cell r="H749" t="str">
            <v>PE</v>
          </cell>
          <cell r="J749">
            <v>5997.4700000000012</v>
          </cell>
          <cell r="K749">
            <v>-5997.4700000000012</v>
          </cell>
          <cell r="L749">
            <v>0</v>
          </cell>
        </row>
        <row r="750">
          <cell r="C750">
            <v>0</v>
          </cell>
          <cell r="D750" t="str">
            <v>BANKEX25MAY54400CE</v>
          </cell>
          <cell r="E750" t="str">
            <v>BANKEX</v>
          </cell>
          <cell r="G750">
            <v>54400</v>
          </cell>
          <cell r="H750" t="str">
            <v>CE</v>
          </cell>
          <cell r="J750">
            <v>8902.5299999999988</v>
          </cell>
          <cell r="K750">
            <v>-8902.5299999999988</v>
          </cell>
          <cell r="L750">
            <v>0</v>
          </cell>
        </row>
        <row r="751">
          <cell r="C751">
            <v>0</v>
          </cell>
          <cell r="D751" t="str">
            <v>BANKEX25MAY51100CE</v>
          </cell>
          <cell r="E751" t="str">
            <v>BANKEX</v>
          </cell>
          <cell r="G751">
            <v>51100</v>
          </cell>
          <cell r="H751" t="str">
            <v>CE</v>
          </cell>
          <cell r="J751">
            <v>12202.529999999999</v>
          </cell>
          <cell r="K751">
            <v>-12202.529999999999</v>
          </cell>
          <cell r="L751">
            <v>0</v>
          </cell>
        </row>
        <row r="752">
          <cell r="C752">
            <v>0</v>
          </cell>
          <cell r="D752" t="str">
            <v>BANKEX25MAY55500CE</v>
          </cell>
          <cell r="E752" t="str">
            <v>BANKEX</v>
          </cell>
          <cell r="G752">
            <v>55500</v>
          </cell>
          <cell r="H752" t="str">
            <v>CE</v>
          </cell>
          <cell r="J752">
            <v>7802.5299999999988</v>
          </cell>
          <cell r="K752">
            <v>-7802.5299999999988</v>
          </cell>
          <cell r="L752">
            <v>0</v>
          </cell>
        </row>
        <row r="753">
          <cell r="C753">
            <v>42</v>
          </cell>
          <cell r="D753" t="str">
            <v>BANKEX25MAY60000PE</v>
          </cell>
          <cell r="E753" t="str">
            <v>BANKEX</v>
          </cell>
          <cell r="G753">
            <v>60000</v>
          </cell>
          <cell r="H753" t="str">
            <v>PE</v>
          </cell>
          <cell r="J753">
            <v>0</v>
          </cell>
          <cell r="K753">
            <v>42</v>
          </cell>
          <cell r="L753">
            <v>1050</v>
          </cell>
        </row>
        <row r="754">
          <cell r="C754">
            <v>0</v>
          </cell>
          <cell r="D754" t="str">
            <v>BANKEX25MAY53700CE</v>
          </cell>
          <cell r="E754" t="str">
            <v>BANKEX</v>
          </cell>
          <cell r="G754">
            <v>53700</v>
          </cell>
          <cell r="H754" t="str">
            <v>CE</v>
          </cell>
          <cell r="J754">
            <v>9602.5299999999988</v>
          </cell>
          <cell r="K754">
            <v>-9602.5299999999988</v>
          </cell>
          <cell r="L754">
            <v>0</v>
          </cell>
        </row>
        <row r="755">
          <cell r="C755">
            <v>114.4</v>
          </cell>
          <cell r="D755" t="str">
            <v>BANKEX25MAY65100CE</v>
          </cell>
          <cell r="E755" t="str">
            <v>BANKEX</v>
          </cell>
          <cell r="G755">
            <v>65100</v>
          </cell>
          <cell r="H755" t="str">
            <v>CE</v>
          </cell>
          <cell r="J755">
            <v>0</v>
          </cell>
          <cell r="K755">
            <v>114.4</v>
          </cell>
          <cell r="L755">
            <v>510</v>
          </cell>
        </row>
        <row r="756">
          <cell r="C756">
            <v>51.9</v>
          </cell>
          <cell r="D756" t="str">
            <v>BANKEX25MAY60100PE</v>
          </cell>
          <cell r="E756" t="str">
            <v>BANKEX</v>
          </cell>
          <cell r="G756">
            <v>60100</v>
          </cell>
          <cell r="H756" t="str">
            <v>PE</v>
          </cell>
          <cell r="J756">
            <v>0</v>
          </cell>
          <cell r="K756">
            <v>51.9</v>
          </cell>
          <cell r="L756">
            <v>90</v>
          </cell>
        </row>
        <row r="757">
          <cell r="C757">
            <v>2030.55</v>
          </cell>
          <cell r="D757" t="str">
            <v>BANKEX25MAY61200CE</v>
          </cell>
          <cell r="E757" t="str">
            <v>BANKEX</v>
          </cell>
          <cell r="G757">
            <v>61200</v>
          </cell>
          <cell r="H757" t="str">
            <v>CE</v>
          </cell>
          <cell r="J757">
            <v>2102.5299999999988</v>
          </cell>
          <cell r="K757">
            <v>-71.979999999998881</v>
          </cell>
          <cell r="L757">
            <v>90</v>
          </cell>
        </row>
        <row r="758">
          <cell r="D758" t="str">
            <v>BANKEX25MAY51900PE</v>
          </cell>
          <cell r="E758" t="str">
            <v>BANKEX</v>
          </cell>
          <cell r="G758">
            <v>51900</v>
          </cell>
          <cell r="H758" t="str">
            <v>PE</v>
          </cell>
          <cell r="J758">
            <v>0</v>
          </cell>
        </row>
        <row r="759">
          <cell r="C759">
            <v>0</v>
          </cell>
          <cell r="D759" t="str">
            <v>BANKEX25MAY55400CE</v>
          </cell>
          <cell r="E759" t="str">
            <v>BANKEX</v>
          </cell>
          <cell r="G759">
            <v>55400</v>
          </cell>
          <cell r="H759" t="str">
            <v>CE</v>
          </cell>
          <cell r="J759">
            <v>7902.5299999999988</v>
          </cell>
          <cell r="K759">
            <v>-7902.5299999999988</v>
          </cell>
          <cell r="L759">
            <v>0</v>
          </cell>
        </row>
        <row r="760">
          <cell r="C760">
            <v>0</v>
          </cell>
          <cell r="D760" t="str">
            <v>BANKEX25MAY68000CE</v>
          </cell>
          <cell r="E760" t="str">
            <v>BANKEX</v>
          </cell>
          <cell r="G760">
            <v>68000</v>
          </cell>
          <cell r="H760" t="str">
            <v>CE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BANKEX25MAY56200PE</v>
          </cell>
          <cell r="E761" t="str">
            <v>BANKEX</v>
          </cell>
          <cell r="G761">
            <v>56200</v>
          </cell>
          <cell r="H761" t="str">
            <v>PE</v>
          </cell>
          <cell r="J761">
            <v>0</v>
          </cell>
          <cell r="K761">
            <v>0</v>
          </cell>
          <cell r="L761">
            <v>0</v>
          </cell>
        </row>
        <row r="762">
          <cell r="C762">
            <v>0</v>
          </cell>
          <cell r="D762" t="str">
            <v>BANKEX25MAY57200PE</v>
          </cell>
          <cell r="E762" t="str">
            <v>BANKEX</v>
          </cell>
          <cell r="G762">
            <v>57200</v>
          </cell>
          <cell r="H762" t="str">
            <v>PE</v>
          </cell>
          <cell r="J762">
            <v>0</v>
          </cell>
          <cell r="K762">
            <v>0</v>
          </cell>
          <cell r="L762">
            <v>0</v>
          </cell>
        </row>
        <row r="763">
          <cell r="D763" t="str">
            <v>BANKEX25MAY53200PE</v>
          </cell>
          <cell r="E763" t="str">
            <v>BANKEX</v>
          </cell>
          <cell r="G763">
            <v>53200</v>
          </cell>
          <cell r="H763" t="str">
            <v>PE</v>
          </cell>
          <cell r="J763">
            <v>0</v>
          </cell>
        </row>
        <row r="764">
          <cell r="C764">
            <v>0</v>
          </cell>
          <cell r="D764" t="str">
            <v>BANKEX25MAY59200PE</v>
          </cell>
          <cell r="E764" t="str">
            <v>BANKEX</v>
          </cell>
          <cell r="G764">
            <v>59200</v>
          </cell>
          <cell r="H764" t="str">
            <v>PE</v>
          </cell>
          <cell r="J764">
            <v>0</v>
          </cell>
          <cell r="K764">
            <v>0</v>
          </cell>
          <cell r="L764">
            <v>0</v>
          </cell>
        </row>
        <row r="765">
          <cell r="D765" t="str">
            <v>BANKEX25MAY51500PE</v>
          </cell>
          <cell r="E765" t="str">
            <v>BANKEX</v>
          </cell>
          <cell r="G765">
            <v>51500</v>
          </cell>
          <cell r="H765" t="str">
            <v>PE</v>
          </cell>
          <cell r="J765">
            <v>0</v>
          </cell>
        </row>
        <row r="766">
          <cell r="C766">
            <v>0</v>
          </cell>
          <cell r="D766" t="str">
            <v>BANKEX25MAY68700PE</v>
          </cell>
          <cell r="E766" t="str">
            <v>BANKEX</v>
          </cell>
          <cell r="G766">
            <v>68700</v>
          </cell>
          <cell r="H766" t="str">
            <v>PE</v>
          </cell>
          <cell r="J766">
            <v>5397.4700000000012</v>
          </cell>
          <cell r="K766">
            <v>-5397.4700000000012</v>
          </cell>
          <cell r="L766">
            <v>0</v>
          </cell>
        </row>
        <row r="767">
          <cell r="C767">
            <v>0</v>
          </cell>
          <cell r="D767" t="str">
            <v>BANKEX25MAY52800CE</v>
          </cell>
          <cell r="E767" t="str">
            <v>BANKEX</v>
          </cell>
          <cell r="G767">
            <v>52800</v>
          </cell>
          <cell r="H767" t="str">
            <v>CE</v>
          </cell>
          <cell r="J767">
            <v>10502.529999999999</v>
          </cell>
          <cell r="K767">
            <v>-10502.529999999999</v>
          </cell>
          <cell r="L767">
            <v>0</v>
          </cell>
        </row>
        <row r="768">
          <cell r="C768">
            <v>0</v>
          </cell>
          <cell r="D768" t="str">
            <v>BANKEX25MAY68200PE</v>
          </cell>
          <cell r="E768" t="str">
            <v>BANKEX</v>
          </cell>
          <cell r="G768">
            <v>68200</v>
          </cell>
          <cell r="H768" t="str">
            <v>PE</v>
          </cell>
          <cell r="J768">
            <v>4897.4700000000012</v>
          </cell>
          <cell r="K768">
            <v>-4897.4700000000012</v>
          </cell>
          <cell r="L768">
            <v>0</v>
          </cell>
        </row>
        <row r="769">
          <cell r="C769">
            <v>0</v>
          </cell>
          <cell r="D769" t="str">
            <v>BANKEX25MAY59900CE</v>
          </cell>
          <cell r="E769" t="str">
            <v>BANKEX</v>
          </cell>
          <cell r="G769">
            <v>59900</v>
          </cell>
          <cell r="H769" t="str">
            <v>CE</v>
          </cell>
          <cell r="J769">
            <v>3402.5299999999988</v>
          </cell>
          <cell r="K769">
            <v>-3402.5299999999988</v>
          </cell>
          <cell r="L769">
            <v>0</v>
          </cell>
        </row>
        <row r="770">
          <cell r="C770">
            <v>1909.15</v>
          </cell>
          <cell r="D770" t="str">
            <v>BANKEX25MAY61300CE</v>
          </cell>
          <cell r="E770" t="str">
            <v>BANKEX</v>
          </cell>
          <cell r="G770">
            <v>61300</v>
          </cell>
          <cell r="H770" t="str">
            <v>CE</v>
          </cell>
          <cell r="J770">
            <v>2002.5299999999988</v>
          </cell>
          <cell r="K770">
            <v>-93.379999999998745</v>
          </cell>
          <cell r="L770">
            <v>90</v>
          </cell>
        </row>
        <row r="771">
          <cell r="D771" t="str">
            <v>BANKEX25MAY53700PE</v>
          </cell>
          <cell r="E771" t="str">
            <v>BANKEX</v>
          </cell>
          <cell r="G771">
            <v>53700</v>
          </cell>
          <cell r="H771" t="str">
            <v>PE</v>
          </cell>
          <cell r="J771">
            <v>0</v>
          </cell>
        </row>
        <row r="772">
          <cell r="C772">
            <v>0</v>
          </cell>
          <cell r="D772" t="str">
            <v>BANKEX25MAY53400CE</v>
          </cell>
          <cell r="E772" t="str">
            <v>BANKEX</v>
          </cell>
          <cell r="G772">
            <v>53400</v>
          </cell>
          <cell r="H772" t="str">
            <v>CE</v>
          </cell>
          <cell r="J772">
            <v>9902.5299999999988</v>
          </cell>
          <cell r="K772">
            <v>-9902.5299999999988</v>
          </cell>
          <cell r="L772">
            <v>0</v>
          </cell>
        </row>
        <row r="773">
          <cell r="C773">
            <v>0</v>
          </cell>
          <cell r="D773" t="str">
            <v>BANKEX25MAY57300CE</v>
          </cell>
          <cell r="E773" t="str">
            <v>BANKEX</v>
          </cell>
          <cell r="G773">
            <v>57300</v>
          </cell>
          <cell r="H773" t="str">
            <v>CE</v>
          </cell>
          <cell r="J773">
            <v>6002.5299999999988</v>
          </cell>
          <cell r="K773">
            <v>-6002.5299999999988</v>
          </cell>
          <cell r="L773">
            <v>0</v>
          </cell>
        </row>
        <row r="774">
          <cell r="C774">
            <v>0</v>
          </cell>
          <cell r="D774" t="str">
            <v>BANKEX25MAY64600PE</v>
          </cell>
          <cell r="E774" t="str">
            <v>BANKEX</v>
          </cell>
          <cell r="G774">
            <v>64600</v>
          </cell>
          <cell r="H774" t="str">
            <v>PE</v>
          </cell>
          <cell r="J774">
            <v>1297.4700000000012</v>
          </cell>
          <cell r="K774">
            <v>-1297.4700000000012</v>
          </cell>
          <cell r="L774">
            <v>0</v>
          </cell>
        </row>
        <row r="775">
          <cell r="C775">
            <v>0</v>
          </cell>
          <cell r="D775" t="str">
            <v>BANKEX25MAY66000PE</v>
          </cell>
          <cell r="E775" t="str">
            <v>BANKEX</v>
          </cell>
          <cell r="G775">
            <v>66000</v>
          </cell>
          <cell r="H775" t="str">
            <v>PE</v>
          </cell>
          <cell r="J775">
            <v>2697.4700000000012</v>
          </cell>
          <cell r="K775">
            <v>-2697.4700000000012</v>
          </cell>
          <cell r="L775">
            <v>0</v>
          </cell>
        </row>
        <row r="776">
          <cell r="C776">
            <v>0</v>
          </cell>
          <cell r="D776" t="str">
            <v>BANKEX25MAY51600CE</v>
          </cell>
          <cell r="E776" t="str">
            <v>BANKEX</v>
          </cell>
          <cell r="G776">
            <v>51600</v>
          </cell>
          <cell r="H776" t="str">
            <v>CE</v>
          </cell>
          <cell r="J776">
            <v>11702.529999999999</v>
          </cell>
          <cell r="K776">
            <v>-11702.529999999999</v>
          </cell>
          <cell r="L776">
            <v>0</v>
          </cell>
        </row>
        <row r="777">
          <cell r="C777">
            <v>0</v>
          </cell>
          <cell r="D777" t="str">
            <v>BANKEX25MAY59400CE</v>
          </cell>
          <cell r="E777" t="str">
            <v>BANKEX</v>
          </cell>
          <cell r="G777">
            <v>59400</v>
          </cell>
          <cell r="H777" t="str">
            <v>CE</v>
          </cell>
          <cell r="J777">
            <v>3902.5299999999988</v>
          </cell>
          <cell r="K777">
            <v>-3902.5299999999988</v>
          </cell>
          <cell r="L777">
            <v>0</v>
          </cell>
        </row>
        <row r="778">
          <cell r="C778">
            <v>0</v>
          </cell>
          <cell r="D778" t="str">
            <v>BANKEX25MAY58600CE</v>
          </cell>
          <cell r="E778" t="str">
            <v>BANKEX</v>
          </cell>
          <cell r="G778">
            <v>58600</v>
          </cell>
          <cell r="H778" t="str">
            <v>CE</v>
          </cell>
          <cell r="J778">
            <v>4702.5299999999988</v>
          </cell>
          <cell r="K778">
            <v>-4702.5299999999988</v>
          </cell>
          <cell r="L778">
            <v>0</v>
          </cell>
        </row>
        <row r="779">
          <cell r="C779">
            <v>1757.65</v>
          </cell>
          <cell r="D779" t="str">
            <v>BANKEX25MAY61500CE</v>
          </cell>
          <cell r="E779" t="str">
            <v>BANKEX</v>
          </cell>
          <cell r="G779">
            <v>61500</v>
          </cell>
          <cell r="H779" t="str">
            <v>CE</v>
          </cell>
          <cell r="J779">
            <v>1802.5299999999988</v>
          </cell>
          <cell r="K779">
            <v>-44.879999999998745</v>
          </cell>
          <cell r="L779">
            <v>180</v>
          </cell>
        </row>
        <row r="780">
          <cell r="C780">
            <v>0</v>
          </cell>
          <cell r="D780" t="str">
            <v>BANKEX25MAY67900PE</v>
          </cell>
          <cell r="E780" t="str">
            <v>BANKEX</v>
          </cell>
          <cell r="G780">
            <v>67900</v>
          </cell>
          <cell r="H780" t="str">
            <v>PE</v>
          </cell>
          <cell r="J780">
            <v>4597.4700000000012</v>
          </cell>
          <cell r="K780">
            <v>-4597.4700000000012</v>
          </cell>
          <cell r="L780">
            <v>0</v>
          </cell>
        </row>
        <row r="781">
          <cell r="C781">
            <v>216.6</v>
          </cell>
          <cell r="D781" t="str">
            <v>BANKEX25MAY64300CE</v>
          </cell>
          <cell r="E781" t="str">
            <v>BANKEX</v>
          </cell>
          <cell r="G781">
            <v>64300</v>
          </cell>
          <cell r="H781" t="str">
            <v>CE</v>
          </cell>
          <cell r="J781">
            <v>0</v>
          </cell>
          <cell r="K781">
            <v>216.6</v>
          </cell>
          <cell r="L781">
            <v>540</v>
          </cell>
        </row>
        <row r="782">
          <cell r="C782">
            <v>183</v>
          </cell>
          <cell r="D782" t="str">
            <v>BANKEX25MAY64700CE</v>
          </cell>
          <cell r="E782" t="str">
            <v>BANKEX</v>
          </cell>
          <cell r="G782">
            <v>64700</v>
          </cell>
          <cell r="H782" t="str">
            <v>CE</v>
          </cell>
          <cell r="J782">
            <v>0</v>
          </cell>
          <cell r="K782">
            <v>183</v>
          </cell>
          <cell r="L782">
            <v>3690</v>
          </cell>
        </row>
        <row r="783">
          <cell r="C783">
            <v>0</v>
          </cell>
          <cell r="D783" t="str">
            <v>BANKEX25MAY51900CE</v>
          </cell>
          <cell r="E783" t="str">
            <v>BANKEX</v>
          </cell>
          <cell r="G783">
            <v>51900</v>
          </cell>
          <cell r="H783" t="str">
            <v>CE</v>
          </cell>
          <cell r="J783">
            <v>11402.529999999999</v>
          </cell>
          <cell r="K783">
            <v>-11402.529999999999</v>
          </cell>
          <cell r="L783">
            <v>0</v>
          </cell>
        </row>
        <row r="784">
          <cell r="C784">
            <v>0</v>
          </cell>
          <cell r="D784" t="str">
            <v>BANKEX25MAY70200PE</v>
          </cell>
          <cell r="E784" t="str">
            <v>BANKEX</v>
          </cell>
          <cell r="G784">
            <v>70200</v>
          </cell>
          <cell r="H784" t="str">
            <v>PE</v>
          </cell>
          <cell r="J784">
            <v>6897.4700000000012</v>
          </cell>
          <cell r="K784">
            <v>-6897.4700000000012</v>
          </cell>
          <cell r="L784">
            <v>0</v>
          </cell>
        </row>
        <row r="785">
          <cell r="C785">
            <v>0</v>
          </cell>
          <cell r="D785" t="str">
            <v>BANKEX25MAY55700PE</v>
          </cell>
          <cell r="E785" t="str">
            <v>BANKEX</v>
          </cell>
          <cell r="G785">
            <v>55700</v>
          </cell>
          <cell r="H785" t="str">
            <v>PE</v>
          </cell>
          <cell r="J785">
            <v>0</v>
          </cell>
          <cell r="K785">
            <v>0</v>
          </cell>
          <cell r="L785">
            <v>0</v>
          </cell>
        </row>
        <row r="786">
          <cell r="C786">
            <v>0</v>
          </cell>
          <cell r="D786" t="str">
            <v>BANKEX25MAY65600PE</v>
          </cell>
          <cell r="E786" t="str">
            <v>BANKEX</v>
          </cell>
          <cell r="G786">
            <v>65600</v>
          </cell>
          <cell r="H786" t="str">
            <v>PE</v>
          </cell>
          <cell r="J786">
            <v>2297.4700000000012</v>
          </cell>
          <cell r="K786">
            <v>-2297.4700000000012</v>
          </cell>
          <cell r="L786">
            <v>0</v>
          </cell>
        </row>
        <row r="787">
          <cell r="C787">
            <v>0</v>
          </cell>
          <cell r="D787" t="str">
            <v>BANKEX25MAY71100CE</v>
          </cell>
          <cell r="E787" t="str">
            <v>BANKEX</v>
          </cell>
          <cell r="G787">
            <v>71100</v>
          </cell>
          <cell r="H787" t="str">
            <v>CE</v>
          </cell>
          <cell r="J787">
            <v>0</v>
          </cell>
          <cell r="K787">
            <v>0</v>
          </cell>
          <cell r="L787">
            <v>0</v>
          </cell>
        </row>
        <row r="788">
          <cell r="C788">
            <v>422.3</v>
          </cell>
          <cell r="D788" t="str">
            <v>BANKEX25MAY63800CE</v>
          </cell>
          <cell r="E788" t="str">
            <v>BANKEX</v>
          </cell>
          <cell r="G788">
            <v>63800</v>
          </cell>
          <cell r="H788" t="str">
            <v>CE</v>
          </cell>
          <cell r="J788">
            <v>0</v>
          </cell>
          <cell r="K788">
            <v>422.3</v>
          </cell>
          <cell r="L788">
            <v>120</v>
          </cell>
        </row>
        <row r="789">
          <cell r="C789">
            <v>0</v>
          </cell>
          <cell r="D789" t="str">
            <v>BANKEX25MAY60000CE</v>
          </cell>
          <cell r="E789" t="str">
            <v>BANKEX</v>
          </cell>
          <cell r="G789">
            <v>60000</v>
          </cell>
          <cell r="H789" t="str">
            <v>CE</v>
          </cell>
          <cell r="J789">
            <v>3302.5299999999988</v>
          </cell>
          <cell r="K789">
            <v>-3302.5299999999988</v>
          </cell>
          <cell r="L789">
            <v>0</v>
          </cell>
        </row>
        <row r="790">
          <cell r="C790">
            <v>0</v>
          </cell>
          <cell r="D790" t="str">
            <v>BANKEX25MAY56800PE</v>
          </cell>
          <cell r="E790" t="str">
            <v>BANKEX</v>
          </cell>
          <cell r="G790">
            <v>56800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BANKEX25MAY69200CE</v>
          </cell>
          <cell r="E791" t="str">
            <v>BANKEX</v>
          </cell>
          <cell r="G791">
            <v>69200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BANKEX25MAY71000PE</v>
          </cell>
          <cell r="E792" t="str">
            <v>BANKEX</v>
          </cell>
          <cell r="G792">
            <v>71000</v>
          </cell>
          <cell r="H792" t="str">
            <v>PE</v>
          </cell>
          <cell r="J792">
            <v>7697.4700000000012</v>
          </cell>
          <cell r="K792">
            <v>-7697.4700000000012</v>
          </cell>
          <cell r="L792">
            <v>0</v>
          </cell>
        </row>
        <row r="793">
          <cell r="C793">
            <v>0</v>
          </cell>
          <cell r="D793" t="str">
            <v>BANKEX25MAY52700CE</v>
          </cell>
          <cell r="E793" t="str">
            <v>BANKEX</v>
          </cell>
          <cell r="G793">
            <v>52700</v>
          </cell>
          <cell r="H793" t="str">
            <v>CE</v>
          </cell>
          <cell r="J793">
            <v>10602.529999999999</v>
          </cell>
          <cell r="K793">
            <v>-10602.529999999999</v>
          </cell>
          <cell r="L793">
            <v>0</v>
          </cell>
        </row>
        <row r="794">
          <cell r="C794">
            <v>0</v>
          </cell>
          <cell r="D794" t="str">
            <v>BANKEX25MAY70100PE</v>
          </cell>
          <cell r="E794" t="str">
            <v>BANKEX</v>
          </cell>
          <cell r="G794">
            <v>70100</v>
          </cell>
          <cell r="H794" t="str">
            <v>PE</v>
          </cell>
          <cell r="J794">
            <v>6797.4700000000012</v>
          </cell>
          <cell r="K794">
            <v>-6797.4700000000012</v>
          </cell>
          <cell r="L794">
            <v>0</v>
          </cell>
        </row>
        <row r="795">
          <cell r="C795">
            <v>0</v>
          </cell>
          <cell r="D795" t="str">
            <v>BANKEX25MAY56000PE</v>
          </cell>
          <cell r="E795" t="str">
            <v>BANKEX</v>
          </cell>
          <cell r="G795">
            <v>56000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BANKEX25MAY58100CE</v>
          </cell>
          <cell r="E796" t="str">
            <v>BANKEX</v>
          </cell>
          <cell r="G796">
            <v>58100</v>
          </cell>
          <cell r="H796" t="str">
            <v>CE</v>
          </cell>
          <cell r="J796">
            <v>5202.5299999999988</v>
          </cell>
          <cell r="K796">
            <v>-5202.5299999999988</v>
          </cell>
          <cell r="L796">
            <v>0</v>
          </cell>
        </row>
        <row r="797">
          <cell r="C797">
            <v>0</v>
          </cell>
          <cell r="D797" t="str">
            <v>BANKEX25MAY57900PE</v>
          </cell>
          <cell r="E797" t="str">
            <v>BANKEX</v>
          </cell>
          <cell r="G797">
            <v>57900</v>
          </cell>
          <cell r="H797" t="str">
            <v>PE</v>
          </cell>
          <cell r="J797">
            <v>0</v>
          </cell>
          <cell r="K797">
            <v>0</v>
          </cell>
          <cell r="L797">
            <v>0</v>
          </cell>
        </row>
        <row r="798">
          <cell r="D798" t="str">
            <v>BANKEX25MAY54900PE</v>
          </cell>
          <cell r="E798" t="str">
            <v>BANKEX</v>
          </cell>
          <cell r="G798">
            <v>54900</v>
          </cell>
          <cell r="H798" t="str">
            <v>PE</v>
          </cell>
          <cell r="J798">
            <v>0</v>
          </cell>
        </row>
        <row r="799">
          <cell r="C799">
            <v>0</v>
          </cell>
          <cell r="D799" t="str">
            <v>BANKEX25MAY61400CE</v>
          </cell>
          <cell r="E799" t="str">
            <v>BANKEX</v>
          </cell>
          <cell r="G799">
            <v>61400</v>
          </cell>
          <cell r="H799" t="str">
            <v>CE</v>
          </cell>
          <cell r="J799">
            <v>1902.5299999999988</v>
          </cell>
          <cell r="K799">
            <v>-1902.5299999999988</v>
          </cell>
          <cell r="L799">
            <v>0</v>
          </cell>
        </row>
        <row r="800">
          <cell r="D800" t="str">
            <v>BANKEX25MAY50500PE</v>
          </cell>
          <cell r="E800" t="str">
            <v>BANKEX</v>
          </cell>
          <cell r="G800">
            <v>50500</v>
          </cell>
          <cell r="H800" t="str">
            <v>PE</v>
          </cell>
          <cell r="J800">
            <v>0</v>
          </cell>
        </row>
        <row r="801">
          <cell r="C801">
            <v>0</v>
          </cell>
          <cell r="D801" t="str">
            <v>BANKEX25MAY60600CE</v>
          </cell>
          <cell r="E801" t="str">
            <v>BANKEX</v>
          </cell>
          <cell r="G801">
            <v>60600</v>
          </cell>
          <cell r="H801" t="str">
            <v>CE</v>
          </cell>
          <cell r="J801">
            <v>2702.5299999999988</v>
          </cell>
          <cell r="K801">
            <v>-2702.5299999999988</v>
          </cell>
          <cell r="L801">
            <v>0</v>
          </cell>
        </row>
        <row r="802">
          <cell r="C802">
            <v>0</v>
          </cell>
          <cell r="D802" t="str">
            <v>BANKEX25MAY50200CE</v>
          </cell>
          <cell r="E802" t="str">
            <v>BANKEX</v>
          </cell>
          <cell r="G802">
            <v>50200</v>
          </cell>
          <cell r="H802" t="str">
            <v>CE</v>
          </cell>
          <cell r="J802">
            <v>13102.529999999999</v>
          </cell>
          <cell r="K802">
            <v>-13102.529999999999</v>
          </cell>
          <cell r="L802">
            <v>0</v>
          </cell>
        </row>
        <row r="803">
          <cell r="C803">
            <v>0</v>
          </cell>
          <cell r="D803" t="str">
            <v>BANKEX25MAY69300CE</v>
          </cell>
          <cell r="E803" t="str">
            <v>BANKEX</v>
          </cell>
          <cell r="G803">
            <v>69300</v>
          </cell>
          <cell r="H803" t="str">
            <v>CE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0</v>
          </cell>
          <cell r="D804" t="str">
            <v>BANKEX25MAY68400PE</v>
          </cell>
          <cell r="E804" t="str">
            <v>BANKEX</v>
          </cell>
          <cell r="G804">
            <v>68400</v>
          </cell>
          <cell r="H804" t="str">
            <v>PE</v>
          </cell>
          <cell r="J804">
            <v>5097.4700000000012</v>
          </cell>
          <cell r="K804">
            <v>-5097.4700000000012</v>
          </cell>
          <cell r="L804">
            <v>0</v>
          </cell>
        </row>
        <row r="805">
          <cell r="D805" t="str">
            <v>BANKEX25MAY51400PE</v>
          </cell>
          <cell r="E805" t="str">
            <v>BANKEX</v>
          </cell>
          <cell r="G805">
            <v>51400</v>
          </cell>
          <cell r="H805" t="str">
            <v>PE</v>
          </cell>
          <cell r="J805">
            <v>0</v>
          </cell>
        </row>
        <row r="806">
          <cell r="C806">
            <v>0</v>
          </cell>
          <cell r="D806" t="str">
            <v>BANKEX25MAY68600CE</v>
          </cell>
          <cell r="E806" t="str">
            <v>BANKEX</v>
          </cell>
          <cell r="G806">
            <v>68600</v>
          </cell>
          <cell r="H806" t="str">
            <v>CE</v>
          </cell>
          <cell r="J806">
            <v>0</v>
          </cell>
          <cell r="K806">
            <v>0</v>
          </cell>
          <cell r="L806">
            <v>0</v>
          </cell>
        </row>
        <row r="807">
          <cell r="C807">
            <v>598.35</v>
          </cell>
          <cell r="D807" t="str">
            <v>BANKEX25MAY63500CE</v>
          </cell>
          <cell r="E807" t="str">
            <v>BANKEX</v>
          </cell>
          <cell r="G807">
            <v>63500</v>
          </cell>
          <cell r="H807" t="str">
            <v>CE</v>
          </cell>
          <cell r="J807">
            <v>0</v>
          </cell>
          <cell r="K807">
            <v>598.35</v>
          </cell>
          <cell r="L807">
            <v>3240</v>
          </cell>
        </row>
        <row r="808">
          <cell r="C808">
            <v>0</v>
          </cell>
          <cell r="D808" t="str">
            <v>BANKEX25MAY68700CE</v>
          </cell>
          <cell r="E808" t="str">
            <v>BANKEX</v>
          </cell>
          <cell r="G808">
            <v>68700</v>
          </cell>
          <cell r="H808" t="str">
            <v>CE</v>
          </cell>
          <cell r="J808">
            <v>0</v>
          </cell>
          <cell r="K808">
            <v>0</v>
          </cell>
          <cell r="L808">
            <v>0</v>
          </cell>
        </row>
        <row r="809">
          <cell r="D809" t="str">
            <v>BANKEX25MAY51200PE</v>
          </cell>
          <cell r="E809" t="str">
            <v>BANKEX</v>
          </cell>
          <cell r="G809">
            <v>51200</v>
          </cell>
          <cell r="H809" t="str">
            <v>PE</v>
          </cell>
          <cell r="J809">
            <v>0</v>
          </cell>
        </row>
        <row r="810">
          <cell r="C810">
            <v>0</v>
          </cell>
          <cell r="D810" t="str">
            <v>BANKEX25MAY64900PE</v>
          </cell>
          <cell r="E810" t="str">
            <v>BANKEX</v>
          </cell>
          <cell r="G810">
            <v>64900</v>
          </cell>
          <cell r="H810" t="str">
            <v>PE</v>
          </cell>
          <cell r="J810">
            <v>1597.4700000000012</v>
          </cell>
          <cell r="K810">
            <v>-1597.4700000000012</v>
          </cell>
          <cell r="L810">
            <v>0</v>
          </cell>
        </row>
        <row r="811">
          <cell r="D811" t="str">
            <v>BANKEX25MAY69600CE</v>
          </cell>
          <cell r="E811" t="str">
            <v>BANKEX</v>
          </cell>
          <cell r="G811">
            <v>69600</v>
          </cell>
          <cell r="H811" t="str">
            <v>CE</v>
          </cell>
          <cell r="J811">
            <v>0</v>
          </cell>
        </row>
        <row r="812">
          <cell r="C812">
            <v>0</v>
          </cell>
          <cell r="D812" t="str">
            <v>BANKEX25MAY56600PE</v>
          </cell>
          <cell r="E812" t="str">
            <v>BANKEX</v>
          </cell>
          <cell r="G812">
            <v>56600</v>
          </cell>
          <cell r="H812" t="str">
            <v>PE</v>
          </cell>
          <cell r="J812">
            <v>0</v>
          </cell>
          <cell r="K812">
            <v>0</v>
          </cell>
          <cell r="L812">
            <v>0</v>
          </cell>
        </row>
        <row r="813">
          <cell r="C813">
            <v>0</v>
          </cell>
          <cell r="D813" t="str">
            <v>BANKEX25MAY58900PE</v>
          </cell>
          <cell r="E813" t="str">
            <v>BANKEX</v>
          </cell>
          <cell r="G813">
            <v>58900</v>
          </cell>
          <cell r="H813" t="str">
            <v>PE</v>
          </cell>
          <cell r="J813">
            <v>0</v>
          </cell>
          <cell r="K813">
            <v>0</v>
          </cell>
          <cell r="L813">
            <v>0</v>
          </cell>
        </row>
        <row r="814">
          <cell r="C814">
            <v>0</v>
          </cell>
          <cell r="D814" t="str">
            <v>BANKEX25MAY60300CE</v>
          </cell>
          <cell r="E814" t="str">
            <v>BANKEX</v>
          </cell>
          <cell r="G814">
            <v>60300</v>
          </cell>
          <cell r="H814" t="str">
            <v>CE</v>
          </cell>
          <cell r="J814">
            <v>3002.5299999999988</v>
          </cell>
          <cell r="K814">
            <v>-3002.5299999999988</v>
          </cell>
          <cell r="L814">
            <v>0</v>
          </cell>
        </row>
        <row r="815">
          <cell r="C815">
            <v>1130</v>
          </cell>
          <cell r="D815" t="str">
            <v>BANKEX25MAY62600CE</v>
          </cell>
          <cell r="E815" t="str">
            <v>BANKEX</v>
          </cell>
          <cell r="G815">
            <v>62600</v>
          </cell>
          <cell r="H815" t="str">
            <v>CE</v>
          </cell>
          <cell r="J815">
            <v>702.52999999999884</v>
          </cell>
          <cell r="K815">
            <v>427.47000000000116</v>
          </cell>
          <cell r="L815">
            <v>420</v>
          </cell>
        </row>
        <row r="816">
          <cell r="C816">
            <v>0</v>
          </cell>
          <cell r="D816" t="str">
            <v>BANKEX25MAY54100CE</v>
          </cell>
          <cell r="E816" t="str">
            <v>BANKEX</v>
          </cell>
          <cell r="G816">
            <v>54100</v>
          </cell>
          <cell r="H816" t="str">
            <v>CE</v>
          </cell>
          <cell r="J816">
            <v>9202.5299999999988</v>
          </cell>
          <cell r="K816">
            <v>-9202.5299999999988</v>
          </cell>
          <cell r="L816">
            <v>0</v>
          </cell>
        </row>
        <row r="817">
          <cell r="C817">
            <v>0</v>
          </cell>
          <cell r="D817" t="str">
            <v>BANKEX25MAY52000PE</v>
          </cell>
          <cell r="E817" t="str">
            <v>BANKEX</v>
          </cell>
          <cell r="G817">
            <v>52000</v>
          </cell>
          <cell r="H817" t="str">
            <v>PE</v>
          </cell>
          <cell r="J817">
            <v>0</v>
          </cell>
          <cell r="K817">
            <v>0</v>
          </cell>
          <cell r="L817">
            <v>0</v>
          </cell>
        </row>
        <row r="818">
          <cell r="C818">
            <v>0</v>
          </cell>
          <cell r="D818" t="str">
            <v>BANKEX25MAY68900PE</v>
          </cell>
          <cell r="E818" t="str">
            <v>BANKEX</v>
          </cell>
          <cell r="G818">
            <v>68900</v>
          </cell>
          <cell r="H818" t="str">
            <v>PE</v>
          </cell>
          <cell r="J818">
            <v>5597.4700000000012</v>
          </cell>
          <cell r="K818">
            <v>-5597.4700000000012</v>
          </cell>
          <cell r="L818">
            <v>0</v>
          </cell>
        </row>
        <row r="819">
          <cell r="C819">
            <v>525</v>
          </cell>
          <cell r="D819" t="str">
            <v>BANKEX25MAY63200PE</v>
          </cell>
          <cell r="E819" t="str">
            <v>BANKEX</v>
          </cell>
          <cell r="G819">
            <v>63200</v>
          </cell>
          <cell r="H819" t="str">
            <v>PE</v>
          </cell>
          <cell r="J819">
            <v>0</v>
          </cell>
          <cell r="K819">
            <v>525</v>
          </cell>
          <cell r="L819">
            <v>2640</v>
          </cell>
        </row>
        <row r="820">
          <cell r="C820">
            <v>7</v>
          </cell>
          <cell r="D820" t="str">
            <v>BANKEX25MAY49900PE</v>
          </cell>
          <cell r="E820" t="str">
            <v>BANKEX</v>
          </cell>
          <cell r="G820">
            <v>49900</v>
          </cell>
          <cell r="H820" t="str">
            <v>PE</v>
          </cell>
          <cell r="J820">
            <v>0</v>
          </cell>
          <cell r="K820">
            <v>7</v>
          </cell>
          <cell r="L820">
            <v>1440</v>
          </cell>
        </row>
        <row r="821">
          <cell r="D821" t="str">
            <v>BANKEX25MAY52500PE</v>
          </cell>
          <cell r="E821" t="str">
            <v>BANKEX</v>
          </cell>
          <cell r="G821">
            <v>52500</v>
          </cell>
          <cell r="H821" t="str">
            <v>PE</v>
          </cell>
          <cell r="J821">
            <v>0</v>
          </cell>
        </row>
        <row r="822">
          <cell r="C822">
            <v>26.4</v>
          </cell>
          <cell r="D822" t="str">
            <v>BANKEX25MAY59500PE</v>
          </cell>
          <cell r="E822" t="str">
            <v>BANKEX</v>
          </cell>
          <cell r="G822">
            <v>59500</v>
          </cell>
          <cell r="H822" t="str">
            <v>PE</v>
          </cell>
          <cell r="J822">
            <v>0</v>
          </cell>
          <cell r="K822">
            <v>26.4</v>
          </cell>
          <cell r="L822">
            <v>150</v>
          </cell>
        </row>
        <row r="823">
          <cell r="C823">
            <v>0</v>
          </cell>
          <cell r="D823" t="str">
            <v>BANKEX25MAY56200CE</v>
          </cell>
          <cell r="E823" t="str">
            <v>BANKEX</v>
          </cell>
          <cell r="G823">
            <v>56200</v>
          </cell>
          <cell r="H823" t="str">
            <v>CE</v>
          </cell>
          <cell r="J823">
            <v>7102.5299999999988</v>
          </cell>
          <cell r="K823">
            <v>-7102.5299999999988</v>
          </cell>
          <cell r="L823">
            <v>0</v>
          </cell>
        </row>
        <row r="824">
          <cell r="C824">
            <v>0</v>
          </cell>
          <cell r="D824" t="str">
            <v>BANKEX25MAY68500PE</v>
          </cell>
          <cell r="E824" t="str">
            <v>BANKEX</v>
          </cell>
          <cell r="G824">
            <v>68500</v>
          </cell>
          <cell r="H824" t="str">
            <v>PE</v>
          </cell>
          <cell r="J824">
            <v>5197.4700000000012</v>
          </cell>
          <cell r="K824">
            <v>-5197.4700000000012</v>
          </cell>
          <cell r="L824">
            <v>0</v>
          </cell>
        </row>
        <row r="825">
          <cell r="C825">
            <v>2501.4499999999998</v>
          </cell>
          <cell r="D825" t="str">
            <v>BANKEX25MAY60800CE</v>
          </cell>
          <cell r="E825" t="str">
            <v>BANKEX</v>
          </cell>
          <cell r="G825">
            <v>60800</v>
          </cell>
          <cell r="H825" t="str">
            <v>CE</v>
          </cell>
          <cell r="J825">
            <v>2502.5299999999988</v>
          </cell>
          <cell r="K825">
            <v>-1.0799999999990177</v>
          </cell>
          <cell r="L825">
            <v>90</v>
          </cell>
        </row>
        <row r="826">
          <cell r="C826">
            <v>0</v>
          </cell>
          <cell r="D826" t="str">
            <v>BANKEX25MAY55300PE</v>
          </cell>
          <cell r="E826" t="str">
            <v>BANKEX</v>
          </cell>
          <cell r="G826">
            <v>55300</v>
          </cell>
          <cell r="H826" t="str">
            <v>PE</v>
          </cell>
          <cell r="J826">
            <v>0</v>
          </cell>
          <cell r="K826">
            <v>0</v>
          </cell>
          <cell r="L826">
            <v>0</v>
          </cell>
        </row>
        <row r="827">
          <cell r="C827">
            <v>333.9</v>
          </cell>
          <cell r="D827" t="str">
            <v>BANKEX25MAY62600PE</v>
          </cell>
          <cell r="E827" t="str">
            <v>BANKEX</v>
          </cell>
          <cell r="G827">
            <v>62600</v>
          </cell>
          <cell r="H827" t="str">
            <v>PE</v>
          </cell>
          <cell r="J827">
            <v>0</v>
          </cell>
          <cell r="K827">
            <v>333.9</v>
          </cell>
          <cell r="L827">
            <v>180</v>
          </cell>
        </row>
        <row r="828">
          <cell r="C828">
            <v>0</v>
          </cell>
          <cell r="D828" t="str">
            <v>BANKEX25MAY55900PE</v>
          </cell>
          <cell r="E828" t="str">
            <v>BANKEX</v>
          </cell>
          <cell r="G828">
            <v>55900</v>
          </cell>
          <cell r="H828" t="str">
            <v>PE</v>
          </cell>
          <cell r="J828">
            <v>0</v>
          </cell>
          <cell r="K828">
            <v>0</v>
          </cell>
          <cell r="L828">
            <v>0</v>
          </cell>
        </row>
        <row r="829">
          <cell r="D829" t="str">
            <v>BANKEX25MAY50300PE</v>
          </cell>
          <cell r="E829" t="str">
            <v>BANKEX</v>
          </cell>
          <cell r="G829">
            <v>50300</v>
          </cell>
          <cell r="H829" t="str">
            <v>PE</v>
          </cell>
          <cell r="J829">
            <v>0</v>
          </cell>
        </row>
        <row r="830">
          <cell r="D830" t="str">
            <v>BANKEX25MAY51600PE</v>
          </cell>
          <cell r="E830" t="str">
            <v>BANKEX</v>
          </cell>
          <cell r="G830">
            <v>51600</v>
          </cell>
          <cell r="H830" t="str">
            <v>PE</v>
          </cell>
          <cell r="J830">
            <v>0</v>
          </cell>
        </row>
        <row r="831">
          <cell r="C831">
            <v>0</v>
          </cell>
          <cell r="D831" t="str">
            <v>BANKEX25MAY59900PE</v>
          </cell>
          <cell r="E831" t="str">
            <v>BANKEX</v>
          </cell>
          <cell r="G831">
            <v>59900</v>
          </cell>
          <cell r="H831" t="str">
            <v>PE</v>
          </cell>
          <cell r="J831">
            <v>0</v>
          </cell>
          <cell r="K831">
            <v>0</v>
          </cell>
          <cell r="L831">
            <v>0</v>
          </cell>
        </row>
        <row r="832">
          <cell r="C832">
            <v>0</v>
          </cell>
          <cell r="D832" t="str">
            <v>BANKEX25MAY67000CE</v>
          </cell>
          <cell r="E832" t="str">
            <v>BANKEX</v>
          </cell>
          <cell r="G832">
            <v>67000</v>
          </cell>
          <cell r="H832" t="str">
            <v>CE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0</v>
          </cell>
          <cell r="D833" t="str">
            <v>BANKEX25MAY58300PE</v>
          </cell>
          <cell r="E833" t="str">
            <v>BANKEX</v>
          </cell>
          <cell r="G833">
            <v>58300</v>
          </cell>
          <cell r="H833" t="str">
            <v>PE</v>
          </cell>
          <cell r="J833">
            <v>0</v>
          </cell>
          <cell r="K833">
            <v>0</v>
          </cell>
          <cell r="L833">
            <v>0</v>
          </cell>
        </row>
        <row r="834">
          <cell r="C834">
            <v>6</v>
          </cell>
          <cell r="D834" t="str">
            <v>BANKEX25MAY50000PE</v>
          </cell>
          <cell r="E834" t="str">
            <v>BANKEX</v>
          </cell>
          <cell r="G834">
            <v>50000</v>
          </cell>
          <cell r="H834" t="str">
            <v>PE</v>
          </cell>
          <cell r="J834">
            <v>0</v>
          </cell>
          <cell r="K834">
            <v>6</v>
          </cell>
          <cell r="L834">
            <v>240</v>
          </cell>
        </row>
        <row r="835">
          <cell r="C835">
            <v>0</v>
          </cell>
          <cell r="D835" t="str">
            <v>BANKEX25MAY65300PE</v>
          </cell>
          <cell r="E835" t="str">
            <v>BANKEX</v>
          </cell>
          <cell r="G835">
            <v>65300</v>
          </cell>
          <cell r="H835" t="str">
            <v>PE</v>
          </cell>
          <cell r="J835">
            <v>1997.4700000000012</v>
          </cell>
          <cell r="K835">
            <v>-1997.4700000000012</v>
          </cell>
          <cell r="L835">
            <v>0</v>
          </cell>
        </row>
        <row r="836">
          <cell r="D836" t="str">
            <v>BANKEX25MAY54700PE</v>
          </cell>
          <cell r="E836" t="str">
            <v>BANKEX</v>
          </cell>
          <cell r="G836">
            <v>54700</v>
          </cell>
          <cell r="H836" t="str">
            <v>PE</v>
          </cell>
          <cell r="J836">
            <v>0</v>
          </cell>
        </row>
        <row r="837">
          <cell r="C837">
            <v>0</v>
          </cell>
          <cell r="D837" t="str">
            <v>BANKEX25MAY56000CE</v>
          </cell>
          <cell r="E837" t="str">
            <v>BANKEX</v>
          </cell>
          <cell r="G837">
            <v>56000</v>
          </cell>
          <cell r="H837" t="str">
            <v>CE</v>
          </cell>
          <cell r="J837">
            <v>7302.5299999999988</v>
          </cell>
          <cell r="K837">
            <v>-7302.5299999999988</v>
          </cell>
          <cell r="L837">
            <v>0</v>
          </cell>
        </row>
        <row r="838">
          <cell r="C838">
            <v>0</v>
          </cell>
          <cell r="D838" t="str">
            <v>BANKEX25MAY68500CE</v>
          </cell>
          <cell r="E838" t="str">
            <v>BANKEX</v>
          </cell>
          <cell r="G838">
            <v>68500</v>
          </cell>
          <cell r="H838" t="str">
            <v>CE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BANKEX25MAY52600PE</v>
          </cell>
          <cell r="E839" t="str">
            <v>BANKEX</v>
          </cell>
          <cell r="G839">
            <v>52600</v>
          </cell>
          <cell r="H839" t="str">
            <v>PE</v>
          </cell>
          <cell r="J839">
            <v>0</v>
          </cell>
        </row>
        <row r="840">
          <cell r="D840" t="str">
            <v>BANKEX25MAY52300PE</v>
          </cell>
          <cell r="E840" t="str">
            <v>BANKEX</v>
          </cell>
          <cell r="G840">
            <v>52300</v>
          </cell>
          <cell r="H840" t="str">
            <v>PE</v>
          </cell>
          <cell r="J840">
            <v>0</v>
          </cell>
        </row>
        <row r="841">
          <cell r="D841" t="str">
            <v>BANKEX25MAY54200PE</v>
          </cell>
          <cell r="E841" t="str">
            <v>BANKEX</v>
          </cell>
          <cell r="G841">
            <v>54200</v>
          </cell>
          <cell r="H841" t="str">
            <v>PE</v>
          </cell>
          <cell r="J841">
            <v>0</v>
          </cell>
        </row>
        <row r="842">
          <cell r="C842">
            <v>0</v>
          </cell>
          <cell r="D842" t="str">
            <v>BANKEX25MAY66300PE</v>
          </cell>
          <cell r="E842" t="str">
            <v>BANKEX</v>
          </cell>
          <cell r="G842">
            <v>66300</v>
          </cell>
          <cell r="H842" t="str">
            <v>PE</v>
          </cell>
          <cell r="J842">
            <v>2997.4700000000012</v>
          </cell>
          <cell r="K842">
            <v>-2997.4700000000012</v>
          </cell>
          <cell r="L842">
            <v>0</v>
          </cell>
        </row>
        <row r="843">
          <cell r="D843" t="str">
            <v>BANKEX25MAY70600CE</v>
          </cell>
          <cell r="E843" t="str">
            <v>BANKEX</v>
          </cell>
          <cell r="G843">
            <v>70600</v>
          </cell>
          <cell r="H843" t="str">
            <v>CE</v>
          </cell>
          <cell r="J843">
            <v>0</v>
          </cell>
        </row>
        <row r="844">
          <cell r="C844">
            <v>0</v>
          </cell>
          <cell r="D844" t="str">
            <v>BANKEX25MAY70500PE</v>
          </cell>
          <cell r="E844" t="str">
            <v>BANKEX</v>
          </cell>
          <cell r="G844">
            <v>70500</v>
          </cell>
          <cell r="H844" t="str">
            <v>PE</v>
          </cell>
          <cell r="J844">
            <v>7197.4700000000012</v>
          </cell>
          <cell r="K844">
            <v>-7197.4700000000012</v>
          </cell>
          <cell r="L844">
            <v>0</v>
          </cell>
        </row>
        <row r="845">
          <cell r="C845">
            <v>0</v>
          </cell>
          <cell r="D845" t="str">
            <v>BANKEX25MAY67200CE</v>
          </cell>
          <cell r="E845" t="str">
            <v>BANKEX</v>
          </cell>
          <cell r="G845">
            <v>67200</v>
          </cell>
          <cell r="H845" t="str">
            <v>CE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66.25</v>
          </cell>
          <cell r="D846" t="str">
            <v>BANKEX25MAY60500PE</v>
          </cell>
          <cell r="E846" t="str">
            <v>BANKEX</v>
          </cell>
          <cell r="G846">
            <v>60500</v>
          </cell>
          <cell r="H846" t="str">
            <v>PE</v>
          </cell>
          <cell r="J846">
            <v>0</v>
          </cell>
          <cell r="K846">
            <v>66.25</v>
          </cell>
          <cell r="L846">
            <v>540</v>
          </cell>
        </row>
        <row r="847">
          <cell r="C847">
            <v>0</v>
          </cell>
          <cell r="D847" t="str">
            <v>BANKEX25MAY50400CE</v>
          </cell>
          <cell r="E847" t="str">
            <v>BANKEX</v>
          </cell>
          <cell r="G847">
            <v>50400</v>
          </cell>
          <cell r="H847" t="str">
            <v>CE</v>
          </cell>
          <cell r="J847">
            <v>12902.529999999999</v>
          </cell>
          <cell r="K847">
            <v>-12902.529999999999</v>
          </cell>
          <cell r="L847">
            <v>0</v>
          </cell>
        </row>
        <row r="848">
          <cell r="C848">
            <v>0</v>
          </cell>
          <cell r="D848" t="str">
            <v>BANKEX25MAY67500CE</v>
          </cell>
          <cell r="E848" t="str">
            <v>BANKEX</v>
          </cell>
          <cell r="G848">
            <v>67500</v>
          </cell>
          <cell r="H848" t="str">
            <v>CE</v>
          </cell>
          <cell r="J848">
            <v>0</v>
          </cell>
          <cell r="K848">
            <v>0</v>
          </cell>
          <cell r="L848">
            <v>0</v>
          </cell>
        </row>
        <row r="849">
          <cell r="C849">
            <v>0</v>
          </cell>
          <cell r="D849" t="str">
            <v>BANKEX25MAY58500CE</v>
          </cell>
          <cell r="E849" t="str">
            <v>BANKEX</v>
          </cell>
          <cell r="G849">
            <v>58500</v>
          </cell>
          <cell r="H849" t="str">
            <v>CE</v>
          </cell>
          <cell r="J849">
            <v>4802.5299999999988</v>
          </cell>
          <cell r="K849">
            <v>-4802.5299999999988</v>
          </cell>
          <cell r="L849">
            <v>0</v>
          </cell>
        </row>
        <row r="850">
          <cell r="C850">
            <v>0</v>
          </cell>
          <cell r="D850" t="str">
            <v>BANKEX25MAY66000CE</v>
          </cell>
          <cell r="E850" t="str">
            <v>BANKEX</v>
          </cell>
          <cell r="G850">
            <v>66000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687.3</v>
          </cell>
          <cell r="D851" t="str">
            <v>BANKEX25MAY63300CE</v>
          </cell>
          <cell r="E851" t="str">
            <v>BANKEX</v>
          </cell>
          <cell r="G851">
            <v>63300</v>
          </cell>
          <cell r="H851" t="str">
            <v>CE</v>
          </cell>
          <cell r="J851">
            <v>2.5299999999988358</v>
          </cell>
          <cell r="K851">
            <v>684.77000000000112</v>
          </cell>
          <cell r="L851">
            <v>4680</v>
          </cell>
        </row>
        <row r="852">
          <cell r="C852">
            <v>0</v>
          </cell>
          <cell r="D852" t="str">
            <v>BANKEX25MAY64800PE</v>
          </cell>
          <cell r="E852" t="str">
            <v>BANKEX</v>
          </cell>
          <cell r="G852">
            <v>64800</v>
          </cell>
          <cell r="H852" t="str">
            <v>PE</v>
          </cell>
          <cell r="J852">
            <v>1497.4700000000012</v>
          </cell>
          <cell r="K852">
            <v>-1497.4700000000012</v>
          </cell>
          <cell r="L852">
            <v>0</v>
          </cell>
        </row>
        <row r="853">
          <cell r="C853">
            <v>0</v>
          </cell>
          <cell r="D853" t="str">
            <v>BANKEX25MAY66400CE</v>
          </cell>
          <cell r="E853" t="str">
            <v>BANKEX</v>
          </cell>
          <cell r="G853">
            <v>66400</v>
          </cell>
          <cell r="H853" t="str">
            <v>CE</v>
          </cell>
          <cell r="J853">
            <v>0</v>
          </cell>
          <cell r="K853">
            <v>0</v>
          </cell>
          <cell r="L853">
            <v>0</v>
          </cell>
        </row>
        <row r="854">
          <cell r="C854">
            <v>198.1</v>
          </cell>
          <cell r="D854" t="str">
            <v>BANKEX25MAY64500CE</v>
          </cell>
          <cell r="E854" t="str">
            <v>BANKEX</v>
          </cell>
          <cell r="G854">
            <v>64500</v>
          </cell>
          <cell r="H854" t="str">
            <v>CE</v>
          </cell>
          <cell r="J854">
            <v>0</v>
          </cell>
          <cell r="K854">
            <v>198.1</v>
          </cell>
          <cell r="L854">
            <v>1290</v>
          </cell>
        </row>
        <row r="855">
          <cell r="C855">
            <v>0</v>
          </cell>
          <cell r="D855" t="str">
            <v>BANKEX25MAY64300PE</v>
          </cell>
          <cell r="E855" t="str">
            <v>BANKEX</v>
          </cell>
          <cell r="G855">
            <v>64300</v>
          </cell>
          <cell r="H855" t="str">
            <v>PE</v>
          </cell>
          <cell r="J855">
            <v>997.47000000000116</v>
          </cell>
          <cell r="K855">
            <v>-997.47000000000116</v>
          </cell>
          <cell r="L855">
            <v>0</v>
          </cell>
        </row>
        <row r="856">
          <cell r="C856">
            <v>0</v>
          </cell>
          <cell r="D856" t="str">
            <v>BANKEX25MAY52000CE</v>
          </cell>
          <cell r="E856" t="str">
            <v>BANKEX</v>
          </cell>
          <cell r="G856">
            <v>52000</v>
          </cell>
          <cell r="H856" t="str">
            <v>CE</v>
          </cell>
          <cell r="J856">
            <v>11302.529999999999</v>
          </cell>
          <cell r="K856">
            <v>-11302.529999999999</v>
          </cell>
          <cell r="L856">
            <v>0</v>
          </cell>
        </row>
        <row r="857">
          <cell r="C857">
            <v>136.85</v>
          </cell>
          <cell r="D857" t="str">
            <v>BANKEX25MAY61300PE</v>
          </cell>
          <cell r="E857" t="str">
            <v>BANKEX</v>
          </cell>
          <cell r="G857">
            <v>61300</v>
          </cell>
          <cell r="H857" t="str">
            <v>PE</v>
          </cell>
          <cell r="J857">
            <v>0</v>
          </cell>
          <cell r="K857">
            <v>136.85</v>
          </cell>
          <cell r="L857">
            <v>240</v>
          </cell>
        </row>
        <row r="858">
          <cell r="C858">
            <v>0</v>
          </cell>
          <cell r="D858" t="str">
            <v>BANKEX25MAY55100CE</v>
          </cell>
          <cell r="E858" t="str">
            <v>BANKEX</v>
          </cell>
          <cell r="G858">
            <v>55100</v>
          </cell>
          <cell r="H858" t="str">
            <v>CE</v>
          </cell>
          <cell r="J858">
            <v>8202.5299999999988</v>
          </cell>
          <cell r="K858">
            <v>-8202.5299999999988</v>
          </cell>
          <cell r="L858">
            <v>0</v>
          </cell>
        </row>
        <row r="859">
          <cell r="C859">
            <v>0</v>
          </cell>
          <cell r="D859" t="str">
            <v>BANKEX25MAY65700PE</v>
          </cell>
          <cell r="E859" t="str">
            <v>BANKEX</v>
          </cell>
          <cell r="G859">
            <v>65700</v>
          </cell>
          <cell r="H859" t="str">
            <v>PE</v>
          </cell>
          <cell r="J859">
            <v>2397.4700000000012</v>
          </cell>
          <cell r="K859">
            <v>-2397.4700000000012</v>
          </cell>
          <cell r="L859">
            <v>0</v>
          </cell>
        </row>
        <row r="860">
          <cell r="C860">
            <v>0</v>
          </cell>
          <cell r="D860" t="str">
            <v>BANKEX25MAY56700CE</v>
          </cell>
          <cell r="E860" t="str">
            <v>BANKEX</v>
          </cell>
          <cell r="G860">
            <v>56700</v>
          </cell>
          <cell r="H860" t="str">
            <v>CE</v>
          </cell>
          <cell r="J860">
            <v>6602.5299999999988</v>
          </cell>
          <cell r="K860">
            <v>-6602.5299999999988</v>
          </cell>
          <cell r="L860">
            <v>0</v>
          </cell>
        </row>
        <row r="861">
          <cell r="C861">
            <v>0</v>
          </cell>
          <cell r="D861" t="str">
            <v>BANKEX25MAY57000PE</v>
          </cell>
          <cell r="E861" t="str">
            <v>BANKEX</v>
          </cell>
          <cell r="G861">
            <v>57000</v>
          </cell>
          <cell r="H861" t="str">
            <v>PE</v>
          </cell>
          <cell r="J861">
            <v>0</v>
          </cell>
          <cell r="K861">
            <v>0</v>
          </cell>
          <cell r="L861">
            <v>0</v>
          </cell>
        </row>
        <row r="862">
          <cell r="C862">
            <v>0</v>
          </cell>
          <cell r="D862" t="str">
            <v>BANKEX25MAY56700PE</v>
          </cell>
          <cell r="E862" t="str">
            <v>BANKEX</v>
          </cell>
          <cell r="G862">
            <v>56700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1380</v>
          </cell>
          <cell r="D863" t="str">
            <v>BANKEX25MAY62100CE</v>
          </cell>
          <cell r="E863" t="str">
            <v>BANKEX</v>
          </cell>
          <cell r="G863">
            <v>62100</v>
          </cell>
          <cell r="H863" t="str">
            <v>CE</v>
          </cell>
          <cell r="J863">
            <v>1202.5299999999988</v>
          </cell>
          <cell r="K863">
            <v>177.47000000000116</v>
          </cell>
          <cell r="L863">
            <v>30</v>
          </cell>
        </row>
        <row r="864">
          <cell r="C864">
            <v>0</v>
          </cell>
          <cell r="D864" t="str">
            <v>BANKEX25MAY67700PE</v>
          </cell>
          <cell r="E864" t="str">
            <v>BANKEX</v>
          </cell>
          <cell r="G864">
            <v>67700</v>
          </cell>
          <cell r="H864" t="str">
            <v>PE</v>
          </cell>
          <cell r="J864">
            <v>4397.4700000000012</v>
          </cell>
          <cell r="K864">
            <v>-4397.4700000000012</v>
          </cell>
          <cell r="L864">
            <v>0</v>
          </cell>
        </row>
        <row r="865">
          <cell r="C865">
            <v>0</v>
          </cell>
          <cell r="D865" t="str">
            <v>BANKEX25MAY57400PE</v>
          </cell>
          <cell r="E865" t="str">
            <v>BANKEX</v>
          </cell>
          <cell r="G865">
            <v>57400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BANKEX25MAY67400PE</v>
          </cell>
          <cell r="E866" t="str">
            <v>BANKEX</v>
          </cell>
          <cell r="G866">
            <v>67400</v>
          </cell>
          <cell r="H866" t="str">
            <v>PE</v>
          </cell>
          <cell r="J866">
            <v>4097.4700000000012</v>
          </cell>
          <cell r="K866">
            <v>-4097.4700000000012</v>
          </cell>
          <cell r="L866">
            <v>0</v>
          </cell>
        </row>
        <row r="867">
          <cell r="C867">
            <v>0</v>
          </cell>
          <cell r="D867" t="str">
            <v>BANKEX25MAY58300CE</v>
          </cell>
          <cell r="E867" t="str">
            <v>BANKEX</v>
          </cell>
          <cell r="G867">
            <v>58300</v>
          </cell>
          <cell r="H867" t="str">
            <v>CE</v>
          </cell>
          <cell r="J867">
            <v>5002.5299999999988</v>
          </cell>
          <cell r="K867">
            <v>-5002.5299999999988</v>
          </cell>
          <cell r="L867">
            <v>0</v>
          </cell>
        </row>
        <row r="868">
          <cell r="D868" t="str">
            <v>BANKEX25MAY52400PE</v>
          </cell>
          <cell r="E868" t="str">
            <v>BANKEX</v>
          </cell>
          <cell r="G868">
            <v>52400</v>
          </cell>
          <cell r="H868" t="str">
            <v>PE</v>
          </cell>
          <cell r="J868">
            <v>0</v>
          </cell>
        </row>
        <row r="869">
          <cell r="C869">
            <v>0</v>
          </cell>
          <cell r="D869" t="str">
            <v>BANKEX25MAY55300CE</v>
          </cell>
          <cell r="E869" t="str">
            <v>BANKEX</v>
          </cell>
          <cell r="G869">
            <v>55300</v>
          </cell>
          <cell r="H869" t="str">
            <v>CE</v>
          </cell>
          <cell r="J869">
            <v>8002.5299999999988</v>
          </cell>
          <cell r="K869">
            <v>-8002.5299999999988</v>
          </cell>
          <cell r="L869">
            <v>0</v>
          </cell>
        </row>
        <row r="870">
          <cell r="C870">
            <v>0</v>
          </cell>
          <cell r="D870" t="str">
            <v>BANKEX25MAY68100PE</v>
          </cell>
          <cell r="E870" t="str">
            <v>BANKEX</v>
          </cell>
          <cell r="G870">
            <v>68100</v>
          </cell>
          <cell r="H870" t="str">
            <v>PE</v>
          </cell>
          <cell r="J870">
            <v>4797.4700000000012</v>
          </cell>
          <cell r="K870">
            <v>-4797.4700000000012</v>
          </cell>
          <cell r="L870">
            <v>0</v>
          </cell>
        </row>
        <row r="871">
          <cell r="C871">
            <v>62.75</v>
          </cell>
          <cell r="D871" t="str">
            <v>BANKEX25MAY65700CE</v>
          </cell>
          <cell r="E871" t="str">
            <v>BANKEX</v>
          </cell>
          <cell r="G871">
            <v>65700</v>
          </cell>
          <cell r="H871" t="str">
            <v>CE</v>
          </cell>
          <cell r="J871">
            <v>0</v>
          </cell>
          <cell r="K871">
            <v>62.75</v>
          </cell>
          <cell r="L871">
            <v>60</v>
          </cell>
        </row>
        <row r="872">
          <cell r="C872">
            <v>0</v>
          </cell>
          <cell r="D872" t="str">
            <v>BANKEX25MAY64400PE</v>
          </cell>
          <cell r="E872" t="str">
            <v>BANKEX</v>
          </cell>
          <cell r="G872">
            <v>64400</v>
          </cell>
          <cell r="H872" t="str">
            <v>PE</v>
          </cell>
          <cell r="J872">
            <v>1097.4700000000012</v>
          </cell>
          <cell r="K872">
            <v>-1097.4700000000012</v>
          </cell>
          <cell r="L872">
            <v>0</v>
          </cell>
        </row>
        <row r="873">
          <cell r="C873">
            <v>1195.8499999999999</v>
          </cell>
          <cell r="D873" t="str">
            <v>BANKEX25MAY62200CE</v>
          </cell>
          <cell r="E873" t="str">
            <v>BANKEX</v>
          </cell>
          <cell r="G873">
            <v>62200</v>
          </cell>
          <cell r="H873" t="str">
            <v>CE</v>
          </cell>
          <cell r="J873">
            <v>1102.5299999999988</v>
          </cell>
          <cell r="K873">
            <v>93.320000000001073</v>
          </cell>
          <cell r="L873">
            <v>90</v>
          </cell>
        </row>
        <row r="874">
          <cell r="C874">
            <v>0</v>
          </cell>
          <cell r="D874" t="str">
            <v>BANKEX25MAY56100CE</v>
          </cell>
          <cell r="E874" t="str">
            <v>BANKEX</v>
          </cell>
          <cell r="G874">
            <v>56100</v>
          </cell>
          <cell r="H874" t="str">
            <v>CE</v>
          </cell>
          <cell r="J874">
            <v>7202.5299999999988</v>
          </cell>
          <cell r="K874">
            <v>-7202.5299999999988</v>
          </cell>
          <cell r="L874">
            <v>0</v>
          </cell>
        </row>
        <row r="875">
          <cell r="C875">
            <v>0</v>
          </cell>
          <cell r="D875" t="str">
            <v>BANKEX25MAY68800CE</v>
          </cell>
          <cell r="E875" t="str">
            <v>BANKEX</v>
          </cell>
          <cell r="G875">
            <v>68800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D876" t="str">
            <v>BANKEX25MAY70800CE</v>
          </cell>
          <cell r="E876" t="str">
            <v>BANKEX</v>
          </cell>
          <cell r="G876">
            <v>70800</v>
          </cell>
          <cell r="H876" t="str">
            <v>CE</v>
          </cell>
          <cell r="J876">
            <v>0</v>
          </cell>
        </row>
        <row r="877">
          <cell r="C877">
            <v>0</v>
          </cell>
          <cell r="D877" t="str">
            <v>BANKEX25MAY68200CE</v>
          </cell>
          <cell r="E877" t="str">
            <v>BANKEX</v>
          </cell>
          <cell r="G877">
            <v>68200</v>
          </cell>
          <cell r="H877" t="str">
            <v>CE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217.5</v>
          </cell>
          <cell r="D878" t="str">
            <v>BANKEX25MAY62100PE</v>
          </cell>
          <cell r="E878" t="str">
            <v>BANKEX</v>
          </cell>
          <cell r="G878">
            <v>62100</v>
          </cell>
          <cell r="H878" t="str">
            <v>PE</v>
          </cell>
          <cell r="J878">
            <v>0</v>
          </cell>
          <cell r="K878">
            <v>217.5</v>
          </cell>
          <cell r="L878">
            <v>450</v>
          </cell>
        </row>
        <row r="879">
          <cell r="C879">
            <v>0</v>
          </cell>
          <cell r="D879" t="str">
            <v>BANKEX25MAY67100PE</v>
          </cell>
          <cell r="E879" t="str">
            <v>BANKEX</v>
          </cell>
          <cell r="G879">
            <v>67100</v>
          </cell>
          <cell r="H879" t="str">
            <v>PE</v>
          </cell>
          <cell r="J879">
            <v>3797.4700000000012</v>
          </cell>
          <cell r="K879">
            <v>-3797.4700000000012</v>
          </cell>
          <cell r="L879">
            <v>0</v>
          </cell>
        </row>
        <row r="880">
          <cell r="D880" t="str">
            <v>BANKEX25MAY70000CE</v>
          </cell>
          <cell r="E880" t="str">
            <v>BANKEX</v>
          </cell>
          <cell r="G880">
            <v>70000</v>
          </cell>
          <cell r="H880" t="str">
            <v>CE</v>
          </cell>
          <cell r="J880">
            <v>0</v>
          </cell>
        </row>
        <row r="881">
          <cell r="C881">
            <v>133.55000000000001</v>
          </cell>
          <cell r="D881" t="str">
            <v>BANKEX25MAY65000CE</v>
          </cell>
          <cell r="E881" t="str">
            <v>BANKEX</v>
          </cell>
          <cell r="G881">
            <v>65000</v>
          </cell>
          <cell r="H881" t="str">
            <v>CE</v>
          </cell>
          <cell r="J881">
            <v>0</v>
          </cell>
          <cell r="K881">
            <v>133.55000000000001</v>
          </cell>
          <cell r="L881">
            <v>6690</v>
          </cell>
        </row>
        <row r="882">
          <cell r="C882">
            <v>0</v>
          </cell>
          <cell r="D882" t="str">
            <v>BANKEX25MAY53200CE</v>
          </cell>
          <cell r="E882" t="str">
            <v>BANKEX</v>
          </cell>
          <cell r="G882">
            <v>53200</v>
          </cell>
          <cell r="H882" t="str">
            <v>CE</v>
          </cell>
          <cell r="J882">
            <v>10102.529999999999</v>
          </cell>
          <cell r="K882">
            <v>-10102.529999999999</v>
          </cell>
          <cell r="L882">
            <v>0</v>
          </cell>
        </row>
        <row r="883">
          <cell r="C883">
            <v>0</v>
          </cell>
          <cell r="D883" t="str">
            <v>BANKEX25MAY69100PE</v>
          </cell>
          <cell r="E883" t="str">
            <v>BANKEX</v>
          </cell>
          <cell r="G883">
            <v>69100</v>
          </cell>
          <cell r="H883" t="str">
            <v>PE</v>
          </cell>
          <cell r="J883">
            <v>5797.4700000000012</v>
          </cell>
          <cell r="K883">
            <v>-5797.4700000000012</v>
          </cell>
          <cell r="L883">
            <v>0</v>
          </cell>
        </row>
        <row r="884">
          <cell r="C884">
            <v>0</v>
          </cell>
          <cell r="D884" t="str">
            <v>BANKEX25MAY66600CE</v>
          </cell>
          <cell r="E884" t="str">
            <v>BANKEX</v>
          </cell>
          <cell r="G884">
            <v>66600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0</v>
          </cell>
          <cell r="D885" t="str">
            <v>BANKEX25MAY58500PE</v>
          </cell>
          <cell r="E885" t="str">
            <v>BANKEX</v>
          </cell>
          <cell r="G885">
            <v>58500</v>
          </cell>
          <cell r="H885" t="str">
            <v>PE</v>
          </cell>
          <cell r="J885">
            <v>0</v>
          </cell>
          <cell r="K885">
            <v>0</v>
          </cell>
          <cell r="L885">
            <v>0</v>
          </cell>
        </row>
        <row r="886">
          <cell r="C886">
            <v>0</v>
          </cell>
          <cell r="D886" t="str">
            <v>BANKEX25MAY65900CE</v>
          </cell>
          <cell r="E886" t="str">
            <v>BANKEX</v>
          </cell>
          <cell r="G886">
            <v>65900</v>
          </cell>
          <cell r="H886" t="str">
            <v>CE</v>
          </cell>
          <cell r="J886">
            <v>0</v>
          </cell>
          <cell r="K886">
            <v>0</v>
          </cell>
          <cell r="L886">
            <v>0</v>
          </cell>
        </row>
        <row r="887">
          <cell r="C887">
            <v>439.95</v>
          </cell>
          <cell r="D887" t="str">
            <v>BANKEX25MAY63000PE</v>
          </cell>
          <cell r="E887" t="str">
            <v>BANKEX</v>
          </cell>
          <cell r="G887">
            <v>63000</v>
          </cell>
          <cell r="H887" t="str">
            <v>PE</v>
          </cell>
          <cell r="J887">
            <v>0</v>
          </cell>
          <cell r="K887">
            <v>439.95</v>
          </cell>
          <cell r="L887">
            <v>9930</v>
          </cell>
        </row>
        <row r="888">
          <cell r="C888">
            <v>743</v>
          </cell>
          <cell r="D888" t="str">
            <v>BANKEX25MAY63200CE</v>
          </cell>
          <cell r="E888" t="str">
            <v>BANKEX</v>
          </cell>
          <cell r="G888">
            <v>63200</v>
          </cell>
          <cell r="H888" t="str">
            <v>CE</v>
          </cell>
          <cell r="J888">
            <v>102.52999999999884</v>
          </cell>
          <cell r="K888">
            <v>640.47000000000116</v>
          </cell>
          <cell r="L888">
            <v>5310</v>
          </cell>
        </row>
        <row r="889">
          <cell r="C889">
            <v>0</v>
          </cell>
          <cell r="D889" t="str">
            <v>BANKEX25MAY66800PE</v>
          </cell>
          <cell r="E889" t="str">
            <v>BANKEX</v>
          </cell>
          <cell r="G889">
            <v>66800</v>
          </cell>
          <cell r="H889" t="str">
            <v>PE</v>
          </cell>
          <cell r="J889">
            <v>3497.4700000000012</v>
          </cell>
          <cell r="K889">
            <v>-3497.4700000000012</v>
          </cell>
          <cell r="L889">
            <v>0</v>
          </cell>
        </row>
        <row r="890">
          <cell r="D890" t="str">
            <v>BANKEX25MAY51100PE</v>
          </cell>
          <cell r="E890" t="str">
            <v>BANKEX</v>
          </cell>
          <cell r="G890">
            <v>51100</v>
          </cell>
          <cell r="H890" t="str">
            <v>PE</v>
          </cell>
          <cell r="J890">
            <v>0</v>
          </cell>
        </row>
        <row r="891">
          <cell r="C891">
            <v>0</v>
          </cell>
          <cell r="D891" t="str">
            <v>BANKEX25MAY70400PE</v>
          </cell>
          <cell r="E891" t="str">
            <v>BANKEX</v>
          </cell>
          <cell r="G891">
            <v>70400</v>
          </cell>
          <cell r="H891" t="str">
            <v>PE</v>
          </cell>
          <cell r="J891">
            <v>7097.4700000000012</v>
          </cell>
          <cell r="K891">
            <v>-7097.4700000000012</v>
          </cell>
          <cell r="L891">
            <v>0</v>
          </cell>
        </row>
        <row r="892">
          <cell r="C892">
            <v>900.55</v>
          </cell>
          <cell r="D892" t="str">
            <v>BANKEX25MAY62800CE</v>
          </cell>
          <cell r="E892" t="str">
            <v>BANKEX</v>
          </cell>
          <cell r="G892">
            <v>62800</v>
          </cell>
          <cell r="H892" t="str">
            <v>CE</v>
          </cell>
          <cell r="J892">
            <v>502.52999999999884</v>
          </cell>
          <cell r="K892">
            <v>398.02000000000112</v>
          </cell>
          <cell r="L892">
            <v>390</v>
          </cell>
        </row>
        <row r="893">
          <cell r="D893" t="str">
            <v>BANKEX25MAY51000PE</v>
          </cell>
          <cell r="E893" t="str">
            <v>BANKEX</v>
          </cell>
          <cell r="G893">
            <v>51000</v>
          </cell>
          <cell r="H893" t="str">
            <v>PE</v>
          </cell>
          <cell r="J893">
            <v>0</v>
          </cell>
        </row>
        <row r="894">
          <cell r="D894" t="str">
            <v>BANKEX25MAY70500CE</v>
          </cell>
          <cell r="E894" t="str">
            <v>BANKEX</v>
          </cell>
          <cell r="G894">
            <v>70500</v>
          </cell>
          <cell r="H894" t="str">
            <v>CE</v>
          </cell>
          <cell r="J894">
            <v>0</v>
          </cell>
        </row>
        <row r="895">
          <cell r="C895">
            <v>0</v>
          </cell>
          <cell r="D895" t="str">
            <v>BANKEX25MAY54300CE</v>
          </cell>
          <cell r="E895" t="str">
            <v>BANKEX</v>
          </cell>
          <cell r="G895">
            <v>54300</v>
          </cell>
          <cell r="H895" t="str">
            <v>CE</v>
          </cell>
          <cell r="J895">
            <v>9002.5299999999988</v>
          </cell>
          <cell r="K895">
            <v>-9002.5299999999988</v>
          </cell>
          <cell r="L895">
            <v>0</v>
          </cell>
        </row>
        <row r="896">
          <cell r="D896" t="str">
            <v>BANKEX25MAY50200PE</v>
          </cell>
          <cell r="E896" t="str">
            <v>BANKEX</v>
          </cell>
          <cell r="G896">
            <v>50200</v>
          </cell>
          <cell r="H896" t="str">
            <v>PE</v>
          </cell>
          <cell r="J896">
            <v>0</v>
          </cell>
        </row>
        <row r="897">
          <cell r="C897">
            <v>77.400000000000006</v>
          </cell>
          <cell r="D897" t="str">
            <v>BANKEX25MAY65500CE</v>
          </cell>
          <cell r="E897" t="str">
            <v>BANKEX</v>
          </cell>
          <cell r="G897">
            <v>65500</v>
          </cell>
          <cell r="H897" t="str">
            <v>CE</v>
          </cell>
          <cell r="J897">
            <v>0</v>
          </cell>
          <cell r="K897">
            <v>77.400000000000006</v>
          </cell>
          <cell r="L897">
            <v>2250</v>
          </cell>
        </row>
        <row r="898">
          <cell r="C898">
            <v>0</v>
          </cell>
          <cell r="D898" t="str">
            <v>BANKEX25MAY71100PE</v>
          </cell>
          <cell r="E898" t="str">
            <v>BANKEX</v>
          </cell>
          <cell r="G898">
            <v>71100</v>
          </cell>
          <cell r="H898" t="str">
            <v>PE</v>
          </cell>
          <cell r="J898">
            <v>7797.4700000000012</v>
          </cell>
          <cell r="K898">
            <v>-7797.4700000000012</v>
          </cell>
          <cell r="L898">
            <v>0</v>
          </cell>
        </row>
        <row r="899">
          <cell r="C899">
            <v>0</v>
          </cell>
          <cell r="D899" t="str">
            <v>BANKEX25MAY67600PE</v>
          </cell>
          <cell r="E899" t="str">
            <v>BANKEX</v>
          </cell>
          <cell r="G899">
            <v>67600</v>
          </cell>
          <cell r="H899" t="str">
            <v>PE</v>
          </cell>
          <cell r="J899">
            <v>4297.4700000000012</v>
          </cell>
          <cell r="K899">
            <v>-4297.4700000000012</v>
          </cell>
          <cell r="L899">
            <v>0</v>
          </cell>
        </row>
        <row r="900">
          <cell r="C900">
            <v>0</v>
          </cell>
          <cell r="D900" t="str">
            <v>BANKEX25MAY59700CE</v>
          </cell>
          <cell r="E900" t="str">
            <v>BANKEX</v>
          </cell>
          <cell r="G900">
            <v>59700</v>
          </cell>
          <cell r="H900" t="str">
            <v>CE</v>
          </cell>
          <cell r="J900">
            <v>3602.5299999999988</v>
          </cell>
          <cell r="K900">
            <v>-3602.5299999999988</v>
          </cell>
          <cell r="L900">
            <v>0</v>
          </cell>
        </row>
        <row r="901">
          <cell r="C901">
            <v>0</v>
          </cell>
          <cell r="D901" t="str">
            <v>BANKEX25MAY50100CE</v>
          </cell>
          <cell r="E901" t="str">
            <v>BANKEX</v>
          </cell>
          <cell r="G901">
            <v>50100</v>
          </cell>
          <cell r="H901" t="str">
            <v>CE</v>
          </cell>
          <cell r="J901">
            <v>13202.529999999999</v>
          </cell>
          <cell r="K901">
            <v>-13202.529999999999</v>
          </cell>
          <cell r="L901">
            <v>0</v>
          </cell>
        </row>
        <row r="902">
          <cell r="C902">
            <v>0</v>
          </cell>
          <cell r="D902" t="str">
            <v>BANKEX25MAY66400PE</v>
          </cell>
          <cell r="E902" t="str">
            <v>BANKEX</v>
          </cell>
          <cell r="G902">
            <v>66400</v>
          </cell>
          <cell r="H902" t="str">
            <v>PE</v>
          </cell>
          <cell r="J902">
            <v>3097.4700000000012</v>
          </cell>
          <cell r="K902">
            <v>-3097.4700000000012</v>
          </cell>
          <cell r="L902">
            <v>0</v>
          </cell>
        </row>
        <row r="903">
          <cell r="C903">
            <v>0</v>
          </cell>
          <cell r="D903" t="str">
            <v>BANKEX25MAY56500PE</v>
          </cell>
          <cell r="E903" t="str">
            <v>BANKEX</v>
          </cell>
          <cell r="G903">
            <v>56500</v>
          </cell>
          <cell r="H903" t="str">
            <v>PE</v>
          </cell>
          <cell r="J903">
            <v>0</v>
          </cell>
          <cell r="K903">
            <v>0</v>
          </cell>
          <cell r="L903">
            <v>0</v>
          </cell>
        </row>
        <row r="904">
          <cell r="C904">
            <v>0</v>
          </cell>
          <cell r="D904" t="str">
            <v>BANKEX25MAY69800PE</v>
          </cell>
          <cell r="E904" t="str">
            <v>BANKEX</v>
          </cell>
          <cell r="G904">
            <v>69800</v>
          </cell>
          <cell r="H904" t="str">
            <v>PE</v>
          </cell>
          <cell r="J904">
            <v>6497.4700000000012</v>
          </cell>
          <cell r="K904">
            <v>-6497.4700000000012</v>
          </cell>
          <cell r="L904">
            <v>0</v>
          </cell>
        </row>
        <row r="905">
          <cell r="C905">
            <v>0</v>
          </cell>
          <cell r="D905" t="str">
            <v>BANKEX25MAY50500CE</v>
          </cell>
          <cell r="E905" t="str">
            <v>BANKEX</v>
          </cell>
          <cell r="G905">
            <v>50500</v>
          </cell>
          <cell r="H905" t="str">
            <v>CE</v>
          </cell>
          <cell r="J905">
            <v>12802.529999999999</v>
          </cell>
          <cell r="K905">
            <v>-12802.529999999999</v>
          </cell>
          <cell r="L905">
            <v>0</v>
          </cell>
        </row>
        <row r="906">
          <cell r="C906">
            <v>0</v>
          </cell>
          <cell r="D906" t="str">
            <v>BANKEX25MAY70700PE</v>
          </cell>
          <cell r="E906" t="str">
            <v>BANKEX</v>
          </cell>
          <cell r="G906">
            <v>70700</v>
          </cell>
          <cell r="H906" t="str">
            <v>PE</v>
          </cell>
          <cell r="J906">
            <v>7397.4700000000012</v>
          </cell>
          <cell r="K906">
            <v>-7397.4700000000012</v>
          </cell>
          <cell r="L906">
            <v>0</v>
          </cell>
        </row>
        <row r="907">
          <cell r="C907">
            <v>0</v>
          </cell>
          <cell r="D907" t="str">
            <v>BANKEX25MAY53100CE</v>
          </cell>
          <cell r="E907" t="str">
            <v>BANKEX</v>
          </cell>
          <cell r="G907">
            <v>53100</v>
          </cell>
          <cell r="H907" t="str">
            <v>CE</v>
          </cell>
          <cell r="J907">
            <v>10202.529999999999</v>
          </cell>
          <cell r="K907">
            <v>-10202.529999999999</v>
          </cell>
          <cell r="L907">
            <v>0</v>
          </cell>
        </row>
        <row r="908">
          <cell r="C908">
            <v>0</v>
          </cell>
          <cell r="D908" t="str">
            <v>BANKEX25MAY50800CE</v>
          </cell>
          <cell r="E908" t="str">
            <v>BANKEX</v>
          </cell>
          <cell r="G908">
            <v>50800</v>
          </cell>
          <cell r="H908" t="str">
            <v>CE</v>
          </cell>
          <cell r="J908">
            <v>12502.529999999999</v>
          </cell>
          <cell r="K908">
            <v>-12502.529999999999</v>
          </cell>
          <cell r="L908">
            <v>0</v>
          </cell>
        </row>
        <row r="909">
          <cell r="C909">
            <v>163.05000000000001</v>
          </cell>
          <cell r="D909" t="str">
            <v>BANKEX25MAY61800PE</v>
          </cell>
          <cell r="E909" t="str">
            <v>BANKEX</v>
          </cell>
          <cell r="G909">
            <v>61800</v>
          </cell>
          <cell r="H909" t="str">
            <v>PE</v>
          </cell>
          <cell r="J909">
            <v>0</v>
          </cell>
          <cell r="K909">
            <v>163.05000000000001</v>
          </cell>
          <cell r="L909">
            <v>360</v>
          </cell>
        </row>
        <row r="910">
          <cell r="D910" t="str">
            <v>BANKEX25MAY53600PE</v>
          </cell>
          <cell r="E910" t="str">
            <v>BANKEX</v>
          </cell>
          <cell r="G910">
            <v>53600</v>
          </cell>
          <cell r="H910" t="str">
            <v>PE</v>
          </cell>
          <cell r="J910">
            <v>0</v>
          </cell>
        </row>
        <row r="911">
          <cell r="C911">
            <v>0</v>
          </cell>
          <cell r="D911" t="str">
            <v>BANKEX25MAY58100PE</v>
          </cell>
          <cell r="E911" t="str">
            <v>BANKEX</v>
          </cell>
          <cell r="G911">
            <v>58100</v>
          </cell>
          <cell r="H911" t="str">
            <v>PE</v>
          </cell>
          <cell r="J911">
            <v>0</v>
          </cell>
          <cell r="K911">
            <v>0</v>
          </cell>
          <cell r="L911">
            <v>0</v>
          </cell>
        </row>
        <row r="912">
          <cell r="C912">
            <v>0</v>
          </cell>
          <cell r="D912" t="str">
            <v>BANKEX25MAY55800PE</v>
          </cell>
          <cell r="E912" t="str">
            <v>BANKEX</v>
          </cell>
          <cell r="G912">
            <v>55800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C913">
            <v>0</v>
          </cell>
          <cell r="D913" t="str">
            <v>BANKEX25MAY69900PE</v>
          </cell>
          <cell r="E913" t="str">
            <v>BANKEX</v>
          </cell>
          <cell r="G913">
            <v>69900</v>
          </cell>
          <cell r="H913" t="str">
            <v>PE</v>
          </cell>
          <cell r="J913">
            <v>6597.4700000000012</v>
          </cell>
          <cell r="K913">
            <v>-6597.4700000000012</v>
          </cell>
          <cell r="L913">
            <v>0</v>
          </cell>
        </row>
        <row r="914">
          <cell r="C914">
            <v>0</v>
          </cell>
          <cell r="D914" t="str">
            <v>BANKEX25MAY68300CE</v>
          </cell>
          <cell r="E914" t="str">
            <v>BANKEX</v>
          </cell>
          <cell r="G914">
            <v>68300</v>
          </cell>
          <cell r="H914" t="str">
            <v>CE</v>
          </cell>
          <cell r="J914">
            <v>0</v>
          </cell>
          <cell r="K914">
            <v>0</v>
          </cell>
          <cell r="L914">
            <v>0</v>
          </cell>
        </row>
        <row r="915">
          <cell r="C915">
            <v>142.9</v>
          </cell>
          <cell r="D915" t="str">
            <v>BANKEX25MAY64900CE</v>
          </cell>
          <cell r="E915" t="str">
            <v>BANKEX</v>
          </cell>
          <cell r="G915">
            <v>64900</v>
          </cell>
          <cell r="H915" t="str">
            <v>CE</v>
          </cell>
          <cell r="J915">
            <v>0</v>
          </cell>
          <cell r="K915">
            <v>142.9</v>
          </cell>
          <cell r="L915">
            <v>1080</v>
          </cell>
        </row>
        <row r="916">
          <cell r="C916">
            <v>0</v>
          </cell>
          <cell r="D916" t="str">
            <v>BANKEX25MAY51400CE</v>
          </cell>
          <cell r="E916" t="str">
            <v>BANKEX</v>
          </cell>
          <cell r="G916">
            <v>51400</v>
          </cell>
          <cell r="H916" t="str">
            <v>CE</v>
          </cell>
          <cell r="J916">
            <v>11902.529999999999</v>
          </cell>
          <cell r="K916">
            <v>-11902.529999999999</v>
          </cell>
          <cell r="L916">
            <v>0</v>
          </cell>
        </row>
        <row r="917">
          <cell r="C917">
            <v>0</v>
          </cell>
          <cell r="D917" t="str">
            <v>BANKEX25MAY65600CE</v>
          </cell>
          <cell r="E917" t="str">
            <v>BANKEX</v>
          </cell>
          <cell r="G917">
            <v>65600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0</v>
          </cell>
          <cell r="D918" t="str">
            <v>BANKEX25MAY66700PE</v>
          </cell>
          <cell r="E918" t="str">
            <v>BANKEX</v>
          </cell>
          <cell r="G918">
            <v>66700</v>
          </cell>
          <cell r="H918" t="str">
            <v>PE</v>
          </cell>
          <cell r="J918">
            <v>3397.4700000000012</v>
          </cell>
          <cell r="K918">
            <v>-3397.4700000000012</v>
          </cell>
          <cell r="L918">
            <v>0</v>
          </cell>
        </row>
        <row r="919">
          <cell r="D919" t="str">
            <v>BANKEX25MAY50800PE</v>
          </cell>
          <cell r="E919" t="str">
            <v>BANKEX</v>
          </cell>
          <cell r="G919">
            <v>50800</v>
          </cell>
          <cell r="H919" t="str">
            <v>PE</v>
          </cell>
          <cell r="J919">
            <v>0</v>
          </cell>
        </row>
        <row r="920">
          <cell r="C920">
            <v>0</v>
          </cell>
          <cell r="D920" t="str">
            <v>BANKEX25MAY63700PE</v>
          </cell>
          <cell r="E920" t="str">
            <v>BANKEX</v>
          </cell>
          <cell r="G920">
            <v>63700</v>
          </cell>
          <cell r="H920" t="str">
            <v>PE</v>
          </cell>
          <cell r="J920">
            <v>397.47000000000116</v>
          </cell>
          <cell r="K920">
            <v>-397.47000000000116</v>
          </cell>
          <cell r="L920">
            <v>0</v>
          </cell>
        </row>
        <row r="921">
          <cell r="C921">
            <v>1524.3</v>
          </cell>
          <cell r="D921" t="str">
            <v>BANKEX25MAY61900CE</v>
          </cell>
          <cell r="E921" t="str">
            <v>BANKEX</v>
          </cell>
          <cell r="G921">
            <v>61900</v>
          </cell>
          <cell r="H921" t="str">
            <v>CE</v>
          </cell>
          <cell r="J921">
            <v>1402.5299999999988</v>
          </cell>
          <cell r="K921">
            <v>121.77000000000112</v>
          </cell>
          <cell r="L921">
            <v>60</v>
          </cell>
        </row>
        <row r="922">
          <cell r="C922">
            <v>0</v>
          </cell>
          <cell r="D922" t="str">
            <v>BANKEX25MAY59400PE</v>
          </cell>
          <cell r="E922" t="str">
            <v>BANKEX</v>
          </cell>
          <cell r="G922">
            <v>59400</v>
          </cell>
          <cell r="H922" t="str">
            <v>PE</v>
          </cell>
          <cell r="J922">
            <v>0</v>
          </cell>
          <cell r="K922">
            <v>0</v>
          </cell>
          <cell r="L922">
            <v>0</v>
          </cell>
        </row>
        <row r="923">
          <cell r="C923">
            <v>0</v>
          </cell>
          <cell r="D923" t="str">
            <v>BANKEX25MAY68900CE</v>
          </cell>
          <cell r="E923" t="str">
            <v>BANKEX</v>
          </cell>
          <cell r="G923">
            <v>68900</v>
          </cell>
          <cell r="H923" t="str">
            <v>CE</v>
          </cell>
          <cell r="J923">
            <v>0</v>
          </cell>
          <cell r="K923">
            <v>0</v>
          </cell>
          <cell r="L923">
            <v>0</v>
          </cell>
        </row>
        <row r="924">
          <cell r="C924">
            <v>0</v>
          </cell>
          <cell r="D924" t="str">
            <v>BANKEX25MAY55100PE</v>
          </cell>
          <cell r="E924" t="str">
            <v>BANKEX</v>
          </cell>
          <cell r="G924">
            <v>55100</v>
          </cell>
          <cell r="H924" t="str">
            <v>PE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BANKEX25MAY66500CE</v>
          </cell>
          <cell r="E925" t="str">
            <v>BANKEX</v>
          </cell>
          <cell r="G925">
            <v>66500</v>
          </cell>
          <cell r="H925" t="str">
            <v>CE</v>
          </cell>
          <cell r="J925">
            <v>0</v>
          </cell>
          <cell r="K925">
            <v>0</v>
          </cell>
          <cell r="L925">
            <v>0</v>
          </cell>
        </row>
        <row r="926">
          <cell r="C926">
            <v>0</v>
          </cell>
          <cell r="D926" t="str">
            <v>BANKEX25MAY68300PE</v>
          </cell>
          <cell r="E926" t="str">
            <v>BANKEX</v>
          </cell>
          <cell r="G926">
            <v>68300</v>
          </cell>
          <cell r="H926" t="str">
            <v>PE</v>
          </cell>
          <cell r="J926">
            <v>4997.4700000000012</v>
          </cell>
          <cell r="K926">
            <v>-4997.4700000000012</v>
          </cell>
          <cell r="L926">
            <v>0</v>
          </cell>
        </row>
        <row r="927">
          <cell r="C927">
            <v>0</v>
          </cell>
          <cell r="D927" t="str">
            <v>BANKEX25MAY49800CE</v>
          </cell>
          <cell r="E927" t="str">
            <v>BANKEX</v>
          </cell>
          <cell r="G927">
            <v>49800</v>
          </cell>
          <cell r="H927" t="str">
            <v>CE</v>
          </cell>
          <cell r="J927">
            <v>13502.529999999999</v>
          </cell>
          <cell r="K927">
            <v>-13502.529999999999</v>
          </cell>
          <cell r="L927">
            <v>0</v>
          </cell>
        </row>
        <row r="928">
          <cell r="C928">
            <v>0</v>
          </cell>
          <cell r="D928" t="str">
            <v>BANKEX25MAY59200CE</v>
          </cell>
          <cell r="E928" t="str">
            <v>BANKEX</v>
          </cell>
          <cell r="G928">
            <v>59200</v>
          </cell>
          <cell r="H928" t="str">
            <v>CE</v>
          </cell>
          <cell r="J928">
            <v>4102.5299999999988</v>
          </cell>
          <cell r="K928">
            <v>-4102.5299999999988</v>
          </cell>
          <cell r="L928">
            <v>0</v>
          </cell>
        </row>
        <row r="929">
          <cell r="C929">
            <v>0</v>
          </cell>
          <cell r="D929" t="str">
            <v>BANKEX25MAY64500PE</v>
          </cell>
          <cell r="E929" t="str">
            <v>BANKEX</v>
          </cell>
          <cell r="G929">
            <v>64500</v>
          </cell>
          <cell r="H929" t="str">
            <v>PE</v>
          </cell>
          <cell r="J929">
            <v>1197.4700000000012</v>
          </cell>
          <cell r="K929">
            <v>-1197.4700000000012</v>
          </cell>
          <cell r="L929">
            <v>0</v>
          </cell>
        </row>
        <row r="930">
          <cell r="C930">
            <v>0</v>
          </cell>
          <cell r="D930" t="str">
            <v>BANKEX25MAY62500CE</v>
          </cell>
          <cell r="E930" t="str">
            <v>BANKEX</v>
          </cell>
          <cell r="G930">
            <v>62500</v>
          </cell>
          <cell r="H930" t="str">
            <v>CE</v>
          </cell>
          <cell r="J930">
            <v>802.52999999999884</v>
          </cell>
          <cell r="K930">
            <v>-802.52999999999884</v>
          </cell>
          <cell r="L930">
            <v>0</v>
          </cell>
        </row>
        <row r="931">
          <cell r="C931">
            <v>150.4</v>
          </cell>
          <cell r="D931" t="str">
            <v>BANKEX25MAY61700PE</v>
          </cell>
          <cell r="E931" t="str">
            <v>BANKEX</v>
          </cell>
          <cell r="G931">
            <v>61700</v>
          </cell>
          <cell r="H931" t="str">
            <v>PE</v>
          </cell>
          <cell r="J931">
            <v>0</v>
          </cell>
          <cell r="K931">
            <v>150.4</v>
          </cell>
          <cell r="L931">
            <v>180</v>
          </cell>
        </row>
        <row r="932">
          <cell r="C932">
            <v>0</v>
          </cell>
          <cell r="D932" t="str">
            <v>BANKEX25MAY50000CE</v>
          </cell>
          <cell r="E932" t="str">
            <v>BANKEX</v>
          </cell>
          <cell r="G932">
            <v>50000</v>
          </cell>
          <cell r="H932" t="str">
            <v>CE</v>
          </cell>
          <cell r="J932">
            <v>13302.529999999999</v>
          </cell>
          <cell r="K932">
            <v>-13302.529999999999</v>
          </cell>
          <cell r="L932">
            <v>0</v>
          </cell>
        </row>
        <row r="933">
          <cell r="C933">
            <v>0</v>
          </cell>
          <cell r="D933" t="str">
            <v>BANKEX25MAY66100CE</v>
          </cell>
          <cell r="E933" t="str">
            <v>BANKEX</v>
          </cell>
          <cell r="G933">
            <v>66100</v>
          </cell>
          <cell r="H933" t="str">
            <v>CE</v>
          </cell>
          <cell r="J933">
            <v>0</v>
          </cell>
          <cell r="K933">
            <v>0</v>
          </cell>
          <cell r="L933">
            <v>0</v>
          </cell>
        </row>
        <row r="934">
          <cell r="C934">
            <v>0</v>
          </cell>
          <cell r="D934" t="str">
            <v>BANKEX25MAY64800CE</v>
          </cell>
          <cell r="E934" t="str">
            <v>BANKEX</v>
          </cell>
          <cell r="G934">
            <v>64800</v>
          </cell>
          <cell r="H934" t="str">
            <v>CE</v>
          </cell>
          <cell r="J934">
            <v>0</v>
          </cell>
          <cell r="K934">
            <v>0</v>
          </cell>
          <cell r="L934">
            <v>0</v>
          </cell>
        </row>
        <row r="935">
          <cell r="D935" t="str">
            <v>BANKEX25MAY50400PE</v>
          </cell>
          <cell r="E935" t="str">
            <v>BANKEX</v>
          </cell>
          <cell r="G935">
            <v>50400</v>
          </cell>
          <cell r="H935" t="str">
            <v>PE</v>
          </cell>
          <cell r="J935">
            <v>0</v>
          </cell>
        </row>
        <row r="936">
          <cell r="C936">
            <v>0</v>
          </cell>
          <cell r="D936" t="str">
            <v>BANKEX25MAY70300PE</v>
          </cell>
          <cell r="E936" t="str">
            <v>BANKEX</v>
          </cell>
          <cell r="G936">
            <v>70300</v>
          </cell>
          <cell r="H936" t="str">
            <v>PE</v>
          </cell>
          <cell r="J936">
            <v>6997.4700000000012</v>
          </cell>
          <cell r="K936">
            <v>-6997.4700000000012</v>
          </cell>
          <cell r="L936">
            <v>0</v>
          </cell>
        </row>
        <row r="937">
          <cell r="C937">
            <v>0</v>
          </cell>
          <cell r="D937" t="str">
            <v>BANKEX25MAY57100PE</v>
          </cell>
          <cell r="E937" t="str">
            <v>BANKEX</v>
          </cell>
          <cell r="G937">
            <v>57100</v>
          </cell>
          <cell r="H937" t="str">
            <v>PE</v>
          </cell>
          <cell r="J937">
            <v>0</v>
          </cell>
          <cell r="K937">
            <v>0</v>
          </cell>
          <cell r="L937">
            <v>0</v>
          </cell>
        </row>
        <row r="938">
          <cell r="C938">
            <v>0</v>
          </cell>
          <cell r="D938" t="str">
            <v>BANKEX25MAY58700PE</v>
          </cell>
          <cell r="E938" t="str">
            <v>BANKEX</v>
          </cell>
          <cell r="G938">
            <v>58700</v>
          </cell>
          <cell r="H938" t="str">
            <v>PE</v>
          </cell>
          <cell r="J938">
            <v>0</v>
          </cell>
          <cell r="K938">
            <v>0</v>
          </cell>
          <cell r="L938">
            <v>0</v>
          </cell>
        </row>
        <row r="939">
          <cell r="C939">
            <v>426.1</v>
          </cell>
          <cell r="D939" t="str">
            <v>BANKEX25MAY62900PE</v>
          </cell>
          <cell r="E939" t="str">
            <v>BANKEX</v>
          </cell>
          <cell r="G939">
            <v>62900</v>
          </cell>
          <cell r="H939" t="str">
            <v>PE</v>
          </cell>
          <cell r="J939">
            <v>0</v>
          </cell>
          <cell r="K939">
            <v>426.1</v>
          </cell>
          <cell r="L939">
            <v>540</v>
          </cell>
        </row>
        <row r="940">
          <cell r="C940">
            <v>730</v>
          </cell>
          <cell r="D940" t="str">
            <v>BANKEX25MAY63500PE</v>
          </cell>
          <cell r="E940" t="str">
            <v>BANKEX</v>
          </cell>
          <cell r="G940">
            <v>63500</v>
          </cell>
          <cell r="H940" t="str">
            <v>PE</v>
          </cell>
          <cell r="J940">
            <v>197.47000000000116</v>
          </cell>
          <cell r="K940">
            <v>532.52999999999884</v>
          </cell>
          <cell r="L940">
            <v>480</v>
          </cell>
        </row>
        <row r="941">
          <cell r="C941">
            <v>0</v>
          </cell>
          <cell r="D941" t="str">
            <v>BANKEX25MAY58000CE</v>
          </cell>
          <cell r="E941" t="str">
            <v>BANKEX</v>
          </cell>
          <cell r="G941">
            <v>58000</v>
          </cell>
          <cell r="H941" t="str">
            <v>CE</v>
          </cell>
          <cell r="J941">
            <v>5302.5299999999988</v>
          </cell>
          <cell r="K941">
            <v>-5302.5299999999988</v>
          </cell>
          <cell r="L941">
            <v>0</v>
          </cell>
        </row>
        <row r="942">
          <cell r="C942">
            <v>0</v>
          </cell>
          <cell r="D942" t="str">
            <v>BANKEX25MAY54200CE</v>
          </cell>
          <cell r="E942" t="str">
            <v>BANKEX</v>
          </cell>
          <cell r="G942">
            <v>54200</v>
          </cell>
          <cell r="H942" t="str">
            <v>CE</v>
          </cell>
          <cell r="J942">
            <v>9102.5299999999988</v>
          </cell>
          <cell r="K942">
            <v>-9102.5299999999988</v>
          </cell>
          <cell r="L942">
            <v>0</v>
          </cell>
        </row>
        <row r="943">
          <cell r="C943">
            <v>0</v>
          </cell>
          <cell r="D943" t="str">
            <v>BANKEX25MAY57700PE</v>
          </cell>
          <cell r="E943" t="str">
            <v>BANKEX</v>
          </cell>
          <cell r="G943">
            <v>57700</v>
          </cell>
          <cell r="H943" t="str">
            <v>PE</v>
          </cell>
          <cell r="J943">
            <v>0</v>
          </cell>
          <cell r="K943">
            <v>0</v>
          </cell>
          <cell r="L943">
            <v>0</v>
          </cell>
        </row>
        <row r="944">
          <cell r="C944">
            <v>483.6</v>
          </cell>
          <cell r="D944" t="str">
            <v>BANKEX25MAY63100PE</v>
          </cell>
          <cell r="E944" t="str">
            <v>BANKEX</v>
          </cell>
          <cell r="G944">
            <v>63100</v>
          </cell>
          <cell r="H944" t="str">
            <v>PE</v>
          </cell>
          <cell r="J944">
            <v>0</v>
          </cell>
          <cell r="K944">
            <v>483.6</v>
          </cell>
          <cell r="L944">
            <v>3870</v>
          </cell>
        </row>
        <row r="945">
          <cell r="C945">
            <v>295</v>
          </cell>
          <cell r="D945" t="str">
            <v>BANKEX25MAY62400PE</v>
          </cell>
          <cell r="E945" t="str">
            <v>BANKEX</v>
          </cell>
          <cell r="G945">
            <v>62400</v>
          </cell>
          <cell r="H945" t="str">
            <v>PE</v>
          </cell>
          <cell r="J945">
            <v>0</v>
          </cell>
          <cell r="K945">
            <v>295</v>
          </cell>
          <cell r="L945">
            <v>1380</v>
          </cell>
        </row>
        <row r="946">
          <cell r="C946">
            <v>0</v>
          </cell>
          <cell r="D946" t="str">
            <v>BANKEX25MAY55800CE</v>
          </cell>
          <cell r="E946" t="str">
            <v>BANKEX</v>
          </cell>
          <cell r="G946">
            <v>55800</v>
          </cell>
          <cell r="H946" t="str">
            <v>CE</v>
          </cell>
          <cell r="J946">
            <v>7502.5299999999988</v>
          </cell>
          <cell r="K946">
            <v>-7502.5299999999988</v>
          </cell>
          <cell r="L946">
            <v>0</v>
          </cell>
        </row>
        <row r="947">
          <cell r="C947">
            <v>0</v>
          </cell>
          <cell r="D947" t="str">
            <v>BANKEX25MAY55500PE</v>
          </cell>
          <cell r="E947" t="str">
            <v>BANKEX</v>
          </cell>
          <cell r="G947">
            <v>55500</v>
          </cell>
          <cell r="H947" t="str">
            <v>PE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BANKEX25MAY66600PE</v>
          </cell>
          <cell r="E948" t="str">
            <v>BANKEX</v>
          </cell>
          <cell r="G948">
            <v>66600</v>
          </cell>
          <cell r="H948" t="str">
            <v>PE</v>
          </cell>
          <cell r="J948">
            <v>3297.4700000000012</v>
          </cell>
          <cell r="K948">
            <v>-3297.4700000000012</v>
          </cell>
          <cell r="L948">
            <v>0</v>
          </cell>
        </row>
        <row r="949">
          <cell r="C949">
            <v>0</v>
          </cell>
          <cell r="D949" t="str">
            <v>BANKEX25MAY55400PE</v>
          </cell>
          <cell r="E949" t="str">
            <v>BANKEX</v>
          </cell>
          <cell r="G949">
            <v>55400</v>
          </cell>
          <cell r="H949" t="str">
            <v>PE</v>
          </cell>
          <cell r="J949">
            <v>0</v>
          </cell>
          <cell r="K949">
            <v>0</v>
          </cell>
          <cell r="L949">
            <v>0</v>
          </cell>
        </row>
        <row r="950">
          <cell r="C950">
            <v>0</v>
          </cell>
          <cell r="D950" t="str">
            <v>BANKEX25MAY70800PE</v>
          </cell>
          <cell r="E950" t="str">
            <v>BANKEX</v>
          </cell>
          <cell r="G950">
            <v>70800</v>
          </cell>
          <cell r="H950" t="str">
            <v>PE</v>
          </cell>
          <cell r="J950">
            <v>7497.4700000000012</v>
          </cell>
          <cell r="K950">
            <v>-7497.4700000000012</v>
          </cell>
          <cell r="L950">
            <v>0</v>
          </cell>
        </row>
        <row r="951">
          <cell r="D951" t="str">
            <v>BANKEX25MAY53000PE</v>
          </cell>
          <cell r="E951" t="str">
            <v>BANKEX</v>
          </cell>
          <cell r="G951">
            <v>53000</v>
          </cell>
          <cell r="H951" t="str">
            <v>PE</v>
          </cell>
          <cell r="J951">
            <v>0</v>
          </cell>
        </row>
        <row r="952">
          <cell r="C952">
            <v>0</v>
          </cell>
          <cell r="D952" t="str">
            <v>BANKEX25MAY66300CE</v>
          </cell>
          <cell r="E952" t="str">
            <v>BANKEX</v>
          </cell>
          <cell r="G952">
            <v>66300</v>
          </cell>
          <cell r="H952" t="str">
            <v>CE</v>
          </cell>
          <cell r="J952">
            <v>0</v>
          </cell>
          <cell r="K952">
            <v>0</v>
          </cell>
          <cell r="L952">
            <v>0</v>
          </cell>
        </row>
        <row r="953">
          <cell r="C953">
            <v>98</v>
          </cell>
          <cell r="D953" t="str">
            <v>BANKEX25MAY61200PE</v>
          </cell>
          <cell r="E953" t="str">
            <v>BANKEX</v>
          </cell>
          <cell r="G953">
            <v>61200</v>
          </cell>
          <cell r="H953" t="str">
            <v>PE</v>
          </cell>
          <cell r="J953">
            <v>0</v>
          </cell>
          <cell r="K953">
            <v>98</v>
          </cell>
          <cell r="L953">
            <v>90</v>
          </cell>
        </row>
        <row r="954">
          <cell r="C954">
            <v>0</v>
          </cell>
          <cell r="D954" t="str">
            <v>BANKEX25MAY57600CE</v>
          </cell>
          <cell r="E954" t="str">
            <v>BANKEX</v>
          </cell>
          <cell r="G954">
            <v>57600</v>
          </cell>
          <cell r="H954" t="str">
            <v>CE</v>
          </cell>
          <cell r="J954">
            <v>5702.5299999999988</v>
          </cell>
          <cell r="K954">
            <v>-5702.5299999999988</v>
          </cell>
          <cell r="L954">
            <v>0</v>
          </cell>
        </row>
        <row r="955">
          <cell r="D955" t="str">
            <v>BANKEX25MAY69800CE</v>
          </cell>
          <cell r="E955" t="str">
            <v>BANKEX</v>
          </cell>
          <cell r="G955">
            <v>69800</v>
          </cell>
          <cell r="H955" t="str">
            <v>CE</v>
          </cell>
          <cell r="J955">
            <v>0</v>
          </cell>
        </row>
        <row r="956">
          <cell r="D956" t="str">
            <v>BANKEX25MAY53100PE</v>
          </cell>
          <cell r="E956" t="str">
            <v>BANKEX</v>
          </cell>
          <cell r="G956">
            <v>53100</v>
          </cell>
          <cell r="H956" t="str">
            <v>PE</v>
          </cell>
          <cell r="J956">
            <v>0</v>
          </cell>
        </row>
        <row r="957">
          <cell r="C957">
            <v>0</v>
          </cell>
          <cell r="D957" t="str">
            <v>BANKEX25MAY67400CE</v>
          </cell>
          <cell r="E957" t="str">
            <v>BANKEX</v>
          </cell>
          <cell r="G957">
            <v>67400</v>
          </cell>
          <cell r="H957" t="str">
            <v>CE</v>
          </cell>
          <cell r="J957">
            <v>0</v>
          </cell>
          <cell r="K957">
            <v>0</v>
          </cell>
          <cell r="L957">
            <v>0</v>
          </cell>
        </row>
        <row r="958">
          <cell r="D958" t="str">
            <v>BANKEX25MAY53300PE</v>
          </cell>
          <cell r="E958" t="str">
            <v>BANKEX</v>
          </cell>
          <cell r="G958">
            <v>53300</v>
          </cell>
          <cell r="H958" t="str">
            <v>PE</v>
          </cell>
          <cell r="J958">
            <v>0</v>
          </cell>
        </row>
        <row r="959">
          <cell r="C959">
            <v>0</v>
          </cell>
          <cell r="D959" t="str">
            <v>BANKEX25MAY56400CE</v>
          </cell>
          <cell r="E959" t="str">
            <v>BANKEX</v>
          </cell>
          <cell r="G959">
            <v>56400</v>
          </cell>
          <cell r="H959" t="str">
            <v>CE</v>
          </cell>
          <cell r="J959">
            <v>6902.5299999999988</v>
          </cell>
          <cell r="K959">
            <v>-6902.5299999999988</v>
          </cell>
          <cell r="L959">
            <v>0</v>
          </cell>
        </row>
        <row r="960">
          <cell r="C960">
            <v>0</v>
          </cell>
          <cell r="D960" t="str">
            <v>BANKEX25MAY60400CE</v>
          </cell>
          <cell r="E960" t="str">
            <v>BANKEX</v>
          </cell>
          <cell r="G960">
            <v>60400</v>
          </cell>
          <cell r="H960" t="str">
            <v>CE</v>
          </cell>
          <cell r="J960">
            <v>2902.5299999999988</v>
          </cell>
          <cell r="K960">
            <v>-2902.5299999999988</v>
          </cell>
          <cell r="L960">
            <v>0</v>
          </cell>
        </row>
        <row r="961">
          <cell r="C961">
            <v>0</v>
          </cell>
          <cell r="D961" t="str">
            <v>BANKEX25MAY65900PE</v>
          </cell>
          <cell r="E961" t="str">
            <v>BANKEX</v>
          </cell>
          <cell r="G961">
            <v>65900</v>
          </cell>
          <cell r="H961" t="str">
            <v>PE</v>
          </cell>
          <cell r="J961">
            <v>2597.4700000000012</v>
          </cell>
          <cell r="K961">
            <v>-2597.4700000000012</v>
          </cell>
          <cell r="L961">
            <v>0</v>
          </cell>
        </row>
        <row r="962">
          <cell r="C962">
            <v>0</v>
          </cell>
          <cell r="D962" t="str">
            <v>BANKEX25MAY54000PE</v>
          </cell>
          <cell r="E962" t="str">
            <v>BANKEX</v>
          </cell>
          <cell r="G962">
            <v>54000</v>
          </cell>
          <cell r="H962" t="str">
            <v>PE</v>
          </cell>
          <cell r="J962">
            <v>0</v>
          </cell>
          <cell r="K962">
            <v>0</v>
          </cell>
          <cell r="L962">
            <v>0</v>
          </cell>
        </row>
        <row r="963">
          <cell r="C963">
            <v>0</v>
          </cell>
          <cell r="D963" t="str">
            <v>BANKEX25MAY57000CE</v>
          </cell>
          <cell r="E963" t="str">
            <v>BANKEX</v>
          </cell>
          <cell r="G963">
            <v>57000</v>
          </cell>
          <cell r="H963" t="str">
            <v>CE</v>
          </cell>
          <cell r="J963">
            <v>6302.5299999999988</v>
          </cell>
          <cell r="K963">
            <v>-6302.5299999999988</v>
          </cell>
          <cell r="L963">
            <v>0</v>
          </cell>
        </row>
        <row r="964">
          <cell r="C964">
            <v>254.45</v>
          </cell>
          <cell r="D964" t="str">
            <v>BANKEX25MAY62300PE</v>
          </cell>
          <cell r="E964" t="str">
            <v>BANKEX</v>
          </cell>
          <cell r="G964">
            <v>62300</v>
          </cell>
          <cell r="H964" t="str">
            <v>PE</v>
          </cell>
          <cell r="J964">
            <v>0</v>
          </cell>
          <cell r="K964">
            <v>254.45</v>
          </cell>
          <cell r="L964">
            <v>480</v>
          </cell>
        </row>
        <row r="965">
          <cell r="C965">
            <v>30</v>
          </cell>
          <cell r="D965" t="str">
            <v>BANKEX25MAY68100CE</v>
          </cell>
          <cell r="E965" t="str">
            <v>BANKEX</v>
          </cell>
          <cell r="G965">
            <v>68100</v>
          </cell>
          <cell r="H965" t="str">
            <v>CE</v>
          </cell>
          <cell r="J965">
            <v>0</v>
          </cell>
          <cell r="K965">
            <v>30</v>
          </cell>
          <cell r="L965">
            <v>210</v>
          </cell>
        </row>
        <row r="966">
          <cell r="C966">
            <v>0</v>
          </cell>
          <cell r="D966" t="str">
            <v>BANKEX25MAY67700CE</v>
          </cell>
          <cell r="E966" t="str">
            <v>BANKEX</v>
          </cell>
          <cell r="G966">
            <v>67700</v>
          </cell>
          <cell r="H966" t="str">
            <v>CE</v>
          </cell>
          <cell r="J966">
            <v>0</v>
          </cell>
          <cell r="K966">
            <v>0</v>
          </cell>
          <cell r="L966">
            <v>0</v>
          </cell>
        </row>
        <row r="967">
          <cell r="C967">
            <v>0</v>
          </cell>
          <cell r="D967" t="str">
            <v>BANKEX25MAY53500CE</v>
          </cell>
          <cell r="E967" t="str">
            <v>BANKEX</v>
          </cell>
          <cell r="G967">
            <v>53500</v>
          </cell>
          <cell r="H967" t="str">
            <v>CE</v>
          </cell>
          <cell r="J967">
            <v>9802.5299999999988</v>
          </cell>
          <cell r="K967">
            <v>-9802.5299999999988</v>
          </cell>
          <cell r="L967">
            <v>0</v>
          </cell>
        </row>
        <row r="968">
          <cell r="C968">
            <v>1334.55</v>
          </cell>
          <cell r="D968" t="str">
            <v>BANKEX25MAY62300CE</v>
          </cell>
          <cell r="E968" t="str">
            <v>BANKEX</v>
          </cell>
          <cell r="G968">
            <v>62300</v>
          </cell>
          <cell r="H968" t="str">
            <v>CE</v>
          </cell>
          <cell r="J968">
            <v>1002.5299999999988</v>
          </cell>
          <cell r="K968">
            <v>332.02000000000112</v>
          </cell>
          <cell r="L968">
            <v>150</v>
          </cell>
        </row>
        <row r="969">
          <cell r="C969">
            <v>0</v>
          </cell>
          <cell r="D969" t="str">
            <v>BANKEX25MAY63900PE</v>
          </cell>
          <cell r="E969" t="str">
            <v>BANKEX</v>
          </cell>
          <cell r="G969">
            <v>63900</v>
          </cell>
          <cell r="H969" t="str">
            <v>PE</v>
          </cell>
          <cell r="J969">
            <v>597.47000000000116</v>
          </cell>
          <cell r="K969">
            <v>-597.47000000000116</v>
          </cell>
          <cell r="L969">
            <v>0</v>
          </cell>
        </row>
        <row r="970">
          <cell r="C970">
            <v>0</v>
          </cell>
          <cell r="D970" t="str">
            <v>BANKEX25MAY53000CE</v>
          </cell>
          <cell r="E970" t="str">
            <v>BANKEX</v>
          </cell>
          <cell r="G970">
            <v>53000</v>
          </cell>
          <cell r="H970" t="str">
            <v>CE</v>
          </cell>
          <cell r="J970">
            <v>10302.529999999999</v>
          </cell>
          <cell r="K970">
            <v>-10302.529999999999</v>
          </cell>
          <cell r="L970">
            <v>0</v>
          </cell>
        </row>
        <row r="971">
          <cell r="C971">
            <v>0</v>
          </cell>
          <cell r="D971" t="str">
            <v>BANKEX25MAY58900CE</v>
          </cell>
          <cell r="E971" t="str">
            <v>BANKEX</v>
          </cell>
          <cell r="G971">
            <v>58900</v>
          </cell>
          <cell r="H971" t="str">
            <v>CE</v>
          </cell>
          <cell r="J971">
            <v>4402.5299999999988</v>
          </cell>
          <cell r="K971">
            <v>-4402.5299999999988</v>
          </cell>
          <cell r="L971">
            <v>0</v>
          </cell>
        </row>
        <row r="972">
          <cell r="C972">
            <v>0</v>
          </cell>
          <cell r="D972" t="str">
            <v>BANKEX25MAY50300CE</v>
          </cell>
          <cell r="E972" t="str">
            <v>BANKEX</v>
          </cell>
          <cell r="G972">
            <v>50300</v>
          </cell>
          <cell r="H972" t="str">
            <v>CE</v>
          </cell>
          <cell r="J972">
            <v>13002.529999999999</v>
          </cell>
          <cell r="K972">
            <v>-13002.529999999999</v>
          </cell>
          <cell r="L972">
            <v>0</v>
          </cell>
        </row>
        <row r="973">
          <cell r="C973">
            <v>0</v>
          </cell>
          <cell r="D973" t="str">
            <v>BANKEX25MAY61600CE</v>
          </cell>
          <cell r="E973" t="str">
            <v>BANKEX</v>
          </cell>
          <cell r="G973">
            <v>61600</v>
          </cell>
          <cell r="H973" t="str">
            <v>CE</v>
          </cell>
          <cell r="J973">
            <v>1702.5299999999988</v>
          </cell>
          <cell r="K973">
            <v>-1702.5299999999988</v>
          </cell>
          <cell r="L973">
            <v>0</v>
          </cell>
        </row>
        <row r="974">
          <cell r="D974" t="str">
            <v>BANKEX25MAY51300PE</v>
          </cell>
          <cell r="E974" t="str">
            <v>BANKEX</v>
          </cell>
          <cell r="G974">
            <v>51300</v>
          </cell>
          <cell r="H974" t="str">
            <v>PE</v>
          </cell>
          <cell r="J974">
            <v>0</v>
          </cell>
        </row>
        <row r="975">
          <cell r="C975">
            <v>0</v>
          </cell>
          <cell r="D975" t="str">
            <v>BANKEX25MAY60200CE</v>
          </cell>
          <cell r="E975" t="str">
            <v>BANKEX</v>
          </cell>
          <cell r="G975">
            <v>60200</v>
          </cell>
          <cell r="H975" t="str">
            <v>CE</v>
          </cell>
          <cell r="J975">
            <v>3102.5299999999988</v>
          </cell>
          <cell r="K975">
            <v>-3102.5299999999988</v>
          </cell>
          <cell r="L975">
            <v>0</v>
          </cell>
        </row>
        <row r="976">
          <cell r="C976">
            <v>0</v>
          </cell>
          <cell r="D976" t="str">
            <v>BANKEX25MAY59300CE</v>
          </cell>
          <cell r="E976" t="str">
            <v>BANKEX</v>
          </cell>
          <cell r="G976">
            <v>59300</v>
          </cell>
          <cell r="H976" t="str">
            <v>CE</v>
          </cell>
          <cell r="J976">
            <v>4002.5299999999988</v>
          </cell>
          <cell r="K976">
            <v>-4002.5299999999988</v>
          </cell>
          <cell r="L976">
            <v>0</v>
          </cell>
        </row>
        <row r="977">
          <cell r="C977">
            <v>531.79999999999995</v>
          </cell>
          <cell r="D977" t="str">
            <v>BANKEX25MAY63600CE</v>
          </cell>
          <cell r="E977" t="str">
            <v>BANKEX</v>
          </cell>
          <cell r="G977">
            <v>63600</v>
          </cell>
          <cell r="H977" t="str">
            <v>CE</v>
          </cell>
          <cell r="J977">
            <v>0</v>
          </cell>
          <cell r="K977">
            <v>531.79999999999995</v>
          </cell>
          <cell r="L977">
            <v>1410</v>
          </cell>
        </row>
        <row r="978">
          <cell r="D978" t="str">
            <v>BANKEX25MAY54100PE</v>
          </cell>
          <cell r="E978" t="str">
            <v>BANKEX</v>
          </cell>
          <cell r="G978">
            <v>54100</v>
          </cell>
          <cell r="H978" t="str">
            <v>PE</v>
          </cell>
          <cell r="J978">
            <v>0</v>
          </cell>
        </row>
        <row r="979">
          <cell r="C979">
            <v>834.35</v>
          </cell>
          <cell r="D979" t="str">
            <v>BANKEX25MAY63000CE</v>
          </cell>
          <cell r="E979" t="str">
            <v>BANKEX</v>
          </cell>
          <cell r="G979">
            <v>63000</v>
          </cell>
          <cell r="H979" t="str">
            <v>CE</v>
          </cell>
          <cell r="J979">
            <v>302.52999999999884</v>
          </cell>
          <cell r="K979">
            <v>531.82000000000119</v>
          </cell>
          <cell r="L979">
            <v>8130</v>
          </cell>
        </row>
        <row r="980">
          <cell r="D980" t="str">
            <v>BANKEX25MAY69900CE</v>
          </cell>
          <cell r="E980" t="str">
            <v>BANKEX</v>
          </cell>
          <cell r="G980">
            <v>69900</v>
          </cell>
          <cell r="H980" t="str">
            <v>CE</v>
          </cell>
          <cell r="J980">
            <v>0</v>
          </cell>
        </row>
        <row r="981">
          <cell r="C981">
            <v>82.45</v>
          </cell>
          <cell r="D981" t="str">
            <v>BANKEX25MAY61000PE</v>
          </cell>
          <cell r="E981" t="str">
            <v>BANKEX</v>
          </cell>
          <cell r="G981">
            <v>61000</v>
          </cell>
          <cell r="H981" t="str">
            <v>PE</v>
          </cell>
          <cell r="J981">
            <v>0</v>
          </cell>
          <cell r="K981">
            <v>82.45</v>
          </cell>
          <cell r="L981">
            <v>1410</v>
          </cell>
        </row>
        <row r="982">
          <cell r="C982">
            <v>2490.4499999999998</v>
          </cell>
          <cell r="D982" t="str">
            <v>BANKEX25MAY60700CE</v>
          </cell>
          <cell r="E982" t="str">
            <v>BANKEX</v>
          </cell>
          <cell r="G982">
            <v>60700</v>
          </cell>
          <cell r="H982" t="str">
            <v>CE</v>
          </cell>
          <cell r="J982">
            <v>2602.5299999999988</v>
          </cell>
          <cell r="K982">
            <v>-112.07999999999902</v>
          </cell>
          <cell r="L982">
            <v>30</v>
          </cell>
        </row>
        <row r="983">
          <cell r="C983">
            <v>0</v>
          </cell>
          <cell r="D983" t="str">
            <v>BANKEX25MAY51700CE</v>
          </cell>
          <cell r="E983" t="str">
            <v>BANKEX</v>
          </cell>
          <cell r="G983">
            <v>51700</v>
          </cell>
          <cell r="H983" t="str">
            <v>CE</v>
          </cell>
          <cell r="J983">
            <v>11602.529999999999</v>
          </cell>
          <cell r="K983">
            <v>-11602.529999999999</v>
          </cell>
          <cell r="L983">
            <v>0</v>
          </cell>
        </row>
        <row r="984">
          <cell r="C984">
            <v>421.2</v>
          </cell>
          <cell r="D984" t="str">
            <v>BANKEX25MAY62800PE</v>
          </cell>
          <cell r="E984" t="str">
            <v>BANKEX</v>
          </cell>
          <cell r="G984">
            <v>62800</v>
          </cell>
          <cell r="H984" t="str">
            <v>PE</v>
          </cell>
          <cell r="J984">
            <v>0</v>
          </cell>
          <cell r="K984">
            <v>421.2</v>
          </cell>
          <cell r="L984">
            <v>240</v>
          </cell>
        </row>
        <row r="985">
          <cell r="C985">
            <v>127.05</v>
          </cell>
          <cell r="D985" t="str">
            <v>BANKEX25MAY61400PE</v>
          </cell>
          <cell r="E985" t="str">
            <v>BANKEX</v>
          </cell>
          <cell r="G985">
            <v>61400</v>
          </cell>
          <cell r="H985" t="str">
            <v>PE</v>
          </cell>
          <cell r="J985">
            <v>0</v>
          </cell>
          <cell r="K985">
            <v>127.05</v>
          </cell>
          <cell r="L985">
            <v>750</v>
          </cell>
        </row>
        <row r="986">
          <cell r="C986">
            <v>0</v>
          </cell>
          <cell r="D986" t="str">
            <v>BANKEX25MAY61700CE</v>
          </cell>
          <cell r="E986" t="str">
            <v>BANKEX</v>
          </cell>
          <cell r="G986">
            <v>61700</v>
          </cell>
          <cell r="H986" t="str">
            <v>CE</v>
          </cell>
          <cell r="J986">
            <v>1602.5299999999988</v>
          </cell>
          <cell r="K986">
            <v>-1602.5299999999988</v>
          </cell>
          <cell r="L986">
            <v>0</v>
          </cell>
        </row>
        <row r="987">
          <cell r="C987">
            <v>366.75</v>
          </cell>
          <cell r="D987" t="str">
            <v>BANKEX25MAY63900CE</v>
          </cell>
          <cell r="E987" t="str">
            <v>BANKEX</v>
          </cell>
          <cell r="G987">
            <v>63900</v>
          </cell>
          <cell r="H987" t="str">
            <v>CE</v>
          </cell>
          <cell r="J987">
            <v>0</v>
          </cell>
          <cell r="K987">
            <v>366.75</v>
          </cell>
          <cell r="L987">
            <v>210</v>
          </cell>
        </row>
        <row r="988">
          <cell r="C988">
            <v>0</v>
          </cell>
          <cell r="D988" t="str">
            <v>BANKEX25MAY68000PE</v>
          </cell>
          <cell r="E988" t="str">
            <v>BANKEX</v>
          </cell>
          <cell r="G988">
            <v>68000</v>
          </cell>
          <cell r="H988" t="str">
            <v>PE</v>
          </cell>
          <cell r="J988">
            <v>4697.4700000000012</v>
          </cell>
          <cell r="K988">
            <v>-4697.4700000000012</v>
          </cell>
          <cell r="L988">
            <v>0</v>
          </cell>
        </row>
        <row r="989">
          <cell r="C989">
            <v>313.64999999999998</v>
          </cell>
          <cell r="D989" t="str">
            <v>BANKEX25MAY62500PE</v>
          </cell>
          <cell r="E989" t="str">
            <v>BANKEX</v>
          </cell>
          <cell r="G989">
            <v>62500</v>
          </cell>
          <cell r="H989" t="str">
            <v>PE</v>
          </cell>
          <cell r="J989">
            <v>0</v>
          </cell>
          <cell r="K989">
            <v>313.64999999999998</v>
          </cell>
          <cell r="L989">
            <v>1380</v>
          </cell>
        </row>
        <row r="990">
          <cell r="C990">
            <v>0</v>
          </cell>
          <cell r="D990" t="str">
            <v>BANKEX25MAY67800CE</v>
          </cell>
          <cell r="E990" t="str">
            <v>BANKEX</v>
          </cell>
          <cell r="G990">
            <v>67800</v>
          </cell>
          <cell r="H990" t="str">
            <v>CE</v>
          </cell>
          <cell r="J990">
            <v>0</v>
          </cell>
          <cell r="K990">
            <v>0</v>
          </cell>
          <cell r="L990">
            <v>0</v>
          </cell>
        </row>
        <row r="991">
          <cell r="C991">
            <v>0</v>
          </cell>
          <cell r="D991" t="str">
            <v>BANKEX25MAY57500PE</v>
          </cell>
          <cell r="E991" t="str">
            <v>BANKEX</v>
          </cell>
          <cell r="G991">
            <v>57500</v>
          </cell>
          <cell r="H991" t="str">
            <v>PE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BANKEX25MAY67800PE</v>
          </cell>
          <cell r="E992" t="str">
            <v>BANKEX</v>
          </cell>
          <cell r="G992">
            <v>67800</v>
          </cell>
          <cell r="H992" t="str">
            <v>PE</v>
          </cell>
          <cell r="J992">
            <v>4497.4700000000012</v>
          </cell>
          <cell r="K992">
            <v>-4497.4700000000012</v>
          </cell>
          <cell r="L992">
            <v>0</v>
          </cell>
        </row>
        <row r="993">
          <cell r="C993">
            <v>0</v>
          </cell>
          <cell r="D993" t="str">
            <v>BANKEX25MAY58400PE</v>
          </cell>
          <cell r="E993" t="str">
            <v>BANKEX</v>
          </cell>
          <cell r="G993">
            <v>58400</v>
          </cell>
          <cell r="H993" t="str">
            <v>PE</v>
          </cell>
          <cell r="J993">
            <v>0</v>
          </cell>
          <cell r="K993">
            <v>0</v>
          </cell>
          <cell r="L993">
            <v>0</v>
          </cell>
        </row>
        <row r="994">
          <cell r="C994">
            <v>0</v>
          </cell>
          <cell r="D994" t="str">
            <v>BANKEX25MAY58200PE</v>
          </cell>
          <cell r="E994" t="str">
            <v>BANKEX</v>
          </cell>
          <cell r="G994">
            <v>58200</v>
          </cell>
          <cell r="H994" t="str">
            <v>PE</v>
          </cell>
          <cell r="J994">
            <v>0</v>
          </cell>
          <cell r="K994">
            <v>0</v>
          </cell>
          <cell r="L994">
            <v>0</v>
          </cell>
        </row>
        <row r="995">
          <cell r="D995" t="str">
            <v>BANKEX25MAY70200CE</v>
          </cell>
          <cell r="E995" t="str">
            <v>BANKEX</v>
          </cell>
          <cell r="G995">
            <v>70200</v>
          </cell>
          <cell r="H995" t="str">
            <v>CE</v>
          </cell>
          <cell r="J995">
            <v>0</v>
          </cell>
        </row>
        <row r="996">
          <cell r="C996">
            <v>1025</v>
          </cell>
          <cell r="D996" t="str">
            <v>BANKEX25MAY64000PE</v>
          </cell>
          <cell r="E996" t="str">
            <v>BANKEX</v>
          </cell>
          <cell r="G996">
            <v>64000</v>
          </cell>
          <cell r="H996" t="str">
            <v>PE</v>
          </cell>
          <cell r="J996">
            <v>697.47000000000116</v>
          </cell>
          <cell r="K996">
            <v>327.52999999999884</v>
          </cell>
          <cell r="L996">
            <v>90</v>
          </cell>
        </row>
        <row r="997">
          <cell r="C997">
            <v>0</v>
          </cell>
          <cell r="D997" t="str">
            <v>BANKEX25MAY56900PE</v>
          </cell>
          <cell r="E997" t="str">
            <v>BANKEX</v>
          </cell>
          <cell r="G997">
            <v>56900</v>
          </cell>
          <cell r="H997" t="str">
            <v>PE</v>
          </cell>
          <cell r="J997">
            <v>0</v>
          </cell>
          <cell r="K997">
            <v>0</v>
          </cell>
          <cell r="L997">
            <v>0</v>
          </cell>
        </row>
        <row r="998">
          <cell r="C998">
            <v>0</v>
          </cell>
          <cell r="D998" t="str">
            <v>BANKEX25MAY50600CE</v>
          </cell>
          <cell r="E998" t="str">
            <v>BANKEX</v>
          </cell>
          <cell r="G998">
            <v>50600</v>
          </cell>
          <cell r="H998" t="str">
            <v>CE</v>
          </cell>
          <cell r="J998">
            <v>12702.529999999999</v>
          </cell>
          <cell r="K998">
            <v>-12702.529999999999</v>
          </cell>
          <cell r="L998">
            <v>0</v>
          </cell>
        </row>
        <row r="999">
          <cell r="C999">
            <v>0</v>
          </cell>
          <cell r="D999" t="str">
            <v>BANKEX25MAY66800CE</v>
          </cell>
          <cell r="E999" t="str">
            <v>BANKEX</v>
          </cell>
          <cell r="G999">
            <v>66800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BANKEX25MAY55200PE</v>
          </cell>
          <cell r="E1000" t="str">
            <v>BANKEX</v>
          </cell>
          <cell r="G1000">
            <v>55200</v>
          </cell>
          <cell r="H1000" t="str">
            <v>PE</v>
          </cell>
          <cell r="J1000">
            <v>0</v>
          </cell>
          <cell r="K1000">
            <v>0</v>
          </cell>
          <cell r="L1000">
            <v>0</v>
          </cell>
        </row>
        <row r="1001">
          <cell r="C1001">
            <v>0</v>
          </cell>
          <cell r="D1001" t="str">
            <v>BANKEX25MAY67200PE</v>
          </cell>
          <cell r="E1001" t="str">
            <v>BANKEX</v>
          </cell>
          <cell r="G1001">
            <v>67200</v>
          </cell>
          <cell r="H1001" t="str">
            <v>PE</v>
          </cell>
          <cell r="J1001">
            <v>3897.4700000000012</v>
          </cell>
          <cell r="K1001">
            <v>-3897.4700000000012</v>
          </cell>
          <cell r="L1001">
            <v>0</v>
          </cell>
        </row>
        <row r="1002">
          <cell r="C1002">
            <v>0</v>
          </cell>
          <cell r="D1002" t="str">
            <v>BANKEX25MAY56500CE</v>
          </cell>
          <cell r="E1002" t="str">
            <v>BANKEX</v>
          </cell>
          <cell r="G1002">
            <v>56500</v>
          </cell>
          <cell r="H1002" t="str">
            <v>CE</v>
          </cell>
          <cell r="J1002">
            <v>6802.5299999999988</v>
          </cell>
          <cell r="K1002">
            <v>-6802.5299999999988</v>
          </cell>
          <cell r="L1002">
            <v>0</v>
          </cell>
        </row>
        <row r="1003">
          <cell r="C1003">
            <v>0</v>
          </cell>
          <cell r="D1003" t="str">
            <v>BANKEX25MAY59700PE</v>
          </cell>
          <cell r="E1003" t="str">
            <v>BANKEX</v>
          </cell>
          <cell r="G1003">
            <v>59700</v>
          </cell>
          <cell r="H1003" t="str">
            <v>PE</v>
          </cell>
          <cell r="J1003">
            <v>0</v>
          </cell>
          <cell r="K1003">
            <v>0</v>
          </cell>
          <cell r="L1003">
            <v>0</v>
          </cell>
        </row>
        <row r="1004">
          <cell r="C1004">
            <v>0</v>
          </cell>
          <cell r="D1004" t="str">
            <v>BANKEX25MAY69500PE</v>
          </cell>
          <cell r="E1004" t="str">
            <v>BANKEX</v>
          </cell>
          <cell r="G1004">
            <v>69500</v>
          </cell>
          <cell r="H1004" t="str">
            <v>PE</v>
          </cell>
          <cell r="J1004">
            <v>6197.4700000000012</v>
          </cell>
          <cell r="K1004">
            <v>-6197.4700000000012</v>
          </cell>
          <cell r="L1004">
            <v>0</v>
          </cell>
        </row>
        <row r="1005">
          <cell r="D1005" t="str">
            <v>BANKEX25MAY51800PE</v>
          </cell>
          <cell r="E1005" t="str">
            <v>BANKEX</v>
          </cell>
          <cell r="G1005">
            <v>51800</v>
          </cell>
          <cell r="H1005" t="str">
            <v>PE</v>
          </cell>
          <cell r="J1005">
            <v>0</v>
          </cell>
        </row>
        <row r="1006">
          <cell r="C1006">
            <v>2215.85</v>
          </cell>
          <cell r="D1006" t="str">
            <v>BANKEX25MAY61000CE</v>
          </cell>
          <cell r="E1006" t="str">
            <v>BANKEX</v>
          </cell>
          <cell r="G1006">
            <v>61000</v>
          </cell>
          <cell r="H1006" t="str">
            <v>CE</v>
          </cell>
          <cell r="J1006">
            <v>2302.5299999999988</v>
          </cell>
          <cell r="K1006">
            <v>-86.679999999998927</v>
          </cell>
          <cell r="L1006">
            <v>60</v>
          </cell>
        </row>
        <row r="1007">
          <cell r="C1007">
            <v>6.05</v>
          </cell>
          <cell r="D1007" t="str">
            <v>BANKEX25MAY71000CE</v>
          </cell>
          <cell r="E1007" t="str">
            <v>BANKEX</v>
          </cell>
          <cell r="G1007">
            <v>71000</v>
          </cell>
          <cell r="H1007" t="str">
            <v>CE</v>
          </cell>
          <cell r="J1007">
            <v>0</v>
          </cell>
          <cell r="K1007">
            <v>6.05</v>
          </cell>
          <cell r="L1007">
            <v>390</v>
          </cell>
        </row>
        <row r="1008">
          <cell r="C1008">
            <v>0</v>
          </cell>
          <cell r="D1008" t="str">
            <v>BANKEX25MAY69400CE</v>
          </cell>
          <cell r="E1008" t="str">
            <v>BANKEX</v>
          </cell>
          <cell r="G1008">
            <v>69400</v>
          </cell>
          <cell r="H1008" t="str">
            <v>CE</v>
          </cell>
          <cell r="J1008">
            <v>0</v>
          </cell>
          <cell r="K1008">
            <v>0</v>
          </cell>
          <cell r="L1008">
            <v>0</v>
          </cell>
        </row>
        <row r="1009">
          <cell r="C1009">
            <v>0</v>
          </cell>
          <cell r="D1009" t="str">
            <v>BANKEX25MAY55600PE</v>
          </cell>
          <cell r="E1009" t="str">
            <v>BANKEX</v>
          </cell>
          <cell r="G1009">
            <v>55600</v>
          </cell>
          <cell r="H1009" t="str">
            <v>PE</v>
          </cell>
          <cell r="J1009">
            <v>0</v>
          </cell>
          <cell r="K1009">
            <v>0</v>
          </cell>
          <cell r="L1009">
            <v>0</v>
          </cell>
        </row>
        <row r="1010">
          <cell r="C1010">
            <v>2088.3000000000002</v>
          </cell>
          <cell r="D1010" t="str">
            <v>BANKEX25MAY61100CE</v>
          </cell>
          <cell r="E1010" t="str">
            <v>BANKEX</v>
          </cell>
          <cell r="G1010">
            <v>61100</v>
          </cell>
          <cell r="H1010" t="str">
            <v>CE</v>
          </cell>
          <cell r="J1010">
            <v>2202.5299999999988</v>
          </cell>
          <cell r="K1010">
            <v>-114.22999999999865</v>
          </cell>
          <cell r="L1010">
            <v>120</v>
          </cell>
        </row>
        <row r="1011">
          <cell r="C1011">
            <v>0</v>
          </cell>
          <cell r="D1011" t="str">
            <v>BANKEX25MAY67600CE</v>
          </cell>
          <cell r="E1011" t="str">
            <v>BANKEX</v>
          </cell>
          <cell r="G1011">
            <v>67600</v>
          </cell>
          <cell r="H1011" t="str">
            <v>CE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BANKEX25MAY68600PE</v>
          </cell>
          <cell r="E1012" t="str">
            <v>BANKEX</v>
          </cell>
          <cell r="G1012">
            <v>68600</v>
          </cell>
          <cell r="H1012" t="str">
            <v>PE</v>
          </cell>
          <cell r="J1012">
            <v>5297.4700000000012</v>
          </cell>
          <cell r="K1012">
            <v>-5297.4700000000012</v>
          </cell>
          <cell r="L1012">
            <v>0</v>
          </cell>
        </row>
        <row r="1013">
          <cell r="C1013">
            <v>0</v>
          </cell>
          <cell r="D1013" t="str">
            <v>BANKEX25MAY65800CE</v>
          </cell>
          <cell r="E1013" t="str">
            <v>BANKEX</v>
          </cell>
          <cell r="G1013">
            <v>65800</v>
          </cell>
          <cell r="H1013" t="str">
            <v>CE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0</v>
          </cell>
          <cell r="D1014" t="str">
            <v>BANKEX25MAY57600PE</v>
          </cell>
          <cell r="E1014" t="str">
            <v>BANKEX</v>
          </cell>
          <cell r="G1014">
            <v>57600</v>
          </cell>
          <cell r="H1014" t="str">
            <v>PE</v>
          </cell>
          <cell r="J1014">
            <v>0</v>
          </cell>
          <cell r="K1014">
            <v>0</v>
          </cell>
          <cell r="L1014">
            <v>0</v>
          </cell>
        </row>
        <row r="1015">
          <cell r="C1015">
            <v>0</v>
          </cell>
          <cell r="D1015" t="str">
            <v>BANKEX25MAY70900PE</v>
          </cell>
          <cell r="E1015" t="str">
            <v>BANKEX</v>
          </cell>
          <cell r="G1015">
            <v>70900</v>
          </cell>
          <cell r="H1015" t="str">
            <v>PE</v>
          </cell>
          <cell r="J1015">
            <v>7597.4700000000012</v>
          </cell>
          <cell r="K1015">
            <v>-7597.4700000000012</v>
          </cell>
          <cell r="L1015">
            <v>0</v>
          </cell>
        </row>
        <row r="1016">
          <cell r="D1016" t="str">
            <v>BANKEX25MAY69700CE</v>
          </cell>
          <cell r="E1016" t="str">
            <v>BANKEX</v>
          </cell>
          <cell r="G1016">
            <v>69700</v>
          </cell>
          <cell r="H1016" t="str">
            <v>CE</v>
          </cell>
          <cell r="J1016">
            <v>0</v>
          </cell>
        </row>
        <row r="1017">
          <cell r="C1017">
            <v>0</v>
          </cell>
          <cell r="D1017" t="str">
            <v>BANKEX25MAY67300CE</v>
          </cell>
          <cell r="E1017" t="str">
            <v>BANKEX</v>
          </cell>
          <cell r="G1017">
            <v>67300</v>
          </cell>
          <cell r="H1017" t="str">
            <v>CE</v>
          </cell>
          <cell r="J1017">
            <v>0</v>
          </cell>
          <cell r="K1017">
            <v>0</v>
          </cell>
          <cell r="L1017">
            <v>0</v>
          </cell>
        </row>
        <row r="1018">
          <cell r="C1018">
            <v>2356.1</v>
          </cell>
          <cell r="D1018" t="str">
            <v>BANKEX25MAY60900CE</v>
          </cell>
          <cell r="E1018" t="str">
            <v>BANKEX</v>
          </cell>
          <cell r="G1018">
            <v>60900</v>
          </cell>
          <cell r="H1018" t="str">
            <v>CE</v>
          </cell>
          <cell r="J1018">
            <v>2402.5299999999988</v>
          </cell>
          <cell r="K1018">
            <v>-46.429999999998927</v>
          </cell>
          <cell r="L1018">
            <v>60</v>
          </cell>
        </row>
        <row r="1019">
          <cell r="C1019">
            <v>92.8</v>
          </cell>
          <cell r="D1019" t="str">
            <v>BANKEX25MAY65300CE</v>
          </cell>
          <cell r="E1019" t="str">
            <v>BANKEX</v>
          </cell>
          <cell r="G1019">
            <v>65300</v>
          </cell>
          <cell r="H1019" t="str">
            <v>CE</v>
          </cell>
          <cell r="J1019">
            <v>0</v>
          </cell>
          <cell r="K1019">
            <v>92.8</v>
          </cell>
          <cell r="L1019">
            <v>90</v>
          </cell>
        </row>
        <row r="1020">
          <cell r="D1020" t="str">
            <v>BANKEX25MAY53400PE</v>
          </cell>
          <cell r="E1020" t="str">
            <v>BANKEX</v>
          </cell>
          <cell r="G1020">
            <v>53400</v>
          </cell>
          <cell r="H1020" t="str">
            <v>PE</v>
          </cell>
          <cell r="J1020">
            <v>0</v>
          </cell>
        </row>
        <row r="1021">
          <cell r="D1021" t="str">
            <v>BANKEX25MAY54400PE</v>
          </cell>
          <cell r="E1021" t="str">
            <v>BANKEX</v>
          </cell>
          <cell r="G1021">
            <v>54400</v>
          </cell>
          <cell r="H1021" t="str">
            <v>PE</v>
          </cell>
          <cell r="J1021">
            <v>0</v>
          </cell>
        </row>
        <row r="1022">
          <cell r="C1022">
            <v>0</v>
          </cell>
          <cell r="D1022" t="str">
            <v>BANKEX25MAY59300PE</v>
          </cell>
          <cell r="E1022" t="str">
            <v>BANKEX</v>
          </cell>
          <cell r="G1022">
            <v>59300</v>
          </cell>
          <cell r="H1022" t="str">
            <v>PE</v>
          </cell>
          <cell r="J1022">
            <v>0</v>
          </cell>
          <cell r="K1022">
            <v>0</v>
          </cell>
          <cell r="L1022">
            <v>0</v>
          </cell>
        </row>
        <row r="1023">
          <cell r="C1023">
            <v>0</v>
          </cell>
          <cell r="D1023" t="str">
            <v>BANKEX25MAY53800CE</v>
          </cell>
          <cell r="E1023" t="str">
            <v>BANKEX</v>
          </cell>
          <cell r="G1023">
            <v>53800</v>
          </cell>
          <cell r="H1023" t="str">
            <v>CE</v>
          </cell>
          <cell r="J1023">
            <v>9502.5299999999988</v>
          </cell>
          <cell r="K1023">
            <v>-9502.5299999999988</v>
          </cell>
          <cell r="L1023">
            <v>0</v>
          </cell>
        </row>
        <row r="1024">
          <cell r="C1024">
            <v>0</v>
          </cell>
          <cell r="D1024" t="str">
            <v>BANKEX25MAY51500CE</v>
          </cell>
          <cell r="E1024" t="str">
            <v>BANKEX</v>
          </cell>
          <cell r="G1024">
            <v>51500</v>
          </cell>
          <cell r="H1024" t="str">
            <v>CE</v>
          </cell>
          <cell r="J1024">
            <v>11802.529999999999</v>
          </cell>
          <cell r="K1024">
            <v>-11802.529999999999</v>
          </cell>
          <cell r="L1024">
            <v>0</v>
          </cell>
        </row>
        <row r="1025">
          <cell r="C1025">
            <v>0</v>
          </cell>
          <cell r="D1025" t="str">
            <v>BANKEX25MAY56100PE</v>
          </cell>
          <cell r="E1025" t="str">
            <v>BANKEX</v>
          </cell>
          <cell r="G1025">
            <v>56100</v>
          </cell>
          <cell r="H1025" t="str">
            <v>PE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 t="str">
            <v>BANKEX25MAY52900PE</v>
          </cell>
          <cell r="E1026" t="str">
            <v>BANKEX</v>
          </cell>
          <cell r="G1026">
            <v>52900</v>
          </cell>
          <cell r="H1026" t="str">
            <v>PE</v>
          </cell>
          <cell r="J1026">
            <v>0</v>
          </cell>
        </row>
        <row r="1027">
          <cell r="C1027">
            <v>182.25</v>
          </cell>
          <cell r="D1027" t="str">
            <v>BANKEX25MAY61900PE</v>
          </cell>
          <cell r="E1027" t="str">
            <v>BANKEX</v>
          </cell>
          <cell r="G1027">
            <v>61900</v>
          </cell>
          <cell r="H1027" t="str">
            <v>PE</v>
          </cell>
          <cell r="J1027">
            <v>0</v>
          </cell>
          <cell r="K1027">
            <v>182.25</v>
          </cell>
          <cell r="L1027">
            <v>330</v>
          </cell>
        </row>
        <row r="1028">
          <cell r="C1028">
            <v>126.15</v>
          </cell>
          <cell r="D1028" t="str">
            <v>BANKEX25MAY61500PE</v>
          </cell>
          <cell r="E1028" t="str">
            <v>BANKEX</v>
          </cell>
          <cell r="G1028">
            <v>61500</v>
          </cell>
          <cell r="H1028" t="str">
            <v>PE</v>
          </cell>
          <cell r="J1028">
            <v>0</v>
          </cell>
          <cell r="K1028">
            <v>126.15</v>
          </cell>
          <cell r="L1028">
            <v>900</v>
          </cell>
        </row>
        <row r="1029">
          <cell r="C1029">
            <v>0</v>
          </cell>
          <cell r="D1029" t="str">
            <v>BANKEX25MAY49900CE</v>
          </cell>
          <cell r="E1029" t="str">
            <v>BANKEX</v>
          </cell>
          <cell r="G1029">
            <v>49900</v>
          </cell>
          <cell r="H1029" t="str">
            <v>CE</v>
          </cell>
          <cell r="J1029">
            <v>13402.529999999999</v>
          </cell>
          <cell r="K1029">
            <v>-13402.529999999999</v>
          </cell>
          <cell r="L1029">
            <v>0</v>
          </cell>
        </row>
        <row r="1030">
          <cell r="C1030">
            <v>0</v>
          </cell>
          <cell r="D1030" t="str">
            <v>BANKEX25MAY59600PE</v>
          </cell>
          <cell r="E1030" t="str">
            <v>BANKEX</v>
          </cell>
          <cell r="G1030">
            <v>59600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BANKEX25MAY55000CE</v>
          </cell>
          <cell r="E1031" t="str">
            <v>BANKEX</v>
          </cell>
          <cell r="G1031">
            <v>55000</v>
          </cell>
          <cell r="H1031" t="str">
            <v>CE</v>
          </cell>
          <cell r="J1031">
            <v>8302.5299999999988</v>
          </cell>
          <cell r="K1031">
            <v>-8302.5299999999988</v>
          </cell>
          <cell r="L1031">
            <v>0</v>
          </cell>
        </row>
        <row r="1032">
          <cell r="C1032">
            <v>0</v>
          </cell>
          <cell r="D1032" t="str">
            <v>BANKEX25MAY59000PE</v>
          </cell>
          <cell r="E1032" t="str">
            <v>BANKEX</v>
          </cell>
          <cell r="G1032">
            <v>59000</v>
          </cell>
          <cell r="H1032" t="str">
            <v>PE</v>
          </cell>
          <cell r="J1032">
            <v>0</v>
          </cell>
          <cell r="K1032">
            <v>0</v>
          </cell>
          <cell r="L1032">
            <v>0</v>
          </cell>
        </row>
        <row r="1033">
          <cell r="C1033">
            <v>6.75</v>
          </cell>
          <cell r="D1033" t="str">
            <v>BANKEX25MAY49700PE</v>
          </cell>
          <cell r="E1033" t="str">
            <v>BANKEX</v>
          </cell>
          <cell r="G1033">
            <v>49700</v>
          </cell>
          <cell r="H1033" t="str">
            <v>PE</v>
          </cell>
          <cell r="J1033">
            <v>0</v>
          </cell>
          <cell r="K1033">
            <v>6.75</v>
          </cell>
          <cell r="L1033">
            <v>120</v>
          </cell>
        </row>
        <row r="1034">
          <cell r="D1034" t="str">
            <v>BANKEX25MAY56300PE</v>
          </cell>
          <cell r="E1034" t="str">
            <v>BANKEX</v>
          </cell>
          <cell r="G1034">
            <v>56300</v>
          </cell>
          <cell r="H1034" t="str">
            <v>PE</v>
          </cell>
          <cell r="J1034">
            <v>0</v>
          </cell>
        </row>
        <row r="1035">
          <cell r="C1035">
            <v>81.2</v>
          </cell>
          <cell r="D1035" t="str">
            <v>BANKEX25MAY65400CE</v>
          </cell>
          <cell r="E1035" t="str">
            <v>BANKEX</v>
          </cell>
          <cell r="G1035">
            <v>65400</v>
          </cell>
          <cell r="H1035" t="str">
            <v>CE</v>
          </cell>
          <cell r="J1035">
            <v>0</v>
          </cell>
          <cell r="K1035">
            <v>81.2</v>
          </cell>
          <cell r="L1035">
            <v>1470</v>
          </cell>
        </row>
        <row r="1036">
          <cell r="C1036">
            <v>0</v>
          </cell>
          <cell r="D1036" t="str">
            <v>BANKEX25MAY69100CE</v>
          </cell>
          <cell r="E1036" t="str">
            <v>BANKEX</v>
          </cell>
          <cell r="G1036">
            <v>69100</v>
          </cell>
          <cell r="H1036" t="str">
            <v>CE</v>
          </cell>
          <cell r="J1036">
            <v>0</v>
          </cell>
          <cell r="K1036">
            <v>0</v>
          </cell>
          <cell r="L1036">
            <v>0</v>
          </cell>
        </row>
        <row r="1037">
          <cell r="C1037">
            <v>98.75</v>
          </cell>
          <cell r="D1037" t="str">
            <v>BANKEX25MAY65200CE</v>
          </cell>
          <cell r="E1037" t="str">
            <v>BANKEX</v>
          </cell>
          <cell r="G1037">
            <v>65200</v>
          </cell>
          <cell r="H1037" t="str">
            <v>CE</v>
          </cell>
          <cell r="J1037">
            <v>0</v>
          </cell>
          <cell r="K1037">
            <v>98.75</v>
          </cell>
          <cell r="L1037">
            <v>450</v>
          </cell>
        </row>
        <row r="1038">
          <cell r="C1038">
            <v>0</v>
          </cell>
          <cell r="D1038" t="str">
            <v>BANKEX25MAY51000CE</v>
          </cell>
          <cell r="E1038" t="str">
            <v>BANKEX</v>
          </cell>
          <cell r="G1038">
            <v>51000</v>
          </cell>
          <cell r="H1038" t="str">
            <v>CE</v>
          </cell>
          <cell r="J1038">
            <v>12302.529999999999</v>
          </cell>
          <cell r="K1038">
            <v>-12302.529999999999</v>
          </cell>
          <cell r="L1038">
            <v>0</v>
          </cell>
        </row>
        <row r="1039">
          <cell r="C1039">
            <v>9</v>
          </cell>
          <cell r="D1039" t="str">
            <v>BANKEX25MAY71200CE</v>
          </cell>
          <cell r="E1039" t="str">
            <v>BANKEX</v>
          </cell>
          <cell r="G1039">
            <v>71200</v>
          </cell>
          <cell r="H1039" t="str">
            <v>CE</v>
          </cell>
          <cell r="J1039">
            <v>0</v>
          </cell>
          <cell r="K1039">
            <v>9</v>
          </cell>
          <cell r="L1039">
            <v>450</v>
          </cell>
        </row>
        <row r="1040">
          <cell r="C1040">
            <v>1.35</v>
          </cell>
          <cell r="D1040" t="str">
            <v>SENSEX2552087600CE</v>
          </cell>
          <cell r="E1040" t="str">
            <v>SENSEX</v>
          </cell>
          <cell r="G1040">
            <v>87600</v>
          </cell>
          <cell r="H1040" t="str">
            <v>CE</v>
          </cell>
          <cell r="J1040">
            <v>0</v>
          </cell>
          <cell r="K1040">
            <v>1.35</v>
          </cell>
          <cell r="L1040">
            <v>32120</v>
          </cell>
        </row>
        <row r="1041">
          <cell r="C1041">
            <v>3.3</v>
          </cell>
          <cell r="D1041" t="str">
            <v>SENSEX2552085600CE</v>
          </cell>
          <cell r="E1041" t="str">
            <v>SENSEX</v>
          </cell>
          <cell r="G1041">
            <v>85600</v>
          </cell>
          <cell r="H1041" t="str">
            <v>CE</v>
          </cell>
          <cell r="J1041">
            <v>0</v>
          </cell>
          <cell r="K1041">
            <v>3.3</v>
          </cell>
          <cell r="L1041">
            <v>785820</v>
          </cell>
        </row>
        <row r="1042">
          <cell r="C1042">
            <v>0</v>
          </cell>
          <cell r="D1042" t="str">
            <v>SENSEX2552074700CE</v>
          </cell>
          <cell r="E1042" t="str">
            <v>SENSEX</v>
          </cell>
          <cell r="G1042">
            <v>74700</v>
          </cell>
          <cell r="H1042" t="str">
            <v>CE</v>
          </cell>
          <cell r="J1042">
            <v>7576.8500000000058</v>
          </cell>
          <cell r="K1042">
            <v>-7576.8500000000058</v>
          </cell>
          <cell r="L1042">
            <v>0</v>
          </cell>
        </row>
        <row r="1043">
          <cell r="C1043">
            <v>1158.25</v>
          </cell>
          <cell r="D1043" t="str">
            <v>SENSEX2552081200CE</v>
          </cell>
          <cell r="E1043" t="str">
            <v>SENSEX</v>
          </cell>
          <cell r="G1043">
            <v>81200</v>
          </cell>
          <cell r="H1043" t="str">
            <v>CE</v>
          </cell>
          <cell r="J1043">
            <v>1076.8500000000058</v>
          </cell>
          <cell r="K1043">
            <v>81.399999999994179</v>
          </cell>
          <cell r="L1043">
            <v>15980</v>
          </cell>
        </row>
        <row r="1044">
          <cell r="C1044">
            <v>1.1000000000000001</v>
          </cell>
          <cell r="D1044" t="str">
            <v>SENSEX2552089400CE</v>
          </cell>
          <cell r="E1044" t="str">
            <v>SENSEX</v>
          </cell>
          <cell r="G1044">
            <v>89400</v>
          </cell>
          <cell r="H1044" t="str">
            <v>CE</v>
          </cell>
          <cell r="J1044">
            <v>0</v>
          </cell>
          <cell r="K1044">
            <v>1.1000000000000001</v>
          </cell>
          <cell r="L1044">
            <v>8380</v>
          </cell>
        </row>
        <row r="1045">
          <cell r="C1045">
            <v>1.4</v>
          </cell>
          <cell r="D1045" t="str">
            <v>SENSEX2552087500CE</v>
          </cell>
          <cell r="E1045" t="str">
            <v>SENSEX</v>
          </cell>
          <cell r="G1045">
            <v>87500</v>
          </cell>
          <cell r="H1045" t="str">
            <v>CE</v>
          </cell>
          <cell r="J1045">
            <v>0</v>
          </cell>
          <cell r="K1045">
            <v>1.4</v>
          </cell>
          <cell r="L1045">
            <v>1013140</v>
          </cell>
        </row>
        <row r="1046">
          <cell r="C1046">
            <v>0</v>
          </cell>
          <cell r="D1046" t="str">
            <v>SENSEX2552068400CE</v>
          </cell>
          <cell r="E1046" t="str">
            <v>SENSEX</v>
          </cell>
          <cell r="G1046">
            <v>68400</v>
          </cell>
          <cell r="H1046" t="str">
            <v>CE</v>
          </cell>
          <cell r="J1046">
            <v>13876.850000000006</v>
          </cell>
          <cell r="K1046">
            <v>-13876.850000000006</v>
          </cell>
          <cell r="L1046">
            <v>0</v>
          </cell>
        </row>
        <row r="1047">
          <cell r="C1047">
            <v>0</v>
          </cell>
          <cell r="D1047" t="str">
            <v>SENSEX2552067700CE</v>
          </cell>
          <cell r="E1047" t="str">
            <v>SENSEX</v>
          </cell>
          <cell r="G1047">
            <v>67700</v>
          </cell>
          <cell r="H1047" t="str">
            <v>CE</v>
          </cell>
          <cell r="J1047">
            <v>14576.850000000006</v>
          </cell>
          <cell r="K1047">
            <v>-14576.850000000006</v>
          </cell>
          <cell r="L1047">
            <v>0</v>
          </cell>
        </row>
        <row r="1048">
          <cell r="C1048">
            <v>30.45</v>
          </cell>
          <cell r="D1048" t="str">
            <v>SENSEX2552080600PE</v>
          </cell>
          <cell r="E1048" t="str">
            <v>SENSEX</v>
          </cell>
          <cell r="G1048">
            <v>80600</v>
          </cell>
          <cell r="H1048" t="str">
            <v>PE</v>
          </cell>
          <cell r="J1048">
            <v>0</v>
          </cell>
          <cell r="K1048">
            <v>30.45</v>
          </cell>
          <cell r="L1048">
            <v>2935300</v>
          </cell>
        </row>
        <row r="1049">
          <cell r="C1049">
            <v>0</v>
          </cell>
          <cell r="D1049" t="str">
            <v>SENSEX2552071300CE</v>
          </cell>
          <cell r="E1049" t="str">
            <v>SENSEX</v>
          </cell>
          <cell r="G1049">
            <v>71300</v>
          </cell>
          <cell r="H1049" t="str">
            <v>CE</v>
          </cell>
          <cell r="J1049">
            <v>10976.850000000006</v>
          </cell>
          <cell r="K1049">
            <v>-10976.850000000006</v>
          </cell>
          <cell r="L1049">
            <v>0</v>
          </cell>
        </row>
        <row r="1050">
          <cell r="C1050">
            <v>0</v>
          </cell>
          <cell r="D1050" t="str">
            <v>SENSEX2552071900CE</v>
          </cell>
          <cell r="E1050" t="str">
            <v>SENSEX</v>
          </cell>
          <cell r="G1050">
            <v>71900</v>
          </cell>
          <cell r="H1050" t="str">
            <v>CE</v>
          </cell>
          <cell r="J1050">
            <v>10376.850000000006</v>
          </cell>
          <cell r="K1050">
            <v>-10376.850000000006</v>
          </cell>
          <cell r="L1050">
            <v>0</v>
          </cell>
        </row>
        <row r="1051">
          <cell r="C1051">
            <v>0</v>
          </cell>
          <cell r="D1051" t="str">
            <v>SENSEX2552075100CE</v>
          </cell>
          <cell r="E1051" t="str">
            <v>SENSEX</v>
          </cell>
          <cell r="G1051">
            <v>75100</v>
          </cell>
          <cell r="H1051" t="str">
            <v>CE</v>
          </cell>
          <cell r="J1051">
            <v>7176.8500000000058</v>
          </cell>
          <cell r="K1051">
            <v>-7176.8500000000058</v>
          </cell>
          <cell r="L1051">
            <v>0</v>
          </cell>
        </row>
        <row r="1052">
          <cell r="C1052">
            <v>0.7</v>
          </cell>
          <cell r="D1052" t="str">
            <v>SENSEX2552065900PE</v>
          </cell>
          <cell r="E1052" t="str">
            <v>SENSEX</v>
          </cell>
          <cell r="G1052">
            <v>65900</v>
          </cell>
          <cell r="H1052" t="str">
            <v>PE</v>
          </cell>
          <cell r="J1052">
            <v>0</v>
          </cell>
          <cell r="K1052">
            <v>0.7</v>
          </cell>
          <cell r="L1052">
            <v>32120</v>
          </cell>
        </row>
        <row r="1053">
          <cell r="C1053">
            <v>0</v>
          </cell>
          <cell r="D1053" t="str">
            <v>SENSEX2552074000CE</v>
          </cell>
          <cell r="E1053" t="str">
            <v>SENSEX</v>
          </cell>
          <cell r="G1053">
            <v>74000</v>
          </cell>
          <cell r="H1053" t="str">
            <v>CE</v>
          </cell>
          <cell r="J1053">
            <v>8276.8500000000058</v>
          </cell>
          <cell r="K1053">
            <v>-8276.8500000000058</v>
          </cell>
          <cell r="L1053">
            <v>0</v>
          </cell>
        </row>
        <row r="1054">
          <cell r="C1054">
            <v>0</v>
          </cell>
          <cell r="D1054" t="str">
            <v>SENSEX2552089900PE</v>
          </cell>
          <cell r="E1054" t="str">
            <v>SENSEX</v>
          </cell>
          <cell r="G1054">
            <v>89900</v>
          </cell>
          <cell r="H1054" t="str">
            <v>PE</v>
          </cell>
          <cell r="J1054">
            <v>7623.1499999999942</v>
          </cell>
          <cell r="K1054">
            <v>-7623.1499999999942</v>
          </cell>
          <cell r="L1054">
            <v>0</v>
          </cell>
        </row>
        <row r="1055">
          <cell r="C1055">
            <v>1.25</v>
          </cell>
          <cell r="D1055" t="str">
            <v>SENSEX2552074900PE</v>
          </cell>
          <cell r="E1055" t="str">
            <v>SENSEX</v>
          </cell>
          <cell r="G1055">
            <v>74900</v>
          </cell>
          <cell r="H1055" t="str">
            <v>PE</v>
          </cell>
          <cell r="J1055">
            <v>0</v>
          </cell>
          <cell r="K1055">
            <v>1.25</v>
          </cell>
          <cell r="L1055">
            <v>47000</v>
          </cell>
        </row>
        <row r="1056">
          <cell r="C1056">
            <v>3.4</v>
          </cell>
          <cell r="D1056" t="str">
            <v>SENSEX2552085500CE</v>
          </cell>
          <cell r="E1056" t="str">
            <v>SENSEX</v>
          </cell>
          <cell r="G1056">
            <v>85500</v>
          </cell>
          <cell r="H1056" t="str">
            <v>CE</v>
          </cell>
          <cell r="J1056">
            <v>0</v>
          </cell>
          <cell r="K1056">
            <v>3.4</v>
          </cell>
          <cell r="L1056">
            <v>3990760</v>
          </cell>
        </row>
        <row r="1057">
          <cell r="C1057">
            <v>87.1</v>
          </cell>
          <cell r="D1057" t="str">
            <v>SENSEX2552081400PE</v>
          </cell>
          <cell r="E1057" t="str">
            <v>SENSEX</v>
          </cell>
          <cell r="G1057">
            <v>81400</v>
          </cell>
          <cell r="H1057" t="str">
            <v>PE</v>
          </cell>
          <cell r="J1057">
            <v>0</v>
          </cell>
          <cell r="K1057">
            <v>87.1</v>
          </cell>
          <cell r="L1057">
            <v>5167800</v>
          </cell>
        </row>
        <row r="1058">
          <cell r="C1058">
            <v>0</v>
          </cell>
          <cell r="D1058" t="str">
            <v>SENSEX2552068300PE</v>
          </cell>
          <cell r="E1058" t="str">
            <v>SENSEX</v>
          </cell>
          <cell r="G1058">
            <v>68300</v>
          </cell>
          <cell r="H1058" t="str">
            <v>PE</v>
          </cell>
          <cell r="J1058">
            <v>0</v>
          </cell>
          <cell r="K1058">
            <v>0</v>
          </cell>
          <cell r="L1058">
            <v>0</v>
          </cell>
        </row>
        <row r="1059">
          <cell r="C1059">
            <v>0.6</v>
          </cell>
          <cell r="D1059" t="str">
            <v>SENSEX2552067000PE</v>
          </cell>
          <cell r="E1059" t="str">
            <v>SENSEX</v>
          </cell>
          <cell r="G1059">
            <v>67000</v>
          </cell>
          <cell r="H1059" t="str">
            <v>PE</v>
          </cell>
          <cell r="J1059">
            <v>0</v>
          </cell>
          <cell r="K1059">
            <v>0.6</v>
          </cell>
          <cell r="L1059">
            <v>60160</v>
          </cell>
        </row>
        <row r="1060">
          <cell r="C1060">
            <v>0</v>
          </cell>
          <cell r="D1060" t="str">
            <v>SENSEX2552078700CE</v>
          </cell>
          <cell r="E1060" t="str">
            <v>SENSEX</v>
          </cell>
          <cell r="G1060">
            <v>78700</v>
          </cell>
          <cell r="H1060" t="str">
            <v>CE</v>
          </cell>
          <cell r="J1060">
            <v>3576.8500000000058</v>
          </cell>
          <cell r="K1060">
            <v>-3576.8500000000058</v>
          </cell>
          <cell r="L1060">
            <v>0</v>
          </cell>
        </row>
        <row r="1061">
          <cell r="C1061">
            <v>1.2</v>
          </cell>
          <cell r="D1061" t="str">
            <v>SENSEX2552089100CE</v>
          </cell>
          <cell r="E1061" t="str">
            <v>SENSEX</v>
          </cell>
          <cell r="G1061">
            <v>89100</v>
          </cell>
          <cell r="H1061" t="str">
            <v>CE</v>
          </cell>
          <cell r="J1061">
            <v>0</v>
          </cell>
          <cell r="K1061">
            <v>1.2</v>
          </cell>
          <cell r="L1061">
            <v>20160</v>
          </cell>
        </row>
        <row r="1062">
          <cell r="C1062">
            <v>0</v>
          </cell>
          <cell r="D1062" t="str">
            <v>SENSEX2552085700PE</v>
          </cell>
          <cell r="E1062" t="str">
            <v>SENSEX</v>
          </cell>
          <cell r="G1062">
            <v>85700</v>
          </cell>
          <cell r="H1062" t="str">
            <v>PE</v>
          </cell>
          <cell r="J1062">
            <v>3423.1499999999942</v>
          </cell>
          <cell r="K1062">
            <v>-3423.1499999999942</v>
          </cell>
          <cell r="L1062">
            <v>0</v>
          </cell>
        </row>
        <row r="1063">
          <cell r="C1063">
            <v>0</v>
          </cell>
          <cell r="D1063" t="str">
            <v>SENSEX2552085300PE</v>
          </cell>
          <cell r="E1063" t="str">
            <v>SENSEX</v>
          </cell>
          <cell r="G1063">
            <v>85300</v>
          </cell>
          <cell r="H1063" t="str">
            <v>PE</v>
          </cell>
          <cell r="J1063">
            <v>3023.1499999999942</v>
          </cell>
          <cell r="K1063">
            <v>-3023.1499999999942</v>
          </cell>
          <cell r="L1063">
            <v>0</v>
          </cell>
        </row>
        <row r="1064">
          <cell r="C1064">
            <v>0.6</v>
          </cell>
          <cell r="D1064" t="str">
            <v>SENSEX2552065600PE</v>
          </cell>
          <cell r="E1064" t="str">
            <v>SENSEX</v>
          </cell>
          <cell r="G1064">
            <v>65600</v>
          </cell>
          <cell r="H1064" t="str">
            <v>PE</v>
          </cell>
          <cell r="J1064">
            <v>0</v>
          </cell>
          <cell r="K1064">
            <v>0.6</v>
          </cell>
          <cell r="L1064">
            <v>947760</v>
          </cell>
        </row>
        <row r="1065">
          <cell r="C1065">
            <v>1.4</v>
          </cell>
          <cell r="D1065" t="str">
            <v>SENSEX2552075300PE</v>
          </cell>
          <cell r="E1065" t="str">
            <v>SENSEX</v>
          </cell>
          <cell r="G1065">
            <v>75300</v>
          </cell>
          <cell r="H1065" t="str">
            <v>PE</v>
          </cell>
          <cell r="J1065">
            <v>0</v>
          </cell>
          <cell r="K1065">
            <v>1.4</v>
          </cell>
          <cell r="L1065">
            <v>14420</v>
          </cell>
        </row>
        <row r="1066">
          <cell r="C1066">
            <v>0</v>
          </cell>
          <cell r="D1066" t="str">
            <v>SENSEX2552085800PE</v>
          </cell>
          <cell r="E1066" t="str">
            <v>SENSEX</v>
          </cell>
          <cell r="G1066">
            <v>85800</v>
          </cell>
          <cell r="H1066" t="str">
            <v>PE</v>
          </cell>
          <cell r="J1066">
            <v>3523.1499999999942</v>
          </cell>
          <cell r="K1066">
            <v>-3523.1499999999942</v>
          </cell>
          <cell r="L1066">
            <v>0</v>
          </cell>
        </row>
        <row r="1067">
          <cell r="C1067">
            <v>2050</v>
          </cell>
          <cell r="D1067" t="str">
            <v>SENSEX2552080200CE</v>
          </cell>
          <cell r="E1067" t="str">
            <v>SENSEX</v>
          </cell>
          <cell r="G1067">
            <v>80200</v>
          </cell>
          <cell r="H1067" t="str">
            <v>CE</v>
          </cell>
          <cell r="J1067">
            <v>2076.8500000000058</v>
          </cell>
          <cell r="K1067">
            <v>-26.850000000005821</v>
          </cell>
          <cell r="L1067">
            <v>220</v>
          </cell>
        </row>
        <row r="1068">
          <cell r="C1068">
            <v>0</v>
          </cell>
          <cell r="D1068" t="str">
            <v>SENSEX2552069700PE</v>
          </cell>
          <cell r="E1068" t="str">
            <v>SENSEX</v>
          </cell>
          <cell r="G1068">
            <v>69700</v>
          </cell>
          <cell r="H1068" t="str">
            <v>PE</v>
          </cell>
          <cell r="J1068">
            <v>0</v>
          </cell>
          <cell r="K1068">
            <v>0</v>
          </cell>
          <cell r="L1068">
            <v>0</v>
          </cell>
        </row>
        <row r="1069">
          <cell r="C1069">
            <v>0</v>
          </cell>
          <cell r="D1069" t="str">
            <v>SENSEX2552070100CE</v>
          </cell>
          <cell r="E1069" t="str">
            <v>SENSEX</v>
          </cell>
          <cell r="G1069">
            <v>70100</v>
          </cell>
          <cell r="H1069" t="str">
            <v>CE</v>
          </cell>
          <cell r="J1069">
            <v>12176.850000000006</v>
          </cell>
          <cell r="K1069">
            <v>-12176.850000000006</v>
          </cell>
          <cell r="L1069">
            <v>0</v>
          </cell>
        </row>
        <row r="1070">
          <cell r="C1070">
            <v>2030.55</v>
          </cell>
          <cell r="D1070" t="str">
            <v>SENSEX2552080300CE</v>
          </cell>
          <cell r="E1070" t="str">
            <v>SENSEX</v>
          </cell>
          <cell r="G1070">
            <v>80300</v>
          </cell>
          <cell r="H1070" t="str">
            <v>CE</v>
          </cell>
          <cell r="J1070">
            <v>1976.8500000000058</v>
          </cell>
          <cell r="K1070">
            <v>53.699999999994134</v>
          </cell>
          <cell r="L1070">
            <v>440</v>
          </cell>
        </row>
        <row r="1071">
          <cell r="C1071">
            <v>1814.95</v>
          </cell>
          <cell r="D1071" t="str">
            <v>SENSEX2552080500CE</v>
          </cell>
          <cell r="E1071" t="str">
            <v>SENSEX</v>
          </cell>
          <cell r="G1071">
            <v>80500</v>
          </cell>
          <cell r="H1071" t="str">
            <v>CE</v>
          </cell>
          <cell r="J1071">
            <v>1776.8500000000058</v>
          </cell>
          <cell r="K1071">
            <v>38.099999999994225</v>
          </cell>
          <cell r="L1071">
            <v>2820</v>
          </cell>
        </row>
        <row r="1072">
          <cell r="C1072">
            <v>3594.4</v>
          </cell>
          <cell r="D1072" t="str">
            <v>SENSEX2552086000PE</v>
          </cell>
          <cell r="E1072" t="str">
            <v>SENSEX</v>
          </cell>
          <cell r="G1072">
            <v>86000</v>
          </cell>
          <cell r="H1072" t="str">
            <v>PE</v>
          </cell>
          <cell r="J1072">
            <v>3723.1499999999942</v>
          </cell>
          <cell r="K1072">
            <v>-128.74999999999409</v>
          </cell>
          <cell r="L1072">
            <v>120</v>
          </cell>
        </row>
        <row r="1073">
          <cell r="C1073">
            <v>0</v>
          </cell>
          <cell r="D1073" t="str">
            <v>SENSEX2552072500CE</v>
          </cell>
          <cell r="E1073" t="str">
            <v>SENSEX</v>
          </cell>
          <cell r="G1073">
            <v>72500</v>
          </cell>
          <cell r="H1073" t="str">
            <v>CE</v>
          </cell>
          <cell r="J1073">
            <v>9776.8500000000058</v>
          </cell>
          <cell r="K1073">
            <v>-9776.8500000000058</v>
          </cell>
          <cell r="L1073">
            <v>0</v>
          </cell>
        </row>
        <row r="1074">
          <cell r="C1074">
            <v>0</v>
          </cell>
          <cell r="D1074" t="str">
            <v>SENSEX2552086700PE</v>
          </cell>
          <cell r="E1074" t="str">
            <v>SENSEX</v>
          </cell>
          <cell r="G1074">
            <v>86700</v>
          </cell>
          <cell r="H1074" t="str">
            <v>PE</v>
          </cell>
          <cell r="J1074">
            <v>4423.1499999999942</v>
          </cell>
          <cell r="K1074">
            <v>-4423.1499999999942</v>
          </cell>
          <cell r="L1074">
            <v>0</v>
          </cell>
        </row>
        <row r="1075">
          <cell r="C1075">
            <v>3.5</v>
          </cell>
          <cell r="D1075" t="str">
            <v>SENSEX2552078500PE</v>
          </cell>
          <cell r="E1075" t="str">
            <v>SENSEX</v>
          </cell>
          <cell r="G1075">
            <v>78500</v>
          </cell>
          <cell r="H1075" t="str">
            <v>PE</v>
          </cell>
          <cell r="J1075">
            <v>0</v>
          </cell>
          <cell r="K1075">
            <v>3.5</v>
          </cell>
          <cell r="L1075">
            <v>2956220</v>
          </cell>
        </row>
        <row r="1076">
          <cell r="C1076">
            <v>0</v>
          </cell>
          <cell r="D1076" t="str">
            <v>SENSEX2552072200CE</v>
          </cell>
          <cell r="E1076" t="str">
            <v>SENSEX</v>
          </cell>
          <cell r="G1076">
            <v>72200</v>
          </cell>
          <cell r="H1076" t="str">
            <v>CE</v>
          </cell>
          <cell r="J1076">
            <v>10076.850000000006</v>
          </cell>
          <cell r="K1076">
            <v>-10076.850000000006</v>
          </cell>
          <cell r="L1076">
            <v>0</v>
          </cell>
        </row>
        <row r="1077">
          <cell r="C1077">
            <v>0</v>
          </cell>
          <cell r="D1077" t="str">
            <v>SENSEX2552073600PE</v>
          </cell>
          <cell r="E1077" t="str">
            <v>SENSEX</v>
          </cell>
          <cell r="G1077">
            <v>73600</v>
          </cell>
          <cell r="H1077" t="str">
            <v>PE</v>
          </cell>
          <cell r="J1077">
            <v>0</v>
          </cell>
          <cell r="K1077">
            <v>0</v>
          </cell>
          <cell r="L1077">
            <v>0</v>
          </cell>
        </row>
        <row r="1078">
          <cell r="C1078">
            <v>0.55000000000000004</v>
          </cell>
          <cell r="D1078" t="str">
            <v>SENSEX2552066900PE</v>
          </cell>
          <cell r="E1078" t="str">
            <v>SENSEX</v>
          </cell>
          <cell r="G1078">
            <v>66900</v>
          </cell>
          <cell r="H1078" t="str">
            <v>PE</v>
          </cell>
          <cell r="J1078">
            <v>0</v>
          </cell>
          <cell r="K1078">
            <v>0.55000000000000004</v>
          </cell>
          <cell r="L1078">
            <v>1020</v>
          </cell>
        </row>
        <row r="1079">
          <cell r="C1079">
            <v>14.4</v>
          </cell>
          <cell r="D1079" t="str">
            <v>SENSEX2552084200CE</v>
          </cell>
          <cell r="E1079" t="str">
            <v>SENSEX</v>
          </cell>
          <cell r="G1079">
            <v>84200</v>
          </cell>
          <cell r="H1079" t="str">
            <v>CE</v>
          </cell>
          <cell r="J1079">
            <v>0</v>
          </cell>
          <cell r="K1079">
            <v>14.4</v>
          </cell>
          <cell r="L1079">
            <v>3786940</v>
          </cell>
        </row>
        <row r="1080">
          <cell r="C1080">
            <v>2442.0500000000002</v>
          </cell>
          <cell r="D1080" t="str">
            <v>SENSEX2552079900CE</v>
          </cell>
          <cell r="E1080" t="str">
            <v>SENSEX</v>
          </cell>
          <cell r="G1080">
            <v>79900</v>
          </cell>
          <cell r="H1080" t="str">
            <v>CE</v>
          </cell>
          <cell r="J1080">
            <v>2376.8500000000058</v>
          </cell>
          <cell r="K1080">
            <v>65.199999999994361</v>
          </cell>
          <cell r="L1080">
            <v>280</v>
          </cell>
        </row>
        <row r="1081">
          <cell r="C1081">
            <v>0</v>
          </cell>
          <cell r="D1081" t="str">
            <v>SENSEX2552066300CE</v>
          </cell>
          <cell r="E1081" t="str">
            <v>SENSEX</v>
          </cell>
          <cell r="G1081">
            <v>66300</v>
          </cell>
          <cell r="H1081" t="str">
            <v>CE</v>
          </cell>
          <cell r="J1081">
            <v>15976.850000000006</v>
          </cell>
          <cell r="K1081">
            <v>-15976.850000000006</v>
          </cell>
          <cell r="L1081">
            <v>0</v>
          </cell>
        </row>
        <row r="1082">
          <cell r="C1082">
            <v>0</v>
          </cell>
          <cell r="D1082" t="str">
            <v>SENSEX2552068600CE</v>
          </cell>
          <cell r="E1082" t="str">
            <v>SENSEX</v>
          </cell>
          <cell r="G1082">
            <v>68600</v>
          </cell>
          <cell r="H1082" t="str">
            <v>CE</v>
          </cell>
          <cell r="J1082">
            <v>13676.850000000006</v>
          </cell>
          <cell r="K1082">
            <v>-13676.850000000006</v>
          </cell>
          <cell r="L1082">
            <v>0</v>
          </cell>
        </row>
        <row r="1083">
          <cell r="C1083">
            <v>1.1499999999999999</v>
          </cell>
          <cell r="D1083" t="str">
            <v>SENSEX2552089700CE</v>
          </cell>
          <cell r="E1083" t="str">
            <v>SENSEX</v>
          </cell>
          <cell r="G1083">
            <v>89700</v>
          </cell>
          <cell r="H1083" t="str">
            <v>CE</v>
          </cell>
          <cell r="J1083">
            <v>0</v>
          </cell>
          <cell r="K1083">
            <v>1.1499999999999999</v>
          </cell>
          <cell r="L1083">
            <v>56840</v>
          </cell>
        </row>
        <row r="1084">
          <cell r="C1084">
            <v>101</v>
          </cell>
          <cell r="D1084" t="str">
            <v>SENSEX2552081500PE</v>
          </cell>
          <cell r="E1084" t="str">
            <v>SENSEX</v>
          </cell>
          <cell r="G1084">
            <v>81500</v>
          </cell>
          <cell r="H1084" t="str">
            <v>PE</v>
          </cell>
          <cell r="J1084">
            <v>0</v>
          </cell>
          <cell r="K1084">
            <v>101</v>
          </cell>
          <cell r="L1084">
            <v>11896420</v>
          </cell>
        </row>
        <row r="1085">
          <cell r="C1085">
            <v>6.25</v>
          </cell>
          <cell r="D1085" t="str">
            <v>SENSEX2552079200PE</v>
          </cell>
          <cell r="E1085" t="str">
            <v>SENSEX</v>
          </cell>
          <cell r="G1085">
            <v>79200</v>
          </cell>
          <cell r="H1085" t="str">
            <v>PE</v>
          </cell>
          <cell r="J1085">
            <v>0</v>
          </cell>
          <cell r="K1085">
            <v>6.25</v>
          </cell>
          <cell r="L1085">
            <v>1173940</v>
          </cell>
        </row>
        <row r="1086">
          <cell r="C1086">
            <v>4700</v>
          </cell>
          <cell r="D1086" t="str">
            <v>SENSEX2552077500CE</v>
          </cell>
          <cell r="E1086" t="str">
            <v>SENSEX</v>
          </cell>
          <cell r="G1086">
            <v>77500</v>
          </cell>
          <cell r="H1086" t="str">
            <v>CE</v>
          </cell>
          <cell r="J1086">
            <v>4776.8500000000058</v>
          </cell>
          <cell r="K1086">
            <v>-76.850000000005821</v>
          </cell>
          <cell r="L1086">
            <v>160</v>
          </cell>
        </row>
        <row r="1087">
          <cell r="C1087">
            <v>0</v>
          </cell>
          <cell r="D1087" t="str">
            <v>SENSEX2552073000CE</v>
          </cell>
          <cell r="E1087" t="str">
            <v>SENSEX</v>
          </cell>
          <cell r="G1087">
            <v>73000</v>
          </cell>
          <cell r="H1087" t="str">
            <v>CE</v>
          </cell>
          <cell r="J1087">
            <v>9276.8500000000058</v>
          </cell>
          <cell r="K1087">
            <v>-9276.8500000000058</v>
          </cell>
          <cell r="L1087">
            <v>0</v>
          </cell>
        </row>
        <row r="1088">
          <cell r="C1088">
            <v>1.35</v>
          </cell>
          <cell r="D1088" t="str">
            <v>SENSEX2552088300CE</v>
          </cell>
          <cell r="E1088" t="str">
            <v>SENSEX</v>
          </cell>
          <cell r="G1088">
            <v>88300</v>
          </cell>
          <cell r="H1088" t="str">
            <v>CE</v>
          </cell>
          <cell r="J1088">
            <v>0</v>
          </cell>
          <cell r="K1088">
            <v>1.35</v>
          </cell>
          <cell r="L1088">
            <v>18560</v>
          </cell>
        </row>
        <row r="1089">
          <cell r="C1089">
            <v>434.15</v>
          </cell>
          <cell r="D1089" t="str">
            <v>SENSEX2552082100CE</v>
          </cell>
          <cell r="E1089" t="str">
            <v>SENSEX</v>
          </cell>
          <cell r="G1089">
            <v>82100</v>
          </cell>
          <cell r="H1089" t="str">
            <v>CE</v>
          </cell>
          <cell r="J1089">
            <v>176.85000000000582</v>
          </cell>
          <cell r="K1089">
            <v>257.29999999999416</v>
          </cell>
          <cell r="L1089">
            <v>4202240</v>
          </cell>
        </row>
        <row r="1090">
          <cell r="C1090">
            <v>0</v>
          </cell>
          <cell r="D1090" t="str">
            <v>SENSEX2552088300PE</v>
          </cell>
          <cell r="E1090" t="str">
            <v>SENSEX</v>
          </cell>
          <cell r="G1090">
            <v>88300</v>
          </cell>
          <cell r="H1090" t="str">
            <v>PE</v>
          </cell>
          <cell r="J1090">
            <v>6023.1499999999942</v>
          </cell>
          <cell r="K1090">
            <v>-6023.1499999999942</v>
          </cell>
          <cell r="L1090">
            <v>0</v>
          </cell>
        </row>
        <row r="1091">
          <cell r="C1091">
            <v>2304.15</v>
          </cell>
          <cell r="D1091" t="str">
            <v>SENSEX2552080100CE</v>
          </cell>
          <cell r="E1091" t="str">
            <v>SENSEX</v>
          </cell>
          <cell r="G1091">
            <v>80100</v>
          </cell>
          <cell r="H1091" t="str">
            <v>CE</v>
          </cell>
          <cell r="J1091">
            <v>2176.8500000000058</v>
          </cell>
          <cell r="K1091">
            <v>127.29999999999427</v>
          </cell>
          <cell r="L1091">
            <v>240</v>
          </cell>
        </row>
        <row r="1092">
          <cell r="C1092">
            <v>0</v>
          </cell>
          <cell r="D1092" t="str">
            <v>SENSEX2552069400CE</v>
          </cell>
          <cell r="E1092" t="str">
            <v>SENSEX</v>
          </cell>
          <cell r="G1092">
            <v>69400</v>
          </cell>
          <cell r="H1092" t="str">
            <v>CE</v>
          </cell>
          <cell r="J1092">
            <v>12876.850000000006</v>
          </cell>
          <cell r="K1092">
            <v>-12876.850000000006</v>
          </cell>
          <cell r="L1092">
            <v>0</v>
          </cell>
        </row>
        <row r="1093">
          <cell r="C1093">
            <v>0.7</v>
          </cell>
          <cell r="D1093" t="str">
            <v>SENSEX2552065800PE</v>
          </cell>
          <cell r="E1093" t="str">
            <v>SENSEX</v>
          </cell>
          <cell r="G1093">
            <v>65800</v>
          </cell>
          <cell r="H1093" t="str">
            <v>PE</v>
          </cell>
          <cell r="J1093">
            <v>0</v>
          </cell>
          <cell r="K1093">
            <v>0.7</v>
          </cell>
          <cell r="L1093">
            <v>31320</v>
          </cell>
        </row>
        <row r="1094">
          <cell r="C1094">
            <v>1</v>
          </cell>
          <cell r="D1094" t="str">
            <v>SENSEX2552069600PE</v>
          </cell>
          <cell r="E1094" t="str">
            <v>SENSEX</v>
          </cell>
          <cell r="G1094">
            <v>69600</v>
          </cell>
          <cell r="H1094" t="str">
            <v>PE</v>
          </cell>
          <cell r="J1094">
            <v>0</v>
          </cell>
          <cell r="K1094">
            <v>1</v>
          </cell>
          <cell r="L1094">
            <v>1300</v>
          </cell>
        </row>
        <row r="1095">
          <cell r="C1095">
            <v>0</v>
          </cell>
          <cell r="D1095" t="str">
            <v>SENSEX2552085100PE</v>
          </cell>
          <cell r="E1095" t="str">
            <v>SENSEX</v>
          </cell>
          <cell r="G1095">
            <v>85100</v>
          </cell>
          <cell r="H1095" t="str">
            <v>PE</v>
          </cell>
          <cell r="J1095">
            <v>2823.1499999999942</v>
          </cell>
          <cell r="K1095">
            <v>-2823.1499999999942</v>
          </cell>
          <cell r="L1095">
            <v>0</v>
          </cell>
        </row>
        <row r="1096">
          <cell r="C1096">
            <v>0.75</v>
          </cell>
          <cell r="D1096" t="str">
            <v>SENSEX2552069500PE</v>
          </cell>
          <cell r="E1096" t="str">
            <v>SENSEX</v>
          </cell>
          <cell r="G1096">
            <v>69500</v>
          </cell>
          <cell r="H1096" t="str">
            <v>PE</v>
          </cell>
          <cell r="J1096">
            <v>0</v>
          </cell>
          <cell r="K1096">
            <v>0.75</v>
          </cell>
          <cell r="L1096">
            <v>460</v>
          </cell>
        </row>
        <row r="1097">
          <cell r="C1097">
            <v>2.2000000000000002</v>
          </cell>
          <cell r="D1097" t="str">
            <v>SENSEX2552077700PE</v>
          </cell>
          <cell r="E1097" t="str">
            <v>SENSEX</v>
          </cell>
          <cell r="G1097">
            <v>77700</v>
          </cell>
          <cell r="H1097" t="str">
            <v>PE</v>
          </cell>
          <cell r="J1097">
            <v>0</v>
          </cell>
          <cell r="K1097">
            <v>2.2000000000000002</v>
          </cell>
          <cell r="L1097">
            <v>279260</v>
          </cell>
        </row>
        <row r="1098">
          <cell r="C1098">
            <v>108.4</v>
          </cell>
          <cell r="D1098" t="str">
            <v>SENSEX2552083000CE</v>
          </cell>
          <cell r="E1098" t="str">
            <v>SENSEX</v>
          </cell>
          <cell r="G1098">
            <v>83000</v>
          </cell>
          <cell r="H1098" t="str">
            <v>CE</v>
          </cell>
          <cell r="J1098">
            <v>0</v>
          </cell>
          <cell r="K1098">
            <v>108.4</v>
          </cell>
          <cell r="L1098">
            <v>16697000</v>
          </cell>
        </row>
        <row r="1099">
          <cell r="C1099">
            <v>0.75</v>
          </cell>
          <cell r="D1099" t="str">
            <v>SENSEX2552070500PE</v>
          </cell>
          <cell r="E1099" t="str">
            <v>SENSEX</v>
          </cell>
          <cell r="G1099">
            <v>70500</v>
          </cell>
          <cell r="H1099" t="str">
            <v>PE</v>
          </cell>
          <cell r="J1099">
            <v>0</v>
          </cell>
          <cell r="K1099">
            <v>0.75</v>
          </cell>
          <cell r="L1099">
            <v>19720</v>
          </cell>
        </row>
        <row r="1100">
          <cell r="C1100">
            <v>39.549999999999997</v>
          </cell>
          <cell r="D1100" t="str">
            <v>SENSEX2552080800PE</v>
          </cell>
          <cell r="E1100" t="str">
            <v>SENSEX</v>
          </cell>
          <cell r="G1100">
            <v>80800</v>
          </cell>
          <cell r="H1100" t="str">
            <v>PE</v>
          </cell>
          <cell r="J1100">
            <v>0</v>
          </cell>
          <cell r="K1100">
            <v>39.549999999999997</v>
          </cell>
          <cell r="L1100">
            <v>3502960</v>
          </cell>
        </row>
        <row r="1101">
          <cell r="C1101">
            <v>0</v>
          </cell>
          <cell r="D1101" t="str">
            <v>SENSEX2552071200CE</v>
          </cell>
          <cell r="E1101" t="str">
            <v>SENSEX</v>
          </cell>
          <cell r="G1101">
            <v>71200</v>
          </cell>
          <cell r="H1101" t="str">
            <v>CE</v>
          </cell>
          <cell r="J1101">
            <v>11076.850000000006</v>
          </cell>
          <cell r="K1101">
            <v>-11076.850000000006</v>
          </cell>
          <cell r="L1101">
            <v>0</v>
          </cell>
        </row>
        <row r="1102">
          <cell r="C1102">
            <v>0</v>
          </cell>
          <cell r="D1102" t="str">
            <v>SENSEX2552069000CE</v>
          </cell>
          <cell r="E1102" t="str">
            <v>SENSEX</v>
          </cell>
          <cell r="G1102">
            <v>69000</v>
          </cell>
          <cell r="H1102" t="str">
            <v>CE</v>
          </cell>
          <cell r="J1102">
            <v>13276.850000000006</v>
          </cell>
          <cell r="K1102">
            <v>-13276.850000000006</v>
          </cell>
          <cell r="L1102">
            <v>0</v>
          </cell>
        </row>
        <row r="1103">
          <cell r="C1103">
            <v>8.3000000000000007</v>
          </cell>
          <cell r="D1103" t="str">
            <v>SENSEX2552084600CE</v>
          </cell>
          <cell r="E1103" t="str">
            <v>SENSEX</v>
          </cell>
          <cell r="G1103">
            <v>84600</v>
          </cell>
          <cell r="H1103" t="str">
            <v>CE</v>
          </cell>
          <cell r="J1103">
            <v>0</v>
          </cell>
          <cell r="K1103">
            <v>8.3000000000000007</v>
          </cell>
          <cell r="L1103">
            <v>2211140</v>
          </cell>
        </row>
        <row r="1104">
          <cell r="C1104">
            <v>0</v>
          </cell>
          <cell r="D1104" t="str">
            <v>SENSEX2552072000CE</v>
          </cell>
          <cell r="E1104" t="str">
            <v>SENSEX</v>
          </cell>
          <cell r="G1104">
            <v>72000</v>
          </cell>
          <cell r="H1104" t="str">
            <v>CE</v>
          </cell>
          <cell r="J1104">
            <v>10276.850000000006</v>
          </cell>
          <cell r="K1104">
            <v>-10276.850000000006</v>
          </cell>
          <cell r="L1104">
            <v>0</v>
          </cell>
        </row>
        <row r="1105">
          <cell r="C1105">
            <v>3.85</v>
          </cell>
          <cell r="D1105" t="str">
            <v>SENSEX2552078600PE</v>
          </cell>
          <cell r="E1105" t="str">
            <v>SENSEX</v>
          </cell>
          <cell r="G1105">
            <v>78600</v>
          </cell>
          <cell r="H1105" t="str">
            <v>PE</v>
          </cell>
          <cell r="J1105">
            <v>0</v>
          </cell>
          <cell r="K1105">
            <v>3.85</v>
          </cell>
          <cell r="L1105">
            <v>536420</v>
          </cell>
        </row>
        <row r="1106">
          <cell r="C1106">
            <v>1.65</v>
          </cell>
          <cell r="D1106" t="str">
            <v>SENSEX2552086800CE</v>
          </cell>
          <cell r="E1106" t="str">
            <v>SENSEX</v>
          </cell>
          <cell r="G1106">
            <v>86800</v>
          </cell>
          <cell r="H1106" t="str">
            <v>CE</v>
          </cell>
          <cell r="J1106">
            <v>0</v>
          </cell>
          <cell r="K1106">
            <v>1.65</v>
          </cell>
          <cell r="L1106">
            <v>317060</v>
          </cell>
        </row>
        <row r="1107">
          <cell r="C1107">
            <v>1.35</v>
          </cell>
          <cell r="D1107" t="str">
            <v>SENSEX2552087800CE</v>
          </cell>
          <cell r="E1107" t="str">
            <v>SENSEX</v>
          </cell>
          <cell r="G1107">
            <v>87800</v>
          </cell>
          <cell r="H1107" t="str">
            <v>CE</v>
          </cell>
          <cell r="J1107">
            <v>0</v>
          </cell>
          <cell r="K1107">
            <v>1.35</v>
          </cell>
          <cell r="L1107">
            <v>89980</v>
          </cell>
        </row>
        <row r="1108">
          <cell r="C1108">
            <v>0</v>
          </cell>
          <cell r="D1108" t="str">
            <v>SENSEX2552072300PE</v>
          </cell>
          <cell r="E1108" t="str">
            <v>SENSEX</v>
          </cell>
          <cell r="G1108">
            <v>72300</v>
          </cell>
          <cell r="H1108" t="str">
            <v>PE</v>
          </cell>
          <cell r="J1108">
            <v>0</v>
          </cell>
          <cell r="K1108">
            <v>0</v>
          </cell>
          <cell r="L1108">
            <v>0</v>
          </cell>
        </row>
        <row r="1109">
          <cell r="C1109">
            <v>0</v>
          </cell>
          <cell r="D1109" t="str">
            <v>SENSEX2552068200PE</v>
          </cell>
          <cell r="E1109" t="str">
            <v>SENSEX</v>
          </cell>
          <cell r="G1109">
            <v>68200</v>
          </cell>
          <cell r="H1109" t="str">
            <v>PE</v>
          </cell>
          <cell r="J1109">
            <v>0</v>
          </cell>
          <cell r="K1109">
            <v>0</v>
          </cell>
          <cell r="L1109">
            <v>0</v>
          </cell>
        </row>
        <row r="1110">
          <cell r="C1110">
            <v>0</v>
          </cell>
          <cell r="D1110" t="str">
            <v>SENSEX2552067300CE</v>
          </cell>
          <cell r="E1110" t="str">
            <v>SENSEX</v>
          </cell>
          <cell r="G1110">
            <v>67300</v>
          </cell>
          <cell r="H1110" t="str">
            <v>CE</v>
          </cell>
          <cell r="J1110">
            <v>14976.850000000006</v>
          </cell>
          <cell r="K1110">
            <v>-14976.850000000006</v>
          </cell>
          <cell r="L1110">
            <v>0</v>
          </cell>
        </row>
        <row r="1111">
          <cell r="C1111">
            <v>3.7</v>
          </cell>
          <cell r="D1111" t="str">
            <v>SENSEX2552085400CE</v>
          </cell>
          <cell r="E1111" t="str">
            <v>SENSEX</v>
          </cell>
          <cell r="G1111">
            <v>85400</v>
          </cell>
          <cell r="H1111" t="str">
            <v>CE</v>
          </cell>
          <cell r="J1111">
            <v>0</v>
          </cell>
          <cell r="K1111">
            <v>3.7</v>
          </cell>
          <cell r="L1111">
            <v>961300</v>
          </cell>
        </row>
        <row r="1112">
          <cell r="C1112">
            <v>14.65</v>
          </cell>
          <cell r="D1112" t="str">
            <v>SENSEX2552080000PE</v>
          </cell>
          <cell r="E1112" t="str">
            <v>SENSEX</v>
          </cell>
          <cell r="G1112">
            <v>80000</v>
          </cell>
          <cell r="H1112" t="str">
            <v>PE</v>
          </cell>
          <cell r="J1112">
            <v>0</v>
          </cell>
          <cell r="K1112">
            <v>14.65</v>
          </cell>
          <cell r="L1112">
            <v>8972500</v>
          </cell>
        </row>
        <row r="1113">
          <cell r="C1113">
            <v>1541.2</v>
          </cell>
          <cell r="D1113" t="str">
            <v>SENSEX2552080800CE</v>
          </cell>
          <cell r="E1113" t="str">
            <v>SENSEX</v>
          </cell>
          <cell r="G1113">
            <v>80800</v>
          </cell>
          <cell r="H1113" t="str">
            <v>CE</v>
          </cell>
          <cell r="J1113">
            <v>1476.8500000000058</v>
          </cell>
          <cell r="K1113">
            <v>64.349999999994225</v>
          </cell>
          <cell r="L1113">
            <v>1220</v>
          </cell>
        </row>
        <row r="1114">
          <cell r="C1114">
            <v>0</v>
          </cell>
          <cell r="D1114" t="str">
            <v>SENSEX2552079600CE</v>
          </cell>
          <cell r="E1114" t="str">
            <v>SENSEX</v>
          </cell>
          <cell r="G1114">
            <v>79600</v>
          </cell>
          <cell r="H1114" t="str">
            <v>CE</v>
          </cell>
          <cell r="J1114">
            <v>2676.8500000000058</v>
          </cell>
          <cell r="K1114">
            <v>-2676.8500000000058</v>
          </cell>
          <cell r="L1114">
            <v>0</v>
          </cell>
        </row>
        <row r="1115">
          <cell r="C1115">
            <v>1727.35</v>
          </cell>
          <cell r="D1115" t="str">
            <v>SENSEX2552084100PE</v>
          </cell>
          <cell r="E1115" t="str">
            <v>SENSEX</v>
          </cell>
          <cell r="G1115">
            <v>84100</v>
          </cell>
          <cell r="H1115" t="str">
            <v>PE</v>
          </cell>
          <cell r="J1115">
            <v>1823.1499999999942</v>
          </cell>
          <cell r="K1115">
            <v>-95.79999999999427</v>
          </cell>
          <cell r="L1115">
            <v>500</v>
          </cell>
        </row>
        <row r="1116">
          <cell r="C1116">
            <v>1079.05</v>
          </cell>
          <cell r="D1116" t="str">
            <v>SENSEX2552083300PE</v>
          </cell>
          <cell r="E1116" t="str">
            <v>SENSEX</v>
          </cell>
          <cell r="G1116">
            <v>83300</v>
          </cell>
          <cell r="H1116" t="str">
            <v>PE</v>
          </cell>
          <cell r="J1116">
            <v>1023.1499999999942</v>
          </cell>
          <cell r="K1116">
            <v>55.900000000005775</v>
          </cell>
          <cell r="L1116">
            <v>12840</v>
          </cell>
        </row>
        <row r="1117">
          <cell r="C1117">
            <v>0</v>
          </cell>
          <cell r="D1117" t="str">
            <v>SENSEX2552069900CE</v>
          </cell>
          <cell r="E1117" t="str">
            <v>SENSEX</v>
          </cell>
          <cell r="G1117">
            <v>69900</v>
          </cell>
          <cell r="H1117" t="str">
            <v>CE</v>
          </cell>
          <cell r="J1117">
            <v>12376.850000000006</v>
          </cell>
          <cell r="K1117">
            <v>-12376.850000000006</v>
          </cell>
          <cell r="L1117">
            <v>0</v>
          </cell>
        </row>
        <row r="1118">
          <cell r="C1118">
            <v>2597.8000000000002</v>
          </cell>
          <cell r="D1118" t="str">
            <v>SENSEX2552079800CE</v>
          </cell>
          <cell r="E1118" t="str">
            <v>SENSEX</v>
          </cell>
          <cell r="G1118">
            <v>79800</v>
          </cell>
          <cell r="H1118" t="str">
            <v>CE</v>
          </cell>
          <cell r="J1118">
            <v>2476.8500000000058</v>
          </cell>
          <cell r="K1118">
            <v>120.94999999999436</v>
          </cell>
          <cell r="L1118">
            <v>180</v>
          </cell>
        </row>
        <row r="1119">
          <cell r="C1119">
            <v>7380</v>
          </cell>
          <cell r="D1119" t="str">
            <v>SENSEX2552075000CE</v>
          </cell>
          <cell r="E1119" t="str">
            <v>SENSEX</v>
          </cell>
          <cell r="G1119">
            <v>75000</v>
          </cell>
          <cell r="H1119" t="str">
            <v>CE</v>
          </cell>
          <cell r="J1119">
            <v>7276.8500000000058</v>
          </cell>
          <cell r="K1119">
            <v>103.14999999999418</v>
          </cell>
          <cell r="L1119">
            <v>20</v>
          </cell>
        </row>
        <row r="1120">
          <cell r="C1120">
            <v>0</v>
          </cell>
          <cell r="D1120" t="str">
            <v>SENSEX2552090000PE</v>
          </cell>
          <cell r="E1120" t="str">
            <v>SENSEX</v>
          </cell>
          <cell r="G1120">
            <v>90000</v>
          </cell>
          <cell r="H1120" t="str">
            <v>PE</v>
          </cell>
          <cell r="J1120">
            <v>7723.1499999999942</v>
          </cell>
          <cell r="K1120">
            <v>-7723.1499999999942</v>
          </cell>
          <cell r="L1120">
            <v>0</v>
          </cell>
        </row>
        <row r="1121">
          <cell r="C1121">
            <v>0</v>
          </cell>
          <cell r="D1121" t="str">
            <v>SENSEX2552086400PE</v>
          </cell>
          <cell r="E1121" t="str">
            <v>SENSEX</v>
          </cell>
          <cell r="G1121">
            <v>86400</v>
          </cell>
          <cell r="H1121" t="str">
            <v>PE</v>
          </cell>
          <cell r="J1121">
            <v>4123.1499999999942</v>
          </cell>
          <cell r="K1121">
            <v>-4123.1499999999942</v>
          </cell>
          <cell r="L1121">
            <v>0</v>
          </cell>
        </row>
        <row r="1122">
          <cell r="C1122">
            <v>0</v>
          </cell>
          <cell r="D1122" t="str">
            <v>SENSEX2552074200CE</v>
          </cell>
          <cell r="E1122" t="str">
            <v>SENSEX</v>
          </cell>
          <cell r="G1122">
            <v>74200</v>
          </cell>
          <cell r="H1122" t="str">
            <v>CE</v>
          </cell>
          <cell r="J1122">
            <v>8076.8500000000058</v>
          </cell>
          <cell r="K1122">
            <v>-8076.8500000000058</v>
          </cell>
          <cell r="L1122">
            <v>0</v>
          </cell>
        </row>
        <row r="1123">
          <cell r="C1123">
            <v>2.2000000000000002</v>
          </cell>
          <cell r="D1123" t="str">
            <v>SENSEX2552086300CE</v>
          </cell>
          <cell r="E1123" t="str">
            <v>SENSEX</v>
          </cell>
          <cell r="G1123">
            <v>86300</v>
          </cell>
          <cell r="H1123" t="str">
            <v>CE</v>
          </cell>
          <cell r="J1123">
            <v>0</v>
          </cell>
          <cell r="K1123">
            <v>2.2000000000000002</v>
          </cell>
          <cell r="L1123">
            <v>544400</v>
          </cell>
        </row>
        <row r="1124">
          <cell r="C1124">
            <v>641.35</v>
          </cell>
          <cell r="D1124" t="str">
            <v>SENSEX2552081800CE</v>
          </cell>
          <cell r="E1124" t="str">
            <v>SENSEX</v>
          </cell>
          <cell r="G1124">
            <v>81800</v>
          </cell>
          <cell r="H1124" t="str">
            <v>CE</v>
          </cell>
          <cell r="J1124">
            <v>476.85000000000582</v>
          </cell>
          <cell r="K1124">
            <v>164.4999999999942</v>
          </cell>
          <cell r="L1124">
            <v>379520</v>
          </cell>
        </row>
        <row r="1125">
          <cell r="C1125">
            <v>0</v>
          </cell>
          <cell r="D1125" t="str">
            <v>SENSEX2552067100CE</v>
          </cell>
          <cell r="E1125" t="str">
            <v>SENSEX</v>
          </cell>
          <cell r="G1125">
            <v>67100</v>
          </cell>
          <cell r="H1125" t="str">
            <v>CE</v>
          </cell>
          <cell r="J1125">
            <v>15176.850000000006</v>
          </cell>
          <cell r="K1125">
            <v>-15176.850000000006</v>
          </cell>
          <cell r="L1125">
            <v>0</v>
          </cell>
        </row>
        <row r="1126">
          <cell r="C1126">
            <v>1.4</v>
          </cell>
          <cell r="D1126" t="str">
            <v>SENSEX2552087700CE</v>
          </cell>
          <cell r="E1126" t="str">
            <v>SENSEX</v>
          </cell>
          <cell r="G1126">
            <v>87700</v>
          </cell>
          <cell r="H1126" t="str">
            <v>CE</v>
          </cell>
          <cell r="J1126">
            <v>0</v>
          </cell>
          <cell r="K1126">
            <v>1.4</v>
          </cell>
          <cell r="L1126">
            <v>52660</v>
          </cell>
        </row>
        <row r="1127">
          <cell r="C1127">
            <v>0</v>
          </cell>
          <cell r="D1127" t="str">
            <v>SENSEX2552068700CE</v>
          </cell>
          <cell r="E1127" t="str">
            <v>SENSEX</v>
          </cell>
          <cell r="G1127">
            <v>68700</v>
          </cell>
          <cell r="H1127" t="str">
            <v>CE</v>
          </cell>
          <cell r="J1127">
            <v>13576.850000000006</v>
          </cell>
          <cell r="K1127">
            <v>-13576.850000000006</v>
          </cell>
          <cell r="L1127">
            <v>0</v>
          </cell>
        </row>
        <row r="1128">
          <cell r="C1128">
            <v>2.5</v>
          </cell>
          <cell r="D1128" t="str">
            <v>SENSEX2552077900PE</v>
          </cell>
          <cell r="E1128" t="str">
            <v>SENSEX</v>
          </cell>
          <cell r="G1128">
            <v>77900</v>
          </cell>
          <cell r="H1128" t="str">
            <v>PE</v>
          </cell>
          <cell r="J1128">
            <v>0</v>
          </cell>
          <cell r="K1128">
            <v>2.5</v>
          </cell>
          <cell r="L1128">
            <v>285540</v>
          </cell>
        </row>
        <row r="1129">
          <cell r="C1129">
            <v>183.2</v>
          </cell>
          <cell r="D1129" t="str">
            <v>SENSEX2552081900PE</v>
          </cell>
          <cell r="E1129" t="str">
            <v>SENSEX</v>
          </cell>
          <cell r="G1129">
            <v>81900</v>
          </cell>
          <cell r="H1129" t="str">
            <v>PE</v>
          </cell>
          <cell r="J1129">
            <v>0</v>
          </cell>
          <cell r="K1129">
            <v>183.2</v>
          </cell>
          <cell r="L1129">
            <v>5936920</v>
          </cell>
        </row>
        <row r="1130">
          <cell r="C1130">
            <v>0.55000000000000004</v>
          </cell>
          <cell r="D1130" t="str">
            <v>SENSEX2552068000PE</v>
          </cell>
          <cell r="E1130" t="str">
            <v>SENSEX</v>
          </cell>
          <cell r="G1130">
            <v>68000</v>
          </cell>
          <cell r="H1130" t="str">
            <v>PE</v>
          </cell>
          <cell r="J1130">
            <v>0</v>
          </cell>
          <cell r="K1130">
            <v>0.55000000000000004</v>
          </cell>
          <cell r="L1130">
            <v>4400</v>
          </cell>
        </row>
        <row r="1131">
          <cell r="C1131">
            <v>0</v>
          </cell>
          <cell r="D1131" t="str">
            <v>SENSEX2552088000PE</v>
          </cell>
          <cell r="E1131" t="str">
            <v>SENSEX</v>
          </cell>
          <cell r="G1131">
            <v>88000</v>
          </cell>
          <cell r="H1131" t="str">
            <v>PE</v>
          </cell>
          <cell r="J1131">
            <v>5723.1499999999942</v>
          </cell>
          <cell r="K1131">
            <v>-5723.1499999999942</v>
          </cell>
          <cell r="L1131">
            <v>0</v>
          </cell>
        </row>
        <row r="1132">
          <cell r="C1132">
            <v>2.7</v>
          </cell>
          <cell r="D1132" t="str">
            <v>SENSEX2552078100PE</v>
          </cell>
          <cell r="E1132" t="str">
            <v>SENSEX</v>
          </cell>
          <cell r="G1132">
            <v>78100</v>
          </cell>
          <cell r="H1132" t="str">
            <v>PE</v>
          </cell>
          <cell r="J1132">
            <v>0</v>
          </cell>
          <cell r="K1132">
            <v>2.7</v>
          </cell>
          <cell r="L1132">
            <v>347880</v>
          </cell>
        </row>
        <row r="1133">
          <cell r="C1133">
            <v>0</v>
          </cell>
          <cell r="D1133" t="str">
            <v>SENSEX2552078200CE</v>
          </cell>
          <cell r="E1133" t="str">
            <v>SENSEX</v>
          </cell>
          <cell r="G1133">
            <v>78200</v>
          </cell>
          <cell r="H1133" t="str">
            <v>CE</v>
          </cell>
          <cell r="J1133">
            <v>4076.8500000000058</v>
          </cell>
          <cell r="K1133">
            <v>-4076.8500000000058</v>
          </cell>
          <cell r="L1133">
            <v>0</v>
          </cell>
        </row>
        <row r="1134">
          <cell r="C1134">
            <v>0</v>
          </cell>
          <cell r="D1134" t="str">
            <v>SENSEX2552071500CE</v>
          </cell>
          <cell r="E1134" t="str">
            <v>SENSEX</v>
          </cell>
          <cell r="G1134">
            <v>71500</v>
          </cell>
          <cell r="H1134" t="str">
            <v>CE</v>
          </cell>
          <cell r="J1134">
            <v>10776.850000000006</v>
          </cell>
          <cell r="K1134">
            <v>-10776.850000000006</v>
          </cell>
          <cell r="L1134">
            <v>0</v>
          </cell>
        </row>
        <row r="1135">
          <cell r="C1135">
            <v>0</v>
          </cell>
          <cell r="D1135" t="str">
            <v>SENSEX2552073100CE</v>
          </cell>
          <cell r="E1135" t="str">
            <v>SENSEX</v>
          </cell>
          <cell r="G1135">
            <v>73100</v>
          </cell>
          <cell r="H1135" t="str">
            <v>CE</v>
          </cell>
          <cell r="J1135">
            <v>9176.8500000000058</v>
          </cell>
          <cell r="K1135">
            <v>-9176.8500000000058</v>
          </cell>
          <cell r="L1135">
            <v>0</v>
          </cell>
        </row>
        <row r="1136">
          <cell r="C1136">
            <v>0</v>
          </cell>
          <cell r="D1136" t="str">
            <v>SENSEX2552089000PE</v>
          </cell>
          <cell r="E1136" t="str">
            <v>SENSEX</v>
          </cell>
          <cell r="G1136">
            <v>89000</v>
          </cell>
          <cell r="H1136" t="str">
            <v>PE</v>
          </cell>
          <cell r="J1136">
            <v>6723.1499999999942</v>
          </cell>
          <cell r="K1136">
            <v>-6723.1499999999942</v>
          </cell>
          <cell r="L1136">
            <v>0</v>
          </cell>
        </row>
        <row r="1137">
          <cell r="C1137">
            <v>0</v>
          </cell>
          <cell r="D1137" t="str">
            <v>SENSEX2552071700CE</v>
          </cell>
          <cell r="E1137" t="str">
            <v>SENSEX</v>
          </cell>
          <cell r="G1137">
            <v>71700</v>
          </cell>
          <cell r="H1137" t="str">
            <v>CE</v>
          </cell>
          <cell r="J1137">
            <v>10576.850000000006</v>
          </cell>
          <cell r="K1137">
            <v>-10576.850000000006</v>
          </cell>
          <cell r="L1137">
            <v>0</v>
          </cell>
        </row>
        <row r="1138">
          <cell r="C1138">
            <v>0</v>
          </cell>
          <cell r="D1138" t="str">
            <v>SENSEX2552085200PE</v>
          </cell>
          <cell r="E1138" t="str">
            <v>SENSEX</v>
          </cell>
          <cell r="G1138">
            <v>85200</v>
          </cell>
          <cell r="H1138" t="str">
            <v>PE</v>
          </cell>
          <cell r="J1138">
            <v>2923.1499999999942</v>
          </cell>
          <cell r="K1138">
            <v>-2923.1499999999942</v>
          </cell>
          <cell r="L1138">
            <v>0</v>
          </cell>
        </row>
        <row r="1139">
          <cell r="C1139">
            <v>240.95</v>
          </cell>
          <cell r="D1139" t="str">
            <v>SENSEX2552082500CE</v>
          </cell>
          <cell r="E1139" t="str">
            <v>SENSEX</v>
          </cell>
          <cell r="G1139">
            <v>82500</v>
          </cell>
          <cell r="H1139" t="str">
            <v>CE</v>
          </cell>
          <cell r="J1139">
            <v>0</v>
          </cell>
          <cell r="K1139">
            <v>240.95</v>
          </cell>
          <cell r="L1139">
            <v>16677300</v>
          </cell>
        </row>
        <row r="1140">
          <cell r="C1140">
            <v>2.4</v>
          </cell>
          <cell r="D1140" t="str">
            <v>SENSEX2552086100CE</v>
          </cell>
          <cell r="E1140" t="str">
            <v>SENSEX</v>
          </cell>
          <cell r="G1140">
            <v>86100</v>
          </cell>
          <cell r="H1140" t="str">
            <v>CE</v>
          </cell>
          <cell r="J1140">
            <v>0</v>
          </cell>
          <cell r="K1140">
            <v>2.4</v>
          </cell>
          <cell r="L1140">
            <v>264680</v>
          </cell>
        </row>
        <row r="1141">
          <cell r="C1141">
            <v>9.3000000000000007</v>
          </cell>
          <cell r="D1141" t="str">
            <v>SENSEX2552084500CE</v>
          </cell>
          <cell r="E1141" t="str">
            <v>SENSEX</v>
          </cell>
          <cell r="G1141">
            <v>84500</v>
          </cell>
          <cell r="H1141" t="str">
            <v>CE</v>
          </cell>
          <cell r="J1141">
            <v>0</v>
          </cell>
          <cell r="K1141">
            <v>9.3000000000000007</v>
          </cell>
          <cell r="L1141">
            <v>7836600</v>
          </cell>
        </row>
        <row r="1142">
          <cell r="C1142">
            <v>1.2</v>
          </cell>
          <cell r="D1142" t="str">
            <v>SENSEX2552089000CE</v>
          </cell>
          <cell r="E1142" t="str">
            <v>SENSEX</v>
          </cell>
          <cell r="G1142">
            <v>89000</v>
          </cell>
          <cell r="H1142" t="str">
            <v>CE</v>
          </cell>
          <cell r="J1142">
            <v>0</v>
          </cell>
          <cell r="K1142">
            <v>1.2</v>
          </cell>
          <cell r="L1142">
            <v>317920</v>
          </cell>
        </row>
        <row r="1143">
          <cell r="C1143">
            <v>2280</v>
          </cell>
          <cell r="D1143" t="str">
            <v>SENSEX2552084500PE</v>
          </cell>
          <cell r="E1143" t="str">
            <v>SENSEX</v>
          </cell>
          <cell r="G1143">
            <v>84500</v>
          </cell>
          <cell r="H1143" t="str">
            <v>PE</v>
          </cell>
          <cell r="J1143">
            <v>2223.1499999999942</v>
          </cell>
          <cell r="K1143">
            <v>56.850000000005821</v>
          </cell>
          <cell r="L1143">
            <v>360</v>
          </cell>
        </row>
        <row r="1144">
          <cell r="C1144">
            <v>2.2999999999999998</v>
          </cell>
          <cell r="D1144" t="str">
            <v>SENSEX2552077800PE</v>
          </cell>
          <cell r="E1144" t="str">
            <v>SENSEX</v>
          </cell>
          <cell r="G1144">
            <v>77800</v>
          </cell>
          <cell r="H1144" t="str">
            <v>PE</v>
          </cell>
          <cell r="J1144">
            <v>0</v>
          </cell>
          <cell r="K1144">
            <v>2.2999999999999998</v>
          </cell>
          <cell r="L1144">
            <v>241340</v>
          </cell>
        </row>
        <row r="1145">
          <cell r="C1145">
            <v>0</v>
          </cell>
          <cell r="D1145" t="str">
            <v>SENSEX2552077900CE</v>
          </cell>
          <cell r="E1145" t="str">
            <v>SENSEX</v>
          </cell>
          <cell r="G1145">
            <v>77900</v>
          </cell>
          <cell r="H1145" t="str">
            <v>CE</v>
          </cell>
          <cell r="J1145">
            <v>4376.8500000000058</v>
          </cell>
          <cell r="K1145">
            <v>-4376.8500000000058</v>
          </cell>
          <cell r="L1145">
            <v>0</v>
          </cell>
        </row>
        <row r="1146">
          <cell r="C1146">
            <v>1.4</v>
          </cell>
          <cell r="D1146" t="str">
            <v>SENSEX2552087400CE</v>
          </cell>
          <cell r="E1146" t="str">
            <v>SENSEX</v>
          </cell>
          <cell r="G1146">
            <v>87400</v>
          </cell>
          <cell r="H1146" t="str">
            <v>CE</v>
          </cell>
          <cell r="J1146">
            <v>0</v>
          </cell>
          <cell r="K1146">
            <v>1.4</v>
          </cell>
          <cell r="L1146">
            <v>60940</v>
          </cell>
        </row>
        <row r="1147">
          <cell r="C1147">
            <v>5.15</v>
          </cell>
          <cell r="D1147" t="str">
            <v>SENSEX2552079000PE</v>
          </cell>
          <cell r="E1147" t="str">
            <v>SENSEX</v>
          </cell>
          <cell r="G1147">
            <v>79000</v>
          </cell>
          <cell r="H1147" t="str">
            <v>PE</v>
          </cell>
          <cell r="J1147">
            <v>0</v>
          </cell>
          <cell r="K1147">
            <v>5.15</v>
          </cell>
          <cell r="L1147">
            <v>4804260</v>
          </cell>
        </row>
        <row r="1148">
          <cell r="C1148">
            <v>1.1000000000000001</v>
          </cell>
          <cell r="D1148" t="str">
            <v>SENSEX2552073400PE</v>
          </cell>
          <cell r="E1148" t="str">
            <v>SENSEX</v>
          </cell>
          <cell r="G1148">
            <v>73400</v>
          </cell>
          <cell r="H1148" t="str">
            <v>PE</v>
          </cell>
          <cell r="J1148">
            <v>0</v>
          </cell>
          <cell r="K1148">
            <v>1.1000000000000001</v>
          </cell>
          <cell r="L1148">
            <v>23800</v>
          </cell>
        </row>
        <row r="1149">
          <cell r="C1149">
            <v>0</v>
          </cell>
          <cell r="D1149" t="str">
            <v>SENSEX2552087900PE</v>
          </cell>
          <cell r="E1149" t="str">
            <v>SENSEX</v>
          </cell>
          <cell r="G1149">
            <v>87900</v>
          </cell>
          <cell r="H1149" t="str">
            <v>PE</v>
          </cell>
          <cell r="J1149">
            <v>5623.1499999999942</v>
          </cell>
          <cell r="K1149">
            <v>-5623.1499999999942</v>
          </cell>
          <cell r="L1149">
            <v>0</v>
          </cell>
        </row>
        <row r="1150">
          <cell r="C1150">
            <v>0.65</v>
          </cell>
          <cell r="D1150" t="str">
            <v>SENSEX2552068500PE</v>
          </cell>
          <cell r="E1150" t="str">
            <v>SENSEX</v>
          </cell>
          <cell r="G1150">
            <v>68500</v>
          </cell>
          <cell r="H1150" t="str">
            <v>PE</v>
          </cell>
          <cell r="J1150">
            <v>0</v>
          </cell>
          <cell r="K1150">
            <v>0.65</v>
          </cell>
          <cell r="L1150">
            <v>9400</v>
          </cell>
        </row>
        <row r="1151">
          <cell r="C1151">
            <v>0.55000000000000004</v>
          </cell>
          <cell r="D1151" t="str">
            <v>SENSEX2552066800PE</v>
          </cell>
          <cell r="E1151" t="str">
            <v>SENSEX</v>
          </cell>
          <cell r="G1151">
            <v>66800</v>
          </cell>
          <cell r="H1151" t="str">
            <v>PE</v>
          </cell>
          <cell r="J1151">
            <v>0</v>
          </cell>
          <cell r="K1151">
            <v>0.55000000000000004</v>
          </cell>
          <cell r="L1151">
            <v>13660</v>
          </cell>
        </row>
        <row r="1152">
          <cell r="C1152">
            <v>0</v>
          </cell>
          <cell r="D1152" t="str">
            <v>SENSEX2552066100PE</v>
          </cell>
          <cell r="E1152" t="str">
            <v>SENSEX</v>
          </cell>
          <cell r="G1152">
            <v>66100</v>
          </cell>
          <cell r="H1152" t="str">
            <v>PE</v>
          </cell>
          <cell r="J1152">
            <v>0</v>
          </cell>
          <cell r="K1152">
            <v>0</v>
          </cell>
          <cell r="L1152">
            <v>0</v>
          </cell>
        </row>
        <row r="1153">
          <cell r="C1153">
            <v>1.1000000000000001</v>
          </cell>
          <cell r="D1153" t="str">
            <v>SENSEX2552089900CE</v>
          </cell>
          <cell r="E1153" t="str">
            <v>SENSEX</v>
          </cell>
          <cell r="G1153">
            <v>89900</v>
          </cell>
          <cell r="H1153" t="str">
            <v>CE</v>
          </cell>
          <cell r="J1153">
            <v>0</v>
          </cell>
          <cell r="K1153">
            <v>1.1000000000000001</v>
          </cell>
          <cell r="L1153">
            <v>225140</v>
          </cell>
        </row>
        <row r="1154">
          <cell r="C1154">
            <v>2623.75</v>
          </cell>
          <cell r="D1154" t="str">
            <v>SENSEX2552079700CE</v>
          </cell>
          <cell r="E1154" t="str">
            <v>SENSEX</v>
          </cell>
          <cell r="G1154">
            <v>79700</v>
          </cell>
          <cell r="H1154" t="str">
            <v>CE</v>
          </cell>
          <cell r="J1154">
            <v>2576.8500000000058</v>
          </cell>
          <cell r="K1154">
            <v>46.899999999994179</v>
          </cell>
          <cell r="L1154">
            <v>20</v>
          </cell>
        </row>
        <row r="1155">
          <cell r="C1155">
            <v>0</v>
          </cell>
          <cell r="D1155" t="str">
            <v>SENSEX2552066600CE</v>
          </cell>
          <cell r="E1155" t="str">
            <v>SENSEX</v>
          </cell>
          <cell r="G1155">
            <v>66600</v>
          </cell>
          <cell r="H1155" t="str">
            <v>CE</v>
          </cell>
          <cell r="J1155">
            <v>15676.850000000006</v>
          </cell>
          <cell r="K1155">
            <v>-15676.850000000006</v>
          </cell>
          <cell r="L1155">
            <v>0</v>
          </cell>
        </row>
        <row r="1156">
          <cell r="C1156">
            <v>0.75</v>
          </cell>
          <cell r="D1156" t="str">
            <v>SENSEX2552070000PE</v>
          </cell>
          <cell r="E1156" t="str">
            <v>SENSEX</v>
          </cell>
          <cell r="G1156">
            <v>70000</v>
          </cell>
          <cell r="H1156" t="str">
            <v>PE</v>
          </cell>
          <cell r="J1156">
            <v>0</v>
          </cell>
          <cell r="K1156">
            <v>0.75</v>
          </cell>
          <cell r="L1156">
            <v>97200</v>
          </cell>
        </row>
        <row r="1157">
          <cell r="C1157">
            <v>740.75</v>
          </cell>
          <cell r="D1157" t="str">
            <v>SENSEX2552082900PE</v>
          </cell>
          <cell r="E1157" t="str">
            <v>SENSEX</v>
          </cell>
          <cell r="G1157">
            <v>82900</v>
          </cell>
          <cell r="H1157" t="str">
            <v>PE</v>
          </cell>
          <cell r="J1157">
            <v>623.14999999999418</v>
          </cell>
          <cell r="K1157">
            <v>117.60000000000582</v>
          </cell>
          <cell r="L1157">
            <v>192320</v>
          </cell>
        </row>
        <row r="1158">
          <cell r="C1158">
            <v>2790.95</v>
          </cell>
          <cell r="D1158" t="str">
            <v>SENSEX2552079500CE</v>
          </cell>
          <cell r="E1158" t="str">
            <v>SENSEX</v>
          </cell>
          <cell r="G1158">
            <v>79500</v>
          </cell>
          <cell r="H1158" t="str">
            <v>CE</v>
          </cell>
          <cell r="J1158">
            <v>2776.8500000000058</v>
          </cell>
          <cell r="K1158">
            <v>14.099999999993997</v>
          </cell>
          <cell r="L1158">
            <v>5800</v>
          </cell>
        </row>
        <row r="1159">
          <cell r="C1159">
            <v>0</v>
          </cell>
          <cell r="D1159" t="str">
            <v>SENSEX2552076800CE</v>
          </cell>
          <cell r="E1159" t="str">
            <v>SENSEX</v>
          </cell>
          <cell r="G1159">
            <v>76800</v>
          </cell>
          <cell r="H1159" t="str">
            <v>CE</v>
          </cell>
          <cell r="J1159">
            <v>5476.8500000000058</v>
          </cell>
          <cell r="K1159">
            <v>-5476.8500000000058</v>
          </cell>
          <cell r="L1159">
            <v>0</v>
          </cell>
        </row>
        <row r="1160">
          <cell r="C1160">
            <v>77.25</v>
          </cell>
          <cell r="D1160" t="str">
            <v>SENSEX2552083200CE</v>
          </cell>
          <cell r="E1160" t="str">
            <v>SENSEX</v>
          </cell>
          <cell r="G1160">
            <v>83200</v>
          </cell>
          <cell r="H1160" t="str">
            <v>CE</v>
          </cell>
          <cell r="J1160">
            <v>0</v>
          </cell>
          <cell r="K1160">
            <v>77.25</v>
          </cell>
          <cell r="L1160">
            <v>7247180</v>
          </cell>
        </row>
        <row r="1161">
          <cell r="C1161">
            <v>0</v>
          </cell>
          <cell r="D1161" t="str">
            <v>SENSEX2552067100PE</v>
          </cell>
          <cell r="E1161" t="str">
            <v>SENSEX</v>
          </cell>
          <cell r="G1161">
            <v>67100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1.35</v>
          </cell>
          <cell r="D1162" t="str">
            <v>SENSEX2552075500PE</v>
          </cell>
          <cell r="E1162" t="str">
            <v>SENSEX</v>
          </cell>
          <cell r="G1162">
            <v>75500</v>
          </cell>
          <cell r="H1162" t="str">
            <v>PE</v>
          </cell>
          <cell r="J1162">
            <v>0</v>
          </cell>
          <cell r="K1162">
            <v>1.35</v>
          </cell>
          <cell r="L1162">
            <v>341320</v>
          </cell>
        </row>
        <row r="1163">
          <cell r="C1163">
            <v>0</v>
          </cell>
          <cell r="D1163" t="str">
            <v>SENSEX2552074900CE</v>
          </cell>
          <cell r="E1163" t="str">
            <v>SENSEX</v>
          </cell>
          <cell r="G1163">
            <v>74900</v>
          </cell>
          <cell r="H1163" t="str">
            <v>CE</v>
          </cell>
          <cell r="J1163">
            <v>7376.8500000000058</v>
          </cell>
          <cell r="K1163">
            <v>-7376.8500000000058</v>
          </cell>
          <cell r="L1163">
            <v>0</v>
          </cell>
        </row>
        <row r="1164">
          <cell r="C1164">
            <v>0</v>
          </cell>
          <cell r="D1164" t="str">
            <v>SENSEX2552067400PE</v>
          </cell>
          <cell r="E1164" t="str">
            <v>SENSEX</v>
          </cell>
          <cell r="G1164">
            <v>67400</v>
          </cell>
          <cell r="H1164" t="str">
            <v>PE</v>
          </cell>
          <cell r="J1164">
            <v>0</v>
          </cell>
          <cell r="K1164">
            <v>0</v>
          </cell>
          <cell r="L1164">
            <v>0</v>
          </cell>
        </row>
        <row r="1165">
          <cell r="C1165">
            <v>1624</v>
          </cell>
          <cell r="D1165" t="str">
            <v>SENSEX2552083800PE</v>
          </cell>
          <cell r="E1165" t="str">
            <v>SENSEX</v>
          </cell>
          <cell r="G1165">
            <v>83800</v>
          </cell>
          <cell r="H1165" t="str">
            <v>PE</v>
          </cell>
          <cell r="J1165">
            <v>1523.1499999999942</v>
          </cell>
          <cell r="K1165">
            <v>100.85000000000582</v>
          </cell>
          <cell r="L1165">
            <v>560</v>
          </cell>
        </row>
        <row r="1166">
          <cell r="C1166">
            <v>0</v>
          </cell>
          <cell r="D1166" t="str">
            <v>SENSEX2552070300CE</v>
          </cell>
          <cell r="E1166" t="str">
            <v>SENSEX</v>
          </cell>
          <cell r="G1166">
            <v>70300</v>
          </cell>
          <cell r="H1166" t="str">
            <v>CE</v>
          </cell>
          <cell r="J1166">
            <v>11976.850000000006</v>
          </cell>
          <cell r="K1166">
            <v>-11976.850000000006</v>
          </cell>
          <cell r="L1166">
            <v>0</v>
          </cell>
        </row>
        <row r="1167">
          <cell r="C1167">
            <v>395.3</v>
          </cell>
          <cell r="D1167" t="str">
            <v>SENSEX2552082400PE</v>
          </cell>
          <cell r="E1167" t="str">
            <v>SENSEX</v>
          </cell>
          <cell r="G1167">
            <v>82400</v>
          </cell>
          <cell r="H1167" t="str">
            <v>PE</v>
          </cell>
          <cell r="J1167">
            <v>123.14999999999418</v>
          </cell>
          <cell r="K1167">
            <v>272.15000000000583</v>
          </cell>
          <cell r="L1167">
            <v>9355180</v>
          </cell>
        </row>
        <row r="1168">
          <cell r="C1168">
            <v>0.85</v>
          </cell>
          <cell r="D1168" t="str">
            <v>SENSEX2552072100PE</v>
          </cell>
          <cell r="E1168" t="str">
            <v>SENSEX</v>
          </cell>
          <cell r="G1168">
            <v>72100</v>
          </cell>
          <cell r="H1168" t="str">
            <v>PE</v>
          </cell>
          <cell r="J1168">
            <v>0</v>
          </cell>
          <cell r="K1168">
            <v>0.85</v>
          </cell>
          <cell r="L1168">
            <v>860</v>
          </cell>
        </row>
        <row r="1169">
          <cell r="C1169">
            <v>1586</v>
          </cell>
          <cell r="D1169" t="str">
            <v>SENSEX2552080700CE</v>
          </cell>
          <cell r="E1169" t="str">
            <v>SENSEX</v>
          </cell>
          <cell r="G1169">
            <v>80700</v>
          </cell>
          <cell r="H1169" t="str">
            <v>CE</v>
          </cell>
          <cell r="J1169">
            <v>1576.8500000000058</v>
          </cell>
          <cell r="K1169">
            <v>9.1499999999941792</v>
          </cell>
          <cell r="L1169">
            <v>1320</v>
          </cell>
        </row>
        <row r="1170">
          <cell r="C1170">
            <v>0</v>
          </cell>
          <cell r="D1170" t="str">
            <v>SENSEX2552074300CE</v>
          </cell>
          <cell r="E1170" t="str">
            <v>SENSEX</v>
          </cell>
          <cell r="G1170">
            <v>74300</v>
          </cell>
          <cell r="H1170" t="str">
            <v>CE</v>
          </cell>
          <cell r="J1170">
            <v>7976.8500000000058</v>
          </cell>
          <cell r="K1170">
            <v>-7976.8500000000058</v>
          </cell>
          <cell r="L1170">
            <v>0</v>
          </cell>
        </row>
        <row r="1171">
          <cell r="C1171">
            <v>0</v>
          </cell>
          <cell r="D1171" t="str">
            <v>SENSEX2552070600CE</v>
          </cell>
          <cell r="E1171" t="str">
            <v>SENSEX</v>
          </cell>
          <cell r="G1171">
            <v>70600</v>
          </cell>
          <cell r="H1171" t="str">
            <v>CE</v>
          </cell>
          <cell r="J1171">
            <v>11676.850000000006</v>
          </cell>
          <cell r="K1171">
            <v>-11676.850000000006</v>
          </cell>
          <cell r="L1171">
            <v>0</v>
          </cell>
        </row>
        <row r="1172">
          <cell r="C1172">
            <v>0</v>
          </cell>
          <cell r="D1172" t="str">
            <v>SENSEX2552086300PE</v>
          </cell>
          <cell r="E1172" t="str">
            <v>SENSEX</v>
          </cell>
          <cell r="G1172">
            <v>86300</v>
          </cell>
          <cell r="H1172" t="str">
            <v>PE</v>
          </cell>
          <cell r="J1172">
            <v>4023.1499999999942</v>
          </cell>
          <cell r="K1172">
            <v>-4023.1499999999942</v>
          </cell>
          <cell r="L1172">
            <v>0</v>
          </cell>
        </row>
        <row r="1173">
          <cell r="C1173">
            <v>0</v>
          </cell>
          <cell r="D1173" t="str">
            <v>SENSEX2552066600PE</v>
          </cell>
          <cell r="E1173" t="str">
            <v>SENSEX</v>
          </cell>
          <cell r="G1173">
            <v>66600</v>
          </cell>
          <cell r="H1173" t="str">
            <v>PE</v>
          </cell>
          <cell r="J1173">
            <v>0</v>
          </cell>
          <cell r="K1173">
            <v>0</v>
          </cell>
          <cell r="L1173">
            <v>0</v>
          </cell>
        </row>
        <row r="1174">
          <cell r="C1174">
            <v>1.35</v>
          </cell>
          <cell r="D1174" t="str">
            <v>SENSEX2552075600PE</v>
          </cell>
          <cell r="E1174" t="str">
            <v>SENSEX</v>
          </cell>
          <cell r="G1174">
            <v>75600</v>
          </cell>
          <cell r="H1174" t="str">
            <v>PE</v>
          </cell>
          <cell r="J1174">
            <v>0</v>
          </cell>
          <cell r="K1174">
            <v>1.35</v>
          </cell>
          <cell r="L1174">
            <v>43400</v>
          </cell>
        </row>
        <row r="1175">
          <cell r="C1175">
            <v>2.2000000000000002</v>
          </cell>
          <cell r="D1175" t="str">
            <v>SENSEX2552086200CE</v>
          </cell>
          <cell r="E1175" t="str">
            <v>SENSEX</v>
          </cell>
          <cell r="G1175">
            <v>86200</v>
          </cell>
          <cell r="H1175" t="str">
            <v>CE</v>
          </cell>
          <cell r="J1175">
            <v>0</v>
          </cell>
          <cell r="K1175">
            <v>2.2000000000000002</v>
          </cell>
          <cell r="L1175">
            <v>379860</v>
          </cell>
        </row>
        <row r="1176">
          <cell r="C1176">
            <v>0</v>
          </cell>
          <cell r="D1176" t="str">
            <v>SENSEX2552089800PE</v>
          </cell>
          <cell r="E1176" t="str">
            <v>SENSEX</v>
          </cell>
          <cell r="G1176">
            <v>89800</v>
          </cell>
          <cell r="H1176" t="str">
            <v>PE</v>
          </cell>
          <cell r="J1176">
            <v>7523.1499999999942</v>
          </cell>
          <cell r="K1176">
            <v>-7523.1499999999942</v>
          </cell>
          <cell r="L1176">
            <v>0</v>
          </cell>
        </row>
        <row r="1177">
          <cell r="C1177">
            <v>0</v>
          </cell>
          <cell r="D1177" t="str">
            <v>SENSEX2552071600CE</v>
          </cell>
          <cell r="E1177" t="str">
            <v>SENSEX</v>
          </cell>
          <cell r="G1177">
            <v>71600</v>
          </cell>
          <cell r="H1177" t="str">
            <v>CE</v>
          </cell>
          <cell r="J1177">
            <v>10676.850000000006</v>
          </cell>
          <cell r="K1177">
            <v>-10676.850000000006</v>
          </cell>
          <cell r="L1177">
            <v>0</v>
          </cell>
        </row>
        <row r="1178">
          <cell r="C1178">
            <v>0</v>
          </cell>
          <cell r="D1178" t="str">
            <v>SENSEX2552072300CE</v>
          </cell>
          <cell r="E1178" t="str">
            <v>SENSEX</v>
          </cell>
          <cell r="G1178">
            <v>72300</v>
          </cell>
          <cell r="H1178" t="str">
            <v>CE</v>
          </cell>
          <cell r="J1178">
            <v>9976.8500000000058</v>
          </cell>
          <cell r="K1178">
            <v>-9976.8500000000058</v>
          </cell>
          <cell r="L1178">
            <v>0</v>
          </cell>
        </row>
        <row r="1179">
          <cell r="C1179">
            <v>820</v>
          </cell>
          <cell r="D1179" t="str">
            <v>SENSEX2552083000PE</v>
          </cell>
          <cell r="E1179" t="str">
            <v>SENSEX</v>
          </cell>
          <cell r="G1179">
            <v>83000</v>
          </cell>
          <cell r="H1179" t="str">
            <v>PE</v>
          </cell>
          <cell r="J1179">
            <v>723.14999999999418</v>
          </cell>
          <cell r="K1179">
            <v>96.850000000005821</v>
          </cell>
          <cell r="L1179">
            <v>483860</v>
          </cell>
        </row>
        <row r="1180">
          <cell r="C1180">
            <v>10.4</v>
          </cell>
          <cell r="D1180" t="str">
            <v>SENSEX2552079700PE</v>
          </cell>
          <cell r="E1180" t="str">
            <v>SENSEX</v>
          </cell>
          <cell r="G1180">
            <v>79700</v>
          </cell>
          <cell r="H1180" t="str">
            <v>PE</v>
          </cell>
          <cell r="J1180">
            <v>0</v>
          </cell>
          <cell r="K1180">
            <v>10.4</v>
          </cell>
          <cell r="L1180">
            <v>1621540</v>
          </cell>
        </row>
        <row r="1181">
          <cell r="C1181">
            <v>0</v>
          </cell>
          <cell r="D1181" t="str">
            <v>SENSEX2552071800PE</v>
          </cell>
          <cell r="E1181" t="str">
            <v>SENSEX</v>
          </cell>
          <cell r="G1181">
            <v>71800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1167</v>
          </cell>
          <cell r="D1182" t="str">
            <v>SENSEX2552083400PE</v>
          </cell>
          <cell r="E1182" t="str">
            <v>SENSEX</v>
          </cell>
          <cell r="G1182">
            <v>83400</v>
          </cell>
          <cell r="H1182" t="str">
            <v>PE</v>
          </cell>
          <cell r="J1182">
            <v>1123.1499999999942</v>
          </cell>
          <cell r="K1182">
            <v>43.850000000005821</v>
          </cell>
          <cell r="L1182">
            <v>2940</v>
          </cell>
        </row>
        <row r="1183">
          <cell r="C1183">
            <v>0.65</v>
          </cell>
          <cell r="D1183" t="str">
            <v>SENSEX2552067600PE</v>
          </cell>
          <cell r="E1183" t="str">
            <v>SENSEX</v>
          </cell>
          <cell r="G1183">
            <v>67600</v>
          </cell>
          <cell r="H1183" t="str">
            <v>PE</v>
          </cell>
          <cell r="J1183">
            <v>0</v>
          </cell>
          <cell r="K1183">
            <v>0.65</v>
          </cell>
          <cell r="L1183">
            <v>120</v>
          </cell>
        </row>
        <row r="1184">
          <cell r="C1184">
            <v>0</v>
          </cell>
          <cell r="D1184" t="str">
            <v>SENSEX2552072600CE</v>
          </cell>
          <cell r="E1184" t="str">
            <v>SENSEX</v>
          </cell>
          <cell r="G1184">
            <v>72600</v>
          </cell>
          <cell r="H1184" t="str">
            <v>CE</v>
          </cell>
          <cell r="J1184">
            <v>9676.8500000000058</v>
          </cell>
          <cell r="K1184">
            <v>-9676.8500000000058</v>
          </cell>
          <cell r="L1184">
            <v>0</v>
          </cell>
        </row>
        <row r="1185">
          <cell r="C1185">
            <v>1.55</v>
          </cell>
          <cell r="D1185" t="str">
            <v>SENSEX2552087000CE</v>
          </cell>
          <cell r="E1185" t="str">
            <v>SENSEX</v>
          </cell>
          <cell r="G1185">
            <v>87000</v>
          </cell>
          <cell r="H1185" t="str">
            <v>CE</v>
          </cell>
          <cell r="J1185">
            <v>0</v>
          </cell>
          <cell r="K1185">
            <v>1.55</v>
          </cell>
          <cell r="L1185">
            <v>2113240</v>
          </cell>
        </row>
        <row r="1186">
          <cell r="C1186">
            <v>0</v>
          </cell>
          <cell r="D1186" t="str">
            <v>SENSEX2552074800PE</v>
          </cell>
          <cell r="E1186" t="str">
            <v>SENSEX</v>
          </cell>
          <cell r="G1186">
            <v>74800</v>
          </cell>
          <cell r="H1186" t="str">
            <v>PE</v>
          </cell>
          <cell r="J1186">
            <v>0</v>
          </cell>
          <cell r="K1186">
            <v>0</v>
          </cell>
          <cell r="L1186">
            <v>0</v>
          </cell>
        </row>
        <row r="1187">
          <cell r="C1187">
            <v>0</v>
          </cell>
          <cell r="D1187" t="str">
            <v>SENSEX2552076100CE</v>
          </cell>
          <cell r="E1187" t="str">
            <v>SENSEX</v>
          </cell>
          <cell r="G1187">
            <v>76100</v>
          </cell>
          <cell r="H1187" t="str">
            <v>CE</v>
          </cell>
          <cell r="J1187">
            <v>6176.8500000000058</v>
          </cell>
          <cell r="K1187">
            <v>-6176.8500000000058</v>
          </cell>
          <cell r="L1187">
            <v>0</v>
          </cell>
        </row>
        <row r="1188">
          <cell r="C1188">
            <v>0</v>
          </cell>
          <cell r="D1188" t="str">
            <v>SENSEX2552087200PE</v>
          </cell>
          <cell r="E1188" t="str">
            <v>SENSEX</v>
          </cell>
          <cell r="G1188">
            <v>87200</v>
          </cell>
          <cell r="H1188" t="str">
            <v>PE</v>
          </cell>
          <cell r="J1188">
            <v>4923.1499999999942</v>
          </cell>
          <cell r="K1188">
            <v>-4923.1499999999942</v>
          </cell>
          <cell r="L1188">
            <v>0</v>
          </cell>
        </row>
        <row r="1189">
          <cell r="C1189">
            <v>1512.05</v>
          </cell>
          <cell r="D1189" t="str">
            <v>SENSEX2552083700PE</v>
          </cell>
          <cell r="E1189" t="str">
            <v>SENSEX</v>
          </cell>
          <cell r="G1189">
            <v>83700</v>
          </cell>
          <cell r="H1189" t="str">
            <v>PE</v>
          </cell>
          <cell r="J1189">
            <v>1423.1499999999942</v>
          </cell>
          <cell r="K1189">
            <v>88.900000000005775</v>
          </cell>
          <cell r="L1189">
            <v>360</v>
          </cell>
        </row>
        <row r="1190">
          <cell r="C1190">
            <v>7.75</v>
          </cell>
          <cell r="D1190" t="str">
            <v>SENSEX2552079400PE</v>
          </cell>
          <cell r="E1190" t="str">
            <v>SENSEX</v>
          </cell>
          <cell r="G1190">
            <v>79400</v>
          </cell>
          <cell r="H1190" t="str">
            <v>PE</v>
          </cell>
          <cell r="J1190">
            <v>0</v>
          </cell>
          <cell r="K1190">
            <v>7.75</v>
          </cell>
          <cell r="L1190">
            <v>1133220</v>
          </cell>
        </row>
        <row r="1191">
          <cell r="C1191">
            <v>1.35</v>
          </cell>
          <cell r="D1191" t="str">
            <v>SENSEX2552075100PE</v>
          </cell>
          <cell r="E1191" t="str">
            <v>SENSEX</v>
          </cell>
          <cell r="G1191">
            <v>75100</v>
          </cell>
          <cell r="H1191" t="str">
            <v>PE</v>
          </cell>
          <cell r="J1191">
            <v>0</v>
          </cell>
          <cell r="K1191">
            <v>1.35</v>
          </cell>
          <cell r="L1191">
            <v>23140</v>
          </cell>
        </row>
        <row r="1192">
          <cell r="C1192">
            <v>1.4</v>
          </cell>
          <cell r="D1192" t="str">
            <v>SENSEX2552087300CE</v>
          </cell>
          <cell r="E1192" t="str">
            <v>SENSEX</v>
          </cell>
          <cell r="G1192">
            <v>87300</v>
          </cell>
          <cell r="H1192" t="str">
            <v>CE</v>
          </cell>
          <cell r="J1192">
            <v>0</v>
          </cell>
          <cell r="K1192">
            <v>1.4</v>
          </cell>
          <cell r="L1192">
            <v>122540</v>
          </cell>
        </row>
        <row r="1193">
          <cell r="C1193">
            <v>4.1500000000000004</v>
          </cell>
          <cell r="D1193" t="str">
            <v>SENSEX2552078700PE</v>
          </cell>
          <cell r="E1193" t="str">
            <v>SENSEX</v>
          </cell>
          <cell r="G1193">
            <v>78700</v>
          </cell>
          <cell r="H1193" t="str">
            <v>PE</v>
          </cell>
          <cell r="J1193">
            <v>0</v>
          </cell>
          <cell r="K1193">
            <v>4.1500000000000004</v>
          </cell>
          <cell r="L1193">
            <v>545180</v>
          </cell>
        </row>
        <row r="1194">
          <cell r="C1194">
            <v>127.55</v>
          </cell>
          <cell r="D1194" t="str">
            <v>SENSEX2552082900CE</v>
          </cell>
          <cell r="E1194" t="str">
            <v>SENSEX</v>
          </cell>
          <cell r="G1194">
            <v>82900</v>
          </cell>
          <cell r="H1194" t="str">
            <v>CE</v>
          </cell>
          <cell r="J1194">
            <v>0</v>
          </cell>
          <cell r="K1194">
            <v>127.55</v>
          </cell>
          <cell r="L1194">
            <v>5778940</v>
          </cell>
        </row>
        <row r="1195">
          <cell r="C1195">
            <v>0</v>
          </cell>
          <cell r="D1195" t="str">
            <v>SENSEX2552075800CE</v>
          </cell>
          <cell r="E1195" t="str">
            <v>SENSEX</v>
          </cell>
          <cell r="G1195">
            <v>75800</v>
          </cell>
          <cell r="H1195" t="str">
            <v>CE</v>
          </cell>
          <cell r="J1195">
            <v>6476.8500000000058</v>
          </cell>
          <cell r="K1195">
            <v>-6476.8500000000058</v>
          </cell>
          <cell r="L1195">
            <v>0</v>
          </cell>
        </row>
        <row r="1196">
          <cell r="C1196">
            <v>0</v>
          </cell>
          <cell r="D1196" t="str">
            <v>SENSEX2552075200CE</v>
          </cell>
          <cell r="E1196" t="str">
            <v>SENSEX</v>
          </cell>
          <cell r="G1196">
            <v>75200</v>
          </cell>
          <cell r="H1196" t="str">
            <v>CE</v>
          </cell>
          <cell r="J1196">
            <v>7076.8500000000058</v>
          </cell>
          <cell r="K1196">
            <v>-7076.8500000000058</v>
          </cell>
          <cell r="L1196">
            <v>0</v>
          </cell>
        </row>
        <row r="1197">
          <cell r="C1197">
            <v>2782</v>
          </cell>
          <cell r="D1197" t="str">
            <v>SENSEX2552085000PE</v>
          </cell>
          <cell r="E1197" t="str">
            <v>SENSEX</v>
          </cell>
          <cell r="G1197">
            <v>85000</v>
          </cell>
          <cell r="H1197" t="str">
            <v>PE</v>
          </cell>
          <cell r="J1197">
            <v>2723.1499999999942</v>
          </cell>
          <cell r="K1197">
            <v>58.850000000005821</v>
          </cell>
          <cell r="L1197">
            <v>9080</v>
          </cell>
        </row>
        <row r="1198">
          <cell r="C1198">
            <v>0</v>
          </cell>
          <cell r="D1198" t="str">
            <v>SENSEX2552078900CE</v>
          </cell>
          <cell r="E1198" t="str">
            <v>SENSEX</v>
          </cell>
          <cell r="G1198">
            <v>78900</v>
          </cell>
          <cell r="H1198" t="str">
            <v>CE</v>
          </cell>
          <cell r="J1198">
            <v>3376.8500000000058</v>
          </cell>
          <cell r="K1198">
            <v>-3376.8500000000058</v>
          </cell>
          <cell r="L1198">
            <v>0</v>
          </cell>
        </row>
        <row r="1199">
          <cell r="C1199">
            <v>1.1000000000000001</v>
          </cell>
          <cell r="D1199" t="str">
            <v>SENSEX2552073200PE</v>
          </cell>
          <cell r="E1199" t="str">
            <v>SENSEX</v>
          </cell>
          <cell r="G1199">
            <v>73200</v>
          </cell>
          <cell r="H1199" t="str">
            <v>PE</v>
          </cell>
          <cell r="J1199">
            <v>0</v>
          </cell>
          <cell r="K1199">
            <v>1.1000000000000001</v>
          </cell>
          <cell r="L1199">
            <v>9940</v>
          </cell>
        </row>
        <row r="1200">
          <cell r="C1200">
            <v>1.55</v>
          </cell>
          <cell r="D1200" t="str">
            <v>SENSEX2552076500PE</v>
          </cell>
          <cell r="E1200" t="str">
            <v>SENSEX</v>
          </cell>
          <cell r="G1200">
            <v>76500</v>
          </cell>
          <cell r="H1200" t="str">
            <v>PE</v>
          </cell>
          <cell r="J1200">
            <v>0</v>
          </cell>
          <cell r="K1200">
            <v>1.55</v>
          </cell>
          <cell r="L1200">
            <v>794460</v>
          </cell>
        </row>
        <row r="1201">
          <cell r="C1201">
            <v>1350</v>
          </cell>
          <cell r="D1201" t="str">
            <v>SENSEX2552080900CE</v>
          </cell>
          <cell r="E1201" t="str">
            <v>SENSEX</v>
          </cell>
          <cell r="G1201">
            <v>80900</v>
          </cell>
          <cell r="H1201" t="str">
            <v>CE</v>
          </cell>
          <cell r="J1201">
            <v>1376.8500000000058</v>
          </cell>
          <cell r="K1201">
            <v>-26.850000000005821</v>
          </cell>
          <cell r="L1201">
            <v>2520</v>
          </cell>
        </row>
        <row r="1202">
          <cell r="C1202">
            <v>0</v>
          </cell>
          <cell r="D1202" t="str">
            <v>SENSEX2552077100CE</v>
          </cell>
          <cell r="E1202" t="str">
            <v>SENSEX</v>
          </cell>
          <cell r="G1202">
            <v>77100</v>
          </cell>
          <cell r="H1202" t="str">
            <v>CE</v>
          </cell>
          <cell r="J1202">
            <v>5176.8500000000058</v>
          </cell>
          <cell r="K1202">
            <v>-5176.8500000000058</v>
          </cell>
          <cell r="L1202">
            <v>0</v>
          </cell>
        </row>
        <row r="1203">
          <cell r="C1203">
            <v>0</v>
          </cell>
          <cell r="D1203" t="str">
            <v>SENSEX2552066900CE</v>
          </cell>
          <cell r="E1203" t="str">
            <v>SENSEX</v>
          </cell>
          <cell r="G1203">
            <v>66900</v>
          </cell>
          <cell r="H1203" t="str">
            <v>CE</v>
          </cell>
          <cell r="J1203">
            <v>15376.850000000006</v>
          </cell>
          <cell r="K1203">
            <v>-15376.850000000006</v>
          </cell>
          <cell r="L1203">
            <v>0</v>
          </cell>
        </row>
        <row r="1204">
          <cell r="C1204">
            <v>0</v>
          </cell>
          <cell r="D1204" t="str">
            <v>SENSEX2552089600PE</v>
          </cell>
          <cell r="E1204" t="str">
            <v>SENSEX</v>
          </cell>
          <cell r="G1204">
            <v>89600</v>
          </cell>
          <cell r="H1204" t="str">
            <v>PE</v>
          </cell>
          <cell r="J1204">
            <v>7323.1499999999942</v>
          </cell>
          <cell r="K1204">
            <v>-7323.1499999999942</v>
          </cell>
          <cell r="L1204">
            <v>0</v>
          </cell>
        </row>
        <row r="1205">
          <cell r="C1205">
            <v>0</v>
          </cell>
          <cell r="D1205" t="str">
            <v>SENSEX2552067200CE</v>
          </cell>
          <cell r="E1205" t="str">
            <v>SENSEX</v>
          </cell>
          <cell r="G1205">
            <v>67200</v>
          </cell>
          <cell r="H1205" t="str">
            <v>CE</v>
          </cell>
          <cell r="J1205">
            <v>15076.850000000006</v>
          </cell>
          <cell r="K1205">
            <v>-15076.850000000006</v>
          </cell>
          <cell r="L1205">
            <v>0</v>
          </cell>
        </row>
        <row r="1206">
          <cell r="C1206">
            <v>0</v>
          </cell>
          <cell r="D1206" t="str">
            <v>SENSEX2552068200CE</v>
          </cell>
          <cell r="E1206" t="str">
            <v>SENSEX</v>
          </cell>
          <cell r="G1206">
            <v>68200</v>
          </cell>
          <cell r="H1206" t="str">
            <v>CE</v>
          </cell>
          <cell r="J1206">
            <v>14076.850000000006</v>
          </cell>
          <cell r="K1206">
            <v>-14076.850000000006</v>
          </cell>
          <cell r="L1206">
            <v>0</v>
          </cell>
        </row>
        <row r="1207">
          <cell r="C1207">
            <v>0</v>
          </cell>
          <cell r="D1207" t="str">
            <v>SENSEX2552069500CE</v>
          </cell>
          <cell r="E1207" t="str">
            <v>SENSEX</v>
          </cell>
          <cell r="G1207">
            <v>69500</v>
          </cell>
          <cell r="H1207" t="str">
            <v>CE</v>
          </cell>
          <cell r="J1207">
            <v>12776.850000000006</v>
          </cell>
          <cell r="K1207">
            <v>-12776.850000000006</v>
          </cell>
          <cell r="L1207">
            <v>0</v>
          </cell>
        </row>
        <row r="1208">
          <cell r="C1208">
            <v>0</v>
          </cell>
          <cell r="D1208" t="str">
            <v>SENSEX2552067000CE</v>
          </cell>
          <cell r="E1208" t="str">
            <v>SENSEX</v>
          </cell>
          <cell r="G1208">
            <v>67000</v>
          </cell>
          <cell r="H1208" t="str">
            <v>CE</v>
          </cell>
          <cell r="J1208">
            <v>15276.850000000006</v>
          </cell>
          <cell r="K1208">
            <v>-15276.850000000006</v>
          </cell>
          <cell r="L1208">
            <v>0</v>
          </cell>
        </row>
        <row r="1209">
          <cell r="C1209">
            <v>0</v>
          </cell>
          <cell r="D1209" t="str">
            <v>SENSEX2552073400CE</v>
          </cell>
          <cell r="E1209" t="str">
            <v>SENSEX</v>
          </cell>
          <cell r="G1209">
            <v>73400</v>
          </cell>
          <cell r="H1209" t="str">
            <v>CE</v>
          </cell>
          <cell r="J1209">
            <v>8876.8500000000058</v>
          </cell>
          <cell r="K1209">
            <v>-8876.8500000000058</v>
          </cell>
          <cell r="L1209">
            <v>0</v>
          </cell>
        </row>
        <row r="1210">
          <cell r="C1210">
            <v>0.6</v>
          </cell>
          <cell r="D1210" t="str">
            <v>SENSEX2552065700PE</v>
          </cell>
          <cell r="E1210" t="str">
            <v>SENSEX</v>
          </cell>
          <cell r="G1210">
            <v>65700</v>
          </cell>
          <cell r="H1210" t="str">
            <v>PE</v>
          </cell>
          <cell r="J1210">
            <v>0</v>
          </cell>
          <cell r="K1210">
            <v>0.6</v>
          </cell>
          <cell r="L1210">
            <v>348840</v>
          </cell>
        </row>
        <row r="1211">
          <cell r="C1211">
            <v>3295</v>
          </cell>
          <cell r="D1211" t="str">
            <v>SENSEX2552079000CE</v>
          </cell>
          <cell r="E1211" t="str">
            <v>SENSEX</v>
          </cell>
          <cell r="G1211">
            <v>79000</v>
          </cell>
          <cell r="H1211" t="str">
            <v>CE</v>
          </cell>
          <cell r="J1211">
            <v>3276.8500000000058</v>
          </cell>
          <cell r="K1211">
            <v>18.149999999994179</v>
          </cell>
          <cell r="L1211">
            <v>16280</v>
          </cell>
        </row>
        <row r="1212">
          <cell r="C1212">
            <v>0</v>
          </cell>
          <cell r="D1212" t="str">
            <v>SENSEX2552075600CE</v>
          </cell>
          <cell r="E1212" t="str">
            <v>SENSEX</v>
          </cell>
          <cell r="G1212">
            <v>75600</v>
          </cell>
          <cell r="H1212" t="str">
            <v>CE</v>
          </cell>
          <cell r="J1212">
            <v>6676.8500000000058</v>
          </cell>
          <cell r="K1212">
            <v>-6676.8500000000058</v>
          </cell>
          <cell r="L1212">
            <v>0</v>
          </cell>
        </row>
        <row r="1213">
          <cell r="C1213">
            <v>1000.55</v>
          </cell>
          <cell r="D1213" t="str">
            <v>SENSEX2552083200PE</v>
          </cell>
          <cell r="E1213" t="str">
            <v>SENSEX</v>
          </cell>
          <cell r="G1213">
            <v>83200</v>
          </cell>
          <cell r="H1213" t="str">
            <v>PE</v>
          </cell>
          <cell r="J1213">
            <v>923.14999999999418</v>
          </cell>
          <cell r="K1213">
            <v>77.400000000005775</v>
          </cell>
          <cell r="L1213">
            <v>16060</v>
          </cell>
        </row>
        <row r="1214">
          <cell r="C1214">
            <v>1.1499999999999999</v>
          </cell>
          <cell r="D1214" t="str">
            <v>SENSEX2552089500CE</v>
          </cell>
          <cell r="E1214" t="str">
            <v>SENSEX</v>
          </cell>
          <cell r="G1214">
            <v>89500</v>
          </cell>
          <cell r="H1214" t="str">
            <v>CE</v>
          </cell>
          <cell r="J1214">
            <v>0</v>
          </cell>
          <cell r="K1214">
            <v>1.1499999999999999</v>
          </cell>
          <cell r="L1214">
            <v>448680</v>
          </cell>
        </row>
        <row r="1215">
          <cell r="C1215">
            <v>0</v>
          </cell>
          <cell r="D1215" t="str">
            <v>SENSEX2552069200PE</v>
          </cell>
          <cell r="E1215" t="str">
            <v>SENSEX</v>
          </cell>
          <cell r="G1215">
            <v>69200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1.6</v>
          </cell>
          <cell r="D1216" t="str">
            <v>SENSEX2552087100CE</v>
          </cell>
          <cell r="E1216" t="str">
            <v>SENSEX</v>
          </cell>
          <cell r="G1216">
            <v>87100</v>
          </cell>
          <cell r="H1216" t="str">
            <v>CE</v>
          </cell>
          <cell r="J1216">
            <v>0</v>
          </cell>
          <cell r="K1216">
            <v>1.6</v>
          </cell>
          <cell r="L1216">
            <v>135900</v>
          </cell>
        </row>
        <row r="1217">
          <cell r="C1217">
            <v>0</v>
          </cell>
          <cell r="D1217" t="str">
            <v>SENSEX2552074700PE</v>
          </cell>
          <cell r="E1217" t="str">
            <v>SENSEX</v>
          </cell>
          <cell r="G1217">
            <v>74700</v>
          </cell>
          <cell r="H1217" t="str">
            <v>PE</v>
          </cell>
          <cell r="J1217">
            <v>0</v>
          </cell>
          <cell r="K1217">
            <v>0</v>
          </cell>
          <cell r="L1217">
            <v>0</v>
          </cell>
        </row>
        <row r="1218">
          <cell r="C1218">
            <v>0.65</v>
          </cell>
          <cell r="D1218" t="str">
            <v>SENSEX2552069000PE</v>
          </cell>
          <cell r="E1218" t="str">
            <v>SENSEX</v>
          </cell>
          <cell r="G1218">
            <v>69000</v>
          </cell>
          <cell r="H1218" t="str">
            <v>PE</v>
          </cell>
          <cell r="J1218">
            <v>0</v>
          </cell>
          <cell r="K1218">
            <v>0.65</v>
          </cell>
          <cell r="L1218">
            <v>5860</v>
          </cell>
        </row>
        <row r="1219">
          <cell r="C1219">
            <v>0</v>
          </cell>
          <cell r="D1219" t="str">
            <v>SENSEX2552078600CE</v>
          </cell>
          <cell r="E1219" t="str">
            <v>SENSEX</v>
          </cell>
          <cell r="G1219">
            <v>78600</v>
          </cell>
          <cell r="H1219" t="str">
            <v>CE</v>
          </cell>
          <cell r="J1219">
            <v>3676.8500000000058</v>
          </cell>
          <cell r="K1219">
            <v>-3676.8500000000058</v>
          </cell>
          <cell r="L1219">
            <v>0</v>
          </cell>
        </row>
        <row r="1220">
          <cell r="C1220">
            <v>0</v>
          </cell>
          <cell r="D1220" t="str">
            <v>SENSEX2552068300CE</v>
          </cell>
          <cell r="E1220" t="str">
            <v>SENSEX</v>
          </cell>
          <cell r="G1220">
            <v>68300</v>
          </cell>
          <cell r="H1220" t="str">
            <v>CE</v>
          </cell>
          <cell r="J1220">
            <v>13976.850000000006</v>
          </cell>
          <cell r="K1220">
            <v>-13976.850000000006</v>
          </cell>
          <cell r="L1220">
            <v>0</v>
          </cell>
        </row>
        <row r="1221">
          <cell r="C1221">
            <v>5.7</v>
          </cell>
          <cell r="D1221" t="str">
            <v>SENSEX2552079100PE</v>
          </cell>
          <cell r="E1221" t="str">
            <v>SENSEX</v>
          </cell>
          <cell r="G1221">
            <v>79100</v>
          </cell>
          <cell r="H1221" t="str">
            <v>PE</v>
          </cell>
          <cell r="J1221">
            <v>0</v>
          </cell>
          <cell r="K1221">
            <v>5.7</v>
          </cell>
          <cell r="L1221">
            <v>754820</v>
          </cell>
        </row>
        <row r="1222">
          <cell r="C1222">
            <v>0</v>
          </cell>
          <cell r="D1222" t="str">
            <v>SENSEX2552070000CE</v>
          </cell>
          <cell r="E1222" t="str">
            <v>SENSEX</v>
          </cell>
          <cell r="G1222">
            <v>70000</v>
          </cell>
          <cell r="H1222" t="str">
            <v>CE</v>
          </cell>
          <cell r="J1222">
            <v>12276.850000000006</v>
          </cell>
          <cell r="K1222">
            <v>-12276.850000000006</v>
          </cell>
          <cell r="L1222">
            <v>0</v>
          </cell>
        </row>
        <row r="1223">
          <cell r="C1223">
            <v>1.1000000000000001</v>
          </cell>
          <cell r="D1223" t="str">
            <v>SENSEX2552073000PE</v>
          </cell>
          <cell r="E1223" t="str">
            <v>SENSEX</v>
          </cell>
          <cell r="G1223">
            <v>73000</v>
          </cell>
          <cell r="H1223" t="str">
            <v>PE</v>
          </cell>
          <cell r="J1223">
            <v>0</v>
          </cell>
          <cell r="K1223">
            <v>1.1000000000000001</v>
          </cell>
          <cell r="L1223">
            <v>234480</v>
          </cell>
        </row>
        <row r="1224">
          <cell r="C1224">
            <v>0</v>
          </cell>
          <cell r="D1224" t="str">
            <v>SENSEX2552089100PE</v>
          </cell>
          <cell r="E1224" t="str">
            <v>SENSEX</v>
          </cell>
          <cell r="G1224">
            <v>89100</v>
          </cell>
          <cell r="H1224" t="str">
            <v>PE</v>
          </cell>
          <cell r="J1224">
            <v>6823.1499999999942</v>
          </cell>
          <cell r="K1224">
            <v>-6823.1499999999942</v>
          </cell>
          <cell r="L1224">
            <v>0</v>
          </cell>
        </row>
        <row r="1225">
          <cell r="C1225">
            <v>0</v>
          </cell>
          <cell r="D1225" t="str">
            <v>SENSEX2552067300PE</v>
          </cell>
          <cell r="E1225" t="str">
            <v>SENSEX</v>
          </cell>
          <cell r="G1225">
            <v>67300</v>
          </cell>
          <cell r="H1225" t="str">
            <v>PE</v>
          </cell>
          <cell r="J1225">
            <v>0</v>
          </cell>
          <cell r="K1225">
            <v>0</v>
          </cell>
          <cell r="L1225">
            <v>0</v>
          </cell>
        </row>
        <row r="1226">
          <cell r="C1226">
            <v>0</v>
          </cell>
          <cell r="D1226" t="str">
            <v>SENSEX2552072800CE</v>
          </cell>
          <cell r="E1226" t="str">
            <v>SENSEX</v>
          </cell>
          <cell r="G1226">
            <v>72800</v>
          </cell>
          <cell r="H1226" t="str">
            <v>CE</v>
          </cell>
          <cell r="J1226">
            <v>9476.8500000000058</v>
          </cell>
          <cell r="K1226">
            <v>-9476.8500000000058</v>
          </cell>
          <cell r="L1226">
            <v>0</v>
          </cell>
        </row>
        <row r="1227">
          <cell r="C1227">
            <v>2960.35</v>
          </cell>
          <cell r="D1227" t="str">
            <v>SENSEX2552079400CE</v>
          </cell>
          <cell r="E1227" t="str">
            <v>SENSEX</v>
          </cell>
          <cell r="G1227">
            <v>79400</v>
          </cell>
          <cell r="H1227" t="str">
            <v>CE</v>
          </cell>
          <cell r="J1227">
            <v>2876.8500000000058</v>
          </cell>
          <cell r="K1227">
            <v>83.499999999994088</v>
          </cell>
          <cell r="L1227">
            <v>60</v>
          </cell>
        </row>
        <row r="1228">
          <cell r="C1228">
            <v>2312.25</v>
          </cell>
          <cell r="D1228" t="str">
            <v>SENSEX2552080000CE</v>
          </cell>
          <cell r="E1228" t="str">
            <v>SENSEX</v>
          </cell>
          <cell r="G1228">
            <v>80000</v>
          </cell>
          <cell r="H1228" t="str">
            <v>CE</v>
          </cell>
          <cell r="J1228">
            <v>2276.8500000000058</v>
          </cell>
          <cell r="K1228">
            <v>35.399999999994179</v>
          </cell>
          <cell r="L1228">
            <v>20740</v>
          </cell>
        </row>
        <row r="1229">
          <cell r="C1229">
            <v>46.6</v>
          </cell>
          <cell r="D1229" t="str">
            <v>SENSEX2552083500CE</v>
          </cell>
          <cell r="E1229" t="str">
            <v>SENSEX</v>
          </cell>
          <cell r="G1229">
            <v>83500</v>
          </cell>
          <cell r="H1229" t="str">
            <v>CE</v>
          </cell>
          <cell r="J1229">
            <v>0</v>
          </cell>
          <cell r="K1229">
            <v>46.6</v>
          </cell>
          <cell r="L1229">
            <v>12660960</v>
          </cell>
        </row>
        <row r="1230">
          <cell r="C1230">
            <v>0</v>
          </cell>
          <cell r="D1230" t="str">
            <v>SENSEX2552086200PE</v>
          </cell>
          <cell r="E1230" t="str">
            <v>SENSEX</v>
          </cell>
          <cell r="G1230">
            <v>86200</v>
          </cell>
          <cell r="H1230" t="str">
            <v>PE</v>
          </cell>
          <cell r="J1230">
            <v>3923.1499999999942</v>
          </cell>
          <cell r="K1230">
            <v>-3923.1499999999942</v>
          </cell>
          <cell r="L1230">
            <v>0</v>
          </cell>
        </row>
        <row r="1231">
          <cell r="C1231">
            <v>0</v>
          </cell>
          <cell r="D1231" t="str">
            <v>SENSEX2552074100CE</v>
          </cell>
          <cell r="E1231" t="str">
            <v>SENSEX</v>
          </cell>
          <cell r="G1231">
            <v>74100</v>
          </cell>
          <cell r="H1231" t="str">
            <v>CE</v>
          </cell>
          <cell r="J1231">
            <v>8176.8500000000058</v>
          </cell>
          <cell r="K1231">
            <v>-8176.8500000000058</v>
          </cell>
          <cell r="L1231">
            <v>0</v>
          </cell>
        </row>
        <row r="1232">
          <cell r="C1232">
            <v>32.85</v>
          </cell>
          <cell r="D1232" t="str">
            <v>SENSEX2552083700CE</v>
          </cell>
          <cell r="E1232" t="str">
            <v>SENSEX</v>
          </cell>
          <cell r="G1232">
            <v>83700</v>
          </cell>
          <cell r="H1232" t="str">
            <v>CE</v>
          </cell>
          <cell r="J1232">
            <v>0</v>
          </cell>
          <cell r="K1232">
            <v>32.85</v>
          </cell>
          <cell r="L1232">
            <v>4761320</v>
          </cell>
        </row>
        <row r="1233">
          <cell r="C1233">
            <v>0</v>
          </cell>
          <cell r="D1233" t="str">
            <v>SENSEX2552069800CE</v>
          </cell>
          <cell r="E1233" t="str">
            <v>SENSEX</v>
          </cell>
          <cell r="G1233">
            <v>69800</v>
          </cell>
          <cell r="H1233" t="str">
            <v>CE</v>
          </cell>
          <cell r="J1233">
            <v>12476.850000000006</v>
          </cell>
          <cell r="K1233">
            <v>-12476.850000000006</v>
          </cell>
          <cell r="L1233">
            <v>0</v>
          </cell>
        </row>
        <row r="1234">
          <cell r="C1234">
            <v>0.75</v>
          </cell>
          <cell r="D1234" t="str">
            <v>SENSEX2552070600PE</v>
          </cell>
          <cell r="E1234" t="str">
            <v>SENSEX</v>
          </cell>
          <cell r="G1234">
            <v>70600</v>
          </cell>
          <cell r="H1234" t="str">
            <v>PE</v>
          </cell>
          <cell r="J1234">
            <v>0</v>
          </cell>
          <cell r="K1234">
            <v>0.75</v>
          </cell>
          <cell r="L1234">
            <v>6840</v>
          </cell>
        </row>
        <row r="1235">
          <cell r="C1235">
            <v>214.35</v>
          </cell>
          <cell r="D1235" t="str">
            <v>SENSEX2552082000PE</v>
          </cell>
          <cell r="E1235" t="str">
            <v>SENSEX</v>
          </cell>
          <cell r="G1235">
            <v>82000</v>
          </cell>
          <cell r="H1235" t="str">
            <v>PE</v>
          </cell>
          <cell r="J1235">
            <v>0</v>
          </cell>
          <cell r="K1235">
            <v>214.35</v>
          </cell>
          <cell r="L1235">
            <v>16910920</v>
          </cell>
        </row>
        <row r="1236">
          <cell r="C1236">
            <v>0.75</v>
          </cell>
          <cell r="D1236" t="str">
            <v>SENSEX2552069900PE</v>
          </cell>
          <cell r="E1236" t="str">
            <v>SENSEX</v>
          </cell>
          <cell r="G1236">
            <v>69900</v>
          </cell>
          <cell r="H1236" t="str">
            <v>PE</v>
          </cell>
          <cell r="J1236">
            <v>0</v>
          </cell>
          <cell r="K1236">
            <v>0.75</v>
          </cell>
          <cell r="L1236">
            <v>5900</v>
          </cell>
        </row>
        <row r="1237">
          <cell r="C1237">
            <v>0</v>
          </cell>
          <cell r="D1237" t="str">
            <v>SENSEX2552078400CE</v>
          </cell>
          <cell r="E1237" t="str">
            <v>SENSEX</v>
          </cell>
          <cell r="G1237">
            <v>78400</v>
          </cell>
          <cell r="H1237" t="str">
            <v>CE</v>
          </cell>
          <cell r="J1237">
            <v>3876.8500000000058</v>
          </cell>
          <cell r="K1237">
            <v>-3876.8500000000058</v>
          </cell>
          <cell r="L1237">
            <v>0</v>
          </cell>
        </row>
        <row r="1238">
          <cell r="C1238">
            <v>13.05</v>
          </cell>
          <cell r="D1238" t="str">
            <v>SENSEX2552079900PE</v>
          </cell>
          <cell r="E1238" t="str">
            <v>SENSEX</v>
          </cell>
          <cell r="G1238">
            <v>79900</v>
          </cell>
          <cell r="H1238" t="str">
            <v>PE</v>
          </cell>
          <cell r="J1238">
            <v>0</v>
          </cell>
          <cell r="K1238">
            <v>13.05</v>
          </cell>
          <cell r="L1238">
            <v>1974240</v>
          </cell>
        </row>
        <row r="1239">
          <cell r="C1239">
            <v>0</v>
          </cell>
          <cell r="D1239" t="str">
            <v>SENSEX2552077600CE</v>
          </cell>
          <cell r="E1239" t="str">
            <v>SENSEX</v>
          </cell>
          <cell r="G1239">
            <v>77600</v>
          </cell>
          <cell r="H1239" t="str">
            <v>CE</v>
          </cell>
          <cell r="J1239">
            <v>4676.8500000000058</v>
          </cell>
          <cell r="K1239">
            <v>-4676.8500000000058</v>
          </cell>
          <cell r="L1239">
            <v>0</v>
          </cell>
        </row>
        <row r="1240">
          <cell r="C1240">
            <v>799.9</v>
          </cell>
          <cell r="D1240" t="str">
            <v>SENSEX2552081600CE</v>
          </cell>
          <cell r="E1240" t="str">
            <v>SENSEX</v>
          </cell>
          <cell r="G1240">
            <v>81600</v>
          </cell>
          <cell r="H1240" t="str">
            <v>CE</v>
          </cell>
          <cell r="J1240">
            <v>676.85000000000582</v>
          </cell>
          <cell r="K1240">
            <v>123.04999999999416</v>
          </cell>
          <cell r="L1240">
            <v>116380</v>
          </cell>
        </row>
        <row r="1241">
          <cell r="C1241">
            <v>0</v>
          </cell>
          <cell r="D1241" t="str">
            <v>SENSEX2552067800CE</v>
          </cell>
          <cell r="E1241" t="str">
            <v>SENSEX</v>
          </cell>
          <cell r="G1241">
            <v>67800</v>
          </cell>
          <cell r="H1241" t="str">
            <v>CE</v>
          </cell>
          <cell r="J1241">
            <v>14476.850000000006</v>
          </cell>
          <cell r="K1241">
            <v>-14476.850000000006</v>
          </cell>
          <cell r="L1241">
            <v>0</v>
          </cell>
        </row>
        <row r="1242">
          <cell r="C1242">
            <v>20.3</v>
          </cell>
          <cell r="D1242" t="str">
            <v>SENSEX2552084000CE</v>
          </cell>
          <cell r="E1242" t="str">
            <v>SENSEX</v>
          </cell>
          <cell r="G1242">
            <v>84000</v>
          </cell>
          <cell r="H1242" t="str">
            <v>CE</v>
          </cell>
          <cell r="J1242">
            <v>0</v>
          </cell>
          <cell r="K1242">
            <v>20.3</v>
          </cell>
          <cell r="L1242">
            <v>14819380</v>
          </cell>
        </row>
        <row r="1243">
          <cell r="C1243">
            <v>0</v>
          </cell>
          <cell r="D1243" t="str">
            <v>SENSEX2552087800PE</v>
          </cell>
          <cell r="E1243" t="str">
            <v>SENSEX</v>
          </cell>
          <cell r="G1243">
            <v>87800</v>
          </cell>
          <cell r="H1243" t="str">
            <v>PE</v>
          </cell>
          <cell r="J1243">
            <v>5523.1499999999942</v>
          </cell>
          <cell r="K1243">
            <v>-5523.1499999999942</v>
          </cell>
          <cell r="L1243">
            <v>0</v>
          </cell>
        </row>
        <row r="1244">
          <cell r="C1244">
            <v>0</v>
          </cell>
          <cell r="D1244" t="str">
            <v>SENSEX2552072100CE</v>
          </cell>
          <cell r="E1244" t="str">
            <v>SENSEX</v>
          </cell>
          <cell r="G1244">
            <v>72100</v>
          </cell>
          <cell r="H1244" t="str">
            <v>CE</v>
          </cell>
          <cell r="J1244">
            <v>10176.850000000006</v>
          </cell>
          <cell r="K1244">
            <v>-10176.850000000006</v>
          </cell>
          <cell r="L1244">
            <v>0</v>
          </cell>
        </row>
        <row r="1245">
          <cell r="C1245">
            <v>0</v>
          </cell>
          <cell r="D1245" t="str">
            <v>SENSEX2552087600PE</v>
          </cell>
          <cell r="E1245" t="str">
            <v>SENSEX</v>
          </cell>
          <cell r="G1245">
            <v>87600</v>
          </cell>
          <cell r="H1245" t="str">
            <v>PE</v>
          </cell>
          <cell r="J1245">
            <v>5323.1499999999942</v>
          </cell>
          <cell r="K1245">
            <v>-5323.1499999999942</v>
          </cell>
          <cell r="L1245">
            <v>0</v>
          </cell>
        </row>
        <row r="1246">
          <cell r="C1246">
            <v>0</v>
          </cell>
          <cell r="D1246" t="str">
            <v>SENSEX2552071200PE</v>
          </cell>
          <cell r="E1246" t="str">
            <v>SENSEX</v>
          </cell>
          <cell r="G1246">
            <v>71200</v>
          </cell>
          <cell r="H1246" t="str">
            <v>PE</v>
          </cell>
          <cell r="J1246">
            <v>0</v>
          </cell>
          <cell r="K1246">
            <v>0</v>
          </cell>
          <cell r="L1246">
            <v>0</v>
          </cell>
        </row>
        <row r="1247">
          <cell r="C1247">
            <v>0</v>
          </cell>
          <cell r="D1247" t="str">
            <v>SENSEX2552065900CE</v>
          </cell>
          <cell r="E1247" t="str">
            <v>SENSEX</v>
          </cell>
          <cell r="G1247">
            <v>65900</v>
          </cell>
          <cell r="H1247" t="str">
            <v>CE</v>
          </cell>
          <cell r="J1247">
            <v>16376.850000000006</v>
          </cell>
          <cell r="K1247">
            <v>-16376.850000000006</v>
          </cell>
          <cell r="L1247">
            <v>0</v>
          </cell>
        </row>
        <row r="1248">
          <cell r="C1248">
            <v>1059.3</v>
          </cell>
          <cell r="D1248" t="str">
            <v>SENSEX2552081300CE</v>
          </cell>
          <cell r="E1248" t="str">
            <v>SENSEX</v>
          </cell>
          <cell r="G1248">
            <v>81300</v>
          </cell>
          <cell r="H1248" t="str">
            <v>CE</v>
          </cell>
          <cell r="J1248">
            <v>976.85000000000582</v>
          </cell>
          <cell r="K1248">
            <v>82.449999999994134</v>
          </cell>
          <cell r="L1248">
            <v>14540</v>
          </cell>
        </row>
        <row r="1249">
          <cell r="C1249">
            <v>0</v>
          </cell>
          <cell r="D1249" t="str">
            <v>SENSEX2552072900PE</v>
          </cell>
          <cell r="E1249" t="str">
            <v>SENSEX</v>
          </cell>
          <cell r="G1249">
            <v>72900</v>
          </cell>
          <cell r="H1249" t="str">
            <v>PE</v>
          </cell>
          <cell r="J1249">
            <v>0</v>
          </cell>
          <cell r="K1249">
            <v>0</v>
          </cell>
          <cell r="L1249">
            <v>0</v>
          </cell>
        </row>
        <row r="1250">
          <cell r="C1250">
            <v>2.4500000000000002</v>
          </cell>
          <cell r="D1250" t="str">
            <v>SENSEX2552086000CE</v>
          </cell>
          <cell r="E1250" t="str">
            <v>SENSEX</v>
          </cell>
          <cell r="G1250">
            <v>86000</v>
          </cell>
          <cell r="H1250" t="str">
            <v>CE</v>
          </cell>
          <cell r="J1250">
            <v>0</v>
          </cell>
          <cell r="K1250">
            <v>2.4500000000000002</v>
          </cell>
          <cell r="L1250">
            <v>4154420</v>
          </cell>
        </row>
        <row r="1251">
          <cell r="C1251">
            <v>0</v>
          </cell>
          <cell r="D1251" t="str">
            <v>SENSEX2552073300CE</v>
          </cell>
          <cell r="E1251" t="str">
            <v>SENSEX</v>
          </cell>
          <cell r="G1251">
            <v>73300</v>
          </cell>
          <cell r="H1251" t="str">
            <v>CE</v>
          </cell>
          <cell r="J1251">
            <v>8976.8500000000058</v>
          </cell>
          <cell r="K1251">
            <v>-8976.8500000000058</v>
          </cell>
          <cell r="L1251">
            <v>0</v>
          </cell>
        </row>
        <row r="1252">
          <cell r="C1252">
            <v>1337.6</v>
          </cell>
          <cell r="D1252" t="str">
            <v>SENSEX2552081000CE</v>
          </cell>
          <cell r="E1252" t="str">
            <v>SENSEX</v>
          </cell>
          <cell r="G1252">
            <v>81000</v>
          </cell>
          <cell r="H1252" t="str">
            <v>CE</v>
          </cell>
          <cell r="J1252">
            <v>1276.8500000000058</v>
          </cell>
          <cell r="K1252">
            <v>60.749999999994088</v>
          </cell>
          <cell r="L1252">
            <v>39560</v>
          </cell>
        </row>
        <row r="1253">
          <cell r="C1253">
            <v>0</v>
          </cell>
          <cell r="D1253" t="str">
            <v>SENSEX2552069800PE</v>
          </cell>
          <cell r="E1253" t="str">
            <v>SENSEX</v>
          </cell>
          <cell r="G1253">
            <v>69800</v>
          </cell>
          <cell r="H1253" t="str">
            <v>PE</v>
          </cell>
          <cell r="J1253">
            <v>0</v>
          </cell>
          <cell r="K1253">
            <v>0</v>
          </cell>
          <cell r="L1253">
            <v>0</v>
          </cell>
        </row>
        <row r="1254">
          <cell r="C1254">
            <v>0</v>
          </cell>
          <cell r="D1254" t="str">
            <v>SENSEX2552088800PE</v>
          </cell>
          <cell r="E1254" t="str">
            <v>SENSEX</v>
          </cell>
          <cell r="G1254">
            <v>88800</v>
          </cell>
          <cell r="H1254" t="str">
            <v>PE</v>
          </cell>
          <cell r="J1254">
            <v>6523.1499999999942</v>
          </cell>
          <cell r="K1254">
            <v>-6523.1499999999942</v>
          </cell>
          <cell r="L1254">
            <v>0</v>
          </cell>
        </row>
        <row r="1255">
          <cell r="C1255">
            <v>0</v>
          </cell>
          <cell r="D1255" t="str">
            <v>SENSEX2552087700PE</v>
          </cell>
          <cell r="E1255" t="str">
            <v>SENSEX</v>
          </cell>
          <cell r="G1255">
            <v>87700</v>
          </cell>
          <cell r="H1255" t="str">
            <v>PE</v>
          </cell>
          <cell r="J1255">
            <v>5423.1499999999942</v>
          </cell>
          <cell r="K1255">
            <v>-5423.1499999999942</v>
          </cell>
          <cell r="L1255">
            <v>0</v>
          </cell>
        </row>
        <row r="1256">
          <cell r="C1256">
            <v>0</v>
          </cell>
          <cell r="D1256" t="str">
            <v>SENSEX2552068800PE</v>
          </cell>
          <cell r="E1256" t="str">
            <v>SENSEX</v>
          </cell>
          <cell r="G1256">
            <v>68800</v>
          </cell>
          <cell r="H1256" t="str">
            <v>PE</v>
          </cell>
          <cell r="J1256">
            <v>0</v>
          </cell>
          <cell r="K1256">
            <v>0</v>
          </cell>
          <cell r="L1256">
            <v>0</v>
          </cell>
        </row>
        <row r="1257">
          <cell r="C1257">
            <v>0</v>
          </cell>
          <cell r="D1257" t="str">
            <v>SENSEX2552070800PE</v>
          </cell>
          <cell r="E1257" t="str">
            <v>SENSEX</v>
          </cell>
          <cell r="G1257">
            <v>70800</v>
          </cell>
          <cell r="H1257" t="str">
            <v>PE</v>
          </cell>
          <cell r="J1257">
            <v>0</v>
          </cell>
          <cell r="K1257">
            <v>0</v>
          </cell>
          <cell r="L1257">
            <v>0</v>
          </cell>
        </row>
        <row r="1258">
          <cell r="C1258">
            <v>1982</v>
          </cell>
          <cell r="D1258" t="str">
            <v>SENSEX2552084200PE</v>
          </cell>
          <cell r="E1258" t="str">
            <v>SENSEX</v>
          </cell>
          <cell r="G1258">
            <v>84200</v>
          </cell>
          <cell r="H1258" t="str">
            <v>PE</v>
          </cell>
          <cell r="J1258">
            <v>1923.1499999999942</v>
          </cell>
          <cell r="K1258">
            <v>58.850000000005821</v>
          </cell>
          <cell r="L1258">
            <v>320</v>
          </cell>
        </row>
        <row r="1259">
          <cell r="C1259">
            <v>156.94999999999999</v>
          </cell>
          <cell r="D1259" t="str">
            <v>SENSEX2552081800PE</v>
          </cell>
          <cell r="E1259" t="str">
            <v>SENSEX</v>
          </cell>
          <cell r="G1259">
            <v>81800</v>
          </cell>
          <cell r="H1259" t="str">
            <v>PE</v>
          </cell>
          <cell r="J1259">
            <v>0</v>
          </cell>
          <cell r="K1259">
            <v>156.94999999999999</v>
          </cell>
          <cell r="L1259">
            <v>6923800</v>
          </cell>
        </row>
        <row r="1260">
          <cell r="C1260">
            <v>0</v>
          </cell>
          <cell r="D1260" t="str">
            <v>SENSEX2552070800CE</v>
          </cell>
          <cell r="E1260" t="str">
            <v>SENSEX</v>
          </cell>
          <cell r="G1260">
            <v>70800</v>
          </cell>
          <cell r="H1260" t="str">
            <v>CE</v>
          </cell>
          <cell r="J1260">
            <v>11476.850000000006</v>
          </cell>
          <cell r="K1260">
            <v>-11476.850000000006</v>
          </cell>
          <cell r="L1260">
            <v>0</v>
          </cell>
        </row>
        <row r="1261">
          <cell r="C1261">
            <v>6.55</v>
          </cell>
          <cell r="D1261" t="str">
            <v>SENSEX2552084800CE</v>
          </cell>
          <cell r="E1261" t="str">
            <v>SENSEX</v>
          </cell>
          <cell r="G1261">
            <v>84800</v>
          </cell>
          <cell r="H1261" t="str">
            <v>CE</v>
          </cell>
          <cell r="J1261">
            <v>0</v>
          </cell>
          <cell r="K1261">
            <v>6.55</v>
          </cell>
          <cell r="L1261">
            <v>2257220</v>
          </cell>
        </row>
        <row r="1262">
          <cell r="C1262">
            <v>9.4</v>
          </cell>
          <cell r="D1262" t="str">
            <v>SENSEX2552079600PE</v>
          </cell>
          <cell r="E1262" t="str">
            <v>SENSEX</v>
          </cell>
          <cell r="G1262">
            <v>79600</v>
          </cell>
          <cell r="H1262" t="str">
            <v>PE</v>
          </cell>
          <cell r="J1262">
            <v>0</v>
          </cell>
          <cell r="K1262">
            <v>9.4</v>
          </cell>
          <cell r="L1262">
            <v>1434440</v>
          </cell>
        </row>
        <row r="1263">
          <cell r="C1263">
            <v>2.8</v>
          </cell>
          <cell r="D1263" t="str">
            <v>SENSEX2552078200PE</v>
          </cell>
          <cell r="E1263" t="str">
            <v>SENSEX</v>
          </cell>
          <cell r="G1263">
            <v>78200</v>
          </cell>
          <cell r="H1263" t="str">
            <v>PE</v>
          </cell>
          <cell r="J1263">
            <v>0</v>
          </cell>
          <cell r="K1263">
            <v>2.8</v>
          </cell>
          <cell r="L1263">
            <v>630480</v>
          </cell>
        </row>
        <row r="1264">
          <cell r="C1264">
            <v>12.45</v>
          </cell>
          <cell r="D1264" t="str">
            <v>SENSEX2552084300CE</v>
          </cell>
          <cell r="E1264" t="str">
            <v>SENSEX</v>
          </cell>
          <cell r="G1264">
            <v>84300</v>
          </cell>
          <cell r="H1264" t="str">
            <v>CE</v>
          </cell>
          <cell r="J1264">
            <v>0</v>
          </cell>
          <cell r="K1264">
            <v>12.45</v>
          </cell>
          <cell r="L1264">
            <v>3494080</v>
          </cell>
        </row>
        <row r="1265">
          <cell r="C1265">
            <v>1731.95</v>
          </cell>
          <cell r="D1265" t="str">
            <v>SENSEX2552084000PE</v>
          </cell>
          <cell r="E1265" t="str">
            <v>SENSEX</v>
          </cell>
          <cell r="G1265">
            <v>84000</v>
          </cell>
          <cell r="H1265" t="str">
            <v>PE</v>
          </cell>
          <cell r="J1265">
            <v>1723.1499999999942</v>
          </cell>
          <cell r="K1265">
            <v>8.8000000000058662</v>
          </cell>
          <cell r="L1265">
            <v>6640</v>
          </cell>
        </row>
        <row r="1266">
          <cell r="C1266">
            <v>0</v>
          </cell>
          <cell r="D1266" t="str">
            <v>SENSEX2552086800PE</v>
          </cell>
          <cell r="E1266" t="str">
            <v>SENSEX</v>
          </cell>
          <cell r="G1266">
            <v>86800</v>
          </cell>
          <cell r="H1266" t="str">
            <v>PE</v>
          </cell>
          <cell r="J1266">
            <v>4523.1499999999942</v>
          </cell>
          <cell r="K1266">
            <v>-4523.1499999999942</v>
          </cell>
          <cell r="L1266">
            <v>0</v>
          </cell>
        </row>
        <row r="1267">
          <cell r="C1267">
            <v>1.05</v>
          </cell>
          <cell r="D1267" t="str">
            <v>SENSEX2552072500PE</v>
          </cell>
          <cell r="E1267" t="str">
            <v>SENSEX</v>
          </cell>
          <cell r="G1267">
            <v>72500</v>
          </cell>
          <cell r="H1267" t="str">
            <v>PE</v>
          </cell>
          <cell r="J1267">
            <v>0</v>
          </cell>
          <cell r="K1267">
            <v>1.05</v>
          </cell>
          <cell r="L1267">
            <v>21840</v>
          </cell>
        </row>
        <row r="1268">
          <cell r="C1268">
            <v>0</v>
          </cell>
          <cell r="D1268" t="str">
            <v>SENSEX2552073800CE</v>
          </cell>
          <cell r="E1268" t="str">
            <v>SENSEX</v>
          </cell>
          <cell r="G1268">
            <v>73800</v>
          </cell>
          <cell r="H1268" t="str">
            <v>CE</v>
          </cell>
          <cell r="J1268">
            <v>8476.8500000000058</v>
          </cell>
          <cell r="K1268">
            <v>-8476.8500000000058</v>
          </cell>
          <cell r="L1268">
            <v>0</v>
          </cell>
        </row>
        <row r="1269">
          <cell r="C1269">
            <v>1.2</v>
          </cell>
          <cell r="D1269" t="str">
            <v>SENSEX2552088900CE</v>
          </cell>
          <cell r="E1269" t="str">
            <v>SENSEX</v>
          </cell>
          <cell r="G1269">
            <v>88900</v>
          </cell>
          <cell r="H1269" t="str">
            <v>CE</v>
          </cell>
          <cell r="J1269">
            <v>0</v>
          </cell>
          <cell r="K1269">
            <v>1.2</v>
          </cell>
          <cell r="L1269">
            <v>22980</v>
          </cell>
        </row>
        <row r="1270">
          <cell r="C1270">
            <v>0</v>
          </cell>
          <cell r="D1270" t="str">
            <v>SENSEX2552089700PE</v>
          </cell>
          <cell r="E1270" t="str">
            <v>SENSEX</v>
          </cell>
          <cell r="G1270">
            <v>89700</v>
          </cell>
          <cell r="H1270" t="str">
            <v>PE</v>
          </cell>
          <cell r="J1270">
            <v>7423.1499999999942</v>
          </cell>
          <cell r="K1270">
            <v>-7423.1499999999942</v>
          </cell>
          <cell r="L1270">
            <v>0</v>
          </cell>
        </row>
        <row r="1271">
          <cell r="C1271">
            <v>0</v>
          </cell>
          <cell r="D1271" t="str">
            <v>SENSEX2552075700CE</v>
          </cell>
          <cell r="E1271" t="str">
            <v>SENSEX</v>
          </cell>
          <cell r="G1271">
            <v>75700</v>
          </cell>
          <cell r="H1271" t="str">
            <v>CE</v>
          </cell>
          <cell r="J1271">
            <v>6576.8500000000058</v>
          </cell>
          <cell r="K1271">
            <v>-6576.8500000000058</v>
          </cell>
          <cell r="L1271">
            <v>0</v>
          </cell>
        </row>
        <row r="1272">
          <cell r="C1272">
            <v>0</v>
          </cell>
          <cell r="D1272" t="str">
            <v>SENSEX2552076900CE</v>
          </cell>
          <cell r="E1272" t="str">
            <v>SENSEX</v>
          </cell>
          <cell r="G1272">
            <v>76900</v>
          </cell>
          <cell r="H1272" t="str">
            <v>CE</v>
          </cell>
          <cell r="J1272">
            <v>5376.8500000000058</v>
          </cell>
          <cell r="K1272">
            <v>-5376.8500000000058</v>
          </cell>
          <cell r="L1272">
            <v>0</v>
          </cell>
        </row>
        <row r="1273">
          <cell r="C1273">
            <v>1.6</v>
          </cell>
          <cell r="D1273" t="str">
            <v>SENSEX2552076600PE</v>
          </cell>
          <cell r="E1273" t="str">
            <v>SENSEX</v>
          </cell>
          <cell r="G1273">
            <v>76600</v>
          </cell>
          <cell r="H1273" t="str">
            <v>PE</v>
          </cell>
          <cell r="J1273">
            <v>0</v>
          </cell>
          <cell r="K1273">
            <v>1.6</v>
          </cell>
          <cell r="L1273">
            <v>34600</v>
          </cell>
        </row>
        <row r="1274">
          <cell r="C1274">
            <v>0</v>
          </cell>
          <cell r="D1274" t="str">
            <v>SENSEX2552067900CE</v>
          </cell>
          <cell r="E1274" t="str">
            <v>SENSEX</v>
          </cell>
          <cell r="G1274">
            <v>67900</v>
          </cell>
          <cell r="H1274" t="str">
            <v>CE</v>
          </cell>
          <cell r="J1274">
            <v>14376.850000000006</v>
          </cell>
          <cell r="K1274">
            <v>-14376.850000000006</v>
          </cell>
          <cell r="L1274">
            <v>0</v>
          </cell>
        </row>
        <row r="1275">
          <cell r="C1275">
            <v>91.85</v>
          </cell>
          <cell r="D1275" t="str">
            <v>SENSEX2552083100CE</v>
          </cell>
          <cell r="E1275" t="str">
            <v>SENSEX</v>
          </cell>
          <cell r="G1275">
            <v>83100</v>
          </cell>
          <cell r="H1275" t="str">
            <v>CE</v>
          </cell>
          <cell r="J1275">
            <v>0</v>
          </cell>
          <cell r="K1275">
            <v>91.85</v>
          </cell>
          <cell r="L1275">
            <v>5482160</v>
          </cell>
        </row>
        <row r="1276">
          <cell r="C1276">
            <v>0</v>
          </cell>
          <cell r="D1276" t="str">
            <v>SENSEX2552072700PE</v>
          </cell>
          <cell r="E1276" t="str">
            <v>SENSEX</v>
          </cell>
          <cell r="G1276">
            <v>72700</v>
          </cell>
          <cell r="H1276" t="str">
            <v>PE</v>
          </cell>
          <cell r="J1276">
            <v>0</v>
          </cell>
          <cell r="K1276">
            <v>0</v>
          </cell>
          <cell r="L1276">
            <v>0</v>
          </cell>
        </row>
        <row r="1277">
          <cell r="C1277">
            <v>1.35</v>
          </cell>
          <cell r="D1277" t="str">
            <v>SENSEX2552088200CE</v>
          </cell>
          <cell r="E1277" t="str">
            <v>SENSEX</v>
          </cell>
          <cell r="G1277">
            <v>88200</v>
          </cell>
          <cell r="H1277" t="str">
            <v>CE</v>
          </cell>
          <cell r="J1277">
            <v>0</v>
          </cell>
          <cell r="K1277">
            <v>1.35</v>
          </cell>
          <cell r="L1277">
            <v>28040</v>
          </cell>
        </row>
        <row r="1278">
          <cell r="C1278">
            <v>0</v>
          </cell>
          <cell r="D1278" t="str">
            <v>SENSEX2552076700CE</v>
          </cell>
          <cell r="E1278" t="str">
            <v>SENSEX</v>
          </cell>
          <cell r="G1278">
            <v>76700</v>
          </cell>
          <cell r="H1278" t="str">
            <v>CE</v>
          </cell>
          <cell r="J1278">
            <v>5576.8500000000058</v>
          </cell>
          <cell r="K1278">
            <v>-5576.8500000000058</v>
          </cell>
          <cell r="L1278">
            <v>0</v>
          </cell>
        </row>
        <row r="1279">
          <cell r="C1279">
            <v>0</v>
          </cell>
          <cell r="D1279" t="str">
            <v>SENSEX2552072400CE</v>
          </cell>
          <cell r="E1279" t="str">
            <v>SENSEX</v>
          </cell>
          <cell r="G1279">
            <v>72400</v>
          </cell>
          <cell r="H1279" t="str">
            <v>CE</v>
          </cell>
          <cell r="J1279">
            <v>9876.8500000000058</v>
          </cell>
          <cell r="K1279">
            <v>-9876.8500000000058</v>
          </cell>
          <cell r="L1279">
            <v>0</v>
          </cell>
        </row>
        <row r="1280">
          <cell r="C1280">
            <v>0</v>
          </cell>
          <cell r="D1280" t="str">
            <v>SENSEX2552078300CE</v>
          </cell>
          <cell r="E1280" t="str">
            <v>SENSEX</v>
          </cell>
          <cell r="G1280">
            <v>78300</v>
          </cell>
          <cell r="H1280" t="str">
            <v>CE</v>
          </cell>
          <cell r="J1280">
            <v>3976.8500000000058</v>
          </cell>
          <cell r="K1280">
            <v>-3976.8500000000058</v>
          </cell>
          <cell r="L1280">
            <v>0</v>
          </cell>
        </row>
        <row r="1281">
          <cell r="C1281">
            <v>0</v>
          </cell>
          <cell r="D1281" t="str">
            <v>SENSEX2552069300PE</v>
          </cell>
          <cell r="E1281" t="str">
            <v>SENSEX</v>
          </cell>
          <cell r="G1281">
            <v>69300</v>
          </cell>
          <cell r="H1281" t="str">
            <v>PE</v>
          </cell>
          <cell r="J1281">
            <v>0</v>
          </cell>
          <cell r="K1281">
            <v>0</v>
          </cell>
          <cell r="L1281">
            <v>0</v>
          </cell>
        </row>
        <row r="1282">
          <cell r="C1282">
            <v>0</v>
          </cell>
          <cell r="D1282" t="str">
            <v>SENSEX2552070900PE</v>
          </cell>
          <cell r="E1282" t="str">
            <v>SENSEX</v>
          </cell>
          <cell r="G1282">
            <v>70900</v>
          </cell>
          <cell r="H1282" t="str">
            <v>PE</v>
          </cell>
          <cell r="J1282">
            <v>0</v>
          </cell>
          <cell r="K1282">
            <v>0</v>
          </cell>
          <cell r="L1282">
            <v>0</v>
          </cell>
        </row>
        <row r="1283">
          <cell r="C1283">
            <v>0</v>
          </cell>
          <cell r="D1283" t="str">
            <v>SENSEX2552070200PE</v>
          </cell>
          <cell r="E1283" t="str">
            <v>SENSEX</v>
          </cell>
          <cell r="G1283">
            <v>70200</v>
          </cell>
          <cell r="H1283" t="str">
            <v>PE</v>
          </cell>
          <cell r="J1283">
            <v>0</v>
          </cell>
          <cell r="K1283">
            <v>0</v>
          </cell>
          <cell r="L1283">
            <v>0</v>
          </cell>
        </row>
        <row r="1284">
          <cell r="C1284">
            <v>0</v>
          </cell>
          <cell r="D1284" t="str">
            <v>SENSEX2552068900PE</v>
          </cell>
          <cell r="E1284" t="str">
            <v>SENSEX</v>
          </cell>
          <cell r="G1284">
            <v>68900</v>
          </cell>
          <cell r="H1284" t="str">
            <v>PE</v>
          </cell>
          <cell r="J1284">
            <v>0</v>
          </cell>
          <cell r="K1284">
            <v>0</v>
          </cell>
          <cell r="L1284">
            <v>0</v>
          </cell>
        </row>
        <row r="1285">
          <cell r="C1285">
            <v>0</v>
          </cell>
          <cell r="D1285" t="str">
            <v>SENSEX2552076200CE</v>
          </cell>
          <cell r="E1285" t="str">
            <v>SENSEX</v>
          </cell>
          <cell r="G1285">
            <v>76200</v>
          </cell>
          <cell r="H1285" t="str">
            <v>CE</v>
          </cell>
          <cell r="J1285">
            <v>6076.8500000000058</v>
          </cell>
          <cell r="K1285">
            <v>-6076.8500000000058</v>
          </cell>
          <cell r="L1285">
            <v>0</v>
          </cell>
        </row>
        <row r="1286">
          <cell r="C1286">
            <v>0.7</v>
          </cell>
          <cell r="D1286" t="str">
            <v>SENSEX2552067500PE</v>
          </cell>
          <cell r="E1286" t="str">
            <v>SENSEX</v>
          </cell>
          <cell r="G1286">
            <v>67500</v>
          </cell>
          <cell r="H1286" t="str">
            <v>PE</v>
          </cell>
          <cell r="J1286">
            <v>0</v>
          </cell>
          <cell r="K1286">
            <v>0.7</v>
          </cell>
          <cell r="L1286">
            <v>20</v>
          </cell>
        </row>
        <row r="1287">
          <cell r="C1287">
            <v>1</v>
          </cell>
          <cell r="D1287" t="str">
            <v>SENSEX2552073800PE</v>
          </cell>
          <cell r="E1287" t="str">
            <v>SENSEX</v>
          </cell>
          <cell r="G1287">
            <v>73800</v>
          </cell>
          <cell r="H1287" t="str">
            <v>PE</v>
          </cell>
          <cell r="J1287">
            <v>0</v>
          </cell>
          <cell r="K1287">
            <v>1</v>
          </cell>
          <cell r="L1287">
            <v>700</v>
          </cell>
        </row>
        <row r="1288">
          <cell r="C1288">
            <v>0</v>
          </cell>
          <cell r="D1288" t="str">
            <v>SENSEX2552067200PE</v>
          </cell>
          <cell r="E1288" t="str">
            <v>SENSEX</v>
          </cell>
          <cell r="G1288">
            <v>67200</v>
          </cell>
          <cell r="H1288" t="str">
            <v>PE</v>
          </cell>
          <cell r="J1288">
            <v>0</v>
          </cell>
          <cell r="K1288">
            <v>0</v>
          </cell>
          <cell r="L1288">
            <v>0</v>
          </cell>
        </row>
        <row r="1289">
          <cell r="C1289">
            <v>1.05</v>
          </cell>
          <cell r="D1289" t="str">
            <v>SENSEX2552072000PE</v>
          </cell>
          <cell r="E1289" t="str">
            <v>SENSEX</v>
          </cell>
          <cell r="G1289">
            <v>72000</v>
          </cell>
          <cell r="H1289" t="str">
            <v>PE</v>
          </cell>
          <cell r="J1289">
            <v>0</v>
          </cell>
          <cell r="K1289">
            <v>1.05</v>
          </cell>
          <cell r="L1289">
            <v>201420</v>
          </cell>
        </row>
        <row r="1290">
          <cell r="C1290">
            <v>23.7</v>
          </cell>
          <cell r="D1290" t="str">
            <v>SENSEX2552080400PE</v>
          </cell>
          <cell r="E1290" t="str">
            <v>SENSEX</v>
          </cell>
          <cell r="G1290">
            <v>80400</v>
          </cell>
          <cell r="H1290" t="str">
            <v>PE</v>
          </cell>
          <cell r="J1290">
            <v>0</v>
          </cell>
          <cell r="K1290">
            <v>23.7</v>
          </cell>
          <cell r="L1290">
            <v>2211060</v>
          </cell>
        </row>
        <row r="1291">
          <cell r="C1291">
            <v>1653.15</v>
          </cell>
          <cell r="D1291" t="str">
            <v>SENSEX2552080600CE</v>
          </cell>
          <cell r="E1291" t="str">
            <v>SENSEX</v>
          </cell>
          <cell r="G1291">
            <v>80600</v>
          </cell>
          <cell r="H1291" t="str">
            <v>CE</v>
          </cell>
          <cell r="J1291">
            <v>1676.8500000000058</v>
          </cell>
          <cell r="K1291">
            <v>-23.70000000000573</v>
          </cell>
          <cell r="L1291">
            <v>300</v>
          </cell>
        </row>
        <row r="1292">
          <cell r="C1292">
            <v>2.85</v>
          </cell>
          <cell r="D1292" t="str">
            <v>SENSEX2552085800CE</v>
          </cell>
          <cell r="E1292" t="str">
            <v>SENSEX</v>
          </cell>
          <cell r="G1292">
            <v>85800</v>
          </cell>
          <cell r="H1292" t="str">
            <v>CE</v>
          </cell>
          <cell r="J1292">
            <v>0</v>
          </cell>
          <cell r="K1292">
            <v>2.85</v>
          </cell>
          <cell r="L1292">
            <v>435340</v>
          </cell>
        </row>
        <row r="1293">
          <cell r="C1293">
            <v>0</v>
          </cell>
          <cell r="D1293" t="str">
            <v>SENSEX2552086100PE</v>
          </cell>
          <cell r="E1293" t="str">
            <v>SENSEX</v>
          </cell>
          <cell r="G1293">
            <v>86100</v>
          </cell>
          <cell r="H1293" t="str">
            <v>PE</v>
          </cell>
          <cell r="J1293">
            <v>3823.1499999999942</v>
          </cell>
          <cell r="K1293">
            <v>-3823.1499999999942</v>
          </cell>
          <cell r="L1293">
            <v>0</v>
          </cell>
        </row>
        <row r="1294">
          <cell r="C1294">
            <v>1.2</v>
          </cell>
          <cell r="D1294" t="str">
            <v>SENSEX2552074500PE</v>
          </cell>
          <cell r="E1294" t="str">
            <v>SENSEX</v>
          </cell>
          <cell r="G1294">
            <v>74500</v>
          </cell>
          <cell r="H1294" t="str">
            <v>PE</v>
          </cell>
          <cell r="J1294">
            <v>0</v>
          </cell>
          <cell r="K1294">
            <v>1.2</v>
          </cell>
          <cell r="L1294">
            <v>145980</v>
          </cell>
        </row>
        <row r="1295">
          <cell r="C1295">
            <v>1.4</v>
          </cell>
          <cell r="D1295" t="str">
            <v>SENSEX2552074200PE</v>
          </cell>
          <cell r="E1295" t="str">
            <v>SENSEX</v>
          </cell>
          <cell r="G1295">
            <v>74200</v>
          </cell>
          <cell r="H1295" t="str">
            <v>PE</v>
          </cell>
          <cell r="J1295">
            <v>0</v>
          </cell>
          <cell r="K1295">
            <v>1.4</v>
          </cell>
          <cell r="L1295">
            <v>13460</v>
          </cell>
        </row>
        <row r="1296">
          <cell r="C1296">
            <v>0</v>
          </cell>
          <cell r="D1296" t="str">
            <v>SENSEX2552069300CE</v>
          </cell>
          <cell r="E1296" t="str">
            <v>SENSEX</v>
          </cell>
          <cell r="G1296">
            <v>69300</v>
          </cell>
          <cell r="H1296" t="str">
            <v>CE</v>
          </cell>
          <cell r="J1296">
            <v>12976.850000000006</v>
          </cell>
          <cell r="K1296">
            <v>-12976.850000000006</v>
          </cell>
          <cell r="L1296">
            <v>0</v>
          </cell>
        </row>
        <row r="1297">
          <cell r="C1297">
            <v>1.3</v>
          </cell>
          <cell r="D1297" t="str">
            <v>SENSEX2552088600CE</v>
          </cell>
          <cell r="E1297" t="str">
            <v>SENSEX</v>
          </cell>
          <cell r="G1297">
            <v>88600</v>
          </cell>
          <cell r="H1297" t="str">
            <v>CE</v>
          </cell>
          <cell r="J1297">
            <v>0</v>
          </cell>
          <cell r="K1297">
            <v>1.3</v>
          </cell>
          <cell r="L1297">
            <v>6900</v>
          </cell>
        </row>
        <row r="1298">
          <cell r="C1298">
            <v>0</v>
          </cell>
          <cell r="D1298" t="str">
            <v>SENSEX2552070200CE</v>
          </cell>
          <cell r="E1298" t="str">
            <v>SENSEX</v>
          </cell>
          <cell r="G1298">
            <v>70200</v>
          </cell>
          <cell r="H1298" t="str">
            <v>CE</v>
          </cell>
          <cell r="J1298">
            <v>12076.850000000006</v>
          </cell>
          <cell r="K1298">
            <v>-12076.850000000006</v>
          </cell>
          <cell r="L1298">
            <v>0</v>
          </cell>
        </row>
        <row r="1299">
          <cell r="C1299">
            <v>1.35</v>
          </cell>
          <cell r="D1299" t="str">
            <v>SENSEX2552075200PE</v>
          </cell>
          <cell r="E1299" t="str">
            <v>SENSEX</v>
          </cell>
          <cell r="G1299">
            <v>75200</v>
          </cell>
          <cell r="H1299" t="str">
            <v>PE</v>
          </cell>
          <cell r="J1299">
            <v>0</v>
          </cell>
          <cell r="K1299">
            <v>1.35</v>
          </cell>
          <cell r="L1299">
            <v>57180</v>
          </cell>
        </row>
        <row r="1300">
          <cell r="C1300">
            <v>135.85</v>
          </cell>
          <cell r="D1300" t="str">
            <v>SENSEX2552081700PE</v>
          </cell>
          <cell r="E1300" t="str">
            <v>SENSEX</v>
          </cell>
          <cell r="G1300">
            <v>81700</v>
          </cell>
          <cell r="H1300" t="str">
            <v>PE</v>
          </cell>
          <cell r="J1300">
            <v>0</v>
          </cell>
          <cell r="K1300">
            <v>135.85</v>
          </cell>
          <cell r="L1300">
            <v>5774880</v>
          </cell>
        </row>
        <row r="1301">
          <cell r="C1301">
            <v>116.9</v>
          </cell>
          <cell r="D1301" t="str">
            <v>SENSEX2552081600PE</v>
          </cell>
          <cell r="E1301" t="str">
            <v>SENSEX</v>
          </cell>
          <cell r="G1301">
            <v>81600</v>
          </cell>
          <cell r="H1301" t="str">
            <v>PE</v>
          </cell>
          <cell r="J1301">
            <v>0</v>
          </cell>
          <cell r="K1301">
            <v>116.9</v>
          </cell>
          <cell r="L1301">
            <v>5626520</v>
          </cell>
        </row>
        <row r="1302">
          <cell r="C1302">
            <v>0</v>
          </cell>
          <cell r="D1302" t="str">
            <v>SENSEX2552068700PE</v>
          </cell>
          <cell r="E1302" t="str">
            <v>SENSEX</v>
          </cell>
          <cell r="G1302">
            <v>68700</v>
          </cell>
          <cell r="H1302" t="str">
            <v>PE</v>
          </cell>
          <cell r="J1302">
            <v>0</v>
          </cell>
          <cell r="K1302">
            <v>0</v>
          </cell>
          <cell r="L1302">
            <v>0</v>
          </cell>
        </row>
        <row r="1303">
          <cell r="C1303">
            <v>0.4</v>
          </cell>
          <cell r="D1303" t="str">
            <v>SENSEX2552070100PE</v>
          </cell>
          <cell r="E1303" t="str">
            <v>SENSEX</v>
          </cell>
          <cell r="G1303">
            <v>70100</v>
          </cell>
          <cell r="H1303" t="str">
            <v>PE</v>
          </cell>
          <cell r="J1303">
            <v>0</v>
          </cell>
          <cell r="K1303">
            <v>0.4</v>
          </cell>
          <cell r="L1303">
            <v>740</v>
          </cell>
        </row>
        <row r="1304">
          <cell r="C1304">
            <v>4.5</v>
          </cell>
          <cell r="D1304" t="str">
            <v>SENSEX2552078800PE</v>
          </cell>
          <cell r="E1304" t="str">
            <v>SENSEX</v>
          </cell>
          <cell r="G1304">
            <v>78800</v>
          </cell>
          <cell r="H1304" t="str">
            <v>PE</v>
          </cell>
          <cell r="J1304">
            <v>0</v>
          </cell>
          <cell r="K1304">
            <v>4.5</v>
          </cell>
          <cell r="L1304">
            <v>707140</v>
          </cell>
        </row>
        <row r="1305">
          <cell r="C1305">
            <v>0</v>
          </cell>
          <cell r="D1305" t="str">
            <v>SENSEX2552084900PE</v>
          </cell>
          <cell r="E1305" t="str">
            <v>SENSEX</v>
          </cell>
          <cell r="G1305">
            <v>84900</v>
          </cell>
          <cell r="H1305" t="str">
            <v>PE</v>
          </cell>
          <cell r="J1305">
            <v>2623.1499999999942</v>
          </cell>
          <cell r="K1305">
            <v>-2623.1499999999942</v>
          </cell>
          <cell r="L1305">
            <v>0</v>
          </cell>
        </row>
        <row r="1306">
          <cell r="C1306">
            <v>4286.45</v>
          </cell>
          <cell r="D1306" t="str">
            <v>SENSEX2552078000CE</v>
          </cell>
          <cell r="E1306" t="str">
            <v>SENSEX</v>
          </cell>
          <cell r="G1306">
            <v>78000</v>
          </cell>
          <cell r="H1306" t="str">
            <v>CE</v>
          </cell>
          <cell r="J1306">
            <v>4276.8500000000058</v>
          </cell>
          <cell r="K1306">
            <v>9.5999999999939973</v>
          </cell>
          <cell r="L1306">
            <v>6080</v>
          </cell>
        </row>
        <row r="1307">
          <cell r="C1307">
            <v>0</v>
          </cell>
          <cell r="D1307" t="str">
            <v>SENSEX2552072700CE</v>
          </cell>
          <cell r="E1307" t="str">
            <v>SENSEX</v>
          </cell>
          <cell r="G1307">
            <v>72700</v>
          </cell>
          <cell r="H1307" t="str">
            <v>CE</v>
          </cell>
          <cell r="J1307">
            <v>9576.8500000000058</v>
          </cell>
          <cell r="K1307">
            <v>-9576.8500000000058</v>
          </cell>
          <cell r="L1307">
            <v>0</v>
          </cell>
        </row>
        <row r="1308">
          <cell r="C1308">
            <v>0</v>
          </cell>
          <cell r="D1308" t="str">
            <v>SENSEX2552089200PE</v>
          </cell>
          <cell r="E1308" t="str">
            <v>SENSEX</v>
          </cell>
          <cell r="G1308">
            <v>89200</v>
          </cell>
          <cell r="H1308" t="str">
            <v>PE</v>
          </cell>
          <cell r="J1308">
            <v>6923.1499999999942</v>
          </cell>
          <cell r="K1308">
            <v>-6923.1499999999942</v>
          </cell>
          <cell r="L1308">
            <v>0</v>
          </cell>
        </row>
        <row r="1309">
          <cell r="C1309">
            <v>665.55</v>
          </cell>
          <cell r="D1309" t="str">
            <v>SENSEX2552082800PE</v>
          </cell>
          <cell r="E1309" t="str">
            <v>SENSEX</v>
          </cell>
          <cell r="G1309">
            <v>82800</v>
          </cell>
          <cell r="H1309" t="str">
            <v>PE</v>
          </cell>
          <cell r="J1309">
            <v>523.14999999999418</v>
          </cell>
          <cell r="K1309">
            <v>142.40000000000578</v>
          </cell>
          <cell r="L1309">
            <v>515340</v>
          </cell>
        </row>
        <row r="1310">
          <cell r="C1310">
            <v>0</v>
          </cell>
          <cell r="D1310" t="str">
            <v>SENSEX2552088600PE</v>
          </cell>
          <cell r="E1310" t="str">
            <v>SENSEX</v>
          </cell>
          <cell r="G1310">
            <v>88600</v>
          </cell>
          <cell r="H1310" t="str">
            <v>PE</v>
          </cell>
          <cell r="J1310">
            <v>6323.1499999999942</v>
          </cell>
          <cell r="K1310">
            <v>-6323.1499999999942</v>
          </cell>
          <cell r="L1310">
            <v>0</v>
          </cell>
        </row>
        <row r="1311">
          <cell r="C1311">
            <v>1.3</v>
          </cell>
          <cell r="D1311" t="str">
            <v>SENSEX2552088700CE</v>
          </cell>
          <cell r="E1311" t="str">
            <v>SENSEX</v>
          </cell>
          <cell r="G1311">
            <v>88700</v>
          </cell>
          <cell r="H1311" t="str">
            <v>CE</v>
          </cell>
          <cell r="J1311">
            <v>0</v>
          </cell>
          <cell r="K1311">
            <v>1.3</v>
          </cell>
          <cell r="L1311">
            <v>4020</v>
          </cell>
        </row>
        <row r="1312">
          <cell r="C1312">
            <v>1.3</v>
          </cell>
          <cell r="D1312" t="str">
            <v>SENSEX2552075000PE</v>
          </cell>
          <cell r="E1312" t="str">
            <v>SENSEX</v>
          </cell>
          <cell r="G1312">
            <v>75000</v>
          </cell>
          <cell r="H1312" t="str">
            <v>PE</v>
          </cell>
          <cell r="J1312">
            <v>0</v>
          </cell>
          <cell r="K1312">
            <v>1.3</v>
          </cell>
          <cell r="L1312">
            <v>634720</v>
          </cell>
        </row>
        <row r="1313">
          <cell r="C1313">
            <v>0</v>
          </cell>
          <cell r="D1313" t="str">
            <v>SENSEX2552066800CE</v>
          </cell>
          <cell r="E1313" t="str">
            <v>SENSEX</v>
          </cell>
          <cell r="G1313">
            <v>66800</v>
          </cell>
          <cell r="H1313" t="str">
            <v>CE</v>
          </cell>
          <cell r="J1313">
            <v>15476.850000000006</v>
          </cell>
          <cell r="K1313">
            <v>-15476.850000000006</v>
          </cell>
          <cell r="L1313">
            <v>0</v>
          </cell>
        </row>
        <row r="1314">
          <cell r="C1314">
            <v>0</v>
          </cell>
          <cell r="D1314" t="str">
            <v>SENSEX2552073900PE</v>
          </cell>
          <cell r="E1314" t="str">
            <v>SENSEX</v>
          </cell>
          <cell r="G1314">
            <v>73900</v>
          </cell>
          <cell r="H1314" t="str">
            <v>PE</v>
          </cell>
          <cell r="J1314">
            <v>0</v>
          </cell>
          <cell r="K1314">
            <v>0</v>
          </cell>
          <cell r="L1314">
            <v>0</v>
          </cell>
        </row>
        <row r="1315">
          <cell r="C1315">
            <v>0</v>
          </cell>
          <cell r="D1315" t="str">
            <v>SENSEX2552067400CE</v>
          </cell>
          <cell r="E1315" t="str">
            <v>SENSEX</v>
          </cell>
          <cell r="G1315">
            <v>67400</v>
          </cell>
          <cell r="H1315" t="str">
            <v>CE</v>
          </cell>
          <cell r="J1315">
            <v>14876.850000000006</v>
          </cell>
          <cell r="K1315">
            <v>-14876.850000000006</v>
          </cell>
          <cell r="L1315">
            <v>0</v>
          </cell>
        </row>
        <row r="1316">
          <cell r="C1316">
            <v>0</v>
          </cell>
          <cell r="D1316" t="str">
            <v>SENSEX2552070900CE</v>
          </cell>
          <cell r="E1316" t="str">
            <v>SENSEX</v>
          </cell>
          <cell r="G1316">
            <v>70900</v>
          </cell>
          <cell r="H1316" t="str">
            <v>CE</v>
          </cell>
          <cell r="J1316">
            <v>11376.850000000006</v>
          </cell>
          <cell r="K1316">
            <v>-11376.850000000006</v>
          </cell>
          <cell r="L1316">
            <v>0</v>
          </cell>
        </row>
        <row r="1317">
          <cell r="C1317">
            <v>907.1</v>
          </cell>
          <cell r="D1317" t="str">
            <v>SENSEX2552083100PE</v>
          </cell>
          <cell r="E1317" t="str">
            <v>SENSEX</v>
          </cell>
          <cell r="G1317">
            <v>83100</v>
          </cell>
          <cell r="H1317" t="str">
            <v>PE</v>
          </cell>
          <cell r="J1317">
            <v>823.14999999999418</v>
          </cell>
          <cell r="K1317">
            <v>83.950000000005844</v>
          </cell>
          <cell r="L1317">
            <v>34500</v>
          </cell>
        </row>
        <row r="1318">
          <cell r="C1318">
            <v>0</v>
          </cell>
          <cell r="D1318" t="str">
            <v>SENSEX2552073700PE</v>
          </cell>
          <cell r="E1318" t="str">
            <v>SENSEX</v>
          </cell>
          <cell r="G1318">
            <v>73700</v>
          </cell>
          <cell r="H1318" t="str">
            <v>PE</v>
          </cell>
          <cell r="J1318">
            <v>0</v>
          </cell>
          <cell r="K1318">
            <v>0</v>
          </cell>
          <cell r="L1318">
            <v>0</v>
          </cell>
        </row>
        <row r="1319">
          <cell r="C1319">
            <v>2.6</v>
          </cell>
          <cell r="D1319" t="str">
            <v>SENSEX2552085900CE</v>
          </cell>
          <cell r="E1319" t="str">
            <v>SENSEX</v>
          </cell>
          <cell r="G1319">
            <v>85900</v>
          </cell>
          <cell r="H1319" t="str">
            <v>CE</v>
          </cell>
          <cell r="J1319">
            <v>0</v>
          </cell>
          <cell r="K1319">
            <v>2.6</v>
          </cell>
          <cell r="L1319">
            <v>348900</v>
          </cell>
        </row>
        <row r="1320">
          <cell r="C1320">
            <v>6.9</v>
          </cell>
          <cell r="D1320" t="str">
            <v>SENSEX2552079300PE</v>
          </cell>
          <cell r="E1320" t="str">
            <v>SENSEX</v>
          </cell>
          <cell r="G1320">
            <v>79300</v>
          </cell>
          <cell r="H1320" t="str">
            <v>PE</v>
          </cell>
          <cell r="J1320">
            <v>0</v>
          </cell>
          <cell r="K1320">
            <v>6.9</v>
          </cell>
          <cell r="L1320">
            <v>1046240</v>
          </cell>
        </row>
        <row r="1321">
          <cell r="C1321">
            <v>0</v>
          </cell>
          <cell r="D1321" t="str">
            <v>SENSEX2552088400PE</v>
          </cell>
          <cell r="E1321" t="str">
            <v>SENSEX</v>
          </cell>
          <cell r="G1321">
            <v>88400</v>
          </cell>
          <cell r="H1321" t="str">
            <v>PE</v>
          </cell>
          <cell r="J1321">
            <v>6123.1499999999942</v>
          </cell>
          <cell r="K1321">
            <v>-6123.1499999999942</v>
          </cell>
          <cell r="L1321">
            <v>0</v>
          </cell>
        </row>
        <row r="1322">
          <cell r="C1322">
            <v>0</v>
          </cell>
          <cell r="D1322" t="str">
            <v>SENSEX2552085900PE</v>
          </cell>
          <cell r="E1322" t="str">
            <v>SENSEX</v>
          </cell>
          <cell r="G1322">
            <v>85900</v>
          </cell>
          <cell r="H1322" t="str">
            <v>PE</v>
          </cell>
          <cell r="J1322">
            <v>3623.1499999999942</v>
          </cell>
          <cell r="K1322">
            <v>-3623.1499999999942</v>
          </cell>
          <cell r="L1322">
            <v>0</v>
          </cell>
        </row>
        <row r="1323">
          <cell r="C1323">
            <v>2.0499999999999998</v>
          </cell>
          <cell r="D1323" t="str">
            <v>SENSEX2552077200PE</v>
          </cell>
          <cell r="E1323" t="str">
            <v>SENSEX</v>
          </cell>
          <cell r="G1323">
            <v>77200</v>
          </cell>
          <cell r="H1323" t="str">
            <v>PE</v>
          </cell>
          <cell r="J1323">
            <v>0</v>
          </cell>
          <cell r="K1323">
            <v>2.0499999999999998</v>
          </cell>
          <cell r="L1323">
            <v>103200</v>
          </cell>
        </row>
        <row r="1324">
          <cell r="C1324">
            <v>0</v>
          </cell>
          <cell r="D1324" t="str">
            <v>SENSEX2552066700PE</v>
          </cell>
          <cell r="E1324" t="str">
            <v>SENSEX</v>
          </cell>
          <cell r="G1324">
            <v>66700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0</v>
          </cell>
          <cell r="D1325" t="str">
            <v>SENSEX2552071900PE</v>
          </cell>
          <cell r="E1325" t="str">
            <v>SENSEX</v>
          </cell>
          <cell r="G1325">
            <v>71900</v>
          </cell>
          <cell r="H1325" t="str">
            <v>PE</v>
          </cell>
          <cell r="J1325">
            <v>0</v>
          </cell>
          <cell r="K1325">
            <v>0</v>
          </cell>
          <cell r="L1325">
            <v>0</v>
          </cell>
        </row>
        <row r="1326">
          <cell r="C1326">
            <v>51.45</v>
          </cell>
          <cell r="D1326" t="str">
            <v>SENSEX2552081000PE</v>
          </cell>
          <cell r="E1326" t="str">
            <v>SENSEX</v>
          </cell>
          <cell r="G1326">
            <v>81000</v>
          </cell>
          <cell r="H1326" t="str">
            <v>PE</v>
          </cell>
          <cell r="J1326">
            <v>0</v>
          </cell>
          <cell r="K1326">
            <v>51.45</v>
          </cell>
          <cell r="L1326">
            <v>12968000</v>
          </cell>
        </row>
        <row r="1327">
          <cell r="C1327">
            <v>0</v>
          </cell>
          <cell r="D1327" t="str">
            <v>SENSEX2552066400CE</v>
          </cell>
          <cell r="E1327" t="str">
            <v>SENSEX</v>
          </cell>
          <cell r="G1327">
            <v>66400</v>
          </cell>
          <cell r="H1327" t="str">
            <v>CE</v>
          </cell>
          <cell r="J1327">
            <v>15876.850000000006</v>
          </cell>
          <cell r="K1327">
            <v>-15876.850000000006</v>
          </cell>
          <cell r="L1327">
            <v>0</v>
          </cell>
        </row>
        <row r="1328">
          <cell r="C1328">
            <v>0</v>
          </cell>
          <cell r="D1328" t="str">
            <v>SENSEX2552088500PE</v>
          </cell>
          <cell r="E1328" t="str">
            <v>SENSEX</v>
          </cell>
          <cell r="G1328">
            <v>88500</v>
          </cell>
          <cell r="H1328" t="str">
            <v>PE</v>
          </cell>
          <cell r="J1328">
            <v>6223.1499999999942</v>
          </cell>
          <cell r="K1328">
            <v>-6223.1499999999942</v>
          </cell>
          <cell r="L1328">
            <v>0</v>
          </cell>
        </row>
        <row r="1329">
          <cell r="C1329">
            <v>55.45</v>
          </cell>
          <cell r="D1329" t="str">
            <v>SENSEX2552083400CE</v>
          </cell>
          <cell r="E1329" t="str">
            <v>SENSEX</v>
          </cell>
          <cell r="G1329">
            <v>83400</v>
          </cell>
          <cell r="H1329" t="str">
            <v>CE</v>
          </cell>
          <cell r="J1329">
            <v>0</v>
          </cell>
          <cell r="K1329">
            <v>55.45</v>
          </cell>
          <cell r="L1329">
            <v>6458720</v>
          </cell>
        </row>
        <row r="1330">
          <cell r="C1330">
            <v>323.5</v>
          </cell>
          <cell r="D1330" t="str">
            <v>SENSEX2552082300CE</v>
          </cell>
          <cell r="E1330" t="str">
            <v>SENSEX</v>
          </cell>
          <cell r="G1330">
            <v>82300</v>
          </cell>
          <cell r="H1330" t="str">
            <v>CE</v>
          </cell>
          <cell r="J1330">
            <v>0</v>
          </cell>
          <cell r="K1330">
            <v>323.5</v>
          </cell>
          <cell r="L1330">
            <v>17013780</v>
          </cell>
        </row>
        <row r="1331">
          <cell r="C1331">
            <v>1.5</v>
          </cell>
          <cell r="D1331" t="str">
            <v>SENSEX2552076200PE</v>
          </cell>
          <cell r="E1331" t="str">
            <v>SENSEX</v>
          </cell>
          <cell r="G1331">
            <v>76200</v>
          </cell>
          <cell r="H1331" t="str">
            <v>PE</v>
          </cell>
          <cell r="J1331">
            <v>0</v>
          </cell>
          <cell r="K1331">
            <v>1.5</v>
          </cell>
          <cell r="L1331">
            <v>103380</v>
          </cell>
        </row>
        <row r="1332">
          <cell r="C1332">
            <v>0</v>
          </cell>
          <cell r="D1332" t="str">
            <v>SENSEX2552069100CE</v>
          </cell>
          <cell r="E1332" t="str">
            <v>SENSEX</v>
          </cell>
          <cell r="G1332">
            <v>69100</v>
          </cell>
          <cell r="H1332" t="str">
            <v>CE</v>
          </cell>
          <cell r="J1332">
            <v>13176.850000000006</v>
          </cell>
          <cell r="K1332">
            <v>-13176.850000000006</v>
          </cell>
          <cell r="L1332">
            <v>0</v>
          </cell>
        </row>
        <row r="1333">
          <cell r="C1333">
            <v>0</v>
          </cell>
          <cell r="D1333" t="str">
            <v>SENSEX2552067700PE</v>
          </cell>
          <cell r="E1333" t="str">
            <v>SENSEX</v>
          </cell>
          <cell r="G1333">
            <v>67700</v>
          </cell>
          <cell r="H1333" t="str">
            <v>PE</v>
          </cell>
          <cell r="J1333">
            <v>0</v>
          </cell>
          <cell r="K1333">
            <v>0</v>
          </cell>
          <cell r="L1333">
            <v>0</v>
          </cell>
        </row>
        <row r="1334">
          <cell r="C1334">
            <v>1.3</v>
          </cell>
          <cell r="D1334" t="str">
            <v>SENSEX2552074300PE</v>
          </cell>
          <cell r="E1334" t="str">
            <v>SENSEX</v>
          </cell>
          <cell r="G1334">
            <v>74300</v>
          </cell>
          <cell r="H1334" t="str">
            <v>PE</v>
          </cell>
          <cell r="J1334">
            <v>0</v>
          </cell>
          <cell r="K1334">
            <v>1.3</v>
          </cell>
          <cell r="L1334">
            <v>3860</v>
          </cell>
        </row>
        <row r="1335">
          <cell r="C1335">
            <v>0</v>
          </cell>
          <cell r="D1335" t="str">
            <v>SENSEX2552066100CE</v>
          </cell>
          <cell r="E1335" t="str">
            <v>SENSEX</v>
          </cell>
          <cell r="G1335">
            <v>66100</v>
          </cell>
          <cell r="H1335" t="str">
            <v>CE</v>
          </cell>
          <cell r="J1335">
            <v>16176.850000000006</v>
          </cell>
          <cell r="K1335">
            <v>-16176.850000000006</v>
          </cell>
          <cell r="L1335">
            <v>0</v>
          </cell>
        </row>
        <row r="1336">
          <cell r="C1336">
            <v>0</v>
          </cell>
          <cell r="D1336" t="str">
            <v>SENSEX2552075300CE</v>
          </cell>
          <cell r="E1336" t="str">
            <v>SENSEX</v>
          </cell>
          <cell r="G1336">
            <v>75300</v>
          </cell>
          <cell r="H1336" t="str">
            <v>CE</v>
          </cell>
          <cell r="J1336">
            <v>6976.8500000000058</v>
          </cell>
          <cell r="K1336">
            <v>-6976.8500000000058</v>
          </cell>
          <cell r="L1336">
            <v>0</v>
          </cell>
        </row>
        <row r="1337">
          <cell r="C1337">
            <v>1.45</v>
          </cell>
          <cell r="D1337" t="str">
            <v>SENSEX2552075700PE</v>
          </cell>
          <cell r="E1337" t="str">
            <v>SENSEX</v>
          </cell>
          <cell r="G1337">
            <v>75700</v>
          </cell>
          <cell r="H1337" t="str">
            <v>PE</v>
          </cell>
          <cell r="J1337">
            <v>0</v>
          </cell>
          <cell r="K1337">
            <v>1.45</v>
          </cell>
          <cell r="L1337">
            <v>78100</v>
          </cell>
        </row>
        <row r="1338">
          <cell r="C1338">
            <v>0</v>
          </cell>
          <cell r="D1338" t="str">
            <v>SENSEX2552089300PE</v>
          </cell>
          <cell r="E1338" t="str">
            <v>SENSEX</v>
          </cell>
          <cell r="G1338">
            <v>89300</v>
          </cell>
          <cell r="H1338" t="str">
            <v>PE</v>
          </cell>
          <cell r="J1338">
            <v>7023.1499999999942</v>
          </cell>
          <cell r="K1338">
            <v>-7023.1499999999942</v>
          </cell>
          <cell r="L1338">
            <v>0</v>
          </cell>
        </row>
        <row r="1339">
          <cell r="C1339">
            <v>0</v>
          </cell>
          <cell r="D1339" t="str">
            <v>SENSEX2552066200PE</v>
          </cell>
          <cell r="E1339" t="str">
            <v>SENSEX</v>
          </cell>
          <cell r="G1339">
            <v>66200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3.1</v>
          </cell>
          <cell r="D1340" t="str">
            <v>SENSEX2552078300PE</v>
          </cell>
          <cell r="E1340" t="str">
            <v>SENSEX</v>
          </cell>
          <cell r="G1340">
            <v>78300</v>
          </cell>
          <cell r="H1340" t="str">
            <v>PE</v>
          </cell>
          <cell r="J1340">
            <v>0</v>
          </cell>
          <cell r="K1340">
            <v>3.1</v>
          </cell>
          <cell r="L1340">
            <v>780840</v>
          </cell>
        </row>
        <row r="1341">
          <cell r="C1341">
            <v>1604</v>
          </cell>
          <cell r="D1341" t="str">
            <v>SENSEX2552083900PE</v>
          </cell>
          <cell r="E1341" t="str">
            <v>SENSEX</v>
          </cell>
          <cell r="G1341">
            <v>83900</v>
          </cell>
          <cell r="H1341" t="str">
            <v>PE</v>
          </cell>
          <cell r="J1341">
            <v>1623.1499999999942</v>
          </cell>
          <cell r="K1341">
            <v>-19.149999999994179</v>
          </cell>
          <cell r="L1341">
            <v>320</v>
          </cell>
        </row>
        <row r="1342">
          <cell r="C1342">
            <v>0</v>
          </cell>
          <cell r="D1342" t="str">
            <v>SENSEX2552069200CE</v>
          </cell>
          <cell r="E1342" t="str">
            <v>SENSEX</v>
          </cell>
          <cell r="G1342">
            <v>69200</v>
          </cell>
          <cell r="H1342" t="str">
            <v>CE</v>
          </cell>
          <cell r="J1342">
            <v>13076.850000000006</v>
          </cell>
          <cell r="K1342">
            <v>-13076.850000000006</v>
          </cell>
          <cell r="L1342">
            <v>0</v>
          </cell>
        </row>
        <row r="1343">
          <cell r="C1343">
            <v>2</v>
          </cell>
          <cell r="D1343" t="str">
            <v>SENSEX2552077300PE</v>
          </cell>
          <cell r="E1343" t="str">
            <v>SENSEX</v>
          </cell>
          <cell r="G1343">
            <v>77300</v>
          </cell>
          <cell r="H1343" t="str">
            <v>PE</v>
          </cell>
          <cell r="J1343">
            <v>0</v>
          </cell>
          <cell r="K1343">
            <v>2</v>
          </cell>
          <cell r="L1343">
            <v>77060</v>
          </cell>
        </row>
        <row r="1344">
          <cell r="C1344">
            <v>0</v>
          </cell>
          <cell r="D1344" t="str">
            <v>SENSEX2552070500CE</v>
          </cell>
          <cell r="E1344" t="str">
            <v>SENSEX</v>
          </cell>
          <cell r="G1344">
            <v>70500</v>
          </cell>
          <cell r="H1344" t="str">
            <v>CE</v>
          </cell>
          <cell r="J1344">
            <v>11776.850000000006</v>
          </cell>
          <cell r="K1344">
            <v>-11776.850000000006</v>
          </cell>
          <cell r="L1344">
            <v>0</v>
          </cell>
        </row>
        <row r="1345">
          <cell r="C1345">
            <v>17.2</v>
          </cell>
          <cell r="D1345" t="str">
            <v>SENSEX2552084100CE</v>
          </cell>
          <cell r="E1345" t="str">
            <v>SENSEX</v>
          </cell>
          <cell r="G1345">
            <v>84100</v>
          </cell>
          <cell r="H1345" t="str">
            <v>CE</v>
          </cell>
          <cell r="J1345">
            <v>0</v>
          </cell>
          <cell r="K1345">
            <v>17.2</v>
          </cell>
          <cell r="L1345">
            <v>3885920</v>
          </cell>
        </row>
        <row r="1346">
          <cell r="C1346">
            <v>0</v>
          </cell>
          <cell r="D1346" t="str">
            <v>SENSEX2552078800CE</v>
          </cell>
          <cell r="E1346" t="str">
            <v>SENSEX</v>
          </cell>
          <cell r="G1346">
            <v>78800</v>
          </cell>
          <cell r="H1346" t="str">
            <v>CE</v>
          </cell>
          <cell r="J1346">
            <v>3476.8500000000058</v>
          </cell>
          <cell r="K1346">
            <v>-3476.8500000000058</v>
          </cell>
          <cell r="L1346">
            <v>0</v>
          </cell>
        </row>
        <row r="1347">
          <cell r="C1347">
            <v>0</v>
          </cell>
          <cell r="D1347" t="str">
            <v>SENSEX2552073500CE</v>
          </cell>
          <cell r="E1347" t="str">
            <v>SENSEX</v>
          </cell>
          <cell r="G1347">
            <v>73500</v>
          </cell>
          <cell r="H1347" t="str">
            <v>CE</v>
          </cell>
          <cell r="J1347">
            <v>8776.8500000000058</v>
          </cell>
          <cell r="K1347">
            <v>-8776.8500000000058</v>
          </cell>
          <cell r="L1347">
            <v>0</v>
          </cell>
        </row>
        <row r="1348">
          <cell r="C1348">
            <v>0</v>
          </cell>
          <cell r="D1348" t="str">
            <v>SENSEX2552086600PE</v>
          </cell>
          <cell r="E1348" t="str">
            <v>SENSEX</v>
          </cell>
          <cell r="G1348">
            <v>86600</v>
          </cell>
          <cell r="H1348" t="str">
            <v>PE</v>
          </cell>
          <cell r="J1348">
            <v>4323.1499999999942</v>
          </cell>
          <cell r="K1348">
            <v>-4323.1499999999942</v>
          </cell>
          <cell r="L1348">
            <v>0</v>
          </cell>
        </row>
        <row r="1349">
          <cell r="C1349">
            <v>1.7</v>
          </cell>
          <cell r="D1349" t="str">
            <v>SENSEX2552076700PE</v>
          </cell>
          <cell r="E1349" t="str">
            <v>SENSEX</v>
          </cell>
          <cell r="G1349">
            <v>76700</v>
          </cell>
          <cell r="H1349" t="str">
            <v>PE</v>
          </cell>
          <cell r="J1349">
            <v>0</v>
          </cell>
          <cell r="K1349">
            <v>1.7</v>
          </cell>
          <cell r="L1349">
            <v>41700</v>
          </cell>
        </row>
        <row r="1350">
          <cell r="C1350">
            <v>0</v>
          </cell>
          <cell r="D1350" t="str">
            <v>SENSEX2552066500CE</v>
          </cell>
          <cell r="E1350" t="str">
            <v>SENSEX</v>
          </cell>
          <cell r="G1350">
            <v>66500</v>
          </cell>
          <cell r="H1350" t="str">
            <v>CE</v>
          </cell>
          <cell r="J1350">
            <v>15776.850000000006</v>
          </cell>
          <cell r="K1350">
            <v>-15776.850000000006</v>
          </cell>
          <cell r="L1350">
            <v>0</v>
          </cell>
        </row>
        <row r="1351">
          <cell r="C1351">
            <v>0</v>
          </cell>
          <cell r="D1351" t="str">
            <v>SENSEX2552087100PE</v>
          </cell>
          <cell r="E1351" t="str">
            <v>SENSEX</v>
          </cell>
          <cell r="G1351">
            <v>87100</v>
          </cell>
          <cell r="H1351" t="str">
            <v>PE</v>
          </cell>
          <cell r="J1351">
            <v>4823.1499999999942</v>
          </cell>
          <cell r="K1351">
            <v>-4823.1499999999942</v>
          </cell>
          <cell r="L1351">
            <v>0</v>
          </cell>
        </row>
        <row r="1352">
          <cell r="C1352">
            <v>0.8</v>
          </cell>
          <cell r="D1352" t="str">
            <v>SENSEX2552071100PE</v>
          </cell>
          <cell r="E1352" t="str">
            <v>SENSEX</v>
          </cell>
          <cell r="G1352">
            <v>71100</v>
          </cell>
          <cell r="H1352" t="str">
            <v>PE</v>
          </cell>
          <cell r="J1352">
            <v>0</v>
          </cell>
          <cell r="K1352">
            <v>0.8</v>
          </cell>
          <cell r="L1352">
            <v>120</v>
          </cell>
        </row>
        <row r="1353">
          <cell r="C1353">
            <v>0</v>
          </cell>
          <cell r="D1353" t="str">
            <v>SENSEX2552068500CE</v>
          </cell>
          <cell r="E1353" t="str">
            <v>SENSEX</v>
          </cell>
          <cell r="G1353">
            <v>68500</v>
          </cell>
          <cell r="H1353" t="str">
            <v>CE</v>
          </cell>
          <cell r="J1353">
            <v>13776.850000000006</v>
          </cell>
          <cell r="K1353">
            <v>-13776.850000000006</v>
          </cell>
          <cell r="L1353">
            <v>0</v>
          </cell>
        </row>
        <row r="1354">
          <cell r="C1354">
            <v>0</v>
          </cell>
          <cell r="D1354" t="str">
            <v>SENSEX2552076300CE</v>
          </cell>
          <cell r="E1354" t="str">
            <v>SENSEX</v>
          </cell>
          <cell r="G1354">
            <v>76300</v>
          </cell>
          <cell r="H1354" t="str">
            <v>CE</v>
          </cell>
          <cell r="J1354">
            <v>5976.8500000000058</v>
          </cell>
          <cell r="K1354">
            <v>-5976.8500000000058</v>
          </cell>
          <cell r="L1354">
            <v>0</v>
          </cell>
        </row>
        <row r="1355">
          <cell r="C1355">
            <v>1.25</v>
          </cell>
          <cell r="D1355" t="str">
            <v>SENSEX2552073500PE</v>
          </cell>
          <cell r="E1355" t="str">
            <v>SENSEX</v>
          </cell>
          <cell r="G1355">
            <v>73500</v>
          </cell>
          <cell r="H1355" t="str">
            <v>PE</v>
          </cell>
          <cell r="J1355">
            <v>0</v>
          </cell>
          <cell r="K1355">
            <v>1.25</v>
          </cell>
          <cell r="L1355">
            <v>34860</v>
          </cell>
        </row>
        <row r="1356">
          <cell r="C1356">
            <v>0</v>
          </cell>
          <cell r="D1356" t="str">
            <v>SENSEX2552072800PE</v>
          </cell>
          <cell r="E1356" t="str">
            <v>SENSEX</v>
          </cell>
          <cell r="G1356">
            <v>72800</v>
          </cell>
          <cell r="H1356" t="str">
            <v>PE</v>
          </cell>
          <cell r="J1356">
            <v>0</v>
          </cell>
          <cell r="K1356">
            <v>0</v>
          </cell>
          <cell r="L1356">
            <v>0</v>
          </cell>
        </row>
        <row r="1357">
          <cell r="C1357">
            <v>0</v>
          </cell>
          <cell r="D1357" t="str">
            <v>SENSEX2552067800PE</v>
          </cell>
          <cell r="E1357" t="str">
            <v>SENSEX</v>
          </cell>
          <cell r="G1357">
            <v>67800</v>
          </cell>
          <cell r="H1357" t="str">
            <v>PE</v>
          </cell>
          <cell r="J1357">
            <v>0</v>
          </cell>
          <cell r="K1357">
            <v>0</v>
          </cell>
          <cell r="L1357">
            <v>0</v>
          </cell>
        </row>
        <row r="1358">
          <cell r="C1358">
            <v>0</v>
          </cell>
          <cell r="D1358" t="str">
            <v>SENSEX2552076500CE</v>
          </cell>
          <cell r="E1358" t="str">
            <v>SENSEX</v>
          </cell>
          <cell r="G1358">
            <v>76500</v>
          </cell>
          <cell r="H1358" t="str">
            <v>CE</v>
          </cell>
          <cell r="J1358">
            <v>5776.8500000000058</v>
          </cell>
          <cell r="K1358">
            <v>-5776.8500000000058</v>
          </cell>
          <cell r="L1358">
            <v>0</v>
          </cell>
        </row>
        <row r="1359">
          <cell r="C1359">
            <v>0</v>
          </cell>
          <cell r="D1359" t="str">
            <v>SENSEX2552076400CE</v>
          </cell>
          <cell r="E1359" t="str">
            <v>SENSEX</v>
          </cell>
          <cell r="G1359">
            <v>76400</v>
          </cell>
          <cell r="H1359" t="str">
            <v>CE</v>
          </cell>
          <cell r="J1359">
            <v>5876.8500000000058</v>
          </cell>
          <cell r="K1359">
            <v>-5876.8500000000058</v>
          </cell>
          <cell r="L1359">
            <v>0</v>
          </cell>
        </row>
        <row r="1360">
          <cell r="C1360">
            <v>0</v>
          </cell>
          <cell r="D1360" t="str">
            <v>SENSEX2552066300PE</v>
          </cell>
          <cell r="E1360" t="str">
            <v>SENSEX</v>
          </cell>
          <cell r="G1360">
            <v>66300</v>
          </cell>
          <cell r="H1360" t="str">
            <v>PE</v>
          </cell>
          <cell r="J1360">
            <v>0</v>
          </cell>
          <cell r="K1360">
            <v>0</v>
          </cell>
          <cell r="L1360">
            <v>0</v>
          </cell>
        </row>
        <row r="1361">
          <cell r="C1361">
            <v>26.85</v>
          </cell>
          <cell r="D1361" t="str">
            <v>SENSEX2552080500PE</v>
          </cell>
          <cell r="E1361" t="str">
            <v>SENSEX</v>
          </cell>
          <cell r="G1361">
            <v>80500</v>
          </cell>
          <cell r="H1361" t="str">
            <v>PE</v>
          </cell>
          <cell r="J1361">
            <v>0</v>
          </cell>
          <cell r="K1361">
            <v>26.85</v>
          </cell>
          <cell r="L1361">
            <v>6844800</v>
          </cell>
        </row>
        <row r="1362">
          <cell r="C1362">
            <v>1.8</v>
          </cell>
          <cell r="D1362" t="str">
            <v>SENSEX2552086700CE</v>
          </cell>
          <cell r="E1362" t="str">
            <v>SENSEX</v>
          </cell>
          <cell r="G1362">
            <v>86700</v>
          </cell>
          <cell r="H1362" t="str">
            <v>CE</v>
          </cell>
          <cell r="J1362">
            <v>0</v>
          </cell>
          <cell r="K1362">
            <v>1.8</v>
          </cell>
          <cell r="L1362">
            <v>185780</v>
          </cell>
        </row>
        <row r="1363">
          <cell r="C1363">
            <v>2.1</v>
          </cell>
          <cell r="D1363" t="str">
            <v>SENSEX2552086400CE</v>
          </cell>
          <cell r="E1363" t="str">
            <v>SENSEX</v>
          </cell>
          <cell r="G1363">
            <v>86400</v>
          </cell>
          <cell r="H1363" t="str">
            <v>CE</v>
          </cell>
          <cell r="J1363">
            <v>0</v>
          </cell>
          <cell r="K1363">
            <v>2.1</v>
          </cell>
          <cell r="L1363">
            <v>331480</v>
          </cell>
        </row>
        <row r="1364">
          <cell r="C1364">
            <v>0</v>
          </cell>
          <cell r="D1364" t="str">
            <v>SENSEX2552074600CE</v>
          </cell>
          <cell r="E1364" t="str">
            <v>SENSEX</v>
          </cell>
          <cell r="G1364">
            <v>74600</v>
          </cell>
          <cell r="H1364" t="str">
            <v>CE</v>
          </cell>
          <cell r="J1364">
            <v>7676.8500000000058</v>
          </cell>
          <cell r="K1364">
            <v>-7676.8500000000058</v>
          </cell>
          <cell r="L1364">
            <v>0</v>
          </cell>
        </row>
        <row r="1365">
          <cell r="C1365">
            <v>0</v>
          </cell>
          <cell r="D1365" t="str">
            <v>SENSEX2552077700CE</v>
          </cell>
          <cell r="E1365" t="str">
            <v>SENSEX</v>
          </cell>
          <cell r="G1365">
            <v>77700</v>
          </cell>
          <cell r="H1365" t="str">
            <v>CE</v>
          </cell>
          <cell r="J1365">
            <v>4576.8500000000058</v>
          </cell>
          <cell r="K1365">
            <v>-4576.8500000000058</v>
          </cell>
          <cell r="L1365">
            <v>0</v>
          </cell>
        </row>
        <row r="1366">
          <cell r="C1366">
            <v>23.75</v>
          </cell>
          <cell r="D1366" t="str">
            <v>SENSEX2552083900CE</v>
          </cell>
          <cell r="E1366" t="str">
            <v>SENSEX</v>
          </cell>
          <cell r="G1366">
            <v>83900</v>
          </cell>
          <cell r="H1366" t="str">
            <v>CE</v>
          </cell>
          <cell r="J1366">
            <v>0</v>
          </cell>
          <cell r="K1366">
            <v>23.75</v>
          </cell>
          <cell r="L1366">
            <v>4328860</v>
          </cell>
        </row>
        <row r="1367">
          <cell r="C1367">
            <v>1.1000000000000001</v>
          </cell>
          <cell r="D1367" t="str">
            <v>SENSEX2552072400PE</v>
          </cell>
          <cell r="E1367" t="str">
            <v>SENSEX</v>
          </cell>
          <cell r="G1367">
            <v>72400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1060</v>
          </cell>
        </row>
        <row r="1368">
          <cell r="C1368">
            <v>0</v>
          </cell>
          <cell r="D1368" t="str">
            <v>SENSEX2552077200CE</v>
          </cell>
          <cell r="E1368" t="str">
            <v>SENSEX</v>
          </cell>
          <cell r="G1368">
            <v>77200</v>
          </cell>
          <cell r="H1368" t="str">
            <v>CE</v>
          </cell>
          <cell r="J1368">
            <v>5076.8500000000058</v>
          </cell>
          <cell r="K1368">
            <v>-5076.8500000000058</v>
          </cell>
          <cell r="L1368">
            <v>0</v>
          </cell>
        </row>
        <row r="1369">
          <cell r="C1369">
            <v>0</v>
          </cell>
          <cell r="D1369" t="str">
            <v>SENSEX2552070700CE</v>
          </cell>
          <cell r="E1369" t="str">
            <v>SENSEX</v>
          </cell>
          <cell r="G1369">
            <v>70700</v>
          </cell>
          <cell r="H1369" t="str">
            <v>CE</v>
          </cell>
          <cell r="J1369">
            <v>11576.850000000006</v>
          </cell>
          <cell r="K1369">
            <v>-11576.850000000006</v>
          </cell>
          <cell r="L1369">
            <v>0</v>
          </cell>
        </row>
        <row r="1370">
          <cell r="C1370">
            <v>1.5</v>
          </cell>
          <cell r="D1370" t="str">
            <v>SENSEX2552075900PE</v>
          </cell>
          <cell r="E1370" t="str">
            <v>SENSEX</v>
          </cell>
          <cell r="G1370">
            <v>75900</v>
          </cell>
          <cell r="H1370" t="str">
            <v>PE</v>
          </cell>
          <cell r="J1370">
            <v>0</v>
          </cell>
          <cell r="K1370">
            <v>1.5</v>
          </cell>
          <cell r="L1370">
            <v>17000</v>
          </cell>
        </row>
        <row r="1371">
          <cell r="C1371">
            <v>1.55</v>
          </cell>
          <cell r="D1371" t="str">
            <v>SENSEX2552076800PE</v>
          </cell>
          <cell r="E1371" t="str">
            <v>SENSEX</v>
          </cell>
          <cell r="G1371">
            <v>76800</v>
          </cell>
          <cell r="H1371" t="str">
            <v>PE</v>
          </cell>
          <cell r="J1371">
            <v>0</v>
          </cell>
          <cell r="K1371">
            <v>1.55</v>
          </cell>
          <cell r="L1371">
            <v>174960</v>
          </cell>
        </row>
        <row r="1372">
          <cell r="C1372">
            <v>0.6</v>
          </cell>
          <cell r="D1372" t="str">
            <v>SENSEX2552068600PE</v>
          </cell>
          <cell r="E1372" t="str">
            <v>SENSEX</v>
          </cell>
          <cell r="G1372">
            <v>68600</v>
          </cell>
          <cell r="H1372" t="str">
            <v>PE</v>
          </cell>
          <cell r="J1372">
            <v>0</v>
          </cell>
          <cell r="K1372">
            <v>0.6</v>
          </cell>
          <cell r="L1372">
            <v>2920</v>
          </cell>
        </row>
        <row r="1373">
          <cell r="C1373">
            <v>0</v>
          </cell>
          <cell r="D1373" t="str">
            <v>SENSEX2552072900CE</v>
          </cell>
          <cell r="E1373" t="str">
            <v>SENSEX</v>
          </cell>
          <cell r="G1373">
            <v>72900</v>
          </cell>
          <cell r="H1373" t="str">
            <v>CE</v>
          </cell>
          <cell r="J1373">
            <v>9376.8500000000058</v>
          </cell>
          <cell r="K1373">
            <v>-9376.8500000000058</v>
          </cell>
          <cell r="L1373">
            <v>0</v>
          </cell>
        </row>
        <row r="1374">
          <cell r="C1374">
            <v>1.6</v>
          </cell>
          <cell r="D1374" t="str">
            <v>SENSEX2552076400PE</v>
          </cell>
          <cell r="E1374" t="str">
            <v>SENSEX</v>
          </cell>
          <cell r="G1374">
            <v>76400</v>
          </cell>
          <cell r="H1374" t="str">
            <v>PE</v>
          </cell>
          <cell r="J1374">
            <v>0</v>
          </cell>
          <cell r="K1374">
            <v>1.6</v>
          </cell>
          <cell r="L1374">
            <v>44380</v>
          </cell>
        </row>
        <row r="1375">
          <cell r="C1375">
            <v>0</v>
          </cell>
          <cell r="D1375" t="str">
            <v>SENSEX2552068100PE</v>
          </cell>
          <cell r="E1375" t="str">
            <v>SENSEX</v>
          </cell>
          <cell r="G1375">
            <v>68100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SENSEX2552065700CE</v>
          </cell>
          <cell r="E1376" t="str">
            <v>SENSEX</v>
          </cell>
          <cell r="G1376">
            <v>65700</v>
          </cell>
          <cell r="H1376" t="str">
            <v>CE</v>
          </cell>
          <cell r="J1376">
            <v>16576.850000000006</v>
          </cell>
          <cell r="K1376">
            <v>-16576.850000000006</v>
          </cell>
          <cell r="L1376">
            <v>0</v>
          </cell>
        </row>
        <row r="1377">
          <cell r="C1377">
            <v>10.65</v>
          </cell>
          <cell r="D1377" t="str">
            <v>SENSEX2552084400CE</v>
          </cell>
          <cell r="E1377" t="str">
            <v>SENSEX</v>
          </cell>
          <cell r="G1377">
            <v>84400</v>
          </cell>
          <cell r="H1377" t="str">
            <v>CE</v>
          </cell>
          <cell r="J1377">
            <v>0</v>
          </cell>
          <cell r="K1377">
            <v>10.65</v>
          </cell>
          <cell r="L1377">
            <v>2890700</v>
          </cell>
        </row>
        <row r="1378">
          <cell r="C1378">
            <v>6300</v>
          </cell>
          <cell r="D1378" t="str">
            <v>SENSEX2552076000CE</v>
          </cell>
          <cell r="E1378" t="str">
            <v>SENSEX</v>
          </cell>
          <cell r="G1378">
            <v>76000</v>
          </cell>
          <cell r="H1378" t="str">
            <v>CE</v>
          </cell>
          <cell r="J1378">
            <v>6276.8500000000058</v>
          </cell>
          <cell r="K1378">
            <v>23.149999999994179</v>
          </cell>
          <cell r="L1378">
            <v>980</v>
          </cell>
        </row>
        <row r="1379">
          <cell r="C1379">
            <v>4.3499999999999996</v>
          </cell>
          <cell r="D1379" t="str">
            <v>SENSEX2552085200CE</v>
          </cell>
          <cell r="E1379" t="str">
            <v>SENSEX</v>
          </cell>
          <cell r="G1379">
            <v>85200</v>
          </cell>
          <cell r="H1379" t="str">
            <v>CE</v>
          </cell>
          <cell r="J1379">
            <v>0</v>
          </cell>
          <cell r="K1379">
            <v>4.3499999999999996</v>
          </cell>
          <cell r="L1379">
            <v>1405500</v>
          </cell>
        </row>
        <row r="1380">
          <cell r="C1380">
            <v>0</v>
          </cell>
          <cell r="D1380" t="str">
            <v>SENSEX2552070400CE</v>
          </cell>
          <cell r="E1380" t="str">
            <v>SENSEX</v>
          </cell>
          <cell r="G1380">
            <v>70400</v>
          </cell>
          <cell r="H1380" t="str">
            <v>CE</v>
          </cell>
          <cell r="J1380">
            <v>11876.850000000006</v>
          </cell>
          <cell r="K1380">
            <v>-11876.850000000006</v>
          </cell>
          <cell r="L1380">
            <v>0</v>
          </cell>
        </row>
        <row r="1381">
          <cell r="C1381">
            <v>8.35</v>
          </cell>
          <cell r="D1381" t="str">
            <v>SENSEX2552079500PE</v>
          </cell>
          <cell r="E1381" t="str">
            <v>SENSEX</v>
          </cell>
          <cell r="G1381">
            <v>79500</v>
          </cell>
          <cell r="H1381" t="str">
            <v>PE</v>
          </cell>
          <cell r="J1381">
            <v>0</v>
          </cell>
          <cell r="K1381">
            <v>8.35</v>
          </cell>
          <cell r="L1381">
            <v>4234600</v>
          </cell>
        </row>
        <row r="1382">
          <cell r="C1382">
            <v>2.2000000000000002</v>
          </cell>
          <cell r="D1382" t="str">
            <v>SENSEX2552077600PE</v>
          </cell>
          <cell r="E1382" t="str">
            <v>SENSEX</v>
          </cell>
          <cell r="G1382">
            <v>77600</v>
          </cell>
          <cell r="H1382" t="str">
            <v>PE</v>
          </cell>
          <cell r="J1382">
            <v>0</v>
          </cell>
          <cell r="K1382">
            <v>2.2000000000000002</v>
          </cell>
          <cell r="L1382">
            <v>103280</v>
          </cell>
        </row>
        <row r="1383">
          <cell r="C1383">
            <v>0</v>
          </cell>
          <cell r="D1383" t="str">
            <v>SENSEX2552069700CE</v>
          </cell>
          <cell r="E1383" t="str">
            <v>SENSEX</v>
          </cell>
          <cell r="G1383">
            <v>69700</v>
          </cell>
          <cell r="H1383" t="str">
            <v>CE</v>
          </cell>
          <cell r="J1383">
            <v>12576.850000000006</v>
          </cell>
          <cell r="K1383">
            <v>-12576.850000000006</v>
          </cell>
          <cell r="L1383">
            <v>0</v>
          </cell>
        </row>
        <row r="1384">
          <cell r="C1384">
            <v>1919</v>
          </cell>
          <cell r="D1384" t="str">
            <v>SENSEX2552084300PE</v>
          </cell>
          <cell r="E1384" t="str">
            <v>SENSEX</v>
          </cell>
          <cell r="G1384">
            <v>84300</v>
          </cell>
          <cell r="H1384" t="str">
            <v>PE</v>
          </cell>
          <cell r="J1384">
            <v>2023.1499999999942</v>
          </cell>
          <cell r="K1384">
            <v>-104.14999999999418</v>
          </cell>
          <cell r="L1384">
            <v>460</v>
          </cell>
        </row>
        <row r="1385">
          <cell r="C1385">
            <v>4</v>
          </cell>
          <cell r="D1385" t="str">
            <v>SENSEX2552085300CE</v>
          </cell>
          <cell r="E1385" t="str">
            <v>SENSEX</v>
          </cell>
          <cell r="G1385">
            <v>85300</v>
          </cell>
          <cell r="H1385" t="str">
            <v>CE</v>
          </cell>
          <cell r="J1385">
            <v>0</v>
          </cell>
          <cell r="K1385">
            <v>4</v>
          </cell>
          <cell r="L1385">
            <v>883200</v>
          </cell>
        </row>
        <row r="1386">
          <cell r="C1386">
            <v>0</v>
          </cell>
          <cell r="D1386" t="str">
            <v>SENSEX2552071000CE</v>
          </cell>
          <cell r="E1386" t="str">
            <v>SENSEX</v>
          </cell>
          <cell r="G1386">
            <v>71000</v>
          </cell>
          <cell r="H1386" t="str">
            <v>CE</v>
          </cell>
          <cell r="J1386">
            <v>11276.850000000006</v>
          </cell>
          <cell r="K1386">
            <v>-11276.850000000006</v>
          </cell>
          <cell r="L1386">
            <v>0</v>
          </cell>
        </row>
        <row r="1387">
          <cell r="C1387">
            <v>1.95</v>
          </cell>
          <cell r="D1387" t="str">
            <v>SENSEX2552077100PE</v>
          </cell>
          <cell r="E1387" t="str">
            <v>SENSEX</v>
          </cell>
          <cell r="G1387">
            <v>77100</v>
          </cell>
          <cell r="H1387" t="str">
            <v>PE</v>
          </cell>
          <cell r="J1387">
            <v>0</v>
          </cell>
          <cell r="K1387">
            <v>1.95</v>
          </cell>
          <cell r="L1387">
            <v>81720</v>
          </cell>
        </row>
        <row r="1388">
          <cell r="C1388">
            <v>0</v>
          </cell>
          <cell r="D1388" t="str">
            <v>SENSEX2552073600CE</v>
          </cell>
          <cell r="E1388" t="str">
            <v>SENSEX</v>
          </cell>
          <cell r="G1388">
            <v>73600</v>
          </cell>
          <cell r="H1388" t="str">
            <v>CE</v>
          </cell>
          <cell r="J1388">
            <v>8676.8500000000058</v>
          </cell>
          <cell r="K1388">
            <v>-8676.8500000000058</v>
          </cell>
          <cell r="L1388">
            <v>0</v>
          </cell>
        </row>
        <row r="1389">
          <cell r="C1389">
            <v>0</v>
          </cell>
          <cell r="D1389" t="str">
            <v>SENSEX2552088900PE</v>
          </cell>
          <cell r="E1389" t="str">
            <v>SENSEX</v>
          </cell>
          <cell r="G1389">
            <v>88900</v>
          </cell>
          <cell r="H1389" t="str">
            <v>PE</v>
          </cell>
          <cell r="J1389">
            <v>6623.1499999999942</v>
          </cell>
          <cell r="K1389">
            <v>-6623.1499999999942</v>
          </cell>
          <cell r="L1389">
            <v>0</v>
          </cell>
        </row>
        <row r="1390">
          <cell r="C1390">
            <v>1.05</v>
          </cell>
          <cell r="D1390" t="str">
            <v>SENSEX2552089800CE</v>
          </cell>
          <cell r="E1390" t="str">
            <v>SENSEX</v>
          </cell>
          <cell r="G1390">
            <v>89800</v>
          </cell>
          <cell r="H1390" t="str">
            <v>CE</v>
          </cell>
          <cell r="J1390">
            <v>0</v>
          </cell>
          <cell r="K1390">
            <v>1.05</v>
          </cell>
          <cell r="L1390">
            <v>45580</v>
          </cell>
        </row>
        <row r="1391">
          <cell r="C1391">
            <v>66.5</v>
          </cell>
          <cell r="D1391" t="str">
            <v>SENSEX2552081200PE</v>
          </cell>
          <cell r="E1391" t="str">
            <v>SENSEX</v>
          </cell>
          <cell r="G1391">
            <v>81200</v>
          </cell>
          <cell r="H1391" t="str">
            <v>PE</v>
          </cell>
          <cell r="J1391">
            <v>0</v>
          </cell>
          <cell r="K1391">
            <v>66.5</v>
          </cell>
          <cell r="L1391">
            <v>5464520</v>
          </cell>
        </row>
        <row r="1392">
          <cell r="C1392">
            <v>7.35</v>
          </cell>
          <cell r="D1392" t="str">
            <v>SENSEX2552084700CE</v>
          </cell>
          <cell r="E1392" t="str">
            <v>SENSEX</v>
          </cell>
          <cell r="G1392">
            <v>84700</v>
          </cell>
          <cell r="H1392" t="str">
            <v>CE</v>
          </cell>
          <cell r="J1392">
            <v>0</v>
          </cell>
          <cell r="K1392">
            <v>7.35</v>
          </cell>
          <cell r="L1392">
            <v>2150180</v>
          </cell>
        </row>
        <row r="1393">
          <cell r="C1393">
            <v>4.75</v>
          </cell>
          <cell r="D1393" t="str">
            <v>SENSEX2552085100CE</v>
          </cell>
          <cell r="E1393" t="str">
            <v>SENSEX</v>
          </cell>
          <cell r="G1393">
            <v>85100</v>
          </cell>
          <cell r="H1393" t="str">
            <v>CE</v>
          </cell>
          <cell r="J1393">
            <v>0</v>
          </cell>
          <cell r="K1393">
            <v>4.75</v>
          </cell>
          <cell r="L1393">
            <v>956160</v>
          </cell>
        </row>
        <row r="1394">
          <cell r="C1394">
            <v>175.95</v>
          </cell>
          <cell r="D1394" t="str">
            <v>SENSEX2552082700CE</v>
          </cell>
          <cell r="E1394" t="str">
            <v>SENSEX</v>
          </cell>
          <cell r="G1394">
            <v>82700</v>
          </cell>
          <cell r="H1394" t="str">
            <v>CE</v>
          </cell>
          <cell r="J1394">
            <v>0</v>
          </cell>
          <cell r="K1394">
            <v>175.95</v>
          </cell>
          <cell r="L1394">
            <v>6857540</v>
          </cell>
        </row>
        <row r="1395">
          <cell r="C1395">
            <v>293.05</v>
          </cell>
          <cell r="D1395" t="str">
            <v>SENSEX2552082200PE</v>
          </cell>
          <cell r="E1395" t="str">
            <v>SENSEX</v>
          </cell>
          <cell r="G1395">
            <v>82200</v>
          </cell>
          <cell r="H1395" t="str">
            <v>PE</v>
          </cell>
          <cell r="J1395">
            <v>0</v>
          </cell>
          <cell r="K1395">
            <v>293.05</v>
          </cell>
          <cell r="L1395">
            <v>14390980</v>
          </cell>
        </row>
        <row r="1396">
          <cell r="C1396">
            <v>28</v>
          </cell>
          <cell r="D1396" t="str">
            <v>SENSEX2552083800CE</v>
          </cell>
          <cell r="E1396" t="str">
            <v>SENSEX</v>
          </cell>
          <cell r="G1396">
            <v>83800</v>
          </cell>
          <cell r="H1396" t="str">
            <v>CE</v>
          </cell>
          <cell r="J1396">
            <v>0</v>
          </cell>
          <cell r="K1396">
            <v>28</v>
          </cell>
          <cell r="L1396">
            <v>5362240</v>
          </cell>
        </row>
        <row r="1397">
          <cell r="C1397">
            <v>0</v>
          </cell>
          <cell r="D1397" t="str">
            <v>SENSEX2552069400PE</v>
          </cell>
          <cell r="E1397" t="str">
            <v>SENSEX</v>
          </cell>
          <cell r="G1397">
            <v>69400</v>
          </cell>
          <cell r="H1397" t="str">
            <v>PE</v>
          </cell>
          <cell r="J1397">
            <v>0</v>
          </cell>
          <cell r="K1397">
            <v>0</v>
          </cell>
          <cell r="L1397">
            <v>0</v>
          </cell>
        </row>
        <row r="1398">
          <cell r="C1398">
            <v>34.75</v>
          </cell>
          <cell r="D1398" t="str">
            <v>SENSEX2552080700PE</v>
          </cell>
          <cell r="E1398" t="str">
            <v>SENSEX</v>
          </cell>
          <cell r="G1398">
            <v>80700</v>
          </cell>
          <cell r="H1398" t="str">
            <v>PE</v>
          </cell>
          <cell r="J1398">
            <v>0</v>
          </cell>
          <cell r="K1398">
            <v>34.75</v>
          </cell>
          <cell r="L1398">
            <v>3246340</v>
          </cell>
        </row>
        <row r="1399">
          <cell r="C1399">
            <v>0</v>
          </cell>
          <cell r="D1399" t="str">
            <v>SENSEX2552072200PE</v>
          </cell>
          <cell r="E1399" t="str">
            <v>SENSEX</v>
          </cell>
          <cell r="G1399">
            <v>72200</v>
          </cell>
          <cell r="H1399" t="str">
            <v>PE</v>
          </cell>
          <cell r="J1399">
            <v>0</v>
          </cell>
          <cell r="K1399">
            <v>0</v>
          </cell>
          <cell r="L1399">
            <v>0</v>
          </cell>
        </row>
        <row r="1400">
          <cell r="C1400">
            <v>75.650000000000006</v>
          </cell>
          <cell r="D1400" t="str">
            <v>SENSEX2552081300PE</v>
          </cell>
          <cell r="E1400" t="str">
            <v>SENSEX</v>
          </cell>
          <cell r="G1400">
            <v>81300</v>
          </cell>
          <cell r="H1400" t="str">
            <v>PE</v>
          </cell>
          <cell r="J1400">
            <v>0</v>
          </cell>
          <cell r="K1400">
            <v>75.650000000000006</v>
          </cell>
          <cell r="L1400">
            <v>5400060</v>
          </cell>
        </row>
        <row r="1401">
          <cell r="C1401">
            <v>0</v>
          </cell>
          <cell r="D1401" t="str">
            <v>SENSEX2552074500CE</v>
          </cell>
          <cell r="E1401" t="str">
            <v>SENSEX</v>
          </cell>
          <cell r="G1401">
            <v>74500</v>
          </cell>
          <cell r="H1401" t="str">
            <v>CE</v>
          </cell>
          <cell r="J1401">
            <v>7776.8500000000058</v>
          </cell>
          <cell r="K1401">
            <v>-7776.8500000000058</v>
          </cell>
          <cell r="L1401">
            <v>0</v>
          </cell>
        </row>
        <row r="1402">
          <cell r="C1402">
            <v>2.6</v>
          </cell>
          <cell r="D1402" t="str">
            <v>SENSEX2552078000PE</v>
          </cell>
          <cell r="E1402" t="str">
            <v>SENSEX</v>
          </cell>
          <cell r="G1402">
            <v>78000</v>
          </cell>
          <cell r="H1402" t="str">
            <v>PE</v>
          </cell>
          <cell r="J1402">
            <v>0</v>
          </cell>
          <cell r="K1402">
            <v>2.6</v>
          </cell>
          <cell r="L1402">
            <v>3317100</v>
          </cell>
        </row>
        <row r="1403">
          <cell r="C1403">
            <v>0</v>
          </cell>
          <cell r="D1403" t="str">
            <v>SENSEX2552075900CE</v>
          </cell>
          <cell r="E1403" t="str">
            <v>SENSEX</v>
          </cell>
          <cell r="G1403">
            <v>75900</v>
          </cell>
          <cell r="H1403" t="str">
            <v>CE</v>
          </cell>
          <cell r="J1403">
            <v>6376.8500000000058</v>
          </cell>
          <cell r="K1403">
            <v>-6376.8500000000058</v>
          </cell>
          <cell r="L1403">
            <v>0</v>
          </cell>
        </row>
        <row r="1404">
          <cell r="C1404">
            <v>0</v>
          </cell>
          <cell r="D1404" t="str">
            <v>SENSEX2552070700PE</v>
          </cell>
          <cell r="E1404" t="str">
            <v>SENSEX</v>
          </cell>
          <cell r="G1404">
            <v>70700</v>
          </cell>
          <cell r="H1404" t="str">
            <v>PE</v>
          </cell>
          <cell r="J1404">
            <v>0</v>
          </cell>
          <cell r="K1404">
            <v>0</v>
          </cell>
          <cell r="L1404">
            <v>0</v>
          </cell>
        </row>
        <row r="1405">
          <cell r="C1405">
            <v>1265</v>
          </cell>
          <cell r="D1405" t="str">
            <v>SENSEX2552083500PE</v>
          </cell>
          <cell r="E1405" t="str">
            <v>SENSEX</v>
          </cell>
          <cell r="G1405">
            <v>83500</v>
          </cell>
          <cell r="H1405" t="str">
            <v>PE</v>
          </cell>
          <cell r="J1405">
            <v>1223.1499999999942</v>
          </cell>
          <cell r="K1405">
            <v>41.850000000005821</v>
          </cell>
          <cell r="L1405">
            <v>35900</v>
          </cell>
        </row>
        <row r="1406">
          <cell r="C1406">
            <v>0</v>
          </cell>
          <cell r="D1406" t="str">
            <v>SENSEX2552071700PE</v>
          </cell>
          <cell r="E1406" t="str">
            <v>SENSEX</v>
          </cell>
          <cell r="G1406">
            <v>71700</v>
          </cell>
          <cell r="H1406" t="str">
            <v>PE</v>
          </cell>
          <cell r="J1406">
            <v>0</v>
          </cell>
          <cell r="K1406">
            <v>0</v>
          </cell>
          <cell r="L1406">
            <v>0</v>
          </cell>
        </row>
        <row r="1407">
          <cell r="C1407">
            <v>0</v>
          </cell>
          <cell r="D1407" t="str">
            <v>SENSEX2552073700CE</v>
          </cell>
          <cell r="E1407" t="str">
            <v>SENSEX</v>
          </cell>
          <cell r="G1407">
            <v>73700</v>
          </cell>
          <cell r="H1407" t="str">
            <v>CE</v>
          </cell>
          <cell r="J1407">
            <v>8576.8500000000058</v>
          </cell>
          <cell r="K1407">
            <v>-8576.8500000000058</v>
          </cell>
          <cell r="L1407">
            <v>0</v>
          </cell>
        </row>
        <row r="1408">
          <cell r="C1408">
            <v>0</v>
          </cell>
          <cell r="D1408" t="str">
            <v>SENSEX2552079100CE</v>
          </cell>
          <cell r="E1408" t="str">
            <v>SENSEX</v>
          </cell>
          <cell r="G1408">
            <v>79100</v>
          </cell>
          <cell r="H1408" t="str">
            <v>CE</v>
          </cell>
          <cell r="J1408">
            <v>3176.8500000000058</v>
          </cell>
          <cell r="K1408">
            <v>-3176.8500000000058</v>
          </cell>
          <cell r="L1408">
            <v>0</v>
          </cell>
        </row>
        <row r="1409">
          <cell r="C1409">
            <v>1.7</v>
          </cell>
          <cell r="D1409" t="str">
            <v>SENSEX2552076900PE</v>
          </cell>
          <cell r="E1409" t="str">
            <v>SENSEX</v>
          </cell>
          <cell r="G1409">
            <v>76900</v>
          </cell>
          <cell r="H1409" t="str">
            <v>PE</v>
          </cell>
          <cell r="J1409">
            <v>0</v>
          </cell>
          <cell r="K1409">
            <v>1.7</v>
          </cell>
          <cell r="L1409">
            <v>170960</v>
          </cell>
        </row>
        <row r="1410">
          <cell r="C1410">
            <v>5.45</v>
          </cell>
          <cell r="D1410" t="str">
            <v>SENSEX2552085000CE</v>
          </cell>
          <cell r="E1410" t="str">
            <v>SENSEX</v>
          </cell>
          <cell r="G1410">
            <v>85000</v>
          </cell>
          <cell r="H1410" t="str">
            <v>CE</v>
          </cell>
          <cell r="J1410">
            <v>0</v>
          </cell>
          <cell r="K1410">
            <v>5.45</v>
          </cell>
          <cell r="L1410">
            <v>8545360</v>
          </cell>
        </row>
        <row r="1411">
          <cell r="C1411">
            <v>1.25</v>
          </cell>
          <cell r="D1411" t="str">
            <v>SENSEX2552089300CE</v>
          </cell>
          <cell r="E1411" t="str">
            <v>SENSEX</v>
          </cell>
          <cell r="G1411">
            <v>89300</v>
          </cell>
          <cell r="H1411" t="str">
            <v>CE</v>
          </cell>
          <cell r="J1411">
            <v>0</v>
          </cell>
          <cell r="K1411">
            <v>1.25</v>
          </cell>
          <cell r="L1411">
            <v>41620</v>
          </cell>
        </row>
        <row r="1412">
          <cell r="C1412">
            <v>0</v>
          </cell>
          <cell r="D1412" t="str">
            <v>SENSEX2552071400CE</v>
          </cell>
          <cell r="E1412" t="str">
            <v>SENSEX</v>
          </cell>
          <cell r="G1412">
            <v>71400</v>
          </cell>
          <cell r="H1412" t="str">
            <v>CE</v>
          </cell>
          <cell r="J1412">
            <v>10876.850000000006</v>
          </cell>
          <cell r="K1412">
            <v>-10876.850000000006</v>
          </cell>
          <cell r="L1412">
            <v>0</v>
          </cell>
        </row>
        <row r="1413">
          <cell r="C1413">
            <v>1.35</v>
          </cell>
          <cell r="D1413" t="str">
            <v>SENSEX2552075400PE</v>
          </cell>
          <cell r="E1413" t="str">
            <v>SENSEX</v>
          </cell>
          <cell r="G1413">
            <v>75400</v>
          </cell>
          <cell r="H1413" t="str">
            <v>PE</v>
          </cell>
          <cell r="J1413">
            <v>0</v>
          </cell>
          <cell r="K1413">
            <v>1.35</v>
          </cell>
          <cell r="L1413">
            <v>86860</v>
          </cell>
        </row>
        <row r="1414">
          <cell r="C1414">
            <v>1.25</v>
          </cell>
          <cell r="D1414" t="str">
            <v>SENSEX2552089200CE</v>
          </cell>
          <cell r="E1414" t="str">
            <v>SENSEX</v>
          </cell>
          <cell r="G1414">
            <v>89200</v>
          </cell>
          <cell r="H1414" t="str">
            <v>CE</v>
          </cell>
          <cell r="J1414">
            <v>0</v>
          </cell>
          <cell r="K1414">
            <v>1.25</v>
          </cell>
          <cell r="L1414">
            <v>8400</v>
          </cell>
        </row>
        <row r="1415">
          <cell r="C1415">
            <v>1.2</v>
          </cell>
          <cell r="D1415" t="str">
            <v>SENSEX2552074100PE</v>
          </cell>
          <cell r="E1415" t="str">
            <v>SENSEX</v>
          </cell>
          <cell r="G1415">
            <v>74100</v>
          </cell>
          <cell r="H1415" t="str">
            <v>PE</v>
          </cell>
          <cell r="J1415">
            <v>0</v>
          </cell>
          <cell r="K1415">
            <v>1.2</v>
          </cell>
          <cell r="L1415">
            <v>36360</v>
          </cell>
        </row>
        <row r="1416">
          <cell r="C1416">
            <v>0</v>
          </cell>
          <cell r="D1416" t="str">
            <v>SENSEX2552066400PE</v>
          </cell>
          <cell r="E1416" t="str">
            <v>SENSEX</v>
          </cell>
          <cell r="G1416">
            <v>66400</v>
          </cell>
          <cell r="H1416" t="str">
            <v>PE</v>
          </cell>
          <cell r="J1416">
            <v>0</v>
          </cell>
          <cell r="K1416">
            <v>0</v>
          </cell>
          <cell r="L1416">
            <v>0</v>
          </cell>
        </row>
        <row r="1417">
          <cell r="C1417">
            <v>1.4</v>
          </cell>
          <cell r="D1417" t="str">
            <v>SENSEX2552087900CE</v>
          </cell>
          <cell r="E1417" t="str">
            <v>SENSEX</v>
          </cell>
          <cell r="G1417">
            <v>87900</v>
          </cell>
          <cell r="H1417" t="str">
            <v>CE</v>
          </cell>
          <cell r="J1417">
            <v>0</v>
          </cell>
          <cell r="K1417">
            <v>1.4</v>
          </cell>
          <cell r="L1417">
            <v>118200</v>
          </cell>
        </row>
        <row r="1418">
          <cell r="C1418">
            <v>0</v>
          </cell>
          <cell r="D1418" t="str">
            <v>SENSEX2552068400PE</v>
          </cell>
          <cell r="E1418" t="str">
            <v>SENSEX</v>
          </cell>
          <cell r="G1418">
            <v>68400</v>
          </cell>
          <cell r="H1418" t="str">
            <v>PE</v>
          </cell>
          <cell r="J1418">
            <v>0</v>
          </cell>
          <cell r="K1418">
            <v>0</v>
          </cell>
          <cell r="L1418">
            <v>0</v>
          </cell>
        </row>
        <row r="1419">
          <cell r="C1419">
            <v>0</v>
          </cell>
          <cell r="D1419" t="str">
            <v>SENSEX2552066000CE</v>
          </cell>
          <cell r="E1419" t="str">
            <v>SENSEX</v>
          </cell>
          <cell r="G1419">
            <v>66000</v>
          </cell>
          <cell r="H1419" t="str">
            <v>CE</v>
          </cell>
          <cell r="J1419">
            <v>16276.850000000006</v>
          </cell>
          <cell r="K1419">
            <v>-16276.850000000006</v>
          </cell>
          <cell r="L1419">
            <v>0</v>
          </cell>
        </row>
        <row r="1420">
          <cell r="C1420">
            <v>719.25</v>
          </cell>
          <cell r="D1420" t="str">
            <v>SENSEX2552081700CE</v>
          </cell>
          <cell r="E1420" t="str">
            <v>SENSEX</v>
          </cell>
          <cell r="G1420">
            <v>81700</v>
          </cell>
          <cell r="H1420" t="str">
            <v>CE</v>
          </cell>
          <cell r="J1420">
            <v>576.85000000000582</v>
          </cell>
          <cell r="K1420">
            <v>142.39999999999418</v>
          </cell>
          <cell r="L1420">
            <v>210420</v>
          </cell>
        </row>
        <row r="1421">
          <cell r="C1421">
            <v>0</v>
          </cell>
          <cell r="D1421" t="str">
            <v>SENSEX2552075500CE</v>
          </cell>
          <cell r="E1421" t="str">
            <v>SENSEX</v>
          </cell>
          <cell r="G1421">
            <v>75500</v>
          </cell>
          <cell r="H1421" t="str">
            <v>CE</v>
          </cell>
          <cell r="J1421">
            <v>6776.8500000000058</v>
          </cell>
          <cell r="K1421">
            <v>-6776.8500000000058</v>
          </cell>
          <cell r="L1421">
            <v>0</v>
          </cell>
        </row>
        <row r="1422">
          <cell r="C1422">
            <v>1.7</v>
          </cell>
          <cell r="D1422" t="str">
            <v>SENSEX2552086900CE</v>
          </cell>
          <cell r="E1422" t="str">
            <v>SENSEX</v>
          </cell>
          <cell r="G1422">
            <v>86900</v>
          </cell>
          <cell r="H1422" t="str">
            <v>CE</v>
          </cell>
          <cell r="J1422">
            <v>0</v>
          </cell>
          <cell r="K1422">
            <v>1.7</v>
          </cell>
          <cell r="L1422">
            <v>121400</v>
          </cell>
        </row>
        <row r="1423">
          <cell r="C1423">
            <v>149.69999999999999</v>
          </cell>
          <cell r="D1423" t="str">
            <v>SENSEX2552082800CE</v>
          </cell>
          <cell r="E1423" t="str">
            <v>SENSEX</v>
          </cell>
          <cell r="G1423">
            <v>82800</v>
          </cell>
          <cell r="H1423" t="str">
            <v>CE</v>
          </cell>
          <cell r="J1423">
            <v>0</v>
          </cell>
          <cell r="K1423">
            <v>149.69999999999999</v>
          </cell>
          <cell r="L1423">
            <v>6811820</v>
          </cell>
        </row>
        <row r="1424">
          <cell r="C1424">
            <v>206.1</v>
          </cell>
          <cell r="D1424" t="str">
            <v>SENSEX2552082600CE</v>
          </cell>
          <cell r="E1424" t="str">
            <v>SENSEX</v>
          </cell>
          <cell r="G1424">
            <v>82600</v>
          </cell>
          <cell r="H1424" t="str">
            <v>CE</v>
          </cell>
          <cell r="J1424">
            <v>0</v>
          </cell>
          <cell r="K1424">
            <v>206.1</v>
          </cell>
          <cell r="L1424">
            <v>7896660</v>
          </cell>
        </row>
        <row r="1425">
          <cell r="C1425">
            <v>0</v>
          </cell>
          <cell r="D1425" t="str">
            <v>SENSEX2552071800CE</v>
          </cell>
          <cell r="E1425" t="str">
            <v>SENSEX</v>
          </cell>
          <cell r="G1425">
            <v>71800</v>
          </cell>
          <cell r="H1425" t="str">
            <v>CE</v>
          </cell>
          <cell r="J1425">
            <v>10476.850000000006</v>
          </cell>
          <cell r="K1425">
            <v>-10476.850000000006</v>
          </cell>
          <cell r="L1425">
            <v>0</v>
          </cell>
        </row>
        <row r="1426">
          <cell r="C1426">
            <v>1.05</v>
          </cell>
          <cell r="D1426" t="str">
            <v>SENSEX2552073100PE</v>
          </cell>
          <cell r="E1426" t="str">
            <v>SENSEX</v>
          </cell>
          <cell r="G1426">
            <v>73100</v>
          </cell>
          <cell r="H1426" t="str">
            <v>PE</v>
          </cell>
          <cell r="J1426">
            <v>0</v>
          </cell>
          <cell r="K1426">
            <v>1.05</v>
          </cell>
          <cell r="L1426">
            <v>7100</v>
          </cell>
        </row>
        <row r="1427">
          <cell r="C1427">
            <v>0</v>
          </cell>
          <cell r="D1427" t="str">
            <v>SENSEX2552085500PE</v>
          </cell>
          <cell r="E1427" t="str">
            <v>SENSEX</v>
          </cell>
          <cell r="G1427">
            <v>85500</v>
          </cell>
          <cell r="H1427" t="str">
            <v>PE</v>
          </cell>
          <cell r="J1427">
            <v>3223.1499999999942</v>
          </cell>
          <cell r="K1427">
            <v>-3223.1499999999942</v>
          </cell>
          <cell r="L1427">
            <v>0</v>
          </cell>
        </row>
        <row r="1428">
          <cell r="C1428">
            <v>11.65</v>
          </cell>
          <cell r="D1428" t="str">
            <v>SENSEX2552079800PE</v>
          </cell>
          <cell r="E1428" t="str">
            <v>SENSEX</v>
          </cell>
          <cell r="G1428">
            <v>79800</v>
          </cell>
          <cell r="H1428" t="str">
            <v>PE</v>
          </cell>
          <cell r="J1428">
            <v>0</v>
          </cell>
          <cell r="K1428">
            <v>11.65</v>
          </cell>
          <cell r="L1428">
            <v>2068940</v>
          </cell>
        </row>
        <row r="1429">
          <cell r="C1429">
            <v>0</v>
          </cell>
          <cell r="D1429" t="str">
            <v>SENSEX2552070300PE</v>
          </cell>
          <cell r="E1429" t="str">
            <v>SENSEX</v>
          </cell>
          <cell r="G1429">
            <v>70300</v>
          </cell>
          <cell r="H1429" t="str">
            <v>PE</v>
          </cell>
          <cell r="J1429">
            <v>0</v>
          </cell>
          <cell r="K1429">
            <v>0</v>
          </cell>
          <cell r="L1429">
            <v>0</v>
          </cell>
        </row>
        <row r="1430">
          <cell r="C1430">
            <v>0</v>
          </cell>
          <cell r="D1430" t="str">
            <v>SENSEX2552087400PE</v>
          </cell>
          <cell r="E1430" t="str">
            <v>SENSEX</v>
          </cell>
          <cell r="G1430">
            <v>87400</v>
          </cell>
          <cell r="H1430" t="str">
            <v>PE</v>
          </cell>
          <cell r="J1430">
            <v>5123.1499999999942</v>
          </cell>
          <cell r="K1430">
            <v>-5123.1499999999942</v>
          </cell>
          <cell r="L1430">
            <v>0</v>
          </cell>
        </row>
        <row r="1431">
          <cell r="C1431">
            <v>0</v>
          </cell>
          <cell r="D1431" t="str">
            <v>SENSEX2552068900CE</v>
          </cell>
          <cell r="E1431" t="str">
            <v>SENSEX</v>
          </cell>
          <cell r="G1431">
            <v>68900</v>
          </cell>
          <cell r="H1431" t="str">
            <v>CE</v>
          </cell>
          <cell r="J1431">
            <v>13376.850000000006</v>
          </cell>
          <cell r="K1431">
            <v>-13376.850000000006</v>
          </cell>
          <cell r="L1431">
            <v>0</v>
          </cell>
        </row>
        <row r="1432">
          <cell r="C1432">
            <v>1.3</v>
          </cell>
          <cell r="D1432" t="str">
            <v>SENSEX2552088500CE</v>
          </cell>
          <cell r="E1432" t="str">
            <v>SENSEX</v>
          </cell>
          <cell r="G1432">
            <v>88500</v>
          </cell>
          <cell r="H1432" t="str">
            <v>CE</v>
          </cell>
          <cell r="J1432">
            <v>0</v>
          </cell>
          <cell r="K1432">
            <v>1.3</v>
          </cell>
          <cell r="L1432">
            <v>284220</v>
          </cell>
        </row>
        <row r="1433">
          <cell r="C1433">
            <v>1239.25</v>
          </cell>
          <cell r="D1433" t="str">
            <v>SENSEX2552081100CE</v>
          </cell>
          <cell r="E1433" t="str">
            <v>SENSEX</v>
          </cell>
          <cell r="G1433">
            <v>81100</v>
          </cell>
          <cell r="H1433" t="str">
            <v>CE</v>
          </cell>
          <cell r="J1433">
            <v>1176.8500000000058</v>
          </cell>
          <cell r="K1433">
            <v>62.399999999994179</v>
          </cell>
          <cell r="L1433">
            <v>3040</v>
          </cell>
        </row>
        <row r="1434">
          <cell r="C1434">
            <v>1.4</v>
          </cell>
          <cell r="D1434" t="str">
            <v>SENSEX2552088100CE</v>
          </cell>
          <cell r="E1434" t="str">
            <v>SENSEX</v>
          </cell>
          <cell r="G1434">
            <v>88100</v>
          </cell>
          <cell r="H1434" t="str">
            <v>CE</v>
          </cell>
          <cell r="J1434">
            <v>0</v>
          </cell>
          <cell r="K1434">
            <v>1.4</v>
          </cell>
          <cell r="L1434">
            <v>43080</v>
          </cell>
        </row>
        <row r="1435">
          <cell r="C1435">
            <v>1.3</v>
          </cell>
          <cell r="D1435" t="str">
            <v>SENSEX2552088800CE</v>
          </cell>
          <cell r="E1435" t="str">
            <v>SENSEX</v>
          </cell>
          <cell r="G1435">
            <v>88800</v>
          </cell>
          <cell r="H1435" t="str">
            <v>CE</v>
          </cell>
          <cell r="J1435">
            <v>0</v>
          </cell>
          <cell r="K1435">
            <v>1.3</v>
          </cell>
          <cell r="L1435">
            <v>12540</v>
          </cell>
        </row>
        <row r="1436">
          <cell r="C1436">
            <v>0</v>
          </cell>
          <cell r="D1436" t="str">
            <v>SENSEX2552067900PE</v>
          </cell>
          <cell r="E1436" t="str">
            <v>SENSEX</v>
          </cell>
          <cell r="G1436">
            <v>67900</v>
          </cell>
          <cell r="H1436" t="str">
            <v>PE</v>
          </cell>
          <cell r="J1436">
            <v>0</v>
          </cell>
          <cell r="K1436">
            <v>0</v>
          </cell>
          <cell r="L1436">
            <v>0</v>
          </cell>
        </row>
        <row r="1437">
          <cell r="C1437">
            <v>1.5</v>
          </cell>
          <cell r="D1437" t="str">
            <v>SENSEX2552087200CE</v>
          </cell>
          <cell r="E1437" t="str">
            <v>SENSEX</v>
          </cell>
          <cell r="G1437">
            <v>87200</v>
          </cell>
          <cell r="H1437" t="str">
            <v>CE</v>
          </cell>
          <cell r="J1437">
            <v>0</v>
          </cell>
          <cell r="K1437">
            <v>1.5</v>
          </cell>
          <cell r="L1437">
            <v>278720</v>
          </cell>
        </row>
        <row r="1438">
          <cell r="C1438">
            <v>0</v>
          </cell>
          <cell r="D1438" t="str">
            <v>SENSEX2552070400PE</v>
          </cell>
          <cell r="E1438" t="str">
            <v>SENSEX</v>
          </cell>
          <cell r="G1438">
            <v>70400</v>
          </cell>
          <cell r="H1438" t="str">
            <v>PE</v>
          </cell>
          <cell r="J1438">
            <v>0</v>
          </cell>
          <cell r="K1438">
            <v>0</v>
          </cell>
          <cell r="L1438">
            <v>0</v>
          </cell>
        </row>
        <row r="1439">
          <cell r="C1439">
            <v>0</v>
          </cell>
          <cell r="D1439" t="str">
            <v>SENSEX2552077300CE</v>
          </cell>
          <cell r="E1439" t="str">
            <v>SENSEX</v>
          </cell>
          <cell r="G1439">
            <v>77300</v>
          </cell>
          <cell r="H1439" t="str">
            <v>CE</v>
          </cell>
          <cell r="J1439">
            <v>4976.8500000000058</v>
          </cell>
          <cell r="K1439">
            <v>-4976.8500000000058</v>
          </cell>
          <cell r="L1439">
            <v>0</v>
          </cell>
        </row>
        <row r="1440">
          <cell r="C1440">
            <v>0</v>
          </cell>
          <cell r="D1440" t="str">
            <v>SENSEX2552085400PE</v>
          </cell>
          <cell r="E1440" t="str">
            <v>SENSEX</v>
          </cell>
          <cell r="G1440">
            <v>85400</v>
          </cell>
          <cell r="H1440" t="str">
            <v>PE</v>
          </cell>
          <cell r="J1440">
            <v>3123.1499999999942</v>
          </cell>
          <cell r="K1440">
            <v>-3123.1499999999942</v>
          </cell>
          <cell r="L1440">
            <v>0</v>
          </cell>
        </row>
        <row r="1441">
          <cell r="C1441">
            <v>0</v>
          </cell>
          <cell r="D1441" t="str">
            <v>SENSEX2552073300PE</v>
          </cell>
          <cell r="E1441" t="str">
            <v>SENSEX</v>
          </cell>
          <cell r="G1441">
            <v>73300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0</v>
          </cell>
          <cell r="D1442" t="str">
            <v>SENSEX2552084800PE</v>
          </cell>
          <cell r="E1442" t="str">
            <v>SENSEX</v>
          </cell>
          <cell r="G1442">
            <v>84800</v>
          </cell>
          <cell r="H1442" t="str">
            <v>PE</v>
          </cell>
          <cell r="J1442">
            <v>2523.1499999999942</v>
          </cell>
          <cell r="K1442">
            <v>-2523.1499999999942</v>
          </cell>
          <cell r="L1442">
            <v>0</v>
          </cell>
        </row>
        <row r="1443">
          <cell r="C1443">
            <v>2160</v>
          </cell>
          <cell r="D1443" t="str">
            <v>SENSEX2552084400PE</v>
          </cell>
          <cell r="E1443" t="str">
            <v>SENSEX</v>
          </cell>
          <cell r="G1443">
            <v>84400</v>
          </cell>
          <cell r="H1443" t="str">
            <v>PE</v>
          </cell>
          <cell r="J1443">
            <v>2123.1499999999942</v>
          </cell>
          <cell r="K1443">
            <v>36.850000000005821</v>
          </cell>
          <cell r="L1443">
            <v>980</v>
          </cell>
        </row>
        <row r="1444">
          <cell r="C1444">
            <v>0</v>
          </cell>
          <cell r="D1444" t="str">
            <v>SENSEX2552069600CE</v>
          </cell>
          <cell r="E1444" t="str">
            <v>SENSEX</v>
          </cell>
          <cell r="G1444">
            <v>69600</v>
          </cell>
          <cell r="H1444" t="str">
            <v>CE</v>
          </cell>
          <cell r="J1444">
            <v>12676.850000000006</v>
          </cell>
          <cell r="K1444">
            <v>-12676.850000000006</v>
          </cell>
          <cell r="L1444">
            <v>0</v>
          </cell>
        </row>
        <row r="1445">
          <cell r="C1445">
            <v>1.55</v>
          </cell>
          <cell r="D1445" t="str">
            <v>SENSEX2552076300PE</v>
          </cell>
          <cell r="E1445" t="str">
            <v>SENSEX</v>
          </cell>
          <cell r="G1445">
            <v>76300</v>
          </cell>
          <cell r="H1445" t="str">
            <v>PE</v>
          </cell>
          <cell r="J1445">
            <v>0</v>
          </cell>
          <cell r="K1445">
            <v>1.55</v>
          </cell>
          <cell r="L1445">
            <v>45020</v>
          </cell>
        </row>
        <row r="1446">
          <cell r="C1446">
            <v>0</v>
          </cell>
          <cell r="D1446" t="str">
            <v>SENSEX2552088100PE</v>
          </cell>
          <cell r="E1446" t="str">
            <v>SENSEX</v>
          </cell>
          <cell r="G1446">
            <v>88100</v>
          </cell>
          <cell r="H1446" t="str">
            <v>PE</v>
          </cell>
          <cell r="J1446">
            <v>5823.1499999999942</v>
          </cell>
          <cell r="K1446">
            <v>-5823.1499999999942</v>
          </cell>
          <cell r="L1446">
            <v>0</v>
          </cell>
        </row>
        <row r="1447">
          <cell r="C1447">
            <v>1.9</v>
          </cell>
          <cell r="D1447" t="str">
            <v>SENSEX2552086600CE</v>
          </cell>
          <cell r="E1447" t="str">
            <v>SENSEX</v>
          </cell>
          <cell r="G1447">
            <v>86600</v>
          </cell>
          <cell r="H1447" t="str">
            <v>CE</v>
          </cell>
          <cell r="J1447">
            <v>0</v>
          </cell>
          <cell r="K1447">
            <v>1.9</v>
          </cell>
          <cell r="L1447">
            <v>185920</v>
          </cell>
        </row>
        <row r="1448">
          <cell r="C1448">
            <v>0</v>
          </cell>
          <cell r="D1448" t="str">
            <v>SENSEX2552087300PE</v>
          </cell>
          <cell r="E1448" t="str">
            <v>SENSEX</v>
          </cell>
          <cell r="G1448">
            <v>87300</v>
          </cell>
          <cell r="H1448" t="str">
            <v>PE</v>
          </cell>
          <cell r="J1448">
            <v>5023.1499999999942</v>
          </cell>
          <cell r="K1448">
            <v>-5023.1499999999942</v>
          </cell>
          <cell r="L1448">
            <v>0</v>
          </cell>
        </row>
        <row r="1449">
          <cell r="C1449">
            <v>567.1</v>
          </cell>
          <cell r="D1449" t="str">
            <v>SENSEX2552081900CE</v>
          </cell>
          <cell r="E1449" t="str">
            <v>SENSEX</v>
          </cell>
          <cell r="G1449">
            <v>81900</v>
          </cell>
          <cell r="H1449" t="str">
            <v>CE</v>
          </cell>
          <cell r="J1449">
            <v>376.85000000000582</v>
          </cell>
          <cell r="K1449">
            <v>190.2499999999942</v>
          </cell>
          <cell r="L1449">
            <v>674220</v>
          </cell>
        </row>
        <row r="1450">
          <cell r="C1450">
            <v>0.65</v>
          </cell>
          <cell r="D1450" t="str">
            <v>SENSEX2552066000PE</v>
          </cell>
          <cell r="E1450" t="str">
            <v>SENSEX</v>
          </cell>
          <cell r="G1450">
            <v>66000</v>
          </cell>
          <cell r="H1450" t="str">
            <v>PE</v>
          </cell>
          <cell r="J1450">
            <v>0</v>
          </cell>
          <cell r="K1450">
            <v>0.65</v>
          </cell>
          <cell r="L1450">
            <v>169720</v>
          </cell>
        </row>
        <row r="1451">
          <cell r="C1451">
            <v>0</v>
          </cell>
          <cell r="D1451" t="str">
            <v>SENSEX2552072600PE</v>
          </cell>
          <cell r="E1451" t="str">
            <v>SENSEX</v>
          </cell>
          <cell r="G1451">
            <v>72600</v>
          </cell>
          <cell r="H1451" t="str">
            <v>PE</v>
          </cell>
          <cell r="J1451">
            <v>0</v>
          </cell>
          <cell r="K1451">
            <v>0</v>
          </cell>
          <cell r="L1451">
            <v>0</v>
          </cell>
        </row>
        <row r="1452">
          <cell r="C1452">
            <v>58.95</v>
          </cell>
          <cell r="D1452" t="str">
            <v>SENSEX2552081100PE</v>
          </cell>
          <cell r="E1452" t="str">
            <v>SENSEX</v>
          </cell>
          <cell r="G1452">
            <v>81100</v>
          </cell>
          <cell r="H1452" t="str">
            <v>PE</v>
          </cell>
          <cell r="J1452">
            <v>0</v>
          </cell>
          <cell r="K1452">
            <v>58.95</v>
          </cell>
          <cell r="L1452">
            <v>3716720</v>
          </cell>
        </row>
        <row r="1453">
          <cell r="C1453">
            <v>0</v>
          </cell>
          <cell r="D1453" t="str">
            <v>SENSEX2552071400PE</v>
          </cell>
          <cell r="E1453" t="str">
            <v>SENSEX</v>
          </cell>
          <cell r="G1453">
            <v>71400</v>
          </cell>
          <cell r="H1453" t="str">
            <v>PE</v>
          </cell>
          <cell r="J1453">
            <v>0</v>
          </cell>
          <cell r="K1453">
            <v>0</v>
          </cell>
          <cell r="L1453">
            <v>0</v>
          </cell>
        </row>
        <row r="1454">
          <cell r="C1454">
            <v>0</v>
          </cell>
          <cell r="D1454" t="str">
            <v>SENSEX2552075400CE</v>
          </cell>
          <cell r="E1454" t="str">
            <v>SENSEX</v>
          </cell>
          <cell r="G1454">
            <v>75400</v>
          </cell>
          <cell r="H1454" t="str">
            <v>CE</v>
          </cell>
          <cell r="J1454">
            <v>6876.8500000000058</v>
          </cell>
          <cell r="K1454">
            <v>-6876.8500000000058</v>
          </cell>
          <cell r="L1454">
            <v>0</v>
          </cell>
        </row>
        <row r="1455">
          <cell r="C1455">
            <v>4.9000000000000004</v>
          </cell>
          <cell r="D1455" t="str">
            <v>SENSEX2552078900PE</v>
          </cell>
          <cell r="E1455" t="str">
            <v>SENSEX</v>
          </cell>
          <cell r="G1455">
            <v>78900</v>
          </cell>
          <cell r="H1455" t="str">
            <v>PE</v>
          </cell>
          <cell r="J1455">
            <v>0</v>
          </cell>
          <cell r="K1455">
            <v>4.9000000000000004</v>
          </cell>
          <cell r="L1455">
            <v>609600</v>
          </cell>
        </row>
        <row r="1456">
          <cell r="C1456">
            <v>1.35</v>
          </cell>
          <cell r="D1456" t="str">
            <v>SENSEX2552075800PE</v>
          </cell>
          <cell r="E1456" t="str">
            <v>SENSEX</v>
          </cell>
          <cell r="G1456">
            <v>75800</v>
          </cell>
          <cell r="H1456" t="str">
            <v>PE</v>
          </cell>
          <cell r="J1456">
            <v>0</v>
          </cell>
          <cell r="K1456">
            <v>1.35</v>
          </cell>
          <cell r="L1456">
            <v>97200</v>
          </cell>
        </row>
        <row r="1457">
          <cell r="C1457">
            <v>38.799999999999997</v>
          </cell>
          <cell r="D1457" t="str">
            <v>SENSEX2552083600CE</v>
          </cell>
          <cell r="E1457" t="str">
            <v>SENSEX</v>
          </cell>
          <cell r="G1457">
            <v>83600</v>
          </cell>
          <cell r="H1457" t="str">
            <v>CE</v>
          </cell>
          <cell r="J1457">
            <v>0</v>
          </cell>
          <cell r="K1457">
            <v>38.799999999999997</v>
          </cell>
          <cell r="L1457">
            <v>5384620</v>
          </cell>
        </row>
        <row r="1458">
          <cell r="C1458">
            <v>281</v>
          </cell>
          <cell r="D1458" t="str">
            <v>SENSEX2552082400CE</v>
          </cell>
          <cell r="E1458" t="str">
            <v>SENSEX</v>
          </cell>
          <cell r="G1458">
            <v>82400</v>
          </cell>
          <cell r="H1458" t="str">
            <v>CE</v>
          </cell>
          <cell r="J1458">
            <v>0</v>
          </cell>
          <cell r="K1458">
            <v>281</v>
          </cell>
          <cell r="L1458">
            <v>13377500</v>
          </cell>
        </row>
        <row r="1459">
          <cell r="C1459">
            <v>0</v>
          </cell>
          <cell r="D1459" t="str">
            <v>SENSEX2552066200CE</v>
          </cell>
          <cell r="E1459" t="str">
            <v>SENSEX</v>
          </cell>
          <cell r="G1459">
            <v>66200</v>
          </cell>
          <cell r="H1459" t="str">
            <v>CE</v>
          </cell>
          <cell r="J1459">
            <v>16076.850000000006</v>
          </cell>
          <cell r="K1459">
            <v>-16076.850000000006</v>
          </cell>
          <cell r="L1459">
            <v>0</v>
          </cell>
        </row>
        <row r="1460">
          <cell r="C1460">
            <v>0</v>
          </cell>
          <cell r="D1460" t="str">
            <v>SENSEX2552087000PE</v>
          </cell>
          <cell r="E1460" t="str">
            <v>SENSEX</v>
          </cell>
          <cell r="G1460">
            <v>87000</v>
          </cell>
          <cell r="H1460" t="str">
            <v>PE</v>
          </cell>
          <cell r="J1460">
            <v>4723.1499999999942</v>
          </cell>
          <cell r="K1460">
            <v>-4723.1499999999942</v>
          </cell>
          <cell r="L1460">
            <v>0</v>
          </cell>
        </row>
        <row r="1461">
          <cell r="C1461">
            <v>1.2</v>
          </cell>
          <cell r="D1461" t="str">
            <v>SENSEX2552074600PE</v>
          </cell>
          <cell r="E1461" t="str">
            <v>SENSEX</v>
          </cell>
          <cell r="G1461">
            <v>74600</v>
          </cell>
          <cell r="H1461" t="str">
            <v>PE</v>
          </cell>
          <cell r="J1461">
            <v>0</v>
          </cell>
          <cell r="K1461">
            <v>1.2</v>
          </cell>
          <cell r="L1461">
            <v>29460</v>
          </cell>
        </row>
        <row r="1462">
          <cell r="C1462">
            <v>2.1</v>
          </cell>
          <cell r="D1462" t="str">
            <v>SENSEX2552077500PE</v>
          </cell>
          <cell r="E1462" t="str">
            <v>SENSEX</v>
          </cell>
          <cell r="G1462">
            <v>77500</v>
          </cell>
          <cell r="H1462" t="str">
            <v>PE</v>
          </cell>
          <cell r="J1462">
            <v>0</v>
          </cell>
          <cell r="K1462">
            <v>2.1</v>
          </cell>
          <cell r="L1462">
            <v>1441720</v>
          </cell>
        </row>
        <row r="1463">
          <cell r="C1463">
            <v>5240</v>
          </cell>
          <cell r="D1463" t="str">
            <v>SENSEX2552077000CE</v>
          </cell>
          <cell r="E1463" t="str">
            <v>SENSEX</v>
          </cell>
          <cell r="G1463">
            <v>77000</v>
          </cell>
          <cell r="H1463" t="str">
            <v>CE</v>
          </cell>
          <cell r="J1463">
            <v>5276.8500000000058</v>
          </cell>
          <cell r="K1463">
            <v>-36.850000000005821</v>
          </cell>
          <cell r="L1463">
            <v>120</v>
          </cell>
        </row>
        <row r="1464">
          <cell r="C1464">
            <v>520.95000000000005</v>
          </cell>
          <cell r="D1464" t="str">
            <v>SENSEX2552082600PE</v>
          </cell>
          <cell r="E1464" t="str">
            <v>SENSEX</v>
          </cell>
          <cell r="G1464">
            <v>82600</v>
          </cell>
          <cell r="H1464" t="str">
            <v>PE</v>
          </cell>
          <cell r="J1464">
            <v>323.14999999999418</v>
          </cell>
          <cell r="K1464">
            <v>197.80000000000587</v>
          </cell>
          <cell r="L1464">
            <v>1771560</v>
          </cell>
        </row>
        <row r="1465">
          <cell r="C1465">
            <v>250.5</v>
          </cell>
          <cell r="D1465" t="str">
            <v>SENSEX2552082100PE</v>
          </cell>
          <cell r="E1465" t="str">
            <v>SENSEX</v>
          </cell>
          <cell r="G1465">
            <v>82100</v>
          </cell>
          <cell r="H1465" t="str">
            <v>PE</v>
          </cell>
          <cell r="J1465">
            <v>0</v>
          </cell>
          <cell r="K1465">
            <v>250.5</v>
          </cell>
          <cell r="L1465">
            <v>8323060</v>
          </cell>
        </row>
        <row r="1466">
          <cell r="C1466">
            <v>0</v>
          </cell>
          <cell r="D1466" t="str">
            <v>SENSEX2552068000CE</v>
          </cell>
          <cell r="E1466" t="str">
            <v>SENSEX</v>
          </cell>
          <cell r="G1466">
            <v>68000</v>
          </cell>
          <cell r="H1466" t="str">
            <v>CE</v>
          </cell>
          <cell r="J1466">
            <v>14276.850000000006</v>
          </cell>
          <cell r="K1466">
            <v>-14276.850000000006</v>
          </cell>
          <cell r="L1466">
            <v>0</v>
          </cell>
        </row>
        <row r="1467">
          <cell r="C1467">
            <v>0</v>
          </cell>
          <cell r="D1467" t="str">
            <v>SENSEX2552085600PE</v>
          </cell>
          <cell r="E1467" t="str">
            <v>SENSEX</v>
          </cell>
          <cell r="G1467">
            <v>85600</v>
          </cell>
          <cell r="H1467" t="str">
            <v>PE</v>
          </cell>
          <cell r="J1467">
            <v>3323.1499999999942</v>
          </cell>
          <cell r="K1467">
            <v>-3323.1499999999942</v>
          </cell>
          <cell r="L1467">
            <v>0</v>
          </cell>
        </row>
        <row r="1468">
          <cell r="C1468">
            <v>18.600000000000001</v>
          </cell>
          <cell r="D1468" t="str">
            <v>SENSEX2552080200PE</v>
          </cell>
          <cell r="E1468" t="str">
            <v>SENSEX</v>
          </cell>
          <cell r="G1468">
            <v>80200</v>
          </cell>
          <cell r="H1468" t="str">
            <v>PE</v>
          </cell>
          <cell r="J1468">
            <v>0</v>
          </cell>
          <cell r="K1468">
            <v>18.600000000000001</v>
          </cell>
          <cell r="L1468">
            <v>2934300</v>
          </cell>
        </row>
        <row r="1469">
          <cell r="C1469">
            <v>3059.6</v>
          </cell>
          <cell r="D1469" t="str">
            <v>SENSEX2552079300CE</v>
          </cell>
          <cell r="E1469" t="str">
            <v>SENSEX</v>
          </cell>
          <cell r="G1469">
            <v>79300</v>
          </cell>
          <cell r="H1469" t="str">
            <v>CE</v>
          </cell>
          <cell r="J1469">
            <v>2976.8500000000058</v>
          </cell>
          <cell r="K1469">
            <v>82.749999999994088</v>
          </cell>
          <cell r="L1469">
            <v>40</v>
          </cell>
        </row>
        <row r="1470">
          <cell r="C1470">
            <v>2.0499999999999998</v>
          </cell>
          <cell r="D1470" t="str">
            <v>SENSEX2552077400PE</v>
          </cell>
          <cell r="E1470" t="str">
            <v>SENSEX</v>
          </cell>
          <cell r="G1470">
            <v>77400</v>
          </cell>
          <cell r="H1470" t="str">
            <v>PE</v>
          </cell>
          <cell r="J1470">
            <v>0</v>
          </cell>
          <cell r="K1470">
            <v>2.0499999999999998</v>
          </cell>
          <cell r="L1470">
            <v>145920</v>
          </cell>
        </row>
        <row r="1471">
          <cell r="C1471">
            <v>593.5</v>
          </cell>
          <cell r="D1471" t="str">
            <v>SENSEX2552082700PE</v>
          </cell>
          <cell r="E1471" t="str">
            <v>SENSEX</v>
          </cell>
          <cell r="G1471">
            <v>82700</v>
          </cell>
          <cell r="H1471" t="str">
            <v>PE</v>
          </cell>
          <cell r="J1471">
            <v>423.14999999999418</v>
          </cell>
          <cell r="K1471">
            <v>170.35000000000582</v>
          </cell>
          <cell r="L1471">
            <v>768120</v>
          </cell>
        </row>
        <row r="1472">
          <cell r="C1472">
            <v>0.7</v>
          </cell>
          <cell r="D1472" t="str">
            <v>SENSEX2552071000PE</v>
          </cell>
          <cell r="E1472" t="str">
            <v>SENSEX</v>
          </cell>
          <cell r="G1472">
            <v>71000</v>
          </cell>
          <cell r="H1472" t="str">
            <v>PE</v>
          </cell>
          <cell r="J1472">
            <v>0</v>
          </cell>
          <cell r="K1472">
            <v>0.7</v>
          </cell>
          <cell r="L1472">
            <v>74520</v>
          </cell>
        </row>
        <row r="1473">
          <cell r="C1473">
            <v>0</v>
          </cell>
          <cell r="D1473" t="str">
            <v>SENSEX2552071100CE</v>
          </cell>
          <cell r="E1473" t="str">
            <v>SENSEX</v>
          </cell>
          <cell r="G1473">
            <v>71100</v>
          </cell>
          <cell r="H1473" t="str">
            <v>CE</v>
          </cell>
          <cell r="J1473">
            <v>11176.850000000006</v>
          </cell>
          <cell r="K1473">
            <v>-11176.850000000006</v>
          </cell>
          <cell r="L1473">
            <v>0</v>
          </cell>
        </row>
        <row r="1474">
          <cell r="C1474">
            <v>21.1</v>
          </cell>
          <cell r="D1474" t="str">
            <v>SENSEX2552080300PE</v>
          </cell>
          <cell r="E1474" t="str">
            <v>SENSEX</v>
          </cell>
          <cell r="G1474">
            <v>80300</v>
          </cell>
          <cell r="H1474" t="str">
            <v>PE</v>
          </cell>
          <cell r="J1474">
            <v>0</v>
          </cell>
          <cell r="K1474">
            <v>21.1</v>
          </cell>
          <cell r="L1474">
            <v>2463440</v>
          </cell>
        </row>
        <row r="1475">
          <cell r="C1475">
            <v>0</v>
          </cell>
          <cell r="D1475" t="str">
            <v>SENSEX2552069100PE</v>
          </cell>
          <cell r="E1475" t="str">
            <v>SENSEX</v>
          </cell>
          <cell r="G1475">
            <v>69100</v>
          </cell>
          <cell r="H1475" t="str">
            <v>PE</v>
          </cell>
          <cell r="J1475">
            <v>0</v>
          </cell>
          <cell r="K1475">
            <v>0</v>
          </cell>
          <cell r="L1475">
            <v>0</v>
          </cell>
        </row>
        <row r="1476">
          <cell r="C1476">
            <v>0.7</v>
          </cell>
          <cell r="D1476" t="str">
            <v>SENSEX2552066500PE</v>
          </cell>
          <cell r="E1476" t="str">
            <v>SENSEX</v>
          </cell>
          <cell r="G1476">
            <v>66500</v>
          </cell>
          <cell r="H1476" t="str">
            <v>PE</v>
          </cell>
          <cell r="J1476">
            <v>0</v>
          </cell>
          <cell r="K1476">
            <v>0.7</v>
          </cell>
          <cell r="L1476">
            <v>133400</v>
          </cell>
        </row>
        <row r="1477">
          <cell r="C1477">
            <v>3.25</v>
          </cell>
          <cell r="D1477" t="str">
            <v>SENSEX2552078400PE</v>
          </cell>
          <cell r="E1477" t="str">
            <v>SENSEX</v>
          </cell>
          <cell r="G1477">
            <v>78400</v>
          </cell>
          <cell r="H1477" t="str">
            <v>PE</v>
          </cell>
          <cell r="J1477">
            <v>0</v>
          </cell>
          <cell r="K1477">
            <v>3.25</v>
          </cell>
          <cell r="L1477">
            <v>527200</v>
          </cell>
        </row>
        <row r="1478">
          <cell r="C1478">
            <v>0</v>
          </cell>
          <cell r="D1478" t="str">
            <v>SENSEX2552066700CE</v>
          </cell>
          <cell r="E1478" t="str">
            <v>SENSEX</v>
          </cell>
          <cell r="G1478">
            <v>66700</v>
          </cell>
          <cell r="H1478" t="str">
            <v>CE</v>
          </cell>
          <cell r="J1478">
            <v>15576.850000000006</v>
          </cell>
          <cell r="K1478">
            <v>-15576.850000000006</v>
          </cell>
          <cell r="L1478">
            <v>0</v>
          </cell>
        </row>
        <row r="1479">
          <cell r="C1479">
            <v>0</v>
          </cell>
          <cell r="D1479" t="str">
            <v>SENSEX2552089400PE</v>
          </cell>
          <cell r="E1479" t="str">
            <v>SENSEX</v>
          </cell>
          <cell r="G1479">
            <v>89400</v>
          </cell>
          <cell r="H1479" t="str">
            <v>PE</v>
          </cell>
          <cell r="J1479">
            <v>7123.1499999999942</v>
          </cell>
          <cell r="K1479">
            <v>-7123.1499999999942</v>
          </cell>
          <cell r="L1479">
            <v>0</v>
          </cell>
        </row>
        <row r="1480">
          <cell r="C1480">
            <v>1948.65</v>
          </cell>
          <cell r="D1480" t="str">
            <v>SENSEX2552080400CE</v>
          </cell>
          <cell r="E1480" t="str">
            <v>SENSEX</v>
          </cell>
          <cell r="G1480">
            <v>80400</v>
          </cell>
          <cell r="H1480" t="str">
            <v>CE</v>
          </cell>
          <cell r="J1480">
            <v>1876.8500000000058</v>
          </cell>
          <cell r="K1480">
            <v>71.79999999999427</v>
          </cell>
          <cell r="L1480">
            <v>200</v>
          </cell>
        </row>
        <row r="1481">
          <cell r="C1481">
            <v>0</v>
          </cell>
          <cell r="D1481" t="str">
            <v>SENSEX2552086900PE</v>
          </cell>
          <cell r="E1481" t="str">
            <v>SENSEX</v>
          </cell>
          <cell r="G1481">
            <v>86900</v>
          </cell>
          <cell r="H1481" t="str">
            <v>PE</v>
          </cell>
          <cell r="J1481">
            <v>4623.1499999999942</v>
          </cell>
          <cell r="K1481">
            <v>-4623.1499999999942</v>
          </cell>
          <cell r="L1481">
            <v>0</v>
          </cell>
        </row>
        <row r="1482">
          <cell r="C1482">
            <v>0</v>
          </cell>
          <cell r="D1482" t="str">
            <v>SENSEX2552086500PE</v>
          </cell>
          <cell r="E1482" t="str">
            <v>SENSEX</v>
          </cell>
          <cell r="G1482">
            <v>86500</v>
          </cell>
          <cell r="H1482" t="str">
            <v>PE</v>
          </cell>
          <cell r="J1482">
            <v>4223.1499999999942</v>
          </cell>
          <cell r="K1482">
            <v>-4223.1499999999942</v>
          </cell>
          <cell r="L1482">
            <v>0</v>
          </cell>
        </row>
        <row r="1483">
          <cell r="C1483">
            <v>1</v>
          </cell>
          <cell r="D1483" t="str">
            <v>SENSEX2552090000CE</v>
          </cell>
          <cell r="E1483" t="str">
            <v>SENSEX</v>
          </cell>
          <cell r="G1483">
            <v>90000</v>
          </cell>
          <cell r="H1483" t="str">
            <v>CE</v>
          </cell>
          <cell r="J1483">
            <v>0</v>
          </cell>
          <cell r="K1483">
            <v>1</v>
          </cell>
          <cell r="L1483">
            <v>1190560</v>
          </cell>
        </row>
        <row r="1484">
          <cell r="C1484">
            <v>0</v>
          </cell>
          <cell r="D1484" t="str">
            <v>SENSEX2552071600PE</v>
          </cell>
          <cell r="E1484" t="str">
            <v>SENSEX</v>
          </cell>
          <cell r="G1484">
            <v>71600</v>
          </cell>
          <cell r="H1484" t="str">
            <v>PE</v>
          </cell>
          <cell r="J1484">
            <v>0</v>
          </cell>
          <cell r="K1484">
            <v>0</v>
          </cell>
          <cell r="L1484">
            <v>0</v>
          </cell>
        </row>
        <row r="1485">
          <cell r="C1485">
            <v>497.75</v>
          </cell>
          <cell r="D1485" t="str">
            <v>SENSEX2552082000CE</v>
          </cell>
          <cell r="E1485" t="str">
            <v>SENSEX</v>
          </cell>
          <cell r="G1485">
            <v>82000</v>
          </cell>
          <cell r="H1485" t="str">
            <v>CE</v>
          </cell>
          <cell r="J1485">
            <v>276.85000000000582</v>
          </cell>
          <cell r="K1485">
            <v>220.89999999999418</v>
          </cell>
          <cell r="L1485">
            <v>4145300</v>
          </cell>
        </row>
        <row r="1486">
          <cell r="C1486">
            <v>1.4</v>
          </cell>
          <cell r="D1486" t="str">
            <v>SENSEX2552088000CE</v>
          </cell>
          <cell r="E1486" t="str">
            <v>SENSEX</v>
          </cell>
          <cell r="G1486">
            <v>88000</v>
          </cell>
          <cell r="H1486" t="str">
            <v>CE</v>
          </cell>
          <cell r="J1486">
            <v>0</v>
          </cell>
          <cell r="K1486">
            <v>1.4</v>
          </cell>
          <cell r="L1486">
            <v>1380560</v>
          </cell>
        </row>
        <row r="1487">
          <cell r="C1487">
            <v>0</v>
          </cell>
          <cell r="D1487" t="str">
            <v>SENSEX2552065600CE</v>
          </cell>
          <cell r="E1487" t="str">
            <v>SENSEX</v>
          </cell>
          <cell r="G1487">
            <v>65600</v>
          </cell>
          <cell r="H1487" t="str">
            <v>CE</v>
          </cell>
          <cell r="J1487">
            <v>16676.850000000006</v>
          </cell>
          <cell r="K1487">
            <v>-16676.850000000006</v>
          </cell>
          <cell r="L1487">
            <v>0</v>
          </cell>
        </row>
        <row r="1488">
          <cell r="C1488">
            <v>0</v>
          </cell>
          <cell r="D1488" t="str">
            <v>SENSEX2552067600CE</v>
          </cell>
          <cell r="E1488" t="str">
            <v>SENSEX</v>
          </cell>
          <cell r="G1488">
            <v>67600</v>
          </cell>
          <cell r="H1488" t="str">
            <v>CE</v>
          </cell>
          <cell r="J1488">
            <v>14676.850000000006</v>
          </cell>
          <cell r="K1488">
            <v>-14676.850000000006</v>
          </cell>
          <cell r="L1488">
            <v>0</v>
          </cell>
        </row>
        <row r="1489">
          <cell r="C1489">
            <v>0</v>
          </cell>
          <cell r="D1489" t="str">
            <v>SENSEX2552074800CE</v>
          </cell>
          <cell r="E1489" t="str">
            <v>SENSEX</v>
          </cell>
          <cell r="G1489">
            <v>74800</v>
          </cell>
          <cell r="H1489" t="str">
            <v>CE</v>
          </cell>
          <cell r="J1489">
            <v>7476.8500000000058</v>
          </cell>
          <cell r="K1489">
            <v>-7476.8500000000058</v>
          </cell>
          <cell r="L1489">
            <v>0</v>
          </cell>
        </row>
        <row r="1490">
          <cell r="C1490">
            <v>1.55</v>
          </cell>
          <cell r="D1490" t="str">
            <v>SENSEX2552076000PE</v>
          </cell>
          <cell r="E1490" t="str">
            <v>SENSEX</v>
          </cell>
          <cell r="G1490">
            <v>76000</v>
          </cell>
          <cell r="H1490" t="str">
            <v>PE</v>
          </cell>
          <cell r="J1490">
            <v>0</v>
          </cell>
          <cell r="K1490">
            <v>1.55</v>
          </cell>
          <cell r="L1490">
            <v>983160</v>
          </cell>
        </row>
        <row r="1491">
          <cell r="C1491">
            <v>885.85</v>
          </cell>
          <cell r="D1491" t="str">
            <v>SENSEX2552081500CE</v>
          </cell>
          <cell r="E1491" t="str">
            <v>SENSEX</v>
          </cell>
          <cell r="G1491">
            <v>81500</v>
          </cell>
          <cell r="H1491" t="str">
            <v>CE</v>
          </cell>
          <cell r="J1491">
            <v>776.85000000000582</v>
          </cell>
          <cell r="K1491">
            <v>108.9999999999942</v>
          </cell>
          <cell r="L1491">
            <v>222400</v>
          </cell>
        </row>
        <row r="1492">
          <cell r="C1492">
            <v>0</v>
          </cell>
          <cell r="D1492" t="str">
            <v>SENSEX2552087500PE</v>
          </cell>
          <cell r="E1492" t="str">
            <v>SENSEX</v>
          </cell>
          <cell r="G1492">
            <v>87500</v>
          </cell>
          <cell r="H1492" t="str">
            <v>PE</v>
          </cell>
          <cell r="J1492">
            <v>5223.1499999999942</v>
          </cell>
          <cell r="K1492">
            <v>-5223.1499999999942</v>
          </cell>
          <cell r="L1492">
            <v>0</v>
          </cell>
        </row>
        <row r="1493">
          <cell r="C1493">
            <v>1.35</v>
          </cell>
          <cell r="D1493" t="str">
            <v>SENSEX2552088400CE</v>
          </cell>
          <cell r="E1493" t="str">
            <v>SENSEX</v>
          </cell>
          <cell r="G1493">
            <v>88400</v>
          </cell>
          <cell r="H1493" t="str">
            <v>CE</v>
          </cell>
          <cell r="J1493">
            <v>0</v>
          </cell>
          <cell r="K1493">
            <v>1.35</v>
          </cell>
          <cell r="L1493">
            <v>21260</v>
          </cell>
        </row>
        <row r="1494">
          <cell r="C1494">
            <v>0</v>
          </cell>
          <cell r="D1494" t="str">
            <v>SENSEX2552088200PE</v>
          </cell>
          <cell r="E1494" t="str">
            <v>SENSEX</v>
          </cell>
          <cell r="G1494">
            <v>88200</v>
          </cell>
          <cell r="H1494" t="str">
            <v>PE</v>
          </cell>
          <cell r="J1494">
            <v>5923.1499999999942</v>
          </cell>
          <cell r="K1494">
            <v>-5923.1499999999942</v>
          </cell>
          <cell r="L1494">
            <v>0</v>
          </cell>
        </row>
        <row r="1495">
          <cell r="C1495">
            <v>1338.55</v>
          </cell>
          <cell r="D1495" t="str">
            <v>SENSEX2552083600PE</v>
          </cell>
          <cell r="E1495" t="str">
            <v>SENSEX</v>
          </cell>
          <cell r="G1495">
            <v>83600</v>
          </cell>
          <cell r="H1495" t="str">
            <v>PE</v>
          </cell>
          <cell r="J1495">
            <v>1323.1499999999942</v>
          </cell>
          <cell r="K1495">
            <v>15.400000000005775</v>
          </cell>
          <cell r="L1495">
            <v>1400</v>
          </cell>
        </row>
        <row r="1496">
          <cell r="C1496">
            <v>1.1499999999999999</v>
          </cell>
          <cell r="D1496" t="str">
            <v>SENSEX2552089600CE</v>
          </cell>
          <cell r="E1496" t="str">
            <v>SENSEX</v>
          </cell>
          <cell r="G1496">
            <v>89600</v>
          </cell>
          <cell r="H1496" t="str">
            <v>CE</v>
          </cell>
          <cell r="J1496">
            <v>0</v>
          </cell>
          <cell r="K1496">
            <v>1.1499999999999999</v>
          </cell>
          <cell r="L1496">
            <v>38540</v>
          </cell>
        </row>
        <row r="1497">
          <cell r="C1497">
            <v>0</v>
          </cell>
          <cell r="D1497" t="str">
            <v>SENSEX2552067500CE</v>
          </cell>
          <cell r="E1497" t="str">
            <v>SENSEX</v>
          </cell>
          <cell r="G1497">
            <v>67500</v>
          </cell>
          <cell r="H1497" t="str">
            <v>CE</v>
          </cell>
          <cell r="J1497">
            <v>14776.850000000006</v>
          </cell>
          <cell r="K1497">
            <v>-14776.850000000006</v>
          </cell>
          <cell r="L1497">
            <v>0</v>
          </cell>
        </row>
        <row r="1498">
          <cell r="C1498">
            <v>1.2</v>
          </cell>
          <cell r="D1498" t="str">
            <v>SENSEX2552074000PE</v>
          </cell>
          <cell r="E1498" t="str">
            <v>SENSEX</v>
          </cell>
          <cell r="G1498">
            <v>74000</v>
          </cell>
          <cell r="H1498" t="str">
            <v>PE</v>
          </cell>
          <cell r="J1498">
            <v>0</v>
          </cell>
          <cell r="K1498">
            <v>1.2</v>
          </cell>
          <cell r="L1498">
            <v>635540</v>
          </cell>
        </row>
        <row r="1499">
          <cell r="C1499">
            <v>0</v>
          </cell>
          <cell r="D1499" t="str">
            <v>SENSEX2552089500PE</v>
          </cell>
          <cell r="E1499" t="str">
            <v>SENSEX</v>
          </cell>
          <cell r="G1499">
            <v>89500</v>
          </cell>
          <cell r="H1499" t="str">
            <v>PE</v>
          </cell>
          <cell r="J1499">
            <v>7223.1499999999942</v>
          </cell>
          <cell r="K1499">
            <v>-7223.1499999999942</v>
          </cell>
          <cell r="L1499">
            <v>0</v>
          </cell>
        </row>
        <row r="1500">
          <cell r="C1500">
            <v>458.4</v>
          </cell>
          <cell r="D1500" t="str">
            <v>SENSEX2552082500PE</v>
          </cell>
          <cell r="E1500" t="str">
            <v>SENSEX</v>
          </cell>
          <cell r="G1500">
            <v>82500</v>
          </cell>
          <cell r="H1500" t="str">
            <v>PE</v>
          </cell>
          <cell r="J1500">
            <v>223.14999999999418</v>
          </cell>
          <cell r="K1500">
            <v>235.2500000000058</v>
          </cell>
          <cell r="L1500">
            <v>8968300</v>
          </cell>
        </row>
        <row r="1501">
          <cell r="C1501">
            <v>2350.4</v>
          </cell>
          <cell r="D1501" t="str">
            <v>SENSEX2552084600PE</v>
          </cell>
          <cell r="E1501" t="str">
            <v>SENSEX</v>
          </cell>
          <cell r="G1501">
            <v>84600</v>
          </cell>
          <cell r="H1501" t="str">
            <v>PE</v>
          </cell>
          <cell r="J1501">
            <v>2323.1499999999942</v>
          </cell>
          <cell r="K1501">
            <v>27.250000000005912</v>
          </cell>
          <cell r="L1501">
            <v>100</v>
          </cell>
        </row>
        <row r="1502">
          <cell r="C1502">
            <v>0</v>
          </cell>
          <cell r="D1502" t="str">
            <v>SENSEX2552074400PE</v>
          </cell>
          <cell r="E1502" t="str">
            <v>SENSEX</v>
          </cell>
          <cell r="G1502">
            <v>74400</v>
          </cell>
          <cell r="H1502" t="str">
            <v>PE</v>
          </cell>
          <cell r="J1502">
            <v>0</v>
          </cell>
          <cell r="K1502">
            <v>0</v>
          </cell>
          <cell r="L1502">
            <v>0</v>
          </cell>
        </row>
        <row r="1503">
          <cell r="C1503">
            <v>16.649999999999999</v>
          </cell>
          <cell r="D1503" t="str">
            <v>SENSEX2552080100PE</v>
          </cell>
          <cell r="E1503" t="str">
            <v>SENSEX</v>
          </cell>
          <cell r="G1503">
            <v>80100</v>
          </cell>
          <cell r="H1503" t="str">
            <v>PE</v>
          </cell>
          <cell r="J1503">
            <v>0</v>
          </cell>
          <cell r="K1503">
            <v>16.649999999999999</v>
          </cell>
          <cell r="L1503">
            <v>2227360</v>
          </cell>
        </row>
        <row r="1504">
          <cell r="C1504">
            <v>5.95</v>
          </cell>
          <cell r="D1504" t="str">
            <v>SENSEX2552084900CE</v>
          </cell>
          <cell r="E1504" t="str">
            <v>SENSEX</v>
          </cell>
          <cell r="G1504">
            <v>84900</v>
          </cell>
          <cell r="H1504" t="str">
            <v>CE</v>
          </cell>
          <cell r="J1504">
            <v>0</v>
          </cell>
          <cell r="K1504">
            <v>5.95</v>
          </cell>
          <cell r="L1504">
            <v>1650560</v>
          </cell>
        </row>
        <row r="1505">
          <cell r="C1505">
            <v>0</v>
          </cell>
          <cell r="D1505" t="str">
            <v>SENSEX2552065800CE</v>
          </cell>
          <cell r="E1505" t="str">
            <v>SENSEX</v>
          </cell>
          <cell r="G1505">
            <v>65800</v>
          </cell>
          <cell r="H1505" t="str">
            <v>CE</v>
          </cell>
          <cell r="J1505">
            <v>16476.850000000006</v>
          </cell>
          <cell r="K1505">
            <v>-16476.850000000006</v>
          </cell>
          <cell r="L1505">
            <v>0</v>
          </cell>
        </row>
        <row r="1506">
          <cell r="C1506">
            <v>0</v>
          </cell>
          <cell r="D1506" t="str">
            <v>SENSEX2552078100CE</v>
          </cell>
          <cell r="E1506" t="str">
            <v>SENSEX</v>
          </cell>
          <cell r="G1506">
            <v>78100</v>
          </cell>
          <cell r="H1506" t="str">
            <v>CE</v>
          </cell>
          <cell r="J1506">
            <v>4176.8500000000058</v>
          </cell>
          <cell r="K1506">
            <v>-4176.8500000000058</v>
          </cell>
          <cell r="L1506">
            <v>0</v>
          </cell>
        </row>
        <row r="1507">
          <cell r="C1507">
            <v>0</v>
          </cell>
          <cell r="D1507" t="str">
            <v>SENSEX2552068800CE</v>
          </cell>
          <cell r="E1507" t="str">
            <v>SENSEX</v>
          </cell>
          <cell r="G1507">
            <v>68800</v>
          </cell>
          <cell r="H1507" t="str">
            <v>CE</v>
          </cell>
          <cell r="J1507">
            <v>13476.850000000006</v>
          </cell>
          <cell r="K1507">
            <v>-13476.850000000006</v>
          </cell>
          <cell r="L1507">
            <v>0</v>
          </cell>
        </row>
        <row r="1508">
          <cell r="C1508">
            <v>377</v>
          </cell>
          <cell r="D1508" t="str">
            <v>SENSEX2552082200CE</v>
          </cell>
          <cell r="E1508" t="str">
            <v>SENSEX</v>
          </cell>
          <cell r="G1508">
            <v>82200</v>
          </cell>
          <cell r="H1508" t="str">
            <v>CE</v>
          </cell>
          <cell r="J1508">
            <v>76.850000000005821</v>
          </cell>
          <cell r="K1508">
            <v>300.14999999999418</v>
          </cell>
          <cell r="L1508">
            <v>9750880</v>
          </cell>
        </row>
        <row r="1509">
          <cell r="C1509">
            <v>970</v>
          </cell>
          <cell r="D1509" t="str">
            <v>SENSEX2552081400CE</v>
          </cell>
          <cell r="E1509" t="str">
            <v>SENSEX</v>
          </cell>
          <cell r="G1509">
            <v>81400</v>
          </cell>
          <cell r="H1509" t="str">
            <v>CE</v>
          </cell>
          <cell r="J1509">
            <v>876.85000000000582</v>
          </cell>
          <cell r="K1509">
            <v>93.149999999994179</v>
          </cell>
          <cell r="L1509">
            <v>22500</v>
          </cell>
        </row>
        <row r="1510">
          <cell r="C1510">
            <v>0</v>
          </cell>
          <cell r="D1510" t="str">
            <v>SENSEX2552077800CE</v>
          </cell>
          <cell r="E1510" t="str">
            <v>SENSEX</v>
          </cell>
          <cell r="G1510">
            <v>77800</v>
          </cell>
          <cell r="H1510" t="str">
            <v>CE</v>
          </cell>
          <cell r="J1510">
            <v>4476.8500000000058</v>
          </cell>
          <cell r="K1510">
            <v>-4476.8500000000058</v>
          </cell>
          <cell r="L1510">
            <v>0</v>
          </cell>
        </row>
        <row r="1511">
          <cell r="C1511">
            <v>3700</v>
          </cell>
          <cell r="D1511" t="str">
            <v>SENSEX2552078500CE</v>
          </cell>
          <cell r="E1511" t="str">
            <v>SENSEX</v>
          </cell>
          <cell r="G1511">
            <v>78500</v>
          </cell>
          <cell r="H1511" t="str">
            <v>CE</v>
          </cell>
          <cell r="J1511">
            <v>3776.8500000000058</v>
          </cell>
          <cell r="K1511">
            <v>-76.850000000005821</v>
          </cell>
          <cell r="L1511">
            <v>1140</v>
          </cell>
        </row>
        <row r="1512">
          <cell r="C1512">
            <v>0</v>
          </cell>
          <cell r="D1512" t="str">
            <v>SENSEX2552084700PE</v>
          </cell>
          <cell r="E1512" t="str">
            <v>SENSEX</v>
          </cell>
          <cell r="G1512">
            <v>84700</v>
          </cell>
          <cell r="H1512" t="str">
            <v>PE</v>
          </cell>
          <cell r="J1512">
            <v>2423.1499999999942</v>
          </cell>
          <cell r="K1512">
            <v>-2423.1499999999942</v>
          </cell>
          <cell r="L1512">
            <v>0</v>
          </cell>
        </row>
        <row r="1513">
          <cell r="C1513">
            <v>0</v>
          </cell>
          <cell r="D1513" t="str">
            <v>SENSEX2552071300PE</v>
          </cell>
          <cell r="E1513" t="str">
            <v>SENSEX</v>
          </cell>
          <cell r="G1513">
            <v>71300</v>
          </cell>
          <cell r="H1513" t="str">
            <v>PE</v>
          </cell>
          <cell r="J1513">
            <v>0</v>
          </cell>
          <cell r="K1513">
            <v>0</v>
          </cell>
          <cell r="L1513">
            <v>0</v>
          </cell>
        </row>
        <row r="1514">
          <cell r="C1514">
            <v>0</v>
          </cell>
          <cell r="D1514" t="str">
            <v>SENSEX2552077400CE</v>
          </cell>
          <cell r="E1514" t="str">
            <v>SENSEX</v>
          </cell>
          <cell r="G1514">
            <v>77400</v>
          </cell>
          <cell r="H1514" t="str">
            <v>CE</v>
          </cell>
          <cell r="J1514">
            <v>4876.8500000000058</v>
          </cell>
          <cell r="K1514">
            <v>-4876.8500000000058</v>
          </cell>
          <cell r="L1514">
            <v>0</v>
          </cell>
        </row>
        <row r="1515">
          <cell r="C1515">
            <v>0</v>
          </cell>
          <cell r="D1515" t="str">
            <v>SENSEX2552074400CE</v>
          </cell>
          <cell r="E1515" t="str">
            <v>SENSEX</v>
          </cell>
          <cell r="G1515">
            <v>74400</v>
          </cell>
          <cell r="H1515" t="str">
            <v>CE</v>
          </cell>
          <cell r="J1515">
            <v>7876.8500000000058</v>
          </cell>
          <cell r="K1515">
            <v>-7876.8500000000058</v>
          </cell>
          <cell r="L1515">
            <v>0</v>
          </cell>
        </row>
        <row r="1516">
          <cell r="C1516">
            <v>0</v>
          </cell>
          <cell r="D1516" t="str">
            <v>SENSEX2552073900CE</v>
          </cell>
          <cell r="E1516" t="str">
            <v>SENSEX</v>
          </cell>
          <cell r="G1516">
            <v>73900</v>
          </cell>
          <cell r="H1516" t="str">
            <v>CE</v>
          </cell>
          <cell r="J1516">
            <v>8376.8500000000058</v>
          </cell>
          <cell r="K1516">
            <v>-8376.8500000000058</v>
          </cell>
          <cell r="L1516">
            <v>0</v>
          </cell>
        </row>
        <row r="1517">
          <cell r="C1517">
            <v>3.05</v>
          </cell>
          <cell r="D1517" t="str">
            <v>SENSEX2552085700CE</v>
          </cell>
          <cell r="E1517" t="str">
            <v>SENSEX</v>
          </cell>
          <cell r="G1517">
            <v>85700</v>
          </cell>
          <cell r="H1517" t="str">
            <v>CE</v>
          </cell>
          <cell r="J1517">
            <v>0</v>
          </cell>
          <cell r="K1517">
            <v>3.05</v>
          </cell>
          <cell r="L1517">
            <v>748200</v>
          </cell>
        </row>
        <row r="1518">
          <cell r="C1518">
            <v>342</v>
          </cell>
          <cell r="D1518" t="str">
            <v>SENSEX2552082300PE</v>
          </cell>
          <cell r="E1518" t="str">
            <v>SENSEX</v>
          </cell>
          <cell r="G1518">
            <v>82300</v>
          </cell>
          <cell r="H1518" t="str">
            <v>PE</v>
          </cell>
          <cell r="J1518">
            <v>23.149999999994179</v>
          </cell>
          <cell r="K1518">
            <v>318.85000000000582</v>
          </cell>
          <cell r="L1518">
            <v>16481680</v>
          </cell>
        </row>
        <row r="1519">
          <cell r="C1519">
            <v>0</v>
          </cell>
          <cell r="D1519" t="str">
            <v>SENSEX2552088700PE</v>
          </cell>
          <cell r="E1519" t="str">
            <v>SENSEX</v>
          </cell>
          <cell r="G1519">
            <v>88700</v>
          </cell>
          <cell r="H1519" t="str">
            <v>PE</v>
          </cell>
          <cell r="J1519">
            <v>6423.1499999999942</v>
          </cell>
          <cell r="K1519">
            <v>-6423.1499999999942</v>
          </cell>
          <cell r="L1519">
            <v>0</v>
          </cell>
        </row>
        <row r="1520">
          <cell r="C1520">
            <v>2</v>
          </cell>
          <cell r="D1520" t="str">
            <v>SENSEX2552086500CE</v>
          </cell>
          <cell r="E1520" t="str">
            <v>SENSEX</v>
          </cell>
          <cell r="G1520">
            <v>86500</v>
          </cell>
          <cell r="H1520" t="str">
            <v>CE</v>
          </cell>
          <cell r="J1520">
            <v>0</v>
          </cell>
          <cell r="K1520">
            <v>2</v>
          </cell>
          <cell r="L1520">
            <v>1651440</v>
          </cell>
        </row>
        <row r="1521">
          <cell r="C1521">
            <v>0.9</v>
          </cell>
          <cell r="D1521" t="str">
            <v>SENSEX2552071500PE</v>
          </cell>
          <cell r="E1521" t="str">
            <v>SENSEX</v>
          </cell>
          <cell r="G1521">
            <v>71500</v>
          </cell>
          <cell r="H1521" t="str">
            <v>PE</v>
          </cell>
          <cell r="J1521">
            <v>0</v>
          </cell>
          <cell r="K1521">
            <v>0.9</v>
          </cell>
          <cell r="L1521">
            <v>54580</v>
          </cell>
        </row>
        <row r="1522">
          <cell r="C1522">
            <v>3151.15</v>
          </cell>
          <cell r="D1522" t="str">
            <v>SENSEX2552079200CE</v>
          </cell>
          <cell r="E1522" t="str">
            <v>SENSEX</v>
          </cell>
          <cell r="G1522">
            <v>79200</v>
          </cell>
          <cell r="H1522" t="str">
            <v>CE</v>
          </cell>
          <cell r="J1522">
            <v>3076.8500000000058</v>
          </cell>
          <cell r="K1522">
            <v>74.29999999999427</v>
          </cell>
          <cell r="L1522">
            <v>60</v>
          </cell>
        </row>
        <row r="1523">
          <cell r="C1523">
            <v>45</v>
          </cell>
          <cell r="D1523" t="str">
            <v>SENSEX2552080900PE</v>
          </cell>
          <cell r="E1523" t="str">
            <v>SENSEX</v>
          </cell>
          <cell r="G1523">
            <v>80900</v>
          </cell>
          <cell r="H1523" t="str">
            <v>PE</v>
          </cell>
          <cell r="J1523">
            <v>0</v>
          </cell>
          <cell r="K1523">
            <v>45</v>
          </cell>
          <cell r="L1523">
            <v>3263700</v>
          </cell>
        </row>
        <row r="1524">
          <cell r="C1524">
            <v>0</v>
          </cell>
          <cell r="D1524" t="str">
            <v>SENSEX2552076600CE</v>
          </cell>
          <cell r="E1524" t="str">
            <v>SENSEX</v>
          </cell>
          <cell r="G1524">
            <v>76600</v>
          </cell>
          <cell r="H1524" t="str">
            <v>CE</v>
          </cell>
          <cell r="J1524">
            <v>5676.8500000000058</v>
          </cell>
          <cell r="K1524">
            <v>-5676.8500000000058</v>
          </cell>
          <cell r="L1524">
            <v>0</v>
          </cell>
        </row>
        <row r="1525">
          <cell r="C1525">
            <v>65.75</v>
          </cell>
          <cell r="D1525" t="str">
            <v>SENSEX2552083300CE</v>
          </cell>
          <cell r="E1525" t="str">
            <v>SENSEX</v>
          </cell>
          <cell r="G1525">
            <v>83300</v>
          </cell>
          <cell r="H1525" t="str">
            <v>CE</v>
          </cell>
          <cell r="J1525">
            <v>0</v>
          </cell>
          <cell r="K1525">
            <v>65.75</v>
          </cell>
          <cell r="L1525">
            <v>7731260</v>
          </cell>
        </row>
        <row r="1526">
          <cell r="C1526">
            <v>1.85</v>
          </cell>
          <cell r="D1526" t="str">
            <v>SENSEX2552077000PE</v>
          </cell>
          <cell r="E1526" t="str">
            <v>SENSEX</v>
          </cell>
          <cell r="G1526">
            <v>77000</v>
          </cell>
          <cell r="H1526" t="str">
            <v>PE</v>
          </cell>
          <cell r="J1526">
            <v>0</v>
          </cell>
          <cell r="K1526">
            <v>1.85</v>
          </cell>
          <cell r="L1526">
            <v>1821360</v>
          </cell>
        </row>
        <row r="1527">
          <cell r="C1527">
            <v>0</v>
          </cell>
          <cell r="D1527" t="str">
            <v>SENSEX2552068100CE</v>
          </cell>
          <cell r="E1527" t="str">
            <v>SENSEX</v>
          </cell>
          <cell r="G1527">
            <v>68100</v>
          </cell>
          <cell r="H1527" t="str">
            <v>CE</v>
          </cell>
          <cell r="J1527">
            <v>14176.850000000006</v>
          </cell>
          <cell r="K1527">
            <v>-14176.850000000006</v>
          </cell>
          <cell r="L1527">
            <v>0</v>
          </cell>
        </row>
        <row r="1528">
          <cell r="C1528">
            <v>1.5</v>
          </cell>
          <cell r="D1528" t="str">
            <v>SENSEX2552076100PE</v>
          </cell>
          <cell r="E1528" t="str">
            <v>SENSEX</v>
          </cell>
          <cell r="G1528">
            <v>76100</v>
          </cell>
          <cell r="H1528" t="str">
            <v>PE</v>
          </cell>
          <cell r="J1528">
            <v>0</v>
          </cell>
          <cell r="K1528">
            <v>1.5</v>
          </cell>
          <cell r="L1528">
            <v>30120</v>
          </cell>
        </row>
        <row r="1529">
          <cell r="C1529">
            <v>0</v>
          </cell>
          <cell r="D1529" t="str">
            <v>SENSEX2552073200CE</v>
          </cell>
          <cell r="E1529" t="str">
            <v>SENSEX</v>
          </cell>
          <cell r="G1529">
            <v>73200</v>
          </cell>
          <cell r="H1529" t="str">
            <v>CE</v>
          </cell>
          <cell r="J1529">
            <v>9076.8500000000058</v>
          </cell>
          <cell r="K1529">
            <v>-9076.8500000000058</v>
          </cell>
          <cell r="L1529">
            <v>0</v>
          </cell>
        </row>
        <row r="1530">
          <cell r="C1530">
            <v>67671.399999999994</v>
          </cell>
          <cell r="D1530" t="str">
            <v>NIFTYNXT5025MAYFUT</v>
          </cell>
          <cell r="E1530" t="str">
            <v>NIFTYNXT50</v>
          </cell>
          <cell r="L1530">
            <v>4575</v>
          </cell>
        </row>
        <row r="1531">
          <cell r="C1531">
            <v>67936.600000000006</v>
          </cell>
          <cell r="D1531" t="str">
            <v>NIFTYNXT5025JUNFUT</v>
          </cell>
          <cell r="E1531" t="str">
            <v>NIFTYNXT50</v>
          </cell>
          <cell r="L1531">
            <v>1475</v>
          </cell>
        </row>
        <row r="1532">
          <cell r="C1532">
            <v>56124.800000000003</v>
          </cell>
          <cell r="D1532" t="str">
            <v>BANKNIFTY25JULFUT</v>
          </cell>
          <cell r="E1532" t="str">
            <v>BANKNIFTY</v>
          </cell>
          <cell r="L1532">
            <v>36295</v>
          </cell>
        </row>
        <row r="1533">
          <cell r="C1533">
            <v>26559.1</v>
          </cell>
          <cell r="D1533" t="str">
            <v>FINNIFTY25JULFUT</v>
          </cell>
          <cell r="E1533" t="str">
            <v>FINNIFTY</v>
          </cell>
          <cell r="L1533">
            <v>0</v>
          </cell>
        </row>
        <row r="1534">
          <cell r="C1534">
            <v>55982.6</v>
          </cell>
          <cell r="D1534" t="str">
            <v>BANKNIFTY25JUNFUT</v>
          </cell>
          <cell r="E1534" t="str">
            <v>BANKNIFTY</v>
          </cell>
          <cell r="L1534">
            <v>136650</v>
          </cell>
        </row>
        <row r="1535">
          <cell r="C1535">
            <v>25170.7</v>
          </cell>
          <cell r="D1535" t="str">
            <v>NIFTY25JUNFUT</v>
          </cell>
          <cell r="E1535" t="str">
            <v>NIFTY</v>
          </cell>
          <cell r="L1535">
            <v>275550</v>
          </cell>
        </row>
        <row r="1536">
          <cell r="C1536">
            <v>12887.1</v>
          </cell>
          <cell r="D1536" t="str">
            <v>MIDCPNIFTY25JUNFUT</v>
          </cell>
          <cell r="E1536" t="str">
            <v>MIDCPNIFTY</v>
          </cell>
          <cell r="L1536">
            <v>42720</v>
          </cell>
        </row>
        <row r="1537">
          <cell r="C1537">
            <v>26712.799999999999</v>
          </cell>
          <cell r="D1537" t="str">
            <v>FINNIFTY25JUNFUT</v>
          </cell>
          <cell r="E1537" t="str">
            <v>FINNIFTY</v>
          </cell>
          <cell r="L1537">
            <v>2015</v>
          </cell>
        </row>
        <row r="1538">
          <cell r="C1538">
            <v>12845.2</v>
          </cell>
          <cell r="D1538" t="str">
            <v>MIDCPNIFTY25MAYFUT</v>
          </cell>
          <cell r="E1538" t="str">
            <v>MIDCPNIFTY</v>
          </cell>
          <cell r="L1538">
            <v>334800</v>
          </cell>
        </row>
        <row r="1539">
          <cell r="C1539">
            <v>55779.8</v>
          </cell>
          <cell r="D1539" t="str">
            <v>BANKNIFTY25MAYFUT</v>
          </cell>
          <cell r="E1539" t="str">
            <v>BANKNIFTY</v>
          </cell>
          <cell r="L1539">
            <v>600630</v>
          </cell>
        </row>
        <row r="1540">
          <cell r="C1540">
            <v>12922</v>
          </cell>
          <cell r="D1540" t="str">
            <v>MIDCPNIFTY25JULFUT</v>
          </cell>
          <cell r="E1540" t="str">
            <v>MIDCPNIFTY</v>
          </cell>
          <cell r="L1540">
            <v>1680</v>
          </cell>
        </row>
        <row r="1541">
          <cell r="C1541">
            <v>68200</v>
          </cell>
          <cell r="D1541" t="str">
            <v>NIFTYNXT5025JULFUT</v>
          </cell>
          <cell r="E1541" t="str">
            <v>NIFTYNXT50</v>
          </cell>
          <cell r="L1541">
            <v>200</v>
          </cell>
        </row>
        <row r="1542">
          <cell r="C1542">
            <v>26647.4</v>
          </cell>
          <cell r="D1542" t="str">
            <v>FINNIFTY25MAYFUT</v>
          </cell>
          <cell r="E1542" t="str">
            <v>FINNIFTY</v>
          </cell>
          <cell r="L1542">
            <v>13975</v>
          </cell>
        </row>
        <row r="1543">
          <cell r="C1543">
            <v>25315.1</v>
          </cell>
          <cell r="D1543" t="str">
            <v>NIFTY25JULFUT</v>
          </cell>
          <cell r="E1543" t="str">
            <v>NIFTY</v>
          </cell>
          <cell r="L1543">
            <v>67725</v>
          </cell>
        </row>
        <row r="1544">
          <cell r="C1544">
            <v>25057.3</v>
          </cell>
          <cell r="D1544" t="str">
            <v>NIFTY25MAYFUT</v>
          </cell>
          <cell r="E1544" t="str">
            <v>NIFTY</v>
          </cell>
          <cell r="L1544">
            <v>2121375</v>
          </cell>
        </row>
        <row r="1545">
          <cell r="C1545">
            <v>0</v>
          </cell>
          <cell r="D1545" t="str">
            <v>SENSEX25701FUT</v>
          </cell>
          <cell r="E1545" t="str">
            <v>SENSEX</v>
          </cell>
          <cell r="L1545">
            <v>0</v>
          </cell>
        </row>
        <row r="1546">
          <cell r="C1546">
            <v>83349.899999999994</v>
          </cell>
          <cell r="D1546" t="str">
            <v>SENSEX25JULFUT</v>
          </cell>
          <cell r="E1546" t="str">
            <v>SENSEX</v>
          </cell>
          <cell r="L1546">
            <v>40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SENSEX5025JULFUT</v>
          </cell>
          <cell r="E1548" t="str">
            <v>SENSEX50</v>
          </cell>
          <cell r="L1548">
            <v>0</v>
          </cell>
        </row>
        <row r="1549">
          <cell r="C1549">
            <v>0</v>
          </cell>
          <cell r="D1549" t="str">
            <v>SENSEX25610FUT</v>
          </cell>
          <cell r="E1549" t="str">
            <v>SENSEX</v>
          </cell>
          <cell r="L1549">
            <v>0</v>
          </cell>
        </row>
        <row r="1550">
          <cell r="C1550">
            <v>0</v>
          </cell>
          <cell r="D1550" t="str">
            <v>BANKEX25JUNFUT</v>
          </cell>
          <cell r="E1550" t="str">
            <v>BANKEX</v>
          </cell>
          <cell r="L1550">
            <v>0</v>
          </cell>
        </row>
        <row r="1551">
          <cell r="C1551">
            <v>0</v>
          </cell>
          <cell r="D1551" t="str">
            <v>SENSEX25617FUT</v>
          </cell>
          <cell r="E1551" t="str">
            <v>SENSEX</v>
          </cell>
          <cell r="L1551">
            <v>0</v>
          </cell>
        </row>
        <row r="1552">
          <cell r="C1552">
            <v>0</v>
          </cell>
          <cell r="D1552" t="str">
            <v>SENSEX25603FUT</v>
          </cell>
          <cell r="E1552" t="str">
            <v>SENSEX</v>
          </cell>
          <cell r="L1552">
            <v>0</v>
          </cell>
        </row>
        <row r="1553">
          <cell r="C1553">
            <v>63360</v>
          </cell>
          <cell r="D1553" t="str">
            <v>BANKEX25MAYFUT</v>
          </cell>
          <cell r="E1553" t="str">
            <v>BANKEX</v>
          </cell>
          <cell r="L1553">
            <v>120</v>
          </cell>
        </row>
        <row r="1554">
          <cell r="C1554">
            <v>82408.800000000003</v>
          </cell>
          <cell r="D1554" t="str">
            <v>SENSEX25MAYFUT</v>
          </cell>
          <cell r="E1554" t="str">
            <v>SENSEX</v>
          </cell>
          <cell r="L1554">
            <v>3800</v>
          </cell>
        </row>
        <row r="1555">
          <cell r="C1555">
            <v>0</v>
          </cell>
          <cell r="D1555" t="str">
            <v>SENSEX5025MAYFUT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BANKEX25JULFUT</v>
          </cell>
          <cell r="E1556" t="str">
            <v>BANKEX</v>
          </cell>
          <cell r="L1556">
            <v>0</v>
          </cell>
        </row>
        <row r="1557">
          <cell r="C1557">
            <v>82825.600000000006</v>
          </cell>
          <cell r="D1557" t="str">
            <v>SENSEX25JUNFUT</v>
          </cell>
          <cell r="E1557" t="str">
            <v>SENSEX</v>
          </cell>
          <cell r="L1557">
            <v>140</v>
          </cell>
        </row>
        <row r="1558">
          <cell r="C1558">
            <v>82290</v>
          </cell>
          <cell r="D1558" t="str">
            <v>SENSEX25520FUT</v>
          </cell>
          <cell r="E1558" t="str">
            <v>SENSEX</v>
          </cell>
          <cell r="L1558">
            <v>7040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4" unboundColumnsRight="10">
    <queryTableFields count="39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  <queryTableField id="42" dataBound="0" tableColumnId="37"/>
      <queryTableField id="43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M6532" tableType="queryTable" totalsRowShown="0">
  <sortState xmlns:xlrd2="http://schemas.microsoft.com/office/spreadsheetml/2017/richdata2" ref="A2:AM6532">
    <sortCondition ref="P1:P6532"/>
  </sortState>
  <tableColumns count="39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  <tableColumn id="37" xr3:uid="{0E47C3D1-60C1-44E7-8B88-EDE894AEBA64}" uniqueName="37" name="BROKER_" queryTableFieldId="42">
      <calculatedColumnFormula>MIS[[#This Row],[Broker]]</calculatedColumnFormula>
    </tableColumn>
    <tableColumn id="38" xr3:uid="{AD3AE588-1971-4AE9-B555-33E4CE8CD139}" uniqueName="38" name="CLIENT_" queryTableFieldId="43">
      <calculatedColumnFormula>MIS[[#This Row],[ClientID]]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O2:AO9" totalsRowShown="0">
  <autoFilter ref="AO2:AO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Q2:AQ11" totalsRowShown="0">
  <autoFilter ref="AQ2:AQ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318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Q6532"/>
  <sheetViews>
    <sheetView topLeftCell="Q1" workbookViewId="0">
      <selection activeCell="R7" sqref="R7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7" width="11.85546875" bestFit="1" customWidth="1"/>
    <col min="38" max="38" width="12" bestFit="1" customWidth="1"/>
    <col min="39" max="39" width="12.7109375" bestFit="1" customWidth="1"/>
    <col min="43" max="43" width="11" customWidth="1"/>
  </cols>
  <sheetData>
    <row r="1" spans="1:43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  <c r="AL1" t="s">
        <v>45</v>
      </c>
      <c r="AM1" t="s">
        <v>46</v>
      </c>
    </row>
    <row r="2" spans="1:43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3.7</v>
      </c>
      <c r="AE2">
        <f>MIS[[#This Row],[OrderAverageTradedPrice]]*MIS[[#This Row],[OrderQuantity]]</f>
        <v>1188</v>
      </c>
      <c r="AF2">
        <f>MIS[[#This Row],[LTP]]*MIS[[#This Row],[OrderQuantity]]</f>
        <v>888</v>
      </c>
      <c r="AG2">
        <f>IF(MIS[[#This Row],[OrderSide]]="SELL",MIS[[#This Row],[VALUE]]-MIS[[#This Row],[LIVE_VALUE]],MIS[[#This Row],[LIVE_VALUE]]-MIS[[#This Row],[VALUE]])</f>
        <v>-300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SENSEX2552085400CE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L2" t="str">
        <f>MIS[[#This Row],[Broker]]</f>
        <v>AR</v>
      </c>
      <c r="AM2" t="str">
        <f>MIS[[#This Row],[ClientID]]</f>
        <v>JPF1A207</v>
      </c>
      <c r="AO2" t="s">
        <v>4</v>
      </c>
      <c r="AQ2" t="s">
        <v>4</v>
      </c>
    </row>
    <row r="3" spans="1:4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3.7</v>
      </c>
      <c r="AE3">
        <f>MIS[[#This Row],[OrderAverageTradedPrice]]*MIS[[#This Row],[OrderQuantity]]</f>
        <v>98</v>
      </c>
      <c r="AF3">
        <f>MIS[[#This Row],[LTP]]*MIS[[#This Row],[OrderQuantity]]</f>
        <v>74</v>
      </c>
      <c r="AG3">
        <f>IF(MIS[[#This Row],[OrderSide]]="SELL",MIS[[#This Row],[VALUE]]-MIS[[#This Row],[LIVE_VALUE]],MIS[[#This Row],[LIVE_VALUE]]-MIS[[#This Row],[VALUE]])</f>
        <v>-24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" t="str">
        <f>MIS[[#This Row],[TRADING SYMBOL]]</f>
        <v>SENSEX2552085400CE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XYT</v>
      </c>
      <c r="AL3" t="str">
        <f>MIS[[#This Row],[Broker]]</f>
        <v>AR</v>
      </c>
      <c r="AM3" t="str">
        <f>MIS[[#This Row],[ClientID]]</f>
        <v>JPF1S131</v>
      </c>
      <c r="AO3" t="s">
        <v>32</v>
      </c>
      <c r="AQ3" t="s">
        <v>32</v>
      </c>
    </row>
    <row r="4" spans="1:4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3.7</v>
      </c>
      <c r="AE4">
        <f>MIS[[#This Row],[OrderAverageTradedPrice]]*MIS[[#This Row],[OrderQuantity]]</f>
        <v>99</v>
      </c>
      <c r="AF4">
        <f>MIS[[#This Row],[LTP]]*MIS[[#This Row],[OrderQuantity]]</f>
        <v>74</v>
      </c>
      <c r="AG4">
        <f>IF(MIS[[#This Row],[OrderSide]]="SELL",MIS[[#This Row],[VALUE]]-MIS[[#This Row],[LIVE_VALUE]],MIS[[#This Row],[LIVE_VALUE]]-MIS[[#This Row],[VALUE]])</f>
        <v>-25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SENSEX2552085400CE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L4" t="str">
        <f>MIS[[#This Row],[Broker]]</f>
        <v>AR</v>
      </c>
      <c r="AM4" t="str">
        <f>MIS[[#This Row],[ClientID]]</f>
        <v>JPF1S217</v>
      </c>
      <c r="AO4" t="s">
        <v>33</v>
      </c>
      <c r="AQ4" t="s">
        <v>33</v>
      </c>
    </row>
    <row r="5" spans="1:4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2.25</v>
      </c>
      <c r="AE5">
        <f>MIS[[#This Row],[OrderAverageTradedPrice]]*MIS[[#This Row],[OrderQuantity]]</f>
        <v>4050</v>
      </c>
      <c r="AF5">
        <f>MIS[[#This Row],[LTP]]*MIS[[#This Row],[OrderQuantity]]</f>
        <v>4050</v>
      </c>
      <c r="AG5">
        <f>IF(MIS[[#This Row],[OrderSide]]="SELL",MIS[[#This Row],[VALUE]]-MIS[[#This Row],[LIVE_VALUE]],MIS[[#This Row],[LIVE_VALUE]]-MIS[[#This Row],[VALUE]])</f>
        <v>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L5" t="str">
        <f>MIS[[#This Row],[Broker]]</f>
        <v>AR</v>
      </c>
      <c r="AM5" t="str">
        <f>MIS[[#This Row],[ClientID]]</f>
        <v>JPF1A207</v>
      </c>
      <c r="AO5" t="s">
        <v>34</v>
      </c>
      <c r="AQ5" t="s">
        <v>34</v>
      </c>
    </row>
    <row r="6" spans="1:4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2.25</v>
      </c>
      <c r="AE6">
        <f>MIS[[#This Row],[OrderAverageTradedPrice]]*MIS[[#This Row],[OrderQuantity]]</f>
        <v>1350</v>
      </c>
      <c r="AF6">
        <f>MIS[[#This Row],[LTP]]*MIS[[#This Row],[OrderQuantity]]</f>
        <v>1350</v>
      </c>
      <c r="AG6">
        <f>IF(MIS[[#This Row],[OrderSide]]="SELL",MIS[[#This Row],[VALUE]]-MIS[[#This Row],[LIVE_VALUE]],MIS[[#This Row],[LIVE_VALUE]]-MIS[[#This Row],[VALUE]])</f>
        <v>0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" t="str">
        <f>MIS[[#This Row],[TRADING SYMBOL]]</f>
        <v>NIFTY2552226300CE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VWAP</v>
      </c>
      <c r="AL6" t="str">
        <f>MIS[[#This Row],[Broker]]</f>
        <v>AR</v>
      </c>
      <c r="AM6" t="str">
        <f>MIS[[#This Row],[ClientID]]</f>
        <v>JPF1D108</v>
      </c>
      <c r="AO6" t="s">
        <v>44</v>
      </c>
      <c r="AQ6" t="s">
        <v>44</v>
      </c>
    </row>
    <row r="7" spans="1:43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3.7</v>
      </c>
      <c r="AE7">
        <f>MIS[[#This Row],[OrderAverageTradedPrice]]*MIS[[#This Row],[OrderQuantity]]</f>
        <v>396</v>
      </c>
      <c r="AF7">
        <f>MIS[[#This Row],[LTP]]*MIS[[#This Row],[OrderQuantity]]</f>
        <v>296</v>
      </c>
      <c r="AG7">
        <f>IF(MIS[[#This Row],[OrderSide]]="SELL",MIS[[#This Row],[VALUE]]-MIS[[#This Row],[LIVE_VALUE]],MIS[[#This Row],[LIVE_VALUE]]-MIS[[#This Row],[VALUE]])</f>
        <v>-100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SENSEX2552085400CE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L7" t="str">
        <f>MIS[[#This Row],[Broker]]</f>
        <v>AR</v>
      </c>
      <c r="AM7" t="str">
        <f>MIS[[#This Row],[ClientID]]</f>
        <v>JPF1D108</v>
      </c>
      <c r="AO7" t="s">
        <v>35</v>
      </c>
      <c r="AQ7" t="s">
        <v>36</v>
      </c>
    </row>
    <row r="8" spans="1:43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3.7</v>
      </c>
      <c r="AE8">
        <f>MIS[[#This Row],[OrderAverageTradedPrice]]*MIS[[#This Row],[OrderQuantity]]</f>
        <v>99</v>
      </c>
      <c r="AF8">
        <f>MIS[[#This Row],[LTP]]*MIS[[#This Row],[OrderQuantity]]</f>
        <v>74</v>
      </c>
      <c r="AG8">
        <f>IF(MIS[[#This Row],[OrderSide]]="SELL",MIS[[#This Row],[VALUE]]-MIS[[#This Row],[LIVE_VALUE]],MIS[[#This Row],[LIVE_VALUE]]-MIS[[#This Row],[VALUE]])</f>
        <v>-25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" t="str">
        <f>MIS[[#This Row],[TRADING SYMBOL]]</f>
        <v>SENSEX2552085400CE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XYT</v>
      </c>
      <c r="AL8" t="str">
        <f>MIS[[#This Row],[Broker]]</f>
        <v>AR</v>
      </c>
      <c r="AM8" t="str">
        <f>MIS[[#This Row],[ClientID]]</f>
        <v>JPF1G159</v>
      </c>
      <c r="AO8" t="s">
        <v>41</v>
      </c>
      <c r="AQ8" t="s">
        <v>37</v>
      </c>
    </row>
    <row r="9" spans="1:43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2.25</v>
      </c>
      <c r="AE9">
        <f>MIS[[#This Row],[OrderAverageTradedPrice]]*MIS[[#This Row],[OrderQuantity]]</f>
        <v>337.5</v>
      </c>
      <c r="AF9">
        <f>MIS[[#This Row],[LTP]]*MIS[[#This Row],[OrderQuantity]]</f>
        <v>337.5</v>
      </c>
      <c r="AG9">
        <f>IF(MIS[[#This Row],[OrderSide]]="SELL",MIS[[#This Row],[VALUE]]-MIS[[#This Row],[LIVE_VALUE]],MIS[[#This Row],[LIVE_VALUE]]-MIS[[#This Row],[VALUE]])</f>
        <v>0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L9" t="str">
        <f>MIS[[#This Row],[Broker]]</f>
        <v>AR</v>
      </c>
      <c r="AM9" t="str">
        <f>MIS[[#This Row],[ClientID]]</f>
        <v>JPF1G159</v>
      </c>
      <c r="AO9" t="s">
        <v>42</v>
      </c>
      <c r="AQ9" t="s">
        <v>38</v>
      </c>
    </row>
    <row r="10" spans="1:43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2.25</v>
      </c>
      <c r="AE10">
        <f>MIS[[#This Row],[OrderAverageTradedPrice]]*MIS[[#This Row],[OrderQuantity]]</f>
        <v>506.25</v>
      </c>
      <c r="AF10">
        <f>MIS[[#This Row],[LTP]]*MIS[[#This Row],[OrderQuantity]]</f>
        <v>506.25</v>
      </c>
      <c r="AG10">
        <f>IF(MIS[[#This Row],[OrderSide]]="SELL",MIS[[#This Row],[VALUE]]-MIS[[#This Row],[LIVE_VALUE]],MIS[[#This Row],[LIVE_VALUE]]-MIS[[#This Row],[VALUE]])</f>
        <v>0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" t="str">
        <f>MIS[[#This Row],[TRADING SYMBOL]]</f>
        <v>NIFTY2552226300CE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VWAP</v>
      </c>
      <c r="AL10" t="str">
        <f>MIS[[#This Row],[Broker]]</f>
        <v>AR</v>
      </c>
      <c r="AM10" t="str">
        <f>MIS[[#This Row],[ClientID]]</f>
        <v>JPF1R193</v>
      </c>
      <c r="AQ10" t="s">
        <v>39</v>
      </c>
    </row>
    <row r="11" spans="1:43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3.7</v>
      </c>
      <c r="AE11">
        <f>MIS[[#This Row],[OrderAverageTradedPrice]]*MIS[[#This Row],[OrderQuantity]]</f>
        <v>198</v>
      </c>
      <c r="AF11">
        <f>MIS[[#This Row],[LTP]]*MIS[[#This Row],[OrderQuantity]]</f>
        <v>148</v>
      </c>
      <c r="AG11">
        <f>IF(MIS[[#This Row],[OrderSide]]="SELL",MIS[[#This Row],[VALUE]]-MIS[[#This Row],[LIVE_VALUE]],MIS[[#This Row],[LIVE_VALUE]]-MIS[[#This Row],[VALUE]])</f>
        <v>-50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" t="str">
        <f>MIS[[#This Row],[TRADING SYMBOL]]</f>
        <v>SENSEX2552085400CE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XYT</v>
      </c>
      <c r="AL11" t="str">
        <f>MIS[[#This Row],[Broker]]</f>
        <v>AR</v>
      </c>
      <c r="AM11" t="str">
        <f>MIS[[#This Row],[ClientID]]</f>
        <v>JPF1R193</v>
      </c>
      <c r="AQ11" t="s">
        <v>41</v>
      </c>
    </row>
    <row r="12" spans="1:43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2.25</v>
      </c>
      <c r="AE12">
        <f>MIS[[#This Row],[OrderAverageTradedPrice]]*MIS[[#This Row],[OrderQuantity]]</f>
        <v>168.75</v>
      </c>
      <c r="AF12">
        <f>MIS[[#This Row],[LTP]]*MIS[[#This Row],[OrderQuantity]]</f>
        <v>168.75</v>
      </c>
      <c r="AG12">
        <f>IF(MIS[[#This Row],[OrderSide]]="SELL",MIS[[#This Row],[VALUE]]-MIS[[#This Row],[LIVE_VALUE]],MIS[[#This Row],[LIVE_VALUE]]-MIS[[#This Row],[VALUE]])</f>
        <v>0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" t="str">
        <f>MIS[[#This Row],[TRADING SYMBOL]]</f>
        <v>NIFTY2552226300CE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VWAP</v>
      </c>
      <c r="AL12" t="str">
        <f>MIS[[#This Row],[Broker]]</f>
        <v>AR</v>
      </c>
      <c r="AM12" t="str">
        <f>MIS[[#This Row],[ClientID]]</f>
        <v>JPF1S131</v>
      </c>
    </row>
    <row r="13" spans="1:43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2.25</v>
      </c>
      <c r="AE13">
        <f>MIS[[#This Row],[OrderAverageTradedPrice]]*MIS[[#This Row],[OrderQuantity]]</f>
        <v>337.5</v>
      </c>
      <c r="AF13">
        <f>MIS[[#This Row],[LTP]]*MIS[[#This Row],[OrderQuantity]]</f>
        <v>337.5</v>
      </c>
      <c r="AG13">
        <f>IF(MIS[[#This Row],[OrderSide]]="SELL",MIS[[#This Row],[VALUE]]-MIS[[#This Row],[LIVE_VALUE]],MIS[[#This Row],[LIVE_VALUE]]-MIS[[#This Row],[VALUE]])</f>
        <v>0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  <c r="AL13" t="str">
        <f>MIS[[#This Row],[Broker]]</f>
        <v>AR</v>
      </c>
      <c r="AM13" t="str">
        <f>MIS[[#This Row],[ClientID]]</f>
        <v>JPF1S217</v>
      </c>
    </row>
    <row r="14" spans="1:43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4.5</v>
      </c>
      <c r="AE14">
        <f>MIS[[#This Row],[OrderAverageTradedPrice]]*MIS[[#This Row],[OrderQuantity]]</f>
        <v>2016</v>
      </c>
      <c r="AF14">
        <f>MIS[[#This Row],[LTP]]*MIS[[#This Row],[OrderQuantity]]</f>
        <v>1080</v>
      </c>
      <c r="AG14">
        <f>IF(MIS[[#This Row],[OrderSide]]="SELL",MIS[[#This Row],[VALUE]]-MIS[[#This Row],[LIVE_VALUE]],MIS[[#This Row],[LIVE_VALUE]]-MIS[[#This Row],[VALUE]])</f>
        <v>-936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SENSEX2552078800PE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  <c r="AL14" t="str">
        <f>MIS[[#This Row],[Broker]]</f>
        <v>AR</v>
      </c>
      <c r="AM14" t="str">
        <f>MIS[[#This Row],[ClientID]]</f>
        <v>JPF1A207</v>
      </c>
    </row>
    <row r="15" spans="1:43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4.5</v>
      </c>
      <c r="AE15">
        <f>MIS[[#This Row],[OrderAverageTradedPrice]]*MIS[[#This Row],[OrderQuantity]]</f>
        <v>692</v>
      </c>
      <c r="AF15">
        <f>MIS[[#This Row],[LTP]]*MIS[[#This Row],[OrderQuantity]]</f>
        <v>360</v>
      </c>
      <c r="AG15">
        <f>IF(MIS[[#This Row],[OrderSide]]="SELL",MIS[[#This Row],[VALUE]]-MIS[[#This Row],[LIVE_VALUE]],MIS[[#This Row],[LIVE_VALUE]]-MIS[[#This Row],[VALUE]])</f>
        <v>-332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SENSEX2552078800PE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  <c r="AL15" t="str">
        <f>MIS[[#This Row],[Broker]]</f>
        <v>AR</v>
      </c>
      <c r="AM15" t="str">
        <f>MIS[[#This Row],[ClientID]]</f>
        <v>JPF1D108</v>
      </c>
    </row>
    <row r="16" spans="1:43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4.5</v>
      </c>
      <c r="AE16">
        <f>MIS[[#This Row],[OrderAverageTradedPrice]]*MIS[[#This Row],[OrderQuantity]]</f>
        <v>168</v>
      </c>
      <c r="AF16">
        <f>MIS[[#This Row],[LTP]]*MIS[[#This Row],[OrderQuantity]]</f>
        <v>90</v>
      </c>
      <c r="AG16">
        <f>IF(MIS[[#This Row],[OrderSide]]="SELL",MIS[[#This Row],[VALUE]]-MIS[[#This Row],[LIVE_VALUE]],MIS[[#This Row],[LIVE_VALUE]]-MIS[[#This Row],[VALUE]])</f>
        <v>-78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SENSEX2552078800PE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  <c r="AL16" t="str">
        <f>MIS[[#This Row],[Broker]]</f>
        <v>AR</v>
      </c>
      <c r="AM16" t="str">
        <f>MIS[[#This Row],[ClientID]]</f>
        <v>JPF1G159</v>
      </c>
    </row>
    <row r="17" spans="1:3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4.5</v>
      </c>
      <c r="AE17">
        <f>MIS[[#This Row],[OrderAverageTradedPrice]]*MIS[[#This Row],[OrderQuantity]]</f>
        <v>168</v>
      </c>
      <c r="AF17">
        <f>MIS[[#This Row],[LTP]]*MIS[[#This Row],[OrderQuantity]]</f>
        <v>90</v>
      </c>
      <c r="AG17">
        <f>IF(MIS[[#This Row],[OrderSide]]="SELL",MIS[[#This Row],[VALUE]]-MIS[[#This Row],[LIVE_VALUE]],MIS[[#This Row],[LIVE_VALUE]]-MIS[[#This Row],[VALUE]])</f>
        <v>-78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" t="str">
        <f>MIS[[#This Row],[TRADING SYMBOL]]</f>
        <v>SENSEX2552078800PE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XYT</v>
      </c>
      <c r="AL17" t="str">
        <f>MIS[[#This Row],[Broker]]</f>
        <v>AR</v>
      </c>
      <c r="AM17" t="str">
        <f>MIS[[#This Row],[ClientID]]</f>
        <v>JPF1S131</v>
      </c>
    </row>
    <row r="18" spans="1:3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4.5</v>
      </c>
      <c r="AE18">
        <f>MIS[[#This Row],[OrderAverageTradedPrice]]*MIS[[#This Row],[OrderQuantity]]</f>
        <v>168</v>
      </c>
      <c r="AF18">
        <f>MIS[[#This Row],[LTP]]*MIS[[#This Row],[OrderQuantity]]</f>
        <v>90</v>
      </c>
      <c r="AG18">
        <f>IF(MIS[[#This Row],[OrderSide]]="SELL",MIS[[#This Row],[VALUE]]-MIS[[#This Row],[LIVE_VALUE]],MIS[[#This Row],[LIVE_VALUE]]-MIS[[#This Row],[VALUE]])</f>
        <v>-78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" t="str">
        <f>MIS[[#This Row],[TRADING SYMBOL]]</f>
        <v>SENSEX2552078800PE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XYT</v>
      </c>
      <c r="AL18" t="str">
        <f>MIS[[#This Row],[Broker]]</f>
        <v>AR</v>
      </c>
      <c r="AM18" t="str">
        <f>MIS[[#This Row],[ClientID]]</f>
        <v>JPF1S217</v>
      </c>
    </row>
    <row r="19" spans="1:3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2.25</v>
      </c>
      <c r="AE19">
        <f>MIS[[#This Row],[OrderAverageTradedPrice]]*MIS[[#This Row],[OrderQuantity]]</f>
        <v>337.5</v>
      </c>
      <c r="AF19">
        <f>MIS[[#This Row],[LTP]]*MIS[[#This Row],[OrderQuantity]]</f>
        <v>337.5</v>
      </c>
      <c r="AG19">
        <f>IF(MIS[[#This Row],[OrderSide]]="SELL",MIS[[#This Row],[VALUE]]-MIS[[#This Row],[LIVE_VALUE]],MIS[[#This Row],[LIVE_VALUE]]-MIS[[#This Row],[VALUE]])</f>
        <v>0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" t="str">
        <f>MIS[[#This Row],[TRADING SYMBOL]]</f>
        <v>NIFTY2552226300CE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VWAP</v>
      </c>
      <c r="AL19" t="str">
        <f>MIS[[#This Row],[Broker]]</f>
        <v>AR</v>
      </c>
      <c r="AM19" t="str">
        <f>MIS[[#This Row],[ClientID]]</f>
        <v>JPF1A207</v>
      </c>
    </row>
    <row r="20" spans="1:3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4.55</v>
      </c>
      <c r="AE20">
        <f>MIS[[#This Row],[OrderAverageTradedPrice]]*MIS[[#This Row],[OrderQuantity]]</f>
        <v>3570</v>
      </c>
      <c r="AF20">
        <f>MIS[[#This Row],[LTP]]*MIS[[#This Row],[OrderQuantity]]</f>
        <v>2730</v>
      </c>
      <c r="AG20">
        <f>IF(MIS[[#This Row],[OrderSide]]="SELL",MIS[[#This Row],[VALUE]]-MIS[[#This Row],[LIVE_VALUE]],MIS[[#This Row],[LIVE_VALUE]]-MIS[[#This Row],[VALUE]])</f>
        <v>-840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" t="str">
        <f>MIS[[#This Row],[TRADING SYMBOL]]</f>
        <v>NIFTY2552223700PE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VWAP</v>
      </c>
      <c r="AL20" t="str">
        <f>MIS[[#This Row],[Broker]]</f>
        <v>AR</v>
      </c>
      <c r="AM20" t="str">
        <f>MIS[[#This Row],[ClientID]]</f>
        <v>JPF1D108</v>
      </c>
    </row>
    <row r="21" spans="1:3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4.55</v>
      </c>
      <c r="AE21">
        <f>MIS[[#This Row],[OrderAverageTradedPrice]]*MIS[[#This Row],[OrderQuantity]]</f>
        <v>892.5</v>
      </c>
      <c r="AF21">
        <f>MIS[[#This Row],[LTP]]*MIS[[#This Row],[OrderQuantity]]</f>
        <v>682.5</v>
      </c>
      <c r="AG21">
        <f>IF(MIS[[#This Row],[OrderSide]]="SELL",MIS[[#This Row],[VALUE]]-MIS[[#This Row],[LIVE_VALUE]],MIS[[#This Row],[LIVE_VALUE]]-MIS[[#This Row],[VALUE]])</f>
        <v>-210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  <c r="AL21" t="str">
        <f>MIS[[#This Row],[Broker]]</f>
        <v>AR</v>
      </c>
      <c r="AM21" t="str">
        <f>MIS[[#This Row],[ClientID]]</f>
        <v>JPF1G159</v>
      </c>
    </row>
    <row r="22" spans="1:3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4.55</v>
      </c>
      <c r="AE22">
        <f>MIS[[#This Row],[OrderAverageTradedPrice]]*MIS[[#This Row],[OrderQuantity]]</f>
        <v>1338.75</v>
      </c>
      <c r="AF22">
        <f>MIS[[#This Row],[LTP]]*MIS[[#This Row],[OrderQuantity]]</f>
        <v>1023.75</v>
      </c>
      <c r="AG22">
        <f>IF(MIS[[#This Row],[OrderSide]]="SELL",MIS[[#This Row],[VALUE]]-MIS[[#This Row],[LIVE_VALUE]],MIS[[#This Row],[LIVE_VALUE]]-MIS[[#This Row],[VALUE]])</f>
        <v>-315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  <c r="AL22" t="str">
        <f>MIS[[#This Row],[Broker]]</f>
        <v>AR</v>
      </c>
      <c r="AM22" t="str">
        <f>MIS[[#This Row],[ClientID]]</f>
        <v>JPF1R193</v>
      </c>
    </row>
    <row r="23" spans="1:3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4.5</v>
      </c>
      <c r="AE23">
        <f>MIS[[#This Row],[OrderAverageTradedPrice]]*MIS[[#This Row],[OrderQuantity]]</f>
        <v>338</v>
      </c>
      <c r="AF23">
        <f>MIS[[#This Row],[LTP]]*MIS[[#This Row],[OrderQuantity]]</f>
        <v>180</v>
      </c>
      <c r="AG23">
        <f>IF(MIS[[#This Row],[OrderSide]]="SELL",MIS[[#This Row],[VALUE]]-MIS[[#This Row],[LIVE_VALUE]],MIS[[#This Row],[LIVE_VALUE]]-MIS[[#This Row],[VALUE]])</f>
        <v>-158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SENSEX2552078800PE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  <c r="AL23" t="str">
        <f>MIS[[#This Row],[Broker]]</f>
        <v>AR</v>
      </c>
      <c r="AM23" t="str">
        <f>MIS[[#This Row],[ClientID]]</f>
        <v>JPF1R193</v>
      </c>
    </row>
    <row r="24" spans="1:3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4.55</v>
      </c>
      <c r="AE24">
        <f>MIS[[#This Row],[OrderAverageTradedPrice]]*MIS[[#This Row],[OrderQuantity]]</f>
        <v>446.25</v>
      </c>
      <c r="AF24">
        <f>MIS[[#This Row],[LTP]]*MIS[[#This Row],[OrderQuantity]]</f>
        <v>341.25</v>
      </c>
      <c r="AG24">
        <f>IF(MIS[[#This Row],[OrderSide]]="SELL",MIS[[#This Row],[VALUE]]-MIS[[#This Row],[LIVE_VALUE]],MIS[[#This Row],[LIVE_VALUE]]-MIS[[#This Row],[VALUE]])</f>
        <v>-105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  <c r="AL24" t="str">
        <f>MIS[[#This Row],[Broker]]</f>
        <v>AR</v>
      </c>
      <c r="AM24" t="str">
        <f>MIS[[#This Row],[ClientID]]</f>
        <v>JPF1S131</v>
      </c>
    </row>
    <row r="25" spans="1:3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4.55</v>
      </c>
      <c r="AE25">
        <f>MIS[[#This Row],[OrderAverageTradedPrice]]*MIS[[#This Row],[OrderQuantity]]</f>
        <v>900</v>
      </c>
      <c r="AF25">
        <f>MIS[[#This Row],[LTP]]*MIS[[#This Row],[OrderQuantity]]</f>
        <v>682.5</v>
      </c>
      <c r="AG25">
        <f>IF(MIS[[#This Row],[OrderSide]]="SELL",MIS[[#This Row],[VALUE]]-MIS[[#This Row],[LIVE_VALUE]],MIS[[#This Row],[LIVE_VALUE]]-MIS[[#This Row],[VALUE]])</f>
        <v>-217.5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NIFTY2552223700PE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  <c r="AL25" t="str">
        <f>MIS[[#This Row],[Broker]]</f>
        <v>AR</v>
      </c>
      <c r="AM25" t="str">
        <f>MIS[[#This Row],[ClientID]]</f>
        <v>JPF1S217</v>
      </c>
    </row>
    <row r="26" spans="1:3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3.7</v>
      </c>
      <c r="AE26">
        <f>MIS[[#This Row],[OrderAverageTradedPrice]]*MIS[[#This Row],[OrderQuantity]]</f>
        <v>99</v>
      </c>
      <c r="AF26">
        <f>MIS[[#This Row],[LTP]]*MIS[[#This Row],[OrderQuantity]]</f>
        <v>74</v>
      </c>
      <c r="AG26">
        <f>IF(MIS[[#This Row],[OrderSide]]="SELL",MIS[[#This Row],[VALUE]]-MIS[[#This Row],[LIVE_VALUE]],MIS[[#This Row],[LIVE_VALUE]]-MIS[[#This Row],[VALUE]])</f>
        <v>-25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SENSEX2552085400CE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  <c r="AL26" t="str">
        <f>MIS[[#This Row],[Broker]]</f>
        <v>AR</v>
      </c>
      <c r="AM26" t="str">
        <f>MIS[[#This Row],[ClientID]]</f>
        <v>JPF1A122</v>
      </c>
    </row>
    <row r="27" spans="1:3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4.55</v>
      </c>
      <c r="AE27">
        <f>MIS[[#This Row],[OrderAverageTradedPrice]]*MIS[[#This Row],[OrderQuantity]]</f>
        <v>10800</v>
      </c>
      <c r="AF27">
        <f>MIS[[#This Row],[LTP]]*MIS[[#This Row],[OrderQuantity]]</f>
        <v>8190</v>
      </c>
      <c r="AG27">
        <f>IF(MIS[[#This Row],[OrderSide]]="SELL",MIS[[#This Row],[VALUE]]-MIS[[#This Row],[LIVE_VALUE]],MIS[[#This Row],[LIVE_VALUE]]-MIS[[#This Row],[VALUE]])</f>
        <v>-2610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" t="str">
        <f>MIS[[#This Row],[TRADING SYMBOL]]</f>
        <v>NIFTY2552223700PE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VWAP</v>
      </c>
      <c r="AL27" t="str">
        <f>MIS[[#This Row],[Broker]]</f>
        <v>AR</v>
      </c>
      <c r="AM27" t="str">
        <f>MIS[[#This Row],[ClientID]]</f>
        <v>JPF1A207</v>
      </c>
    </row>
    <row r="28" spans="1:3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3.7</v>
      </c>
      <c r="AE28">
        <f>MIS[[#This Row],[OrderAverageTradedPrice]]*MIS[[#This Row],[OrderQuantity]]</f>
        <v>99</v>
      </c>
      <c r="AF28">
        <f>MIS[[#This Row],[LTP]]*MIS[[#This Row],[OrderQuantity]]</f>
        <v>74</v>
      </c>
      <c r="AG28">
        <f>IF(MIS[[#This Row],[OrderSide]]="SELL",MIS[[#This Row],[VALUE]]-MIS[[#This Row],[LIVE_VALUE]],MIS[[#This Row],[LIVE_VALUE]]-MIS[[#This Row],[VALUE]])</f>
        <v>-25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SENSEX2552085400CE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  <c r="AL28" t="str">
        <f>MIS[[#This Row],[Broker]]</f>
        <v>AR</v>
      </c>
      <c r="AM28" t="str">
        <f>MIS[[#This Row],[ClientID]]</f>
        <v>JPF1A208</v>
      </c>
    </row>
    <row r="29" spans="1:3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3.7</v>
      </c>
      <c r="AE29">
        <f>MIS[[#This Row],[OrderAverageTradedPrice]]*MIS[[#This Row],[OrderQuantity]]</f>
        <v>99</v>
      </c>
      <c r="AF29">
        <f>MIS[[#This Row],[LTP]]*MIS[[#This Row],[OrderQuantity]]</f>
        <v>74</v>
      </c>
      <c r="AG29">
        <f>IF(MIS[[#This Row],[OrderSide]]="SELL",MIS[[#This Row],[VALUE]]-MIS[[#This Row],[LIVE_VALUE]],MIS[[#This Row],[LIVE_VALUE]]-MIS[[#This Row],[VALUE]])</f>
        <v>-25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" t="str">
        <f>MIS[[#This Row],[TRADING SYMBOL]]</f>
        <v>SENSEX2552085400CE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XYT</v>
      </c>
      <c r="AL29" t="str">
        <f>MIS[[#This Row],[Broker]]</f>
        <v>AR</v>
      </c>
      <c r="AM29" t="str">
        <f>MIS[[#This Row],[ClientID]]</f>
        <v>JPF1N180</v>
      </c>
    </row>
    <row r="30" spans="1:3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3.7</v>
      </c>
      <c r="AE30">
        <f>MIS[[#This Row],[OrderAverageTradedPrice]]*MIS[[#This Row],[OrderQuantity]]</f>
        <v>396</v>
      </c>
      <c r="AF30">
        <f>MIS[[#This Row],[LTP]]*MIS[[#This Row],[OrderQuantity]]</f>
        <v>296</v>
      </c>
      <c r="AG30">
        <f>IF(MIS[[#This Row],[OrderSide]]="SELL",MIS[[#This Row],[VALUE]]-MIS[[#This Row],[LIVE_VALUE]],MIS[[#This Row],[LIVE_VALUE]]-MIS[[#This Row],[VALUE]])</f>
        <v>-100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SENSEX2552085400CE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  <c r="AL30" t="str">
        <f>MIS[[#This Row],[Broker]]</f>
        <v>AR</v>
      </c>
      <c r="AM30" t="str">
        <f>MIS[[#This Row],[ClientID]]</f>
        <v>GDLP1S332</v>
      </c>
    </row>
    <row r="31" spans="1:3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3.7</v>
      </c>
      <c r="AE31">
        <f>MIS[[#This Row],[OrderAverageTradedPrice]]*MIS[[#This Row],[OrderQuantity]]</f>
        <v>99</v>
      </c>
      <c r="AF31">
        <f>MIS[[#This Row],[LTP]]*MIS[[#This Row],[OrderQuantity]]</f>
        <v>74</v>
      </c>
      <c r="AG31">
        <f>IF(MIS[[#This Row],[OrderSide]]="SELL",MIS[[#This Row],[VALUE]]-MIS[[#This Row],[LIVE_VALUE]],MIS[[#This Row],[LIVE_VALUE]]-MIS[[#This Row],[VALUE]])</f>
        <v>-25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" t="str">
        <f>MIS[[#This Row],[TRADING SYMBOL]]</f>
        <v>SENSEX2552085400CE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XYT</v>
      </c>
      <c r="AL31" t="str">
        <f>MIS[[#This Row],[Broker]]</f>
        <v>AR</v>
      </c>
      <c r="AM31" t="str">
        <f>MIS[[#This Row],[ClientID]]</f>
        <v>JPF1A121</v>
      </c>
    </row>
    <row r="32" spans="1:3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2.25</v>
      </c>
      <c r="AE32">
        <f>MIS[[#This Row],[OrderAverageTradedPrice]]*MIS[[#This Row],[OrderQuantity]]</f>
        <v>337.5</v>
      </c>
      <c r="AF32">
        <f>MIS[[#This Row],[LTP]]*MIS[[#This Row],[OrderQuantity]]</f>
        <v>337.5</v>
      </c>
      <c r="AG32">
        <f>IF(MIS[[#This Row],[OrderSide]]="SELL",MIS[[#This Row],[VALUE]]-MIS[[#This Row],[LIVE_VALUE]],MIS[[#This Row],[LIVE_VALUE]]-MIS[[#This Row],[VALUE]])</f>
        <v>0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  <c r="AL32" t="str">
        <f>MIS[[#This Row],[Broker]]</f>
        <v>AR</v>
      </c>
      <c r="AM32" t="str">
        <f>MIS[[#This Row],[ClientID]]</f>
        <v>JPF1A121</v>
      </c>
    </row>
    <row r="33" spans="1:3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4.5</v>
      </c>
      <c r="AE33">
        <f>MIS[[#This Row],[OrderAverageTradedPrice]]*MIS[[#This Row],[OrderQuantity]]</f>
        <v>167</v>
      </c>
      <c r="AF33">
        <f>MIS[[#This Row],[LTP]]*MIS[[#This Row],[OrderQuantity]]</f>
        <v>90</v>
      </c>
      <c r="AG33">
        <f>IF(MIS[[#This Row],[OrderSide]]="SELL",MIS[[#This Row],[VALUE]]-MIS[[#This Row],[LIVE_VALUE]],MIS[[#This Row],[LIVE_VALUE]]-MIS[[#This Row],[VALUE]])</f>
        <v>-77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SENSEX2552078800PE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  <c r="AL33" t="str">
        <f>MIS[[#This Row],[Broker]]</f>
        <v>AR</v>
      </c>
      <c r="AM33" t="str">
        <f>MIS[[#This Row],[ClientID]]</f>
        <v>JPF1A122</v>
      </c>
    </row>
    <row r="34" spans="1:3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3.7</v>
      </c>
      <c r="AE34">
        <f>MIS[[#This Row],[OrderAverageTradedPrice]]*MIS[[#This Row],[OrderQuantity]]</f>
        <v>700</v>
      </c>
      <c r="AF34">
        <f>MIS[[#This Row],[LTP]]*MIS[[#This Row],[OrderQuantity]]</f>
        <v>518</v>
      </c>
      <c r="AG34">
        <f>IF(MIS[[#This Row],[OrderSide]]="SELL",MIS[[#This Row],[VALUE]]-MIS[[#This Row],[LIVE_VALUE]],MIS[[#This Row],[LIVE_VALUE]]-MIS[[#This Row],[VALUE]])</f>
        <v>-182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SENSEX2552085400CE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  <c r="AL34" t="str">
        <f>MIS[[#This Row],[Broker]]</f>
        <v>AR</v>
      </c>
      <c r="AM34" t="str">
        <f>MIS[[#This Row],[ClientID]]</f>
        <v>JPF1A197</v>
      </c>
    </row>
    <row r="35" spans="1:3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3.7</v>
      </c>
      <c r="AE35">
        <f>MIS[[#This Row],[OrderAverageTradedPrice]]*MIS[[#This Row],[OrderQuantity]]</f>
        <v>99</v>
      </c>
      <c r="AF35">
        <f>MIS[[#This Row],[LTP]]*MIS[[#This Row],[OrderQuantity]]</f>
        <v>74</v>
      </c>
      <c r="AG35">
        <f>IF(MIS[[#This Row],[OrderSide]]="SELL",MIS[[#This Row],[VALUE]]-MIS[[#This Row],[LIVE_VALUE]],MIS[[#This Row],[LIVE_VALUE]]-MIS[[#This Row],[VALUE]])</f>
        <v>-25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SENSEX2552085400CE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  <c r="AL35" t="str">
        <f>MIS[[#This Row],[Broker]]</f>
        <v>AR</v>
      </c>
      <c r="AM35" t="str">
        <f>MIS[[#This Row],[ClientID]]</f>
        <v>JPF1A206</v>
      </c>
    </row>
    <row r="36" spans="1:3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2.25</v>
      </c>
      <c r="AE36">
        <f>MIS[[#This Row],[OrderAverageTradedPrice]]*MIS[[#This Row],[OrderQuantity]]</f>
        <v>168.75</v>
      </c>
      <c r="AF36">
        <f>MIS[[#This Row],[LTP]]*MIS[[#This Row],[OrderQuantity]]</f>
        <v>168.75</v>
      </c>
      <c r="AG36">
        <f>IF(MIS[[#This Row],[OrderSide]]="SELL",MIS[[#This Row],[VALUE]]-MIS[[#This Row],[LIVE_VALUE]],MIS[[#This Row],[LIVE_VALUE]]-MIS[[#This Row],[VALUE]])</f>
        <v>0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" t="str">
        <f>MIS[[#This Row],[TRADING SYMBOL]]</f>
        <v>NIFTY2552226300CE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VWAP</v>
      </c>
      <c r="AL36" t="str">
        <f>MIS[[#This Row],[Broker]]</f>
        <v>AR</v>
      </c>
      <c r="AM36" t="str">
        <f>MIS[[#This Row],[ClientID]]</f>
        <v>JPF1A208</v>
      </c>
    </row>
    <row r="37" spans="1:3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4.5</v>
      </c>
      <c r="AE37">
        <f>MIS[[#This Row],[OrderAverageTradedPrice]]*MIS[[#This Row],[OrderQuantity]]</f>
        <v>167</v>
      </c>
      <c r="AF37">
        <f>MIS[[#This Row],[LTP]]*MIS[[#This Row],[OrderQuantity]]</f>
        <v>90</v>
      </c>
      <c r="AG37">
        <f>IF(MIS[[#This Row],[OrderSide]]="SELL",MIS[[#This Row],[VALUE]]-MIS[[#This Row],[LIVE_VALUE]],MIS[[#This Row],[LIVE_VALUE]]-MIS[[#This Row],[VALUE]])</f>
        <v>-77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SENSEX2552078800PE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  <c r="AL37" t="str">
        <f>MIS[[#This Row],[Broker]]</f>
        <v>AR</v>
      </c>
      <c r="AM37" t="str">
        <f>MIS[[#This Row],[ClientID]]</f>
        <v>JPF1A208</v>
      </c>
    </row>
    <row r="38" spans="1:3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3.7</v>
      </c>
      <c r="AE38">
        <f>MIS[[#This Row],[OrderAverageTradedPrice]]*MIS[[#This Row],[OrderQuantity]]</f>
        <v>100</v>
      </c>
      <c r="AF38">
        <f>MIS[[#This Row],[LTP]]*MIS[[#This Row],[OrderQuantity]]</f>
        <v>74</v>
      </c>
      <c r="AG38">
        <f>IF(MIS[[#This Row],[OrderSide]]="SELL",MIS[[#This Row],[VALUE]]-MIS[[#This Row],[LIVE_VALUE]],MIS[[#This Row],[LIVE_VALUE]]-MIS[[#This Row],[VALUE]])</f>
        <v>-26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SENSEX2552085400CE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  <c r="AL38" t="str">
        <f>MIS[[#This Row],[Broker]]</f>
        <v>AR</v>
      </c>
      <c r="AM38" t="str">
        <f>MIS[[#This Row],[ClientID]]</f>
        <v>JPF1D166</v>
      </c>
    </row>
    <row r="39" spans="1:3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3.7</v>
      </c>
      <c r="AE39">
        <f>MIS[[#This Row],[OrderAverageTradedPrice]]*MIS[[#This Row],[OrderQuantity]]</f>
        <v>693</v>
      </c>
      <c r="AF39">
        <f>MIS[[#This Row],[LTP]]*MIS[[#This Row],[OrderQuantity]]</f>
        <v>518</v>
      </c>
      <c r="AG39">
        <f>IF(MIS[[#This Row],[OrderSide]]="SELL",MIS[[#This Row],[VALUE]]-MIS[[#This Row],[LIVE_VALUE]],MIS[[#This Row],[LIVE_VALUE]]-MIS[[#This Row],[VALUE]])</f>
        <v>-175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SENSEX2552085400CE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  <c r="AL39" t="str">
        <f>MIS[[#This Row],[Broker]]</f>
        <v>AR</v>
      </c>
      <c r="AM39" t="str">
        <f>MIS[[#This Row],[ClientID]]</f>
        <v>JPF1K110</v>
      </c>
    </row>
    <row r="40" spans="1:3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3.7</v>
      </c>
      <c r="AE40">
        <f>MIS[[#This Row],[OrderAverageTradedPrice]]*MIS[[#This Row],[OrderQuantity]]</f>
        <v>99</v>
      </c>
      <c r="AF40">
        <f>MIS[[#This Row],[LTP]]*MIS[[#This Row],[OrderQuantity]]</f>
        <v>74</v>
      </c>
      <c r="AG40">
        <f>IF(MIS[[#This Row],[OrderSide]]="SELL",MIS[[#This Row],[VALUE]]-MIS[[#This Row],[LIVE_VALUE]],MIS[[#This Row],[LIVE_VALUE]]-MIS[[#This Row],[VALUE]])</f>
        <v>-25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SENSEX2552085400CE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  <c r="AL40" t="str">
        <f>MIS[[#This Row],[Broker]]</f>
        <v>AR</v>
      </c>
      <c r="AM40" t="str">
        <f>MIS[[#This Row],[ClientID]]</f>
        <v>JPF1L102</v>
      </c>
    </row>
    <row r="41" spans="1:3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3.7</v>
      </c>
      <c r="AE41">
        <f>MIS[[#This Row],[OrderAverageTradedPrice]]*MIS[[#This Row],[OrderQuantity]]</f>
        <v>100</v>
      </c>
      <c r="AF41">
        <f>MIS[[#This Row],[LTP]]*MIS[[#This Row],[OrderQuantity]]</f>
        <v>74</v>
      </c>
      <c r="AG41">
        <f>IF(MIS[[#This Row],[OrderSide]]="SELL",MIS[[#This Row],[VALUE]]-MIS[[#This Row],[LIVE_VALUE]],MIS[[#This Row],[LIVE_VALUE]]-MIS[[#This Row],[VALUE]])</f>
        <v>-26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SENSEX2552085400CE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  <c r="AL41" t="str">
        <f>MIS[[#This Row],[Broker]]</f>
        <v>AR</v>
      </c>
      <c r="AM41" t="str">
        <f>MIS[[#This Row],[ClientID]]</f>
        <v>JPF1M174</v>
      </c>
    </row>
    <row r="42" spans="1:3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3.7</v>
      </c>
      <c r="AE42">
        <f>MIS[[#This Row],[OrderAverageTradedPrice]]*MIS[[#This Row],[OrderQuantity]]</f>
        <v>300</v>
      </c>
      <c r="AF42">
        <f>MIS[[#This Row],[LTP]]*MIS[[#This Row],[OrderQuantity]]</f>
        <v>222</v>
      </c>
      <c r="AG42">
        <f>IF(MIS[[#This Row],[OrderSide]]="SELL",MIS[[#This Row],[VALUE]]-MIS[[#This Row],[LIVE_VALUE]],MIS[[#This Row],[LIVE_VALUE]]-MIS[[#This Row],[VALUE]])</f>
        <v>-78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SENSEX2552085400CE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  <c r="AL42" t="str">
        <f>MIS[[#This Row],[Broker]]</f>
        <v>AR</v>
      </c>
      <c r="AM42" t="str">
        <f>MIS[[#This Row],[ClientID]]</f>
        <v>JPF1M176</v>
      </c>
    </row>
    <row r="43" spans="1:3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3.7</v>
      </c>
      <c r="AE43">
        <f>MIS[[#This Row],[OrderAverageTradedPrice]]*MIS[[#This Row],[OrderQuantity]]</f>
        <v>198</v>
      </c>
      <c r="AF43">
        <f>MIS[[#This Row],[LTP]]*MIS[[#This Row],[OrderQuantity]]</f>
        <v>148</v>
      </c>
      <c r="AG43">
        <f>IF(MIS[[#This Row],[OrderSide]]="SELL",MIS[[#This Row],[VALUE]]-MIS[[#This Row],[LIVE_VALUE]],MIS[[#This Row],[LIVE_VALUE]]-MIS[[#This Row],[VALUE]])</f>
        <v>-50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" t="str">
        <f>MIS[[#This Row],[TRADING SYMBOL]]</f>
        <v>SENSEX2552085400CE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XYT</v>
      </c>
      <c r="AL43" t="str">
        <f>MIS[[#This Row],[Broker]]</f>
        <v>AR</v>
      </c>
      <c r="AM43" t="str">
        <f>MIS[[#This Row],[ClientID]]</f>
        <v>JPF1N171</v>
      </c>
    </row>
    <row r="44" spans="1:3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3.7</v>
      </c>
      <c r="AE44">
        <f>MIS[[#This Row],[OrderAverageTradedPrice]]*MIS[[#This Row],[OrderQuantity]]</f>
        <v>792</v>
      </c>
      <c r="AF44">
        <f>MIS[[#This Row],[LTP]]*MIS[[#This Row],[OrderQuantity]]</f>
        <v>592</v>
      </c>
      <c r="AG44">
        <f>IF(MIS[[#This Row],[OrderSide]]="SELL",MIS[[#This Row],[VALUE]]-MIS[[#This Row],[LIVE_VALUE]],MIS[[#This Row],[LIVE_VALUE]]-MIS[[#This Row],[VALUE]])</f>
        <v>-200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SENSEX2552085400CE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  <c r="AL44" t="str">
        <f>MIS[[#This Row],[Broker]]</f>
        <v>AR</v>
      </c>
      <c r="AM44" t="str">
        <f>MIS[[#This Row],[ClientID]]</f>
        <v>JPF1N172</v>
      </c>
    </row>
    <row r="45" spans="1:3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4.5</v>
      </c>
      <c r="AE45">
        <f>MIS[[#This Row],[OrderAverageTradedPrice]]*MIS[[#This Row],[OrderQuantity]]</f>
        <v>167</v>
      </c>
      <c r="AF45">
        <f>MIS[[#This Row],[LTP]]*MIS[[#This Row],[OrderQuantity]]</f>
        <v>90</v>
      </c>
      <c r="AG45">
        <f>IF(MIS[[#This Row],[OrderSide]]="SELL",MIS[[#This Row],[VALUE]]-MIS[[#This Row],[LIVE_VALUE]],MIS[[#This Row],[LIVE_VALUE]]-MIS[[#This Row],[VALUE]])</f>
        <v>-77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SENSEX2552078800PE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  <c r="AL45" t="str">
        <f>MIS[[#This Row],[Broker]]</f>
        <v>AR</v>
      </c>
      <c r="AM45" t="str">
        <f>MIS[[#This Row],[ClientID]]</f>
        <v>JPF1N180</v>
      </c>
    </row>
    <row r="46" spans="1:3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3.7</v>
      </c>
      <c r="AE46">
        <f>MIS[[#This Row],[OrderAverageTradedPrice]]*MIS[[#This Row],[OrderQuantity]]</f>
        <v>99</v>
      </c>
      <c r="AF46">
        <f>MIS[[#This Row],[LTP]]*MIS[[#This Row],[OrderQuantity]]</f>
        <v>74</v>
      </c>
      <c r="AG46">
        <f>IF(MIS[[#This Row],[OrderSide]]="SELL",MIS[[#This Row],[VALUE]]-MIS[[#This Row],[LIVE_VALUE]],MIS[[#This Row],[LIVE_VALUE]]-MIS[[#This Row],[VALUE]])</f>
        <v>-25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SENSEX2552085400CE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  <c r="AL46" t="str">
        <f>MIS[[#This Row],[Broker]]</f>
        <v>AR</v>
      </c>
      <c r="AM46" t="str">
        <f>MIS[[#This Row],[ClientID]]</f>
        <v>JPF1R194</v>
      </c>
    </row>
    <row r="47" spans="1:3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3.7</v>
      </c>
      <c r="AE47">
        <f>MIS[[#This Row],[OrderAverageTradedPrice]]*MIS[[#This Row],[OrderQuantity]]</f>
        <v>600</v>
      </c>
      <c r="AF47">
        <f>MIS[[#This Row],[LTP]]*MIS[[#This Row],[OrderQuantity]]</f>
        <v>444</v>
      </c>
      <c r="AG47">
        <f>IF(MIS[[#This Row],[OrderSide]]="SELL",MIS[[#This Row],[VALUE]]-MIS[[#This Row],[LIVE_VALUE]],MIS[[#This Row],[LIVE_VALUE]]-MIS[[#This Row],[VALUE]])</f>
        <v>-156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SENSEX2552085400CE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  <c r="AL47" t="str">
        <f>MIS[[#This Row],[Broker]]</f>
        <v>AR</v>
      </c>
      <c r="AM47" t="str">
        <f>MIS[[#This Row],[ClientID]]</f>
        <v>JPF1R197</v>
      </c>
    </row>
    <row r="48" spans="1:3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3.7</v>
      </c>
      <c r="AE48">
        <f>MIS[[#This Row],[OrderAverageTradedPrice]]*MIS[[#This Row],[OrderQuantity]]</f>
        <v>297</v>
      </c>
      <c r="AF48">
        <f>MIS[[#This Row],[LTP]]*MIS[[#This Row],[OrderQuantity]]</f>
        <v>222</v>
      </c>
      <c r="AG48">
        <f>IF(MIS[[#This Row],[OrderSide]]="SELL",MIS[[#This Row],[VALUE]]-MIS[[#This Row],[LIVE_VALUE]],MIS[[#This Row],[LIVE_VALUE]]-MIS[[#This Row],[VALUE]])</f>
        <v>-75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" t="str">
        <f>MIS[[#This Row],[TRADING SYMBOL]]</f>
        <v>SENSEX2552085400CE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XYT</v>
      </c>
      <c r="AL48" t="str">
        <f>MIS[[#This Row],[Broker]]</f>
        <v>AR</v>
      </c>
      <c r="AM48" t="str">
        <f>MIS[[#This Row],[ClientID]]</f>
        <v>JPF1R202</v>
      </c>
    </row>
    <row r="49" spans="1:3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3.7</v>
      </c>
      <c r="AE49">
        <f>MIS[[#This Row],[OrderAverageTradedPrice]]*MIS[[#This Row],[OrderQuantity]]</f>
        <v>99</v>
      </c>
      <c r="AF49">
        <f>MIS[[#This Row],[LTP]]*MIS[[#This Row],[OrderQuantity]]</f>
        <v>74</v>
      </c>
      <c r="AG49">
        <f>IF(MIS[[#This Row],[OrderSide]]="SELL",MIS[[#This Row],[VALUE]]-MIS[[#This Row],[LIVE_VALUE]],MIS[[#This Row],[LIVE_VALUE]]-MIS[[#This Row],[VALUE]])</f>
        <v>-25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" t="str">
        <f>MIS[[#This Row],[TRADING SYMBOL]]</f>
        <v>SENSEX2552085400CE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XYT</v>
      </c>
      <c r="AL49" t="str">
        <f>MIS[[#This Row],[Broker]]</f>
        <v>AR</v>
      </c>
      <c r="AM49" t="str">
        <f>MIS[[#This Row],[ClientID]]</f>
        <v>JPF1S152</v>
      </c>
    </row>
    <row r="50" spans="1:3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4.5</v>
      </c>
      <c r="AE50">
        <f>MIS[[#This Row],[OrderAverageTradedPrice]]*MIS[[#This Row],[OrderQuantity]]</f>
        <v>167</v>
      </c>
      <c r="AF50">
        <f>MIS[[#This Row],[LTP]]*MIS[[#This Row],[OrderQuantity]]</f>
        <v>90</v>
      </c>
      <c r="AG50">
        <f>IF(MIS[[#This Row],[OrderSide]]="SELL",MIS[[#This Row],[VALUE]]-MIS[[#This Row],[LIVE_VALUE]],MIS[[#This Row],[LIVE_VALUE]]-MIS[[#This Row],[VALUE]])</f>
        <v>-77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" t="str">
        <f>MIS[[#This Row],[TRADING SYMBOL]]</f>
        <v>SENSEX2552078800PE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XYT</v>
      </c>
      <c r="AL50" t="str">
        <f>MIS[[#This Row],[Broker]]</f>
        <v>AR</v>
      </c>
      <c r="AM50" t="str">
        <f>MIS[[#This Row],[ClientID]]</f>
        <v>JPF1S152</v>
      </c>
    </row>
    <row r="51" spans="1:3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3.7</v>
      </c>
      <c r="AE51">
        <f>MIS[[#This Row],[OrderAverageTradedPrice]]*MIS[[#This Row],[OrderQuantity]]</f>
        <v>99</v>
      </c>
      <c r="AF51">
        <f>MIS[[#This Row],[LTP]]*MIS[[#This Row],[OrderQuantity]]</f>
        <v>74</v>
      </c>
      <c r="AG51">
        <f>IF(MIS[[#This Row],[OrderSide]]="SELL",MIS[[#This Row],[VALUE]]-MIS[[#This Row],[LIVE_VALUE]],MIS[[#This Row],[LIVE_VALUE]]-MIS[[#This Row],[VALUE]])</f>
        <v>-25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SENSEX2552085400CE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  <c r="AL51" t="str">
        <f>MIS[[#This Row],[Broker]]</f>
        <v>AR</v>
      </c>
      <c r="AM51" t="str">
        <f>MIS[[#This Row],[ClientID]]</f>
        <v>JPF1S213</v>
      </c>
    </row>
    <row r="52" spans="1:3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3.7</v>
      </c>
      <c r="AE52">
        <f>MIS[[#This Row],[OrderAverageTradedPrice]]*MIS[[#This Row],[OrderQuantity]]</f>
        <v>99</v>
      </c>
      <c r="AF52">
        <f>MIS[[#This Row],[LTP]]*MIS[[#This Row],[OrderQuantity]]</f>
        <v>74</v>
      </c>
      <c r="AG52">
        <f>IF(MIS[[#This Row],[OrderSide]]="SELL",MIS[[#This Row],[VALUE]]-MIS[[#This Row],[LIVE_VALUE]],MIS[[#This Row],[LIVE_VALUE]]-MIS[[#This Row],[VALUE]])</f>
        <v>-25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SENSEX2552085400CE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  <c r="AL52" t="str">
        <f>MIS[[#This Row],[Broker]]</f>
        <v>AR</v>
      </c>
      <c r="AM52" t="str">
        <f>MIS[[#This Row],[ClientID]]</f>
        <v>JPF1V163</v>
      </c>
    </row>
    <row r="53" spans="1:3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4.5</v>
      </c>
      <c r="AE53">
        <f>MIS[[#This Row],[OrderAverageTradedPrice]]*MIS[[#This Row],[OrderQuantity]]</f>
        <v>167</v>
      </c>
      <c r="AF53">
        <f>MIS[[#This Row],[LTP]]*MIS[[#This Row],[OrderQuantity]]</f>
        <v>90</v>
      </c>
      <c r="AG53">
        <f>IF(MIS[[#This Row],[OrderSide]]="SELL",MIS[[#This Row],[VALUE]]-MIS[[#This Row],[LIVE_VALUE]],MIS[[#This Row],[LIVE_VALUE]]-MIS[[#This Row],[VALUE]])</f>
        <v>-77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" t="str">
        <f>MIS[[#This Row],[TRADING SYMBOL]]</f>
        <v>SENSEX2552078800PE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XYT</v>
      </c>
      <c r="AL53" t="str">
        <f>MIS[[#This Row],[Broker]]</f>
        <v>AR</v>
      </c>
      <c r="AM53" t="str">
        <f>MIS[[#This Row],[ClientID]]</f>
        <v>JPF1V163</v>
      </c>
    </row>
    <row r="54" spans="1:3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3.7</v>
      </c>
      <c r="AE54">
        <f>MIS[[#This Row],[OrderAverageTradedPrice]]*MIS[[#This Row],[OrderQuantity]]</f>
        <v>99</v>
      </c>
      <c r="AF54">
        <f>MIS[[#This Row],[LTP]]*MIS[[#This Row],[OrderQuantity]]</f>
        <v>74</v>
      </c>
      <c r="AG54">
        <f>IF(MIS[[#This Row],[OrderSide]]="SELL",MIS[[#This Row],[VALUE]]-MIS[[#This Row],[LIVE_VALUE]],MIS[[#This Row],[LIVE_VALUE]]-MIS[[#This Row],[VALUE]])</f>
        <v>-25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SENSEX2552085400CE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  <c r="AL54" t="str">
        <f>MIS[[#This Row],[Broker]]</f>
        <v>AR</v>
      </c>
      <c r="AM54" t="str">
        <f>MIS[[#This Row],[ClientID]]</f>
        <v>JPF1V164</v>
      </c>
    </row>
    <row r="55" spans="1:3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3.7</v>
      </c>
      <c r="AE55">
        <f>MIS[[#This Row],[OrderAverageTradedPrice]]*MIS[[#This Row],[OrderQuantity]]</f>
        <v>200</v>
      </c>
      <c r="AF55">
        <f>MIS[[#This Row],[LTP]]*MIS[[#This Row],[OrderQuantity]]</f>
        <v>148</v>
      </c>
      <c r="AG55">
        <f>IF(MIS[[#This Row],[OrderSide]]="SELL",MIS[[#This Row],[VALUE]]-MIS[[#This Row],[LIVE_VALUE]],MIS[[#This Row],[LIVE_VALUE]]-MIS[[#This Row],[VALUE]])</f>
        <v>-52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" t="str">
        <f>MIS[[#This Row],[TRADING SYMBOL]]</f>
        <v>SENSEX2552085400CE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XYT</v>
      </c>
      <c r="AL55" t="str">
        <f>MIS[[#This Row],[Broker]]</f>
        <v>AR</v>
      </c>
      <c r="AM55" t="str">
        <f>MIS[[#This Row],[ClientID]]</f>
        <v>JPP032</v>
      </c>
    </row>
    <row r="56" spans="1:3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3.7</v>
      </c>
      <c r="AE56">
        <f>MIS[[#This Row],[OrderAverageTradedPrice]]*MIS[[#This Row],[OrderQuantity]]</f>
        <v>300</v>
      </c>
      <c r="AF56">
        <f>MIS[[#This Row],[LTP]]*MIS[[#This Row],[OrderQuantity]]</f>
        <v>222</v>
      </c>
      <c r="AG56">
        <f>IF(MIS[[#This Row],[OrderSide]]="SELL",MIS[[#This Row],[VALUE]]-MIS[[#This Row],[LIVE_VALUE]],MIS[[#This Row],[LIVE_VALUE]]-MIS[[#This Row],[VALUE]])</f>
        <v>-78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SENSEX2552085400CE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  <c r="AL56" t="str">
        <f>MIS[[#This Row],[Broker]]</f>
        <v>AR</v>
      </c>
      <c r="AM56" t="str">
        <f>MIS[[#This Row],[ClientID]]</f>
        <v>JPS7A101</v>
      </c>
    </row>
    <row r="57" spans="1:3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3.7</v>
      </c>
      <c r="AE57">
        <f>MIS[[#This Row],[OrderAverageTradedPrice]]*MIS[[#This Row],[OrderQuantity]]</f>
        <v>100</v>
      </c>
      <c r="AF57">
        <f>MIS[[#This Row],[LTP]]*MIS[[#This Row],[OrderQuantity]]</f>
        <v>74</v>
      </c>
      <c r="AG57">
        <f>IF(MIS[[#This Row],[OrderSide]]="SELL",MIS[[#This Row],[VALUE]]-MIS[[#This Row],[LIVE_VALUE]],MIS[[#This Row],[LIVE_VALUE]]-MIS[[#This Row],[VALUE]])</f>
        <v>-26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SENSEX2552085400CE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  <c r="AL57" t="str">
        <f>MIS[[#This Row],[Broker]]</f>
        <v>AR</v>
      </c>
      <c r="AM57" t="str">
        <f>MIS[[#This Row],[ClientID]]</f>
        <v>JPS7N102</v>
      </c>
    </row>
    <row r="58" spans="1:3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4.5</v>
      </c>
      <c r="AE58">
        <f>MIS[[#This Row],[OrderAverageTradedPrice]]*MIS[[#This Row],[OrderQuantity]]</f>
        <v>672</v>
      </c>
      <c r="AF58">
        <f>MIS[[#This Row],[LTP]]*MIS[[#This Row],[OrderQuantity]]</f>
        <v>360</v>
      </c>
      <c r="AG58">
        <f>IF(MIS[[#This Row],[OrderSide]]="SELL",MIS[[#This Row],[VALUE]]-MIS[[#This Row],[LIVE_VALUE]],MIS[[#This Row],[LIVE_VALUE]]-MIS[[#This Row],[VALUE]])</f>
        <v>-312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" t="str">
        <f>MIS[[#This Row],[TRADING SYMBOL]]</f>
        <v>SENSEX2552078800PE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XYT</v>
      </c>
      <c r="AL58" t="str">
        <f>MIS[[#This Row],[Broker]]</f>
        <v>AR</v>
      </c>
      <c r="AM58" t="str">
        <f>MIS[[#This Row],[ClientID]]</f>
        <v>GDLP1S332</v>
      </c>
    </row>
    <row r="59" spans="1:3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3.7</v>
      </c>
      <c r="AE59">
        <f>MIS[[#This Row],[OrderAverageTradedPrice]]*MIS[[#This Row],[OrderQuantity]]</f>
        <v>700</v>
      </c>
      <c r="AF59">
        <f>MIS[[#This Row],[LTP]]*MIS[[#This Row],[OrderQuantity]]</f>
        <v>518</v>
      </c>
      <c r="AG59">
        <f>IF(MIS[[#This Row],[OrderSide]]="SELL",MIS[[#This Row],[VALUE]]-MIS[[#This Row],[LIVE_VALUE]],MIS[[#This Row],[LIVE_VALUE]]-MIS[[#This Row],[VALUE]])</f>
        <v>-182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SENSEX2552085400CE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  <c r="AL59" t="str">
        <f>MIS[[#This Row],[Broker]]</f>
        <v>AR</v>
      </c>
      <c r="AM59" t="str">
        <f>MIS[[#This Row],[ClientID]]</f>
        <v>GKOHN3R110</v>
      </c>
    </row>
    <row r="60" spans="1:3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3.7</v>
      </c>
      <c r="AE60">
        <f>MIS[[#This Row],[OrderAverageTradedPrice]]*MIS[[#This Row],[OrderQuantity]]</f>
        <v>200</v>
      </c>
      <c r="AF60">
        <f>MIS[[#This Row],[LTP]]*MIS[[#This Row],[OrderQuantity]]</f>
        <v>148</v>
      </c>
      <c r="AG60">
        <f>IF(MIS[[#This Row],[OrderSide]]="SELL",MIS[[#This Row],[VALUE]]-MIS[[#This Row],[LIVE_VALUE]],MIS[[#This Row],[LIVE_VALUE]]-MIS[[#This Row],[VALUE]])</f>
        <v>-52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SENSEX2552085400CE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  <c r="AL60" t="str">
        <f>MIS[[#This Row],[Broker]]</f>
        <v>AR</v>
      </c>
      <c r="AM60" t="str">
        <f>MIS[[#This Row],[ClientID]]</f>
        <v>JPF1A119</v>
      </c>
    </row>
    <row r="61" spans="1:3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4.5</v>
      </c>
      <c r="AE61">
        <f>MIS[[#This Row],[OrderAverageTradedPrice]]*MIS[[#This Row],[OrderQuantity]]</f>
        <v>165</v>
      </c>
      <c r="AF61">
        <f>MIS[[#This Row],[LTP]]*MIS[[#This Row],[OrderQuantity]]</f>
        <v>90</v>
      </c>
      <c r="AG61">
        <f>IF(MIS[[#This Row],[OrderSide]]="SELL",MIS[[#This Row],[VALUE]]-MIS[[#This Row],[LIVE_VALUE]],MIS[[#This Row],[LIVE_VALUE]]-MIS[[#This Row],[VALUE]])</f>
        <v>-75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SENSEX2552078800PE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  <c r="AL61" t="str">
        <f>MIS[[#This Row],[Broker]]</f>
        <v>AR</v>
      </c>
      <c r="AM61" t="str">
        <f>MIS[[#This Row],[ClientID]]</f>
        <v>JPF1A121</v>
      </c>
    </row>
    <row r="62" spans="1:3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4.55</v>
      </c>
      <c r="AE62">
        <f>MIS[[#This Row],[OrderAverageTradedPrice]]*MIS[[#This Row],[OrderQuantity]]</f>
        <v>900</v>
      </c>
      <c r="AF62">
        <f>MIS[[#This Row],[LTP]]*MIS[[#This Row],[OrderQuantity]]</f>
        <v>682.5</v>
      </c>
      <c r="AG62">
        <f>IF(MIS[[#This Row],[OrderSide]]="SELL",MIS[[#This Row],[VALUE]]-MIS[[#This Row],[LIVE_VALUE]],MIS[[#This Row],[LIVE_VALUE]]-MIS[[#This Row],[VALUE]])</f>
        <v>-217.5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" t="str">
        <f>MIS[[#This Row],[TRADING SYMBOL]]</f>
        <v>NIFTY2552223700PE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VWAP</v>
      </c>
      <c r="AL62" t="str">
        <f>MIS[[#This Row],[Broker]]</f>
        <v>AR</v>
      </c>
      <c r="AM62" t="str">
        <f>MIS[[#This Row],[ClientID]]</f>
        <v>JPF1A121</v>
      </c>
    </row>
    <row r="63" spans="1:3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2.25</v>
      </c>
      <c r="AE63">
        <f>MIS[[#This Row],[OrderAverageTradedPrice]]*MIS[[#This Row],[OrderQuantity]]</f>
        <v>168.75</v>
      </c>
      <c r="AF63">
        <f>MIS[[#This Row],[LTP]]*MIS[[#This Row],[OrderQuantity]]</f>
        <v>168.75</v>
      </c>
      <c r="AG63">
        <f>IF(MIS[[#This Row],[OrderSide]]="SELL",MIS[[#This Row],[VALUE]]-MIS[[#This Row],[LIVE_VALUE]],MIS[[#This Row],[LIVE_VALUE]]-MIS[[#This Row],[VALUE]])</f>
        <v>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  <c r="AL63" t="str">
        <f>MIS[[#This Row],[Broker]]</f>
        <v>AR</v>
      </c>
      <c r="AM63" t="str">
        <f>MIS[[#This Row],[ClientID]]</f>
        <v>JPF1A122</v>
      </c>
    </row>
    <row r="64" spans="1:3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4.55</v>
      </c>
      <c r="AE64">
        <f>MIS[[#This Row],[OrderAverageTradedPrice]]*MIS[[#This Row],[OrderQuantity]]</f>
        <v>450</v>
      </c>
      <c r="AF64">
        <f>MIS[[#This Row],[LTP]]*MIS[[#This Row],[OrderQuantity]]</f>
        <v>341.25</v>
      </c>
      <c r="AG64">
        <f>IF(MIS[[#This Row],[OrderSide]]="SELL",MIS[[#This Row],[VALUE]]-MIS[[#This Row],[LIVE_VALUE]],MIS[[#This Row],[LIVE_VALUE]]-MIS[[#This Row],[VALUE]])</f>
        <v>-108.75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4" t="str">
        <f>MIS[[#This Row],[TRADING SYMBOL]]</f>
        <v>NIFTY2552223700PE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VWAP</v>
      </c>
      <c r="AL64" t="str">
        <f>MIS[[#This Row],[Broker]]</f>
        <v>AR</v>
      </c>
      <c r="AM64" t="str">
        <f>MIS[[#This Row],[ClientID]]</f>
        <v>JPF1A122</v>
      </c>
    </row>
    <row r="65" spans="1:3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2.25</v>
      </c>
      <c r="AE65">
        <f>MIS[[#This Row],[OrderAverageTradedPrice]]*MIS[[#This Row],[OrderQuantity]]</f>
        <v>2362.5</v>
      </c>
      <c r="AF65">
        <f>MIS[[#This Row],[LTP]]*MIS[[#This Row],[OrderQuantity]]</f>
        <v>2362.5</v>
      </c>
      <c r="AG65">
        <f>IF(MIS[[#This Row],[OrderSide]]="SELL",MIS[[#This Row],[VALUE]]-MIS[[#This Row],[LIVE_VALUE]],MIS[[#This Row],[LIVE_VALUE]]-MIS[[#This Row],[VALUE]])</f>
        <v>0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5" t="str">
        <f>MIS[[#This Row],[TRADING SYMBOL]]</f>
        <v>NIFTY2552226300CE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VWAP</v>
      </c>
      <c r="AL65" t="str">
        <f>MIS[[#This Row],[Broker]]</f>
        <v>AR</v>
      </c>
      <c r="AM65" t="str">
        <f>MIS[[#This Row],[ClientID]]</f>
        <v>JPF1A197</v>
      </c>
    </row>
    <row r="66" spans="1:3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4.5</v>
      </c>
      <c r="AE66">
        <f>MIS[[#This Row],[OrderAverageTradedPrice]]*MIS[[#This Row],[OrderQuantity]]</f>
        <v>1169</v>
      </c>
      <c r="AF66">
        <f>MIS[[#This Row],[LTP]]*MIS[[#This Row],[OrderQuantity]]</f>
        <v>630</v>
      </c>
      <c r="AG66">
        <f>IF(MIS[[#This Row],[OrderSide]]="SELL",MIS[[#This Row],[VALUE]]-MIS[[#This Row],[LIVE_VALUE]],MIS[[#This Row],[LIVE_VALUE]]-MIS[[#This Row],[VALUE]])</f>
        <v>-539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" t="str">
        <f>MIS[[#This Row],[TRADING SYMBOL]]</f>
        <v>SENSEX2552078800PE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XYT</v>
      </c>
      <c r="AL66" t="str">
        <f>MIS[[#This Row],[Broker]]</f>
        <v>AR</v>
      </c>
      <c r="AM66" t="str">
        <f>MIS[[#This Row],[ClientID]]</f>
        <v>JPF1A197</v>
      </c>
    </row>
    <row r="67" spans="1:3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2.25</v>
      </c>
      <c r="AE67">
        <f>MIS[[#This Row],[OrderAverageTradedPrice]]*MIS[[#This Row],[OrderQuantity]]</f>
        <v>168.75</v>
      </c>
      <c r="AF67">
        <f>MIS[[#This Row],[LTP]]*MIS[[#This Row],[OrderQuantity]]</f>
        <v>168.75</v>
      </c>
      <c r="AG67">
        <f>IF(MIS[[#This Row],[OrderSide]]="SELL",MIS[[#This Row],[VALUE]]-MIS[[#This Row],[LIVE_VALUE]],MIS[[#This Row],[LIVE_VALUE]]-MIS[[#This Row],[VALUE]])</f>
        <v>0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7" t="str">
        <f>MIS[[#This Row],[TRADING SYMBOL]]</f>
        <v>NIFTY2552226300CE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VWAP</v>
      </c>
      <c r="AL67" t="str">
        <f>MIS[[#This Row],[Broker]]</f>
        <v>AR</v>
      </c>
      <c r="AM67" t="str">
        <f>MIS[[#This Row],[ClientID]]</f>
        <v>JPF1A206</v>
      </c>
    </row>
    <row r="68" spans="1:3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4.5</v>
      </c>
      <c r="AE68">
        <f>MIS[[#This Row],[OrderAverageTradedPrice]]*MIS[[#This Row],[OrderQuantity]]</f>
        <v>166</v>
      </c>
      <c r="AF68">
        <f>MIS[[#This Row],[LTP]]*MIS[[#This Row],[OrderQuantity]]</f>
        <v>90</v>
      </c>
      <c r="AG68">
        <f>IF(MIS[[#This Row],[OrderSide]]="SELL",MIS[[#This Row],[VALUE]]-MIS[[#This Row],[LIVE_VALUE]],MIS[[#This Row],[LIVE_VALUE]]-MIS[[#This Row],[VALUE]])</f>
        <v>-76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" t="str">
        <f>MIS[[#This Row],[TRADING SYMBOL]]</f>
        <v>SENSEX2552078800PE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XYT</v>
      </c>
      <c r="AL68" t="str">
        <f>MIS[[#This Row],[Broker]]</f>
        <v>AR</v>
      </c>
      <c r="AM68" t="str">
        <f>MIS[[#This Row],[ClientID]]</f>
        <v>JPF1A206</v>
      </c>
    </row>
    <row r="69" spans="1:3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4.55</v>
      </c>
      <c r="AE69">
        <f>MIS[[#This Row],[OrderAverageTradedPrice]]*MIS[[#This Row],[OrderQuantity]]</f>
        <v>450</v>
      </c>
      <c r="AF69">
        <f>MIS[[#This Row],[LTP]]*MIS[[#This Row],[OrderQuantity]]</f>
        <v>341.25</v>
      </c>
      <c r="AG69">
        <f>IF(MIS[[#This Row],[OrderSide]]="SELL",MIS[[#This Row],[VALUE]]-MIS[[#This Row],[LIVE_VALUE]],MIS[[#This Row],[LIVE_VALUE]]-MIS[[#This Row],[VALUE]])</f>
        <v>-108.75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9" t="str">
        <f>MIS[[#This Row],[TRADING SYMBOL]]</f>
        <v>NIFTY2552223700PE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VWAP</v>
      </c>
      <c r="AL69" t="str">
        <f>MIS[[#This Row],[Broker]]</f>
        <v>AR</v>
      </c>
      <c r="AM69" t="str">
        <f>MIS[[#This Row],[ClientID]]</f>
        <v>JPF1A208</v>
      </c>
    </row>
    <row r="70" spans="1:3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3.7</v>
      </c>
      <c r="AE70">
        <f>MIS[[#This Row],[OrderAverageTradedPrice]]*MIS[[#This Row],[OrderQuantity]]</f>
        <v>200</v>
      </c>
      <c r="AF70">
        <f>MIS[[#This Row],[LTP]]*MIS[[#This Row],[OrderQuantity]]</f>
        <v>148</v>
      </c>
      <c r="AG70">
        <f>IF(MIS[[#This Row],[OrderSide]]="SELL",MIS[[#This Row],[VALUE]]-MIS[[#This Row],[LIVE_VALUE]],MIS[[#This Row],[LIVE_VALUE]]-MIS[[#This Row],[VALUE]])</f>
        <v>-52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SENSEX2552085400CE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  <c r="AL70" t="str">
        <f>MIS[[#This Row],[Broker]]</f>
        <v>AR</v>
      </c>
      <c r="AM70" t="str">
        <f>MIS[[#This Row],[ClientID]]</f>
        <v>JPF1A229</v>
      </c>
    </row>
    <row r="71" spans="1:3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4.5</v>
      </c>
      <c r="AE71">
        <f>MIS[[#This Row],[OrderAverageTradedPrice]]*MIS[[#This Row],[OrderQuantity]]</f>
        <v>167</v>
      </c>
      <c r="AF71">
        <f>MIS[[#This Row],[LTP]]*MIS[[#This Row],[OrderQuantity]]</f>
        <v>90</v>
      </c>
      <c r="AG71">
        <f>IF(MIS[[#This Row],[OrderSide]]="SELL",MIS[[#This Row],[VALUE]]-MIS[[#This Row],[LIVE_VALUE]],MIS[[#This Row],[LIVE_VALUE]]-MIS[[#This Row],[VALUE]])</f>
        <v>-77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" t="str">
        <f>MIS[[#This Row],[TRADING SYMBOL]]</f>
        <v>SENSEX2552078800PE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XYT</v>
      </c>
      <c r="AL71" t="str">
        <f>MIS[[#This Row],[Broker]]</f>
        <v>AR</v>
      </c>
      <c r="AM71" t="str">
        <f>MIS[[#This Row],[ClientID]]</f>
        <v>JPF1D166</v>
      </c>
    </row>
    <row r="72" spans="1:3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3.7</v>
      </c>
      <c r="AE72">
        <f>MIS[[#This Row],[OrderAverageTradedPrice]]*MIS[[#This Row],[OrderQuantity]]</f>
        <v>100</v>
      </c>
      <c r="AF72">
        <f>MIS[[#This Row],[LTP]]*MIS[[#This Row],[OrderQuantity]]</f>
        <v>74</v>
      </c>
      <c r="AG72">
        <f>IF(MIS[[#This Row],[OrderSide]]="SELL",MIS[[#This Row],[VALUE]]-MIS[[#This Row],[LIVE_VALUE]],MIS[[#This Row],[LIVE_VALUE]]-MIS[[#This Row],[VALUE]])</f>
        <v>-26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SENSEX2552085400CE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  <c r="AL72" t="str">
        <f>MIS[[#This Row],[Broker]]</f>
        <v>AR</v>
      </c>
      <c r="AM72" t="str">
        <f>MIS[[#This Row],[ClientID]]</f>
        <v>JPF1J101</v>
      </c>
    </row>
    <row r="73" spans="1:3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4.5</v>
      </c>
      <c r="AE73">
        <f>MIS[[#This Row],[OrderAverageTradedPrice]]*MIS[[#This Row],[OrderQuantity]]</f>
        <v>167</v>
      </c>
      <c r="AF73">
        <f>MIS[[#This Row],[LTP]]*MIS[[#This Row],[OrderQuantity]]</f>
        <v>90</v>
      </c>
      <c r="AG73">
        <f>IF(MIS[[#This Row],[OrderSide]]="SELL",MIS[[#This Row],[VALUE]]-MIS[[#This Row],[LIVE_VALUE]],MIS[[#This Row],[LIVE_VALUE]]-MIS[[#This Row],[VALUE]])</f>
        <v>-77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SENSEX2552078800PE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  <c r="AL73" t="str">
        <f>MIS[[#This Row],[Broker]]</f>
        <v>AR</v>
      </c>
      <c r="AM73" t="str">
        <f>MIS[[#This Row],[ClientID]]</f>
        <v>JPF1J101</v>
      </c>
    </row>
    <row r="74" spans="1:3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2.25</v>
      </c>
      <c r="AE74">
        <f>MIS[[#This Row],[OrderAverageTradedPrice]]*MIS[[#This Row],[OrderQuantity]]</f>
        <v>2362.5</v>
      </c>
      <c r="AF74">
        <f>MIS[[#This Row],[LTP]]*MIS[[#This Row],[OrderQuantity]]</f>
        <v>2362.5</v>
      </c>
      <c r="AG74">
        <f>IF(MIS[[#This Row],[OrderSide]]="SELL",MIS[[#This Row],[VALUE]]-MIS[[#This Row],[LIVE_VALUE]],MIS[[#This Row],[LIVE_VALUE]]-MIS[[#This Row],[VALUE]])</f>
        <v>0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  <c r="AL74" t="str">
        <f>MIS[[#This Row],[Broker]]</f>
        <v>AR</v>
      </c>
      <c r="AM74" t="str">
        <f>MIS[[#This Row],[ClientID]]</f>
        <v>JPF1K110</v>
      </c>
    </row>
    <row r="75" spans="1:3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4.5</v>
      </c>
      <c r="AE75">
        <f>MIS[[#This Row],[OrderAverageTradedPrice]]*MIS[[#This Row],[OrderQuantity]]</f>
        <v>1173.9999999999993</v>
      </c>
      <c r="AF75">
        <f>MIS[[#This Row],[LTP]]*MIS[[#This Row],[OrderQuantity]]</f>
        <v>630</v>
      </c>
      <c r="AG75">
        <f>IF(MIS[[#This Row],[OrderSide]]="SELL",MIS[[#This Row],[VALUE]]-MIS[[#This Row],[LIVE_VALUE]],MIS[[#This Row],[LIVE_VALUE]]-MIS[[#This Row],[VALUE]])</f>
        <v>-543.99999999999932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" t="str">
        <f>MIS[[#This Row],[TRADING SYMBOL]]</f>
        <v>SENSEX2552078800PE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XYT</v>
      </c>
      <c r="AL75" t="str">
        <f>MIS[[#This Row],[Broker]]</f>
        <v>AR</v>
      </c>
      <c r="AM75" t="str">
        <f>MIS[[#This Row],[ClientID]]</f>
        <v>JPF1K110</v>
      </c>
    </row>
    <row r="76" spans="1:3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4.5</v>
      </c>
      <c r="AE76">
        <f>MIS[[#This Row],[OrderAverageTradedPrice]]*MIS[[#This Row],[OrderQuantity]]</f>
        <v>168</v>
      </c>
      <c r="AF76">
        <f>MIS[[#This Row],[LTP]]*MIS[[#This Row],[OrderQuantity]]</f>
        <v>90</v>
      </c>
      <c r="AG76">
        <f>IF(MIS[[#This Row],[OrderSide]]="SELL",MIS[[#This Row],[VALUE]]-MIS[[#This Row],[LIVE_VALUE]],MIS[[#This Row],[LIVE_VALUE]]-MIS[[#This Row],[VALUE]])</f>
        <v>-78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SENSEX2552078800PE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  <c r="AL76" t="str">
        <f>MIS[[#This Row],[Broker]]</f>
        <v>AR</v>
      </c>
      <c r="AM76" t="str">
        <f>MIS[[#This Row],[ClientID]]</f>
        <v>JPF1L102</v>
      </c>
    </row>
    <row r="77" spans="1:3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3.7</v>
      </c>
      <c r="AE77">
        <f>MIS[[#This Row],[OrderAverageTradedPrice]]*MIS[[#This Row],[OrderQuantity]]</f>
        <v>100</v>
      </c>
      <c r="AF77">
        <f>MIS[[#This Row],[LTP]]*MIS[[#This Row],[OrderQuantity]]</f>
        <v>74</v>
      </c>
      <c r="AG77">
        <f>IF(MIS[[#This Row],[OrderSide]]="SELL",MIS[[#This Row],[VALUE]]-MIS[[#This Row],[LIVE_VALUE]],MIS[[#This Row],[LIVE_VALUE]]-MIS[[#This Row],[VALUE]])</f>
        <v>-26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" t="str">
        <f>MIS[[#This Row],[TRADING SYMBOL]]</f>
        <v>SENSEX2552085400CE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XYT</v>
      </c>
      <c r="AL77" t="str">
        <f>MIS[[#This Row],[Broker]]</f>
        <v>AR</v>
      </c>
      <c r="AM77" t="str">
        <f>MIS[[#This Row],[ClientID]]</f>
        <v>JPF1M118</v>
      </c>
    </row>
    <row r="78" spans="1:3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3.7</v>
      </c>
      <c r="AE78">
        <f>MIS[[#This Row],[OrderAverageTradedPrice]]*MIS[[#This Row],[OrderQuantity]]</f>
        <v>100</v>
      </c>
      <c r="AF78">
        <f>MIS[[#This Row],[LTP]]*MIS[[#This Row],[OrderQuantity]]</f>
        <v>74</v>
      </c>
      <c r="AG78">
        <f>IF(MIS[[#This Row],[OrderSide]]="SELL",MIS[[#This Row],[VALUE]]-MIS[[#This Row],[LIVE_VALUE]],MIS[[#This Row],[LIVE_VALUE]]-MIS[[#This Row],[VALUE]])</f>
        <v>-26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SENSEX2552085400CE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  <c r="AL78" t="str">
        <f>MIS[[#This Row],[Broker]]</f>
        <v>AR</v>
      </c>
      <c r="AM78" t="str">
        <f>MIS[[#This Row],[ClientID]]</f>
        <v>JPF1M170</v>
      </c>
    </row>
    <row r="79" spans="1:3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4.5</v>
      </c>
      <c r="AE79">
        <f>MIS[[#This Row],[OrderAverageTradedPrice]]*MIS[[#This Row],[OrderQuantity]]</f>
        <v>165</v>
      </c>
      <c r="AF79">
        <f>MIS[[#This Row],[LTP]]*MIS[[#This Row],[OrderQuantity]]</f>
        <v>90</v>
      </c>
      <c r="AG79">
        <f>IF(MIS[[#This Row],[OrderSide]]="SELL",MIS[[#This Row],[VALUE]]-MIS[[#This Row],[LIVE_VALUE]],MIS[[#This Row],[LIVE_VALUE]]-MIS[[#This Row],[VALUE]])</f>
        <v>-75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SENSEX2552078800PE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  <c r="AL79" t="str">
        <f>MIS[[#This Row],[Broker]]</f>
        <v>AR</v>
      </c>
      <c r="AM79" t="str">
        <f>MIS[[#This Row],[ClientID]]</f>
        <v>JPF1M174</v>
      </c>
    </row>
    <row r="80" spans="1:3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2.25</v>
      </c>
      <c r="AE80">
        <f>MIS[[#This Row],[OrderAverageTradedPrice]]*MIS[[#This Row],[OrderQuantity]]</f>
        <v>337.5</v>
      </c>
      <c r="AF80">
        <f>MIS[[#This Row],[LTP]]*MIS[[#This Row],[OrderQuantity]]</f>
        <v>337.5</v>
      </c>
      <c r="AG80">
        <f>IF(MIS[[#This Row],[OrderSide]]="SELL",MIS[[#This Row],[VALUE]]-MIS[[#This Row],[LIVE_VALUE]],MIS[[#This Row],[LIVE_VALUE]]-MIS[[#This Row],[VALUE]])</f>
        <v>0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0" t="str">
        <f>MIS[[#This Row],[TRADING SYMBOL]]</f>
        <v>NIFTY2552226300CE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VWAP</v>
      </c>
      <c r="AL80" t="str">
        <f>MIS[[#This Row],[Broker]]</f>
        <v>AR</v>
      </c>
      <c r="AM80" t="str">
        <f>MIS[[#This Row],[ClientID]]</f>
        <v>JPF1M174</v>
      </c>
    </row>
    <row r="81" spans="1:3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4.5</v>
      </c>
      <c r="AE81">
        <f>MIS[[#This Row],[OrderAverageTradedPrice]]*MIS[[#This Row],[OrderQuantity]]</f>
        <v>504.99999999999966</v>
      </c>
      <c r="AF81">
        <f>MIS[[#This Row],[LTP]]*MIS[[#This Row],[OrderQuantity]]</f>
        <v>270</v>
      </c>
      <c r="AG81">
        <f>IF(MIS[[#This Row],[OrderSide]]="SELL",MIS[[#This Row],[VALUE]]-MIS[[#This Row],[LIVE_VALUE]],MIS[[#This Row],[LIVE_VALUE]]-MIS[[#This Row],[VALUE]])</f>
        <v>-234.99999999999966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" t="str">
        <f>MIS[[#This Row],[TRADING SYMBOL]]</f>
        <v>SENSEX2552078800PE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XYT</v>
      </c>
      <c r="AL81" t="str">
        <f>MIS[[#This Row],[Broker]]</f>
        <v>AR</v>
      </c>
      <c r="AM81" t="str">
        <f>MIS[[#This Row],[ClientID]]</f>
        <v>JPF1M176</v>
      </c>
    </row>
    <row r="82" spans="1:3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3.7</v>
      </c>
      <c r="AE82">
        <f>MIS[[#This Row],[OrderAverageTradedPrice]]*MIS[[#This Row],[OrderQuantity]]</f>
        <v>300</v>
      </c>
      <c r="AF82">
        <f>MIS[[#This Row],[LTP]]*MIS[[#This Row],[OrderQuantity]]</f>
        <v>222</v>
      </c>
      <c r="AG82">
        <f>IF(MIS[[#This Row],[OrderSide]]="SELL",MIS[[#This Row],[VALUE]]-MIS[[#This Row],[LIVE_VALUE]],MIS[[#This Row],[LIVE_VALUE]]-MIS[[#This Row],[VALUE]])</f>
        <v>-78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SENSEX2552085400CE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  <c r="AL82" t="str">
        <f>MIS[[#This Row],[Broker]]</f>
        <v>AR</v>
      </c>
      <c r="AM82" t="str">
        <f>MIS[[#This Row],[ClientID]]</f>
        <v>JPF1N112</v>
      </c>
    </row>
    <row r="83" spans="1:3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2.25</v>
      </c>
      <c r="AE83">
        <f>MIS[[#This Row],[OrderAverageTradedPrice]]*MIS[[#This Row],[OrderQuantity]]</f>
        <v>1012.5</v>
      </c>
      <c r="AF83">
        <f>MIS[[#This Row],[LTP]]*MIS[[#This Row],[OrderQuantity]]</f>
        <v>1012.5</v>
      </c>
      <c r="AG83">
        <f>IF(MIS[[#This Row],[OrderSide]]="SELL",MIS[[#This Row],[VALUE]]-MIS[[#This Row],[LIVE_VALUE]],MIS[[#This Row],[LIVE_VALUE]]-MIS[[#This Row],[VALUE]])</f>
        <v>0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3" t="str">
        <f>MIS[[#This Row],[TRADING SYMBOL]]</f>
        <v>NIFTY2552226300CE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VWAP</v>
      </c>
      <c r="AL83" t="str">
        <f>MIS[[#This Row],[Broker]]</f>
        <v>AR</v>
      </c>
      <c r="AM83" t="str">
        <f>MIS[[#This Row],[ClientID]]</f>
        <v>JPF1N117</v>
      </c>
    </row>
    <row r="84" spans="1:3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3.7</v>
      </c>
      <c r="AE84">
        <f>MIS[[#This Row],[OrderAverageTradedPrice]]*MIS[[#This Row],[OrderQuantity]]</f>
        <v>300</v>
      </c>
      <c r="AF84">
        <f>MIS[[#This Row],[LTP]]*MIS[[#This Row],[OrderQuantity]]</f>
        <v>222</v>
      </c>
      <c r="AG84">
        <f>IF(MIS[[#This Row],[OrderSide]]="SELL",MIS[[#This Row],[VALUE]]-MIS[[#This Row],[LIVE_VALUE]],MIS[[#This Row],[LIVE_VALUE]]-MIS[[#This Row],[VALUE]])</f>
        <v>-78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" t="str">
        <f>MIS[[#This Row],[TRADING SYMBOL]]</f>
        <v>SENSEX2552085400CE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XYT</v>
      </c>
      <c r="AL84" t="str">
        <f>MIS[[#This Row],[Broker]]</f>
        <v>AR</v>
      </c>
      <c r="AM84" t="str">
        <f>MIS[[#This Row],[ClientID]]</f>
        <v>JPF1N117</v>
      </c>
    </row>
    <row r="85" spans="1:3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4.5</v>
      </c>
      <c r="AE85">
        <f>MIS[[#This Row],[OrderAverageTradedPrice]]*MIS[[#This Row],[OrderQuantity]]</f>
        <v>336</v>
      </c>
      <c r="AF85">
        <f>MIS[[#This Row],[LTP]]*MIS[[#This Row],[OrderQuantity]]</f>
        <v>180</v>
      </c>
      <c r="AG85">
        <f>IF(MIS[[#This Row],[OrderSide]]="SELL",MIS[[#This Row],[VALUE]]-MIS[[#This Row],[LIVE_VALUE]],MIS[[#This Row],[LIVE_VALUE]]-MIS[[#This Row],[VALUE]])</f>
        <v>-156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SENSEX2552078800PE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  <c r="AL85" t="str">
        <f>MIS[[#This Row],[Broker]]</f>
        <v>AR</v>
      </c>
      <c r="AM85" t="str">
        <f>MIS[[#This Row],[ClientID]]</f>
        <v>JPF1N171</v>
      </c>
    </row>
    <row r="86" spans="1:3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4.5</v>
      </c>
      <c r="AE86">
        <f>MIS[[#This Row],[OrderAverageTradedPrice]]*MIS[[#This Row],[OrderQuantity]]</f>
        <v>1344</v>
      </c>
      <c r="AF86">
        <f>MIS[[#This Row],[LTP]]*MIS[[#This Row],[OrderQuantity]]</f>
        <v>720</v>
      </c>
      <c r="AG86">
        <f>IF(MIS[[#This Row],[OrderSide]]="SELL",MIS[[#This Row],[VALUE]]-MIS[[#This Row],[LIVE_VALUE]],MIS[[#This Row],[LIVE_VALUE]]-MIS[[#This Row],[VALUE]])</f>
        <v>-624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SENSEX2552078800PE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  <c r="AL86" t="str">
        <f>MIS[[#This Row],[Broker]]</f>
        <v>AR</v>
      </c>
      <c r="AM86" t="str">
        <f>MIS[[#This Row],[ClientID]]</f>
        <v>JPF1N172</v>
      </c>
    </row>
    <row r="87" spans="1:3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3.7</v>
      </c>
      <c r="AE87">
        <f>MIS[[#This Row],[OrderAverageTradedPrice]]*MIS[[#This Row],[OrderQuantity]]</f>
        <v>100</v>
      </c>
      <c r="AF87">
        <f>MIS[[#This Row],[LTP]]*MIS[[#This Row],[OrderQuantity]]</f>
        <v>74</v>
      </c>
      <c r="AG87">
        <f>IF(MIS[[#This Row],[OrderSide]]="SELL",MIS[[#This Row],[VALUE]]-MIS[[#This Row],[LIVE_VALUE]],MIS[[#This Row],[LIVE_VALUE]]-MIS[[#This Row],[VALUE]])</f>
        <v>-26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SENSEX2552085400CE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  <c r="AL87" t="str">
        <f>MIS[[#This Row],[Broker]]</f>
        <v>AR</v>
      </c>
      <c r="AM87" t="str">
        <f>MIS[[#This Row],[ClientID]]</f>
        <v>JPF1N173</v>
      </c>
    </row>
    <row r="88" spans="1:3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2.25</v>
      </c>
      <c r="AE88">
        <f>MIS[[#This Row],[OrderAverageTradedPrice]]*MIS[[#This Row],[OrderQuantity]]</f>
        <v>337.5</v>
      </c>
      <c r="AF88">
        <f>MIS[[#This Row],[LTP]]*MIS[[#This Row],[OrderQuantity]]</f>
        <v>337.5</v>
      </c>
      <c r="AG88">
        <f>IF(MIS[[#This Row],[OrderSide]]="SELL",MIS[[#This Row],[VALUE]]-MIS[[#This Row],[LIVE_VALUE]],MIS[[#This Row],[LIVE_VALUE]]-MIS[[#This Row],[VALUE]])</f>
        <v>0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  <c r="AL88" t="str">
        <f>MIS[[#This Row],[Broker]]</f>
        <v>AR</v>
      </c>
      <c r="AM88" t="str">
        <f>MIS[[#This Row],[ClientID]]</f>
        <v>JPF1N180</v>
      </c>
    </row>
    <row r="89" spans="1:3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3.7</v>
      </c>
      <c r="AE89">
        <f>MIS[[#This Row],[OrderAverageTradedPrice]]*MIS[[#This Row],[OrderQuantity]]</f>
        <v>100</v>
      </c>
      <c r="AF89">
        <f>MIS[[#This Row],[LTP]]*MIS[[#This Row],[OrderQuantity]]</f>
        <v>74</v>
      </c>
      <c r="AG89">
        <f>IF(MIS[[#This Row],[OrderSide]]="SELL",MIS[[#This Row],[VALUE]]-MIS[[#This Row],[LIVE_VALUE]],MIS[[#This Row],[LIVE_VALUE]]-MIS[[#This Row],[VALUE]])</f>
        <v>-26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" t="str">
        <f>MIS[[#This Row],[TRADING SYMBOL]]</f>
        <v>SENSEX2552085400CE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XYT</v>
      </c>
      <c r="AL89" t="str">
        <f>MIS[[#This Row],[Broker]]</f>
        <v>AR</v>
      </c>
      <c r="AM89" t="str">
        <f>MIS[[#This Row],[ClientID]]</f>
        <v>JPF1O151</v>
      </c>
    </row>
    <row r="90" spans="1:3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3.7</v>
      </c>
      <c r="AE90">
        <f>MIS[[#This Row],[OrderAverageTradedPrice]]*MIS[[#This Row],[OrderQuantity]]</f>
        <v>100</v>
      </c>
      <c r="AF90">
        <f>MIS[[#This Row],[LTP]]*MIS[[#This Row],[OrderQuantity]]</f>
        <v>74</v>
      </c>
      <c r="AG90">
        <f>IF(MIS[[#This Row],[OrderSide]]="SELL",MIS[[#This Row],[VALUE]]-MIS[[#This Row],[LIVE_VALUE]],MIS[[#This Row],[LIVE_VALUE]]-MIS[[#This Row],[VALUE]])</f>
        <v>-26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SENSEX2552085400CE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  <c r="AL90" t="str">
        <f>MIS[[#This Row],[Broker]]</f>
        <v>AR</v>
      </c>
      <c r="AM90" t="str">
        <f>MIS[[#This Row],[ClientID]]</f>
        <v>JPF1P111</v>
      </c>
    </row>
    <row r="91" spans="1:3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3.7</v>
      </c>
      <c r="AE91">
        <f>MIS[[#This Row],[OrderAverageTradedPrice]]*MIS[[#This Row],[OrderQuantity]]</f>
        <v>200</v>
      </c>
      <c r="AF91">
        <f>MIS[[#This Row],[LTP]]*MIS[[#This Row],[OrderQuantity]]</f>
        <v>148</v>
      </c>
      <c r="AG91">
        <f>IF(MIS[[#This Row],[OrderSide]]="SELL",MIS[[#This Row],[VALUE]]-MIS[[#This Row],[LIVE_VALUE]],MIS[[#This Row],[LIVE_VALUE]]-MIS[[#This Row],[VALUE]])</f>
        <v>-52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SENSEX2552085400CE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  <c r="AL91" t="str">
        <f>MIS[[#This Row],[Broker]]</f>
        <v>AR</v>
      </c>
      <c r="AM91" t="str">
        <f>MIS[[#This Row],[ClientID]]</f>
        <v>JPF1P165</v>
      </c>
    </row>
    <row r="92" spans="1:3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2.25</v>
      </c>
      <c r="AE92">
        <f>MIS[[#This Row],[OrderAverageTradedPrice]]*MIS[[#This Row],[OrderQuantity]]</f>
        <v>675</v>
      </c>
      <c r="AF92">
        <f>MIS[[#This Row],[LTP]]*MIS[[#This Row],[OrderQuantity]]</f>
        <v>675</v>
      </c>
      <c r="AG92">
        <f>IF(MIS[[#This Row],[OrderSide]]="SELL",MIS[[#This Row],[VALUE]]-MIS[[#This Row],[LIVE_VALUE]],MIS[[#This Row],[LIVE_VALUE]]-MIS[[#This Row],[VALUE]])</f>
        <v>0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" t="str">
        <f>MIS[[#This Row],[TRADING SYMBOL]]</f>
        <v>NIFTY2552226300CE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VWAP</v>
      </c>
      <c r="AL92" t="str">
        <f>MIS[[#This Row],[Broker]]</f>
        <v>AR</v>
      </c>
      <c r="AM92" t="str">
        <f>MIS[[#This Row],[ClientID]]</f>
        <v>JPF1R123</v>
      </c>
    </row>
    <row r="93" spans="1:3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3.7</v>
      </c>
      <c r="AE93">
        <f>MIS[[#This Row],[OrderAverageTradedPrice]]*MIS[[#This Row],[OrderQuantity]]</f>
        <v>200</v>
      </c>
      <c r="AF93">
        <f>MIS[[#This Row],[LTP]]*MIS[[#This Row],[OrderQuantity]]</f>
        <v>148</v>
      </c>
      <c r="AG93">
        <f>IF(MIS[[#This Row],[OrderSide]]="SELL",MIS[[#This Row],[VALUE]]-MIS[[#This Row],[LIVE_VALUE]],MIS[[#This Row],[LIVE_VALUE]]-MIS[[#This Row],[VALUE]])</f>
        <v>-52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" t="str">
        <f>MIS[[#This Row],[TRADING SYMBOL]]</f>
        <v>SENSEX2552085400CE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XYT</v>
      </c>
      <c r="AL93" t="str">
        <f>MIS[[#This Row],[Broker]]</f>
        <v>AR</v>
      </c>
      <c r="AM93" t="str">
        <f>MIS[[#This Row],[ClientID]]</f>
        <v>JPF1R123</v>
      </c>
    </row>
    <row r="94" spans="1:3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3.7</v>
      </c>
      <c r="AE94">
        <f>MIS[[#This Row],[OrderAverageTradedPrice]]*MIS[[#This Row],[OrderQuantity]]</f>
        <v>100</v>
      </c>
      <c r="AF94">
        <f>MIS[[#This Row],[LTP]]*MIS[[#This Row],[OrderQuantity]]</f>
        <v>74</v>
      </c>
      <c r="AG94">
        <f>IF(MIS[[#This Row],[OrderSide]]="SELL",MIS[[#This Row],[VALUE]]-MIS[[#This Row],[LIVE_VALUE]],MIS[[#This Row],[LIVE_VALUE]]-MIS[[#This Row],[VALUE]])</f>
        <v>-26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SENSEX2552085400CE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  <c r="AL94" t="str">
        <f>MIS[[#This Row],[Broker]]</f>
        <v>AR</v>
      </c>
      <c r="AM94" t="str">
        <f>MIS[[#This Row],[ClientID]]</f>
        <v>JPF1R134</v>
      </c>
    </row>
    <row r="95" spans="1:3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4.5</v>
      </c>
      <c r="AE95">
        <f>MIS[[#This Row],[OrderAverageTradedPrice]]*MIS[[#This Row],[OrderQuantity]]</f>
        <v>168</v>
      </c>
      <c r="AF95">
        <f>MIS[[#This Row],[LTP]]*MIS[[#This Row],[OrderQuantity]]</f>
        <v>90</v>
      </c>
      <c r="AG95">
        <f>IF(MIS[[#This Row],[OrderSide]]="SELL",MIS[[#This Row],[VALUE]]-MIS[[#This Row],[LIVE_VALUE]],MIS[[#This Row],[LIVE_VALUE]]-MIS[[#This Row],[VALUE]])</f>
        <v>-78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SENSEX2552078800PE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  <c r="AL95" t="str">
        <f>MIS[[#This Row],[Broker]]</f>
        <v>AR</v>
      </c>
      <c r="AM95" t="str">
        <f>MIS[[#This Row],[ClientID]]</f>
        <v>JPF1R194</v>
      </c>
    </row>
    <row r="96" spans="1:3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2.25</v>
      </c>
      <c r="AE96">
        <f>MIS[[#This Row],[OrderAverageTradedPrice]]*MIS[[#This Row],[OrderQuantity]]</f>
        <v>168.75</v>
      </c>
      <c r="AF96">
        <f>MIS[[#This Row],[LTP]]*MIS[[#This Row],[OrderQuantity]]</f>
        <v>168.75</v>
      </c>
      <c r="AG96">
        <f>IF(MIS[[#This Row],[OrderSide]]="SELL",MIS[[#This Row],[VALUE]]-MIS[[#This Row],[LIVE_VALUE]],MIS[[#This Row],[LIVE_VALUE]]-MIS[[#This Row],[VALUE]])</f>
        <v>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  <c r="AL96" t="str">
        <f>MIS[[#This Row],[Broker]]</f>
        <v>AR</v>
      </c>
      <c r="AM96" t="str">
        <f>MIS[[#This Row],[ClientID]]</f>
        <v>JPF1R194</v>
      </c>
    </row>
    <row r="97" spans="1:3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4.55</v>
      </c>
      <c r="AE97">
        <f>MIS[[#This Row],[OrderAverageTradedPrice]]*MIS[[#This Row],[OrderQuantity]]</f>
        <v>450</v>
      </c>
      <c r="AF97">
        <f>MIS[[#This Row],[LTP]]*MIS[[#This Row],[OrderQuantity]]</f>
        <v>341.25</v>
      </c>
      <c r="AG97">
        <f>IF(MIS[[#This Row],[OrderSide]]="SELL",MIS[[#This Row],[VALUE]]-MIS[[#This Row],[LIVE_VALUE]],MIS[[#This Row],[LIVE_VALUE]]-MIS[[#This Row],[VALUE]])</f>
        <v>-108.75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NIFTY2552223700PE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  <c r="AL97" t="str">
        <f>MIS[[#This Row],[Broker]]</f>
        <v>AR</v>
      </c>
      <c r="AM97" t="str">
        <f>MIS[[#This Row],[ClientID]]</f>
        <v>JPF1R194</v>
      </c>
    </row>
    <row r="98" spans="1:3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2.25</v>
      </c>
      <c r="AE98">
        <f>MIS[[#This Row],[OrderAverageTradedPrice]]*MIS[[#This Row],[OrderQuantity]]</f>
        <v>2025</v>
      </c>
      <c r="AF98">
        <f>MIS[[#This Row],[LTP]]*MIS[[#This Row],[OrderQuantity]]</f>
        <v>2025</v>
      </c>
      <c r="AG98">
        <f>IF(MIS[[#This Row],[OrderSide]]="SELL",MIS[[#This Row],[VALUE]]-MIS[[#This Row],[LIVE_VALUE]],MIS[[#This Row],[LIVE_VALUE]]-MIS[[#This Row],[VALUE]])</f>
        <v>0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" t="str">
        <f>MIS[[#This Row],[TRADING SYMBOL]]</f>
        <v>NIFTY2552226300CE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VWAP</v>
      </c>
      <c r="AL98" t="str">
        <f>MIS[[#This Row],[Broker]]</f>
        <v>AR</v>
      </c>
      <c r="AM98" t="str">
        <f>MIS[[#This Row],[ClientID]]</f>
        <v>JPF1R197</v>
      </c>
    </row>
    <row r="99" spans="1:3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4.5</v>
      </c>
      <c r="AE99">
        <f>MIS[[#This Row],[OrderAverageTradedPrice]]*MIS[[#This Row],[OrderQuantity]]</f>
        <v>997.99999999999909</v>
      </c>
      <c r="AF99">
        <f>MIS[[#This Row],[LTP]]*MIS[[#This Row],[OrderQuantity]]</f>
        <v>540</v>
      </c>
      <c r="AG99">
        <f>IF(MIS[[#This Row],[OrderSide]]="SELL",MIS[[#This Row],[VALUE]]-MIS[[#This Row],[LIVE_VALUE]],MIS[[#This Row],[LIVE_VALUE]]-MIS[[#This Row],[VALUE]])</f>
        <v>-457.99999999999909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" t="str">
        <f>MIS[[#This Row],[TRADING SYMBOL]]</f>
        <v>SENSEX2552078800PE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XYT</v>
      </c>
      <c r="AL99" t="str">
        <f>MIS[[#This Row],[Broker]]</f>
        <v>AR</v>
      </c>
      <c r="AM99" t="str">
        <f>MIS[[#This Row],[ClientID]]</f>
        <v>JPF1R197</v>
      </c>
    </row>
    <row r="100" spans="1:3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3.7</v>
      </c>
      <c r="AE100">
        <f>MIS[[#This Row],[OrderAverageTradedPrice]]*MIS[[#This Row],[OrderQuantity]]</f>
        <v>200</v>
      </c>
      <c r="AF100">
        <f>MIS[[#This Row],[LTP]]*MIS[[#This Row],[OrderQuantity]]</f>
        <v>148</v>
      </c>
      <c r="AG100">
        <f>IF(MIS[[#This Row],[OrderSide]]="SELL",MIS[[#This Row],[VALUE]]-MIS[[#This Row],[LIVE_VALUE]],MIS[[#This Row],[LIVE_VALUE]]-MIS[[#This Row],[VALUE]])</f>
        <v>-52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SENSEX2552085400CE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  <c r="AL100" t="str">
        <f>MIS[[#This Row],[Broker]]</f>
        <v>AR</v>
      </c>
      <c r="AM100" t="str">
        <f>MIS[[#This Row],[ClientID]]</f>
        <v>JPF1R199</v>
      </c>
    </row>
    <row r="101" spans="1:3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4.5</v>
      </c>
      <c r="AE101">
        <f>MIS[[#This Row],[OrderAverageTradedPrice]]*MIS[[#This Row],[OrderQuantity]]</f>
        <v>334</v>
      </c>
      <c r="AF101">
        <f>MIS[[#This Row],[LTP]]*MIS[[#This Row],[OrderQuantity]]</f>
        <v>180</v>
      </c>
      <c r="AG101">
        <f>IF(MIS[[#This Row],[OrderSide]]="SELL",MIS[[#This Row],[VALUE]]-MIS[[#This Row],[LIVE_VALUE]],MIS[[#This Row],[LIVE_VALUE]]-MIS[[#This Row],[VALUE]])</f>
        <v>-154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" t="str">
        <f>MIS[[#This Row],[TRADING SYMBOL]]</f>
        <v>SENSEX2552078800PE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XYT</v>
      </c>
      <c r="AL101" t="str">
        <f>MIS[[#This Row],[Broker]]</f>
        <v>AR</v>
      </c>
      <c r="AM101" t="str">
        <f>MIS[[#This Row],[ClientID]]</f>
        <v>JPF1R199</v>
      </c>
    </row>
    <row r="102" spans="1:3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2.25</v>
      </c>
      <c r="AE102">
        <f>MIS[[#This Row],[OrderAverageTradedPrice]]*MIS[[#This Row],[OrderQuantity]]</f>
        <v>1181.25</v>
      </c>
      <c r="AF102">
        <f>MIS[[#This Row],[LTP]]*MIS[[#This Row],[OrderQuantity]]</f>
        <v>1181.25</v>
      </c>
      <c r="AG102">
        <f>IF(MIS[[#This Row],[OrderSide]]="SELL",MIS[[#This Row],[VALUE]]-MIS[[#This Row],[LIVE_VALUE]],MIS[[#This Row],[LIVE_VALUE]]-MIS[[#This Row],[VALUE]])</f>
        <v>0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" t="str">
        <f>MIS[[#This Row],[TRADING SYMBOL]]</f>
        <v>NIFTY2552226300CE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VWAP</v>
      </c>
      <c r="AL102" t="str">
        <f>MIS[[#This Row],[Broker]]</f>
        <v>AR</v>
      </c>
      <c r="AM102" t="str">
        <f>MIS[[#This Row],[ClientID]]</f>
        <v>JPF1R202</v>
      </c>
    </row>
    <row r="103" spans="1:3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4.55</v>
      </c>
      <c r="AE103">
        <f>MIS[[#This Row],[OrderAverageTradedPrice]]*MIS[[#This Row],[OrderQuantity]]</f>
        <v>3150</v>
      </c>
      <c r="AF103">
        <f>MIS[[#This Row],[LTP]]*MIS[[#This Row],[OrderQuantity]]</f>
        <v>2388.75</v>
      </c>
      <c r="AG103">
        <f>IF(MIS[[#This Row],[OrderSide]]="SELL",MIS[[#This Row],[VALUE]]-MIS[[#This Row],[LIVE_VALUE]],MIS[[#This Row],[LIVE_VALUE]]-MIS[[#This Row],[VALUE]])</f>
        <v>-761.25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" t="str">
        <f>MIS[[#This Row],[TRADING SYMBOL]]</f>
        <v>NIFTY2552223700PE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VWAP</v>
      </c>
      <c r="AL103" t="str">
        <f>MIS[[#This Row],[Broker]]</f>
        <v>AR</v>
      </c>
      <c r="AM103" t="str">
        <f>MIS[[#This Row],[ClientID]]</f>
        <v>JPF1R202</v>
      </c>
    </row>
    <row r="104" spans="1:3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4.5</v>
      </c>
      <c r="AE104">
        <f>MIS[[#This Row],[OrderAverageTradedPrice]]*MIS[[#This Row],[OrderQuantity]]</f>
        <v>501</v>
      </c>
      <c r="AF104">
        <f>MIS[[#This Row],[LTP]]*MIS[[#This Row],[OrderQuantity]]</f>
        <v>270</v>
      </c>
      <c r="AG104">
        <f>IF(MIS[[#This Row],[OrderSide]]="SELL",MIS[[#This Row],[VALUE]]-MIS[[#This Row],[LIVE_VALUE]],MIS[[#This Row],[LIVE_VALUE]]-MIS[[#This Row],[VALUE]])</f>
        <v>-231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SENSEX2552078800PE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  <c r="AL104" t="str">
        <f>MIS[[#This Row],[Broker]]</f>
        <v>AR</v>
      </c>
      <c r="AM104" t="str">
        <f>MIS[[#This Row],[ClientID]]</f>
        <v>JPF1R202</v>
      </c>
    </row>
    <row r="105" spans="1:3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3.7</v>
      </c>
      <c r="AE105">
        <f>MIS[[#This Row],[OrderAverageTradedPrice]]*MIS[[#This Row],[OrderQuantity]]</f>
        <v>500</v>
      </c>
      <c r="AF105">
        <f>MIS[[#This Row],[LTP]]*MIS[[#This Row],[OrderQuantity]]</f>
        <v>370</v>
      </c>
      <c r="AG105">
        <f>IF(MIS[[#This Row],[OrderSide]]="SELL",MIS[[#This Row],[VALUE]]-MIS[[#This Row],[LIVE_VALUE]],MIS[[#This Row],[LIVE_VALUE]]-MIS[[#This Row],[VALUE]])</f>
        <v>-130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" t="str">
        <f>MIS[[#This Row],[TRADING SYMBOL]]</f>
        <v>SENSEX2552085400CE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XYT</v>
      </c>
      <c r="AL105" t="str">
        <f>MIS[[#This Row],[Broker]]</f>
        <v>AR</v>
      </c>
      <c r="AM105" t="str">
        <f>MIS[[#This Row],[ClientID]]</f>
        <v>JPF1S132</v>
      </c>
    </row>
    <row r="106" spans="1:3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3.7</v>
      </c>
      <c r="AE106">
        <f>MIS[[#This Row],[OrderAverageTradedPrice]]*MIS[[#This Row],[OrderQuantity]]</f>
        <v>100</v>
      </c>
      <c r="AF106">
        <f>MIS[[#This Row],[LTP]]*MIS[[#This Row],[OrderQuantity]]</f>
        <v>74</v>
      </c>
      <c r="AG106">
        <f>IF(MIS[[#This Row],[OrderSide]]="SELL",MIS[[#This Row],[VALUE]]-MIS[[#This Row],[LIVE_VALUE]],MIS[[#This Row],[LIVE_VALUE]]-MIS[[#This Row],[VALUE]])</f>
        <v>-26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" t="str">
        <f>MIS[[#This Row],[TRADING SYMBOL]]</f>
        <v>SENSEX2552085400CE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XYT</v>
      </c>
      <c r="AL106" t="str">
        <f>MIS[[#This Row],[Broker]]</f>
        <v>AR</v>
      </c>
      <c r="AM106" t="str">
        <f>MIS[[#This Row],[ClientID]]</f>
        <v>JPF1S210</v>
      </c>
    </row>
    <row r="107" spans="1:3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4.5</v>
      </c>
      <c r="AE107">
        <f>MIS[[#This Row],[OrderAverageTradedPrice]]*MIS[[#This Row],[OrderQuantity]]</f>
        <v>168</v>
      </c>
      <c r="AF107">
        <f>MIS[[#This Row],[LTP]]*MIS[[#This Row],[OrderQuantity]]</f>
        <v>90</v>
      </c>
      <c r="AG107">
        <f>IF(MIS[[#This Row],[OrderSide]]="SELL",MIS[[#This Row],[VALUE]]-MIS[[#This Row],[LIVE_VALUE]],MIS[[#This Row],[LIVE_VALUE]]-MIS[[#This Row],[VALUE]])</f>
        <v>-78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SENSEX2552078800PE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  <c r="AL107" t="str">
        <f>MIS[[#This Row],[Broker]]</f>
        <v>AR</v>
      </c>
      <c r="AM107" t="str">
        <f>MIS[[#This Row],[ClientID]]</f>
        <v>JPF1S210</v>
      </c>
    </row>
    <row r="108" spans="1:3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2.25</v>
      </c>
      <c r="AE108">
        <f>MIS[[#This Row],[OrderAverageTradedPrice]]*MIS[[#This Row],[OrderQuantity]]</f>
        <v>168.75</v>
      </c>
      <c r="AF108">
        <f>MIS[[#This Row],[LTP]]*MIS[[#This Row],[OrderQuantity]]</f>
        <v>168.75</v>
      </c>
      <c r="AG108">
        <f>IF(MIS[[#This Row],[OrderSide]]="SELL",MIS[[#This Row],[VALUE]]-MIS[[#This Row],[LIVE_VALUE]],MIS[[#This Row],[LIVE_VALUE]]-MIS[[#This Row],[VALUE]])</f>
        <v>0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8" t="str">
        <f>MIS[[#This Row],[TRADING SYMBOL]]</f>
        <v>NIFTY2552226300CE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VWAP</v>
      </c>
      <c r="AL108" t="str">
        <f>MIS[[#This Row],[Broker]]</f>
        <v>AR</v>
      </c>
      <c r="AM108" t="str">
        <f>MIS[[#This Row],[ClientID]]</f>
        <v>JPF1S210</v>
      </c>
    </row>
    <row r="109" spans="1:3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2.25</v>
      </c>
      <c r="AE109">
        <f>MIS[[#This Row],[OrderAverageTradedPrice]]*MIS[[#This Row],[OrderQuantity]]</f>
        <v>168.75</v>
      </c>
      <c r="AF109">
        <f>MIS[[#This Row],[LTP]]*MIS[[#This Row],[OrderQuantity]]</f>
        <v>168.75</v>
      </c>
      <c r="AG109">
        <f>IF(MIS[[#This Row],[OrderSide]]="SELL",MIS[[#This Row],[VALUE]]-MIS[[#This Row],[LIVE_VALUE]],MIS[[#This Row],[LIVE_VALUE]]-MIS[[#This Row],[VALUE]])</f>
        <v>0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9" t="str">
        <f>MIS[[#This Row],[TRADING SYMBOL]]</f>
        <v>NIFTY2552226300CE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VWAP</v>
      </c>
      <c r="AL109" t="str">
        <f>MIS[[#This Row],[Broker]]</f>
        <v>AR</v>
      </c>
      <c r="AM109" t="str">
        <f>MIS[[#This Row],[ClientID]]</f>
        <v>JPF1S213</v>
      </c>
    </row>
    <row r="110" spans="1:3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4.5</v>
      </c>
      <c r="AE110">
        <f>MIS[[#This Row],[OrderAverageTradedPrice]]*MIS[[#This Row],[OrderQuantity]]</f>
        <v>167</v>
      </c>
      <c r="AF110">
        <f>MIS[[#This Row],[LTP]]*MIS[[#This Row],[OrderQuantity]]</f>
        <v>90</v>
      </c>
      <c r="AG110">
        <f>IF(MIS[[#This Row],[OrderSide]]="SELL",MIS[[#This Row],[VALUE]]-MIS[[#This Row],[LIVE_VALUE]],MIS[[#This Row],[LIVE_VALUE]]-MIS[[#This Row],[VALUE]])</f>
        <v>-77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SENSEX2552078800PE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  <c r="AL110" t="str">
        <f>MIS[[#This Row],[Broker]]</f>
        <v>AR</v>
      </c>
      <c r="AM110" t="str">
        <f>MIS[[#This Row],[ClientID]]</f>
        <v>JPF1S213</v>
      </c>
    </row>
    <row r="111" spans="1:3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3.7</v>
      </c>
      <c r="AE111">
        <f>MIS[[#This Row],[OrderAverageTradedPrice]]*MIS[[#This Row],[OrderQuantity]]</f>
        <v>500</v>
      </c>
      <c r="AF111">
        <f>MIS[[#This Row],[LTP]]*MIS[[#This Row],[OrderQuantity]]</f>
        <v>370</v>
      </c>
      <c r="AG111">
        <f>IF(MIS[[#This Row],[OrderSide]]="SELL",MIS[[#This Row],[VALUE]]-MIS[[#This Row],[LIVE_VALUE]],MIS[[#This Row],[LIVE_VALUE]]-MIS[[#This Row],[VALUE]])</f>
        <v>-130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SENSEX2552085400CE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  <c r="AL111" t="str">
        <f>MIS[[#This Row],[Broker]]</f>
        <v>AR</v>
      </c>
      <c r="AM111" t="str">
        <f>MIS[[#This Row],[ClientID]]</f>
        <v>JPF1S215</v>
      </c>
    </row>
    <row r="112" spans="1:3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3.7</v>
      </c>
      <c r="AE112">
        <f>MIS[[#This Row],[OrderAverageTradedPrice]]*MIS[[#This Row],[OrderQuantity]]</f>
        <v>100</v>
      </c>
      <c r="AF112">
        <f>MIS[[#This Row],[LTP]]*MIS[[#This Row],[OrderQuantity]]</f>
        <v>74</v>
      </c>
      <c r="AG112">
        <f>IF(MIS[[#This Row],[OrderSide]]="SELL",MIS[[#This Row],[VALUE]]-MIS[[#This Row],[LIVE_VALUE]],MIS[[#This Row],[LIVE_VALUE]]-MIS[[#This Row],[VALUE]])</f>
        <v>-26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SENSEX2552085400CE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  <c r="AL112" t="str">
        <f>MIS[[#This Row],[Broker]]</f>
        <v>AR</v>
      </c>
      <c r="AM112" t="str">
        <f>MIS[[#This Row],[ClientID]]</f>
        <v>JPF1S218</v>
      </c>
    </row>
    <row r="113" spans="1:3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2.25</v>
      </c>
      <c r="AE113">
        <f>MIS[[#This Row],[OrderAverageTradedPrice]]*MIS[[#This Row],[OrderQuantity]]</f>
        <v>337.5</v>
      </c>
      <c r="AF113">
        <f>MIS[[#This Row],[LTP]]*MIS[[#This Row],[OrderQuantity]]</f>
        <v>337.5</v>
      </c>
      <c r="AG113">
        <f>IF(MIS[[#This Row],[OrderSide]]="SELL",MIS[[#This Row],[VALUE]]-MIS[[#This Row],[LIVE_VALUE]],MIS[[#This Row],[LIVE_VALUE]]-MIS[[#This Row],[VALUE]])</f>
        <v>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  <c r="AL113" t="str">
        <f>MIS[[#This Row],[Broker]]</f>
        <v>AR</v>
      </c>
      <c r="AM113" t="str">
        <f>MIS[[#This Row],[ClientID]]</f>
        <v>JPF1S218</v>
      </c>
    </row>
    <row r="114" spans="1:3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3.7</v>
      </c>
      <c r="AE114">
        <f>MIS[[#This Row],[OrderAverageTradedPrice]]*MIS[[#This Row],[OrderQuantity]]</f>
        <v>100</v>
      </c>
      <c r="AF114">
        <f>MIS[[#This Row],[LTP]]*MIS[[#This Row],[OrderQuantity]]</f>
        <v>74</v>
      </c>
      <c r="AG114">
        <f>IF(MIS[[#This Row],[OrderSide]]="SELL",MIS[[#This Row],[VALUE]]-MIS[[#This Row],[LIVE_VALUE]],MIS[[#This Row],[LIVE_VALUE]]-MIS[[#This Row],[VALUE]])</f>
        <v>-26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SENSEX2552085400CE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  <c r="AL114" t="str">
        <f>MIS[[#This Row],[Broker]]</f>
        <v>AR</v>
      </c>
      <c r="AM114" t="str">
        <f>MIS[[#This Row],[ClientID]]</f>
        <v>JPF1S233</v>
      </c>
    </row>
    <row r="115" spans="1:3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2.25</v>
      </c>
      <c r="AE115">
        <f>MIS[[#This Row],[OrderAverageTradedPrice]]*MIS[[#This Row],[OrderQuantity]]</f>
        <v>1012.5</v>
      </c>
      <c r="AF115">
        <f>MIS[[#This Row],[LTP]]*MIS[[#This Row],[OrderQuantity]]</f>
        <v>1012.5</v>
      </c>
      <c r="AG115">
        <f>IF(MIS[[#This Row],[OrderSide]]="SELL",MIS[[#This Row],[VALUE]]-MIS[[#This Row],[LIVE_VALUE]],MIS[[#This Row],[LIVE_VALUE]]-MIS[[#This Row],[VALUE]])</f>
        <v>0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5" t="str">
        <f>MIS[[#This Row],[TRADING SYMBOL]]</f>
        <v>NIFTY2552226300CE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VWAP</v>
      </c>
      <c r="AL115" t="str">
        <f>MIS[[#This Row],[Broker]]</f>
        <v>AR</v>
      </c>
      <c r="AM115" t="str">
        <f>MIS[[#This Row],[ClientID]]</f>
        <v>JPF1V110</v>
      </c>
    </row>
    <row r="116" spans="1:3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3.7</v>
      </c>
      <c r="AE116">
        <f>MIS[[#This Row],[OrderAverageTradedPrice]]*MIS[[#This Row],[OrderQuantity]]</f>
        <v>300</v>
      </c>
      <c r="AF116">
        <f>MIS[[#This Row],[LTP]]*MIS[[#This Row],[OrderQuantity]]</f>
        <v>222</v>
      </c>
      <c r="AG116">
        <f>IF(MIS[[#This Row],[OrderSide]]="SELL",MIS[[#This Row],[VALUE]]-MIS[[#This Row],[LIVE_VALUE]],MIS[[#This Row],[LIVE_VALUE]]-MIS[[#This Row],[VALUE]])</f>
        <v>-78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" t="str">
        <f>MIS[[#This Row],[TRADING SYMBOL]]</f>
        <v>SENSEX2552085400CE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XYT</v>
      </c>
      <c r="AL116" t="str">
        <f>MIS[[#This Row],[Broker]]</f>
        <v>AR</v>
      </c>
      <c r="AM116" t="str">
        <f>MIS[[#This Row],[ClientID]]</f>
        <v>JPF1V110</v>
      </c>
    </row>
    <row r="117" spans="1:3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2.25</v>
      </c>
      <c r="AE117">
        <f>MIS[[#This Row],[OrderAverageTradedPrice]]*MIS[[#This Row],[OrderQuantity]]</f>
        <v>168.75</v>
      </c>
      <c r="AF117">
        <f>MIS[[#This Row],[LTP]]*MIS[[#This Row],[OrderQuantity]]</f>
        <v>168.75</v>
      </c>
      <c r="AG117">
        <f>IF(MIS[[#This Row],[OrderSide]]="SELL",MIS[[#This Row],[VALUE]]-MIS[[#This Row],[LIVE_VALUE]],MIS[[#This Row],[LIVE_VALUE]]-MIS[[#This Row],[VALUE]])</f>
        <v>0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7" t="str">
        <f>MIS[[#This Row],[TRADING SYMBOL]]</f>
        <v>NIFTY2552226300CE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VWAP</v>
      </c>
      <c r="AL117" t="str">
        <f>MIS[[#This Row],[Broker]]</f>
        <v>AR</v>
      </c>
      <c r="AM117" t="str">
        <f>MIS[[#This Row],[ClientID]]</f>
        <v>JPF1V163</v>
      </c>
    </row>
    <row r="118" spans="1:3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4.5</v>
      </c>
      <c r="AE118">
        <f>MIS[[#This Row],[OrderAverageTradedPrice]]*MIS[[#This Row],[OrderQuantity]]</f>
        <v>168</v>
      </c>
      <c r="AF118">
        <f>MIS[[#This Row],[LTP]]*MIS[[#This Row],[OrderQuantity]]</f>
        <v>90</v>
      </c>
      <c r="AG118">
        <f>IF(MIS[[#This Row],[OrderSide]]="SELL",MIS[[#This Row],[VALUE]]-MIS[[#This Row],[LIVE_VALUE]],MIS[[#This Row],[LIVE_VALUE]]-MIS[[#This Row],[VALUE]])</f>
        <v>-78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" t="str">
        <f>MIS[[#This Row],[TRADING SYMBOL]]</f>
        <v>SENSEX2552078800PE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XYT</v>
      </c>
      <c r="AL118" t="str">
        <f>MIS[[#This Row],[Broker]]</f>
        <v>AR</v>
      </c>
      <c r="AM118" t="str">
        <f>MIS[[#This Row],[ClientID]]</f>
        <v>JPF1V164</v>
      </c>
    </row>
    <row r="119" spans="1:3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3.7</v>
      </c>
      <c r="AE119">
        <f>MIS[[#This Row],[OrderAverageTradedPrice]]*MIS[[#This Row],[OrderQuantity]]</f>
        <v>200</v>
      </c>
      <c r="AF119">
        <f>MIS[[#This Row],[LTP]]*MIS[[#This Row],[OrderQuantity]]</f>
        <v>148</v>
      </c>
      <c r="AG119">
        <f>IF(MIS[[#This Row],[OrderSide]]="SELL",MIS[[#This Row],[VALUE]]-MIS[[#This Row],[LIVE_VALUE]],MIS[[#This Row],[LIVE_VALUE]]-MIS[[#This Row],[VALUE]])</f>
        <v>-52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SENSEX2552085400CE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  <c r="AL119" t="str">
        <f>MIS[[#This Row],[Broker]]</f>
        <v>AR</v>
      </c>
      <c r="AM119" t="str">
        <f>MIS[[#This Row],[ClientID]]</f>
        <v>JPF1Y102</v>
      </c>
    </row>
    <row r="120" spans="1:3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4.5</v>
      </c>
      <c r="AE120">
        <f>MIS[[#This Row],[OrderAverageTradedPrice]]*MIS[[#This Row],[OrderQuantity]]</f>
        <v>332</v>
      </c>
      <c r="AF120">
        <f>MIS[[#This Row],[LTP]]*MIS[[#This Row],[OrderQuantity]]</f>
        <v>180</v>
      </c>
      <c r="AG120">
        <f>IF(MIS[[#This Row],[OrderSide]]="SELL",MIS[[#This Row],[VALUE]]-MIS[[#This Row],[LIVE_VALUE]],MIS[[#This Row],[LIVE_VALUE]]-MIS[[#This Row],[VALUE]])</f>
        <v>-152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0" t="str">
        <f>MIS[[#This Row],[TRADING SYMBOL]]</f>
        <v>SENSEX2552078800PE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XYT</v>
      </c>
      <c r="AL120" t="str">
        <f>MIS[[#This Row],[Broker]]</f>
        <v>AR</v>
      </c>
      <c r="AM120" t="str">
        <f>MIS[[#This Row],[ClientID]]</f>
        <v>JPP032</v>
      </c>
    </row>
    <row r="121" spans="1:3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2.25</v>
      </c>
      <c r="AE121">
        <f>MIS[[#This Row],[OrderAverageTradedPrice]]*MIS[[#This Row],[OrderQuantity]]</f>
        <v>843.75</v>
      </c>
      <c r="AF121">
        <f>MIS[[#This Row],[LTP]]*MIS[[#This Row],[OrderQuantity]]</f>
        <v>843.75</v>
      </c>
      <c r="AG121">
        <f>IF(MIS[[#This Row],[OrderSide]]="SELL",MIS[[#This Row],[VALUE]]-MIS[[#This Row],[LIVE_VALUE]],MIS[[#This Row],[LIVE_VALUE]]-MIS[[#This Row],[VALUE]])</f>
        <v>0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" t="str">
        <f>MIS[[#This Row],[TRADING SYMBOL]]</f>
        <v>NIFTY2552226300CE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VWAP</v>
      </c>
      <c r="AL121" t="str">
        <f>MIS[[#This Row],[Broker]]</f>
        <v>AR</v>
      </c>
      <c r="AM121" t="str">
        <f>MIS[[#This Row],[ClientID]]</f>
        <v>JPS7A101</v>
      </c>
    </row>
    <row r="122" spans="1:3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4.55</v>
      </c>
      <c r="AE122">
        <f>MIS[[#This Row],[OrderAverageTradedPrice]]*MIS[[#This Row],[OrderQuantity]]</f>
        <v>2250</v>
      </c>
      <c r="AF122">
        <f>MIS[[#This Row],[LTP]]*MIS[[#This Row],[OrderQuantity]]</f>
        <v>1706.25</v>
      </c>
      <c r="AG122">
        <f>IF(MIS[[#This Row],[OrderSide]]="SELL",MIS[[#This Row],[VALUE]]-MIS[[#This Row],[LIVE_VALUE]],MIS[[#This Row],[LIVE_VALUE]]-MIS[[#This Row],[VALUE]])</f>
        <v>-543.75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NIFTY2552223700PE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  <c r="AL122" t="str">
        <f>MIS[[#This Row],[Broker]]</f>
        <v>AR</v>
      </c>
      <c r="AM122" t="str">
        <f>MIS[[#This Row],[ClientID]]</f>
        <v>JPS7A101</v>
      </c>
    </row>
    <row r="123" spans="1:3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4.5</v>
      </c>
      <c r="AE123">
        <f>MIS[[#This Row],[OrderAverageTradedPrice]]*MIS[[#This Row],[OrderQuantity]]</f>
        <v>504</v>
      </c>
      <c r="AF123">
        <f>MIS[[#This Row],[LTP]]*MIS[[#This Row],[OrderQuantity]]</f>
        <v>270</v>
      </c>
      <c r="AG123">
        <f>IF(MIS[[#This Row],[OrderSide]]="SELL",MIS[[#This Row],[VALUE]]-MIS[[#This Row],[LIVE_VALUE]],MIS[[#This Row],[LIVE_VALUE]]-MIS[[#This Row],[VALUE]])</f>
        <v>-234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SENSEX2552078800PE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  <c r="AL123" t="str">
        <f>MIS[[#This Row],[Broker]]</f>
        <v>AR</v>
      </c>
      <c r="AM123" t="str">
        <f>MIS[[#This Row],[ClientID]]</f>
        <v>JPS7A101</v>
      </c>
    </row>
    <row r="124" spans="1:3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4.5</v>
      </c>
      <c r="AE124">
        <f>MIS[[#This Row],[OrderAverageTradedPrice]]*MIS[[#This Row],[OrderQuantity]]</f>
        <v>168</v>
      </c>
      <c r="AF124">
        <f>MIS[[#This Row],[LTP]]*MIS[[#This Row],[OrderQuantity]]</f>
        <v>90</v>
      </c>
      <c r="AG124">
        <f>IF(MIS[[#This Row],[OrderSide]]="SELL",MIS[[#This Row],[VALUE]]-MIS[[#This Row],[LIVE_VALUE]],MIS[[#This Row],[LIVE_VALUE]]-MIS[[#This Row],[VALUE]])</f>
        <v>-78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SENSEX2552078800PE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  <c r="AL124" t="str">
        <f>MIS[[#This Row],[Broker]]</f>
        <v>AR</v>
      </c>
      <c r="AM124" t="str">
        <f>MIS[[#This Row],[ClientID]]</f>
        <v>JPS7N102</v>
      </c>
    </row>
    <row r="125" spans="1:3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3.7</v>
      </c>
      <c r="AE125">
        <f>MIS[[#This Row],[OrderAverageTradedPrice]]*MIS[[#This Row],[OrderQuantity]]</f>
        <v>202</v>
      </c>
      <c r="AF125">
        <f>MIS[[#This Row],[LTP]]*MIS[[#This Row],[OrderQuantity]]</f>
        <v>148</v>
      </c>
      <c r="AG125">
        <f>IF(MIS[[#This Row],[OrderSide]]="SELL",MIS[[#This Row],[VALUE]]-MIS[[#This Row],[LIVE_VALUE]],MIS[[#This Row],[LIVE_VALUE]]-MIS[[#This Row],[VALUE]])</f>
        <v>-54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SENSEX2552085400CE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  <c r="AL125" t="str">
        <f>MIS[[#This Row],[Broker]]</f>
        <v>AR</v>
      </c>
      <c r="AM125" t="str">
        <f>MIS[[#This Row],[ClientID]]</f>
        <v>GDL1R112</v>
      </c>
    </row>
    <row r="126" spans="1:3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2.25</v>
      </c>
      <c r="AE126">
        <f>MIS[[#This Row],[OrderAverageTradedPrice]]*MIS[[#This Row],[OrderQuantity]]</f>
        <v>2362.5</v>
      </c>
      <c r="AF126">
        <f>MIS[[#This Row],[LTP]]*MIS[[#This Row],[OrderQuantity]]</f>
        <v>2362.5</v>
      </c>
      <c r="AG126">
        <f>IF(MIS[[#This Row],[OrderSide]]="SELL",MIS[[#This Row],[VALUE]]-MIS[[#This Row],[LIVE_VALUE]],MIS[[#This Row],[LIVE_VALUE]]-MIS[[#This Row],[VALUE]])</f>
        <v>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  <c r="AL126" t="str">
        <f>MIS[[#This Row],[Broker]]</f>
        <v>AR</v>
      </c>
      <c r="AM126" t="str">
        <f>MIS[[#This Row],[ClientID]]</f>
        <v>GKOHN3R110</v>
      </c>
    </row>
    <row r="127" spans="1:3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4.5</v>
      </c>
      <c r="AE127">
        <f>MIS[[#This Row],[OrderAverageTradedPrice]]*MIS[[#This Row],[OrderQuantity]]</f>
        <v>1171.9999999999998</v>
      </c>
      <c r="AF127">
        <f>MIS[[#This Row],[LTP]]*MIS[[#This Row],[OrderQuantity]]</f>
        <v>630</v>
      </c>
      <c r="AG127">
        <f>IF(MIS[[#This Row],[OrderSide]]="SELL",MIS[[#This Row],[VALUE]]-MIS[[#This Row],[LIVE_VALUE]],MIS[[#This Row],[LIVE_VALUE]]-MIS[[#This Row],[VALUE]])</f>
        <v>-541.99999999999977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7" t="str">
        <f>MIS[[#This Row],[TRADING SYMBOL]]</f>
        <v>SENSEX2552078800PE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XYT</v>
      </c>
      <c r="AL127" t="str">
        <f>MIS[[#This Row],[Broker]]</f>
        <v>AR</v>
      </c>
      <c r="AM127" t="str">
        <f>MIS[[#This Row],[ClientID]]</f>
        <v>GKOHN3R110</v>
      </c>
    </row>
    <row r="128" spans="1:3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2.25</v>
      </c>
      <c r="AE128">
        <f>MIS[[#This Row],[OrderAverageTradedPrice]]*MIS[[#This Row],[OrderQuantity]]</f>
        <v>1035</v>
      </c>
      <c r="AF128">
        <f>MIS[[#This Row],[LTP]]*MIS[[#This Row],[OrderQuantity]]</f>
        <v>1012.5</v>
      </c>
      <c r="AG128">
        <f>IF(MIS[[#This Row],[OrderSide]]="SELL",MIS[[#This Row],[VALUE]]-MIS[[#This Row],[LIVE_VALUE]],MIS[[#This Row],[LIVE_VALUE]]-MIS[[#This Row],[VALUE]])</f>
        <v>-22.5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  <c r="AL128" t="str">
        <f>MIS[[#This Row],[Broker]]</f>
        <v>AR</v>
      </c>
      <c r="AM128" t="str">
        <f>MIS[[#This Row],[ClientID]]</f>
        <v>GKOHNS211</v>
      </c>
    </row>
    <row r="129" spans="1:3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3.7</v>
      </c>
      <c r="AE129">
        <f>MIS[[#This Row],[OrderAverageTradedPrice]]*MIS[[#This Row],[OrderQuantity]]</f>
        <v>297</v>
      </c>
      <c r="AF129">
        <f>MIS[[#This Row],[LTP]]*MIS[[#This Row],[OrderQuantity]]</f>
        <v>222</v>
      </c>
      <c r="AG129">
        <f>IF(MIS[[#This Row],[OrderSide]]="SELL",MIS[[#This Row],[VALUE]]-MIS[[#This Row],[LIVE_VALUE]],MIS[[#This Row],[LIVE_VALUE]]-MIS[[#This Row],[VALUE]])</f>
        <v>-75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SENSEX2552085400CE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  <c r="AL129" t="str">
        <f>MIS[[#This Row],[Broker]]</f>
        <v>AR</v>
      </c>
      <c r="AM129" t="str">
        <f>MIS[[#This Row],[ClientID]]</f>
        <v>GKOHNS211</v>
      </c>
    </row>
    <row r="130" spans="1:3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3.7</v>
      </c>
      <c r="AE130">
        <f>MIS[[#This Row],[OrderAverageTradedPrice]]*MIS[[#This Row],[OrderQuantity]]</f>
        <v>100</v>
      </c>
      <c r="AF130">
        <f>MIS[[#This Row],[LTP]]*MIS[[#This Row],[OrderQuantity]]</f>
        <v>74</v>
      </c>
      <c r="AG130">
        <f>IF(MIS[[#This Row],[OrderSide]]="SELL",MIS[[#This Row],[VALUE]]-MIS[[#This Row],[LIVE_VALUE]],MIS[[#This Row],[LIVE_VALUE]]-MIS[[#This Row],[VALUE]])</f>
        <v>-26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SENSEX2552085400CE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  <c r="AL130" t="str">
        <f>MIS[[#This Row],[Broker]]</f>
        <v>AR</v>
      </c>
      <c r="AM130" t="str">
        <f>MIS[[#This Row],[ClientID]]</f>
        <v>HYD5K129</v>
      </c>
    </row>
    <row r="131" spans="1:3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3.7</v>
      </c>
      <c r="AE131">
        <f>MIS[[#This Row],[OrderAverageTradedPrice]]*MIS[[#This Row],[OrderQuantity]]</f>
        <v>100</v>
      </c>
      <c r="AF131">
        <f>MIS[[#This Row],[LTP]]*MIS[[#This Row],[OrderQuantity]]</f>
        <v>74</v>
      </c>
      <c r="AG131">
        <f>IF(MIS[[#This Row],[OrderSide]]="SELL",MIS[[#This Row],[VALUE]]-MIS[[#This Row],[LIVE_VALUE]],MIS[[#This Row],[LIVE_VALUE]]-MIS[[#This Row],[VALUE]])</f>
        <v>-26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1" t="str">
        <f>MIS[[#This Row],[TRADING SYMBOL]]</f>
        <v>SENSEX2552085400CE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XYT</v>
      </c>
      <c r="AL131" t="str">
        <f>MIS[[#This Row],[Broker]]</f>
        <v>AR</v>
      </c>
      <c r="AM131" t="str">
        <f>MIS[[#This Row],[ClientID]]</f>
        <v>JPA1043</v>
      </c>
    </row>
    <row r="132" spans="1:3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2.25</v>
      </c>
      <c r="AE132">
        <f>MIS[[#This Row],[OrderAverageTradedPrice]]*MIS[[#This Row],[OrderQuantity]]</f>
        <v>675</v>
      </c>
      <c r="AF132">
        <f>MIS[[#This Row],[LTP]]*MIS[[#This Row],[OrderQuantity]]</f>
        <v>675</v>
      </c>
      <c r="AG132">
        <f>IF(MIS[[#This Row],[OrderSide]]="SELL",MIS[[#This Row],[VALUE]]-MIS[[#This Row],[LIVE_VALUE]],MIS[[#This Row],[LIVE_VALUE]]-MIS[[#This Row],[VALUE]])</f>
        <v>0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  <c r="AL132" t="str">
        <f>MIS[[#This Row],[Broker]]</f>
        <v>AR</v>
      </c>
      <c r="AM132" t="str">
        <f>MIS[[#This Row],[ClientID]]</f>
        <v>JPF1A119</v>
      </c>
    </row>
    <row r="133" spans="1:3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4.5</v>
      </c>
      <c r="AE133">
        <f>MIS[[#This Row],[OrderAverageTradedPrice]]*MIS[[#This Row],[OrderQuantity]]</f>
        <v>338</v>
      </c>
      <c r="AF133">
        <f>MIS[[#This Row],[LTP]]*MIS[[#This Row],[OrderQuantity]]</f>
        <v>180</v>
      </c>
      <c r="AG133">
        <f>IF(MIS[[#This Row],[OrderSide]]="SELL",MIS[[#This Row],[VALUE]]-MIS[[#This Row],[LIVE_VALUE]],MIS[[#This Row],[LIVE_VALUE]]-MIS[[#This Row],[VALUE]])</f>
        <v>-158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SENSEX2552078800PE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  <c r="AL133" t="str">
        <f>MIS[[#This Row],[Broker]]</f>
        <v>AR</v>
      </c>
      <c r="AM133" t="str">
        <f>MIS[[#This Row],[ClientID]]</f>
        <v>JPF1A119</v>
      </c>
    </row>
    <row r="134" spans="1:3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3.7</v>
      </c>
      <c r="AE134">
        <f>MIS[[#This Row],[OrderAverageTradedPrice]]*MIS[[#This Row],[OrderQuantity]]</f>
        <v>99</v>
      </c>
      <c r="AF134">
        <f>MIS[[#This Row],[LTP]]*MIS[[#This Row],[OrderQuantity]]</f>
        <v>74</v>
      </c>
      <c r="AG134">
        <f>IF(MIS[[#This Row],[OrderSide]]="SELL",MIS[[#This Row],[VALUE]]-MIS[[#This Row],[LIVE_VALUE]],MIS[[#This Row],[LIVE_VALUE]]-MIS[[#This Row],[VALUE]])</f>
        <v>-25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4" t="str">
        <f>MIS[[#This Row],[TRADING SYMBOL]]</f>
        <v>SENSEX2552085400CE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XYT</v>
      </c>
      <c r="AL134" t="str">
        <f>MIS[[#This Row],[Broker]]</f>
        <v>AR</v>
      </c>
      <c r="AM134" t="str">
        <f>MIS[[#This Row],[ClientID]]</f>
        <v>JPF1A184</v>
      </c>
    </row>
    <row r="135" spans="1:3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2.25</v>
      </c>
      <c r="AE135">
        <f>MIS[[#This Row],[OrderAverageTradedPrice]]*MIS[[#This Row],[OrderQuantity]]</f>
        <v>345</v>
      </c>
      <c r="AF135">
        <f>MIS[[#This Row],[LTP]]*MIS[[#This Row],[OrderQuantity]]</f>
        <v>337.5</v>
      </c>
      <c r="AG135">
        <f>IF(MIS[[#This Row],[OrderSide]]="SELL",MIS[[#This Row],[VALUE]]-MIS[[#This Row],[LIVE_VALUE]],MIS[[#This Row],[LIVE_VALUE]]-MIS[[#This Row],[VALUE]])</f>
        <v>-7.5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NIFTY2552226300CE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  <c r="AL135" t="str">
        <f>MIS[[#This Row],[Broker]]</f>
        <v>AR</v>
      </c>
      <c r="AM135" t="str">
        <f>MIS[[#This Row],[ClientID]]</f>
        <v>JPF1A184</v>
      </c>
    </row>
    <row r="136" spans="1:3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3.7</v>
      </c>
      <c r="AE136">
        <f>MIS[[#This Row],[OrderAverageTradedPrice]]*MIS[[#This Row],[OrderQuantity]]</f>
        <v>300</v>
      </c>
      <c r="AF136">
        <f>MIS[[#This Row],[LTP]]*MIS[[#This Row],[OrderQuantity]]</f>
        <v>222</v>
      </c>
      <c r="AG136">
        <f>IF(MIS[[#This Row],[OrderSide]]="SELL",MIS[[#This Row],[VALUE]]-MIS[[#This Row],[LIVE_VALUE]],MIS[[#This Row],[LIVE_VALUE]]-MIS[[#This Row],[VALUE]])</f>
        <v>-78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SENSEX2552085400CE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  <c r="AL136" t="str">
        <f>MIS[[#This Row],[Broker]]</f>
        <v>AR</v>
      </c>
      <c r="AM136" t="str">
        <f>MIS[[#This Row],[ClientID]]</f>
        <v>JPF1A187</v>
      </c>
    </row>
    <row r="137" spans="1:3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2.25</v>
      </c>
      <c r="AE137">
        <f>MIS[[#This Row],[OrderAverageTradedPrice]]*MIS[[#This Row],[OrderQuantity]]</f>
        <v>1012.5</v>
      </c>
      <c r="AF137">
        <f>MIS[[#This Row],[LTP]]*MIS[[#This Row],[OrderQuantity]]</f>
        <v>1012.5</v>
      </c>
      <c r="AG137">
        <f>IF(MIS[[#This Row],[OrderSide]]="SELL",MIS[[#This Row],[VALUE]]-MIS[[#This Row],[LIVE_VALUE]],MIS[[#This Row],[LIVE_VALUE]]-MIS[[#This Row],[VALUE]])</f>
        <v>0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" t="str">
        <f>MIS[[#This Row],[TRADING SYMBOL]]</f>
        <v>NIFTY2552226300CE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VWAP</v>
      </c>
      <c r="AL137" t="str">
        <f>MIS[[#This Row],[Broker]]</f>
        <v>AR</v>
      </c>
      <c r="AM137" t="str">
        <f>MIS[[#This Row],[ClientID]]</f>
        <v>JPF1A195</v>
      </c>
    </row>
    <row r="138" spans="1:3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3.7</v>
      </c>
      <c r="AE138">
        <f>MIS[[#This Row],[OrderAverageTradedPrice]]*MIS[[#This Row],[OrderQuantity]]</f>
        <v>300</v>
      </c>
      <c r="AF138">
        <f>MIS[[#This Row],[LTP]]*MIS[[#This Row],[OrderQuantity]]</f>
        <v>222</v>
      </c>
      <c r="AG138">
        <f>IF(MIS[[#This Row],[OrderSide]]="SELL",MIS[[#This Row],[VALUE]]-MIS[[#This Row],[LIVE_VALUE]],MIS[[#This Row],[LIVE_VALUE]]-MIS[[#This Row],[VALUE]])</f>
        <v>-78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8" t="str">
        <f>MIS[[#This Row],[TRADING SYMBOL]]</f>
        <v>SENSEX2552085400CE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XYT</v>
      </c>
      <c r="AL138" t="str">
        <f>MIS[[#This Row],[Broker]]</f>
        <v>AR</v>
      </c>
      <c r="AM138" t="str">
        <f>MIS[[#This Row],[ClientID]]</f>
        <v>JPF1A195</v>
      </c>
    </row>
    <row r="139" spans="1:3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4.5</v>
      </c>
      <c r="AE139">
        <f>MIS[[#This Row],[OrderAverageTradedPrice]]*MIS[[#This Row],[OrderQuantity]]</f>
        <v>506.99999999999994</v>
      </c>
      <c r="AF139">
        <f>MIS[[#This Row],[LTP]]*MIS[[#This Row],[OrderQuantity]]</f>
        <v>270</v>
      </c>
      <c r="AG139">
        <f>IF(MIS[[#This Row],[OrderSide]]="SELL",MIS[[#This Row],[VALUE]]-MIS[[#This Row],[LIVE_VALUE]],MIS[[#This Row],[LIVE_VALUE]]-MIS[[#This Row],[VALUE]])</f>
        <v>-236.99999999999994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SENSEX2552078800PE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  <c r="AL139" t="str">
        <f>MIS[[#This Row],[Broker]]</f>
        <v>AR</v>
      </c>
      <c r="AM139" t="str">
        <f>MIS[[#This Row],[ClientID]]</f>
        <v>JPF1A195</v>
      </c>
    </row>
    <row r="140" spans="1:3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4.55</v>
      </c>
      <c r="AE140">
        <f>MIS[[#This Row],[OrderAverageTradedPrice]]*MIS[[#This Row],[OrderQuantity]]</f>
        <v>6300</v>
      </c>
      <c r="AF140">
        <f>MIS[[#This Row],[LTP]]*MIS[[#This Row],[OrderQuantity]]</f>
        <v>4777.5</v>
      </c>
      <c r="AG140">
        <f>IF(MIS[[#This Row],[OrderSide]]="SELL",MIS[[#This Row],[VALUE]]-MIS[[#This Row],[LIVE_VALUE]],MIS[[#This Row],[LIVE_VALUE]]-MIS[[#This Row],[VALUE]])</f>
        <v>-1522.5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0" t="str">
        <f>MIS[[#This Row],[TRADING SYMBOL]]</f>
        <v>NIFTY2552223700PE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VWAP</v>
      </c>
      <c r="AL140" t="str">
        <f>MIS[[#This Row],[Broker]]</f>
        <v>AR</v>
      </c>
      <c r="AM140" t="str">
        <f>MIS[[#This Row],[ClientID]]</f>
        <v>JPF1A197</v>
      </c>
    </row>
    <row r="141" spans="1:3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4.55</v>
      </c>
      <c r="AE141">
        <f>MIS[[#This Row],[OrderAverageTradedPrice]]*MIS[[#This Row],[OrderQuantity]]</f>
        <v>450</v>
      </c>
      <c r="AF141">
        <f>MIS[[#This Row],[LTP]]*MIS[[#This Row],[OrderQuantity]]</f>
        <v>341.25</v>
      </c>
      <c r="AG141">
        <f>IF(MIS[[#This Row],[OrderSide]]="SELL",MIS[[#This Row],[VALUE]]-MIS[[#This Row],[LIVE_VALUE]],MIS[[#This Row],[LIVE_VALUE]]-MIS[[#This Row],[VALUE]])</f>
        <v>-108.75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  <c r="AL141" t="str">
        <f>MIS[[#This Row],[Broker]]</f>
        <v>AR</v>
      </c>
      <c r="AM141" t="str">
        <f>MIS[[#This Row],[ClientID]]</f>
        <v>JPF1A206</v>
      </c>
    </row>
    <row r="142" spans="1:3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3.7</v>
      </c>
      <c r="AE142">
        <f>MIS[[#This Row],[OrderAverageTradedPrice]]*MIS[[#This Row],[OrderQuantity]]</f>
        <v>100</v>
      </c>
      <c r="AF142">
        <f>MIS[[#This Row],[LTP]]*MIS[[#This Row],[OrderQuantity]]</f>
        <v>74</v>
      </c>
      <c r="AG142">
        <f>IF(MIS[[#This Row],[OrderSide]]="SELL",MIS[[#This Row],[VALUE]]-MIS[[#This Row],[LIVE_VALUE]],MIS[[#This Row],[LIVE_VALUE]]-MIS[[#This Row],[VALUE]])</f>
        <v>-26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2" t="str">
        <f>MIS[[#This Row],[TRADING SYMBOL]]</f>
        <v>SENSEX2552085400CE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XYT</v>
      </c>
      <c r="AL142" t="str">
        <f>MIS[[#This Row],[Broker]]</f>
        <v>AR</v>
      </c>
      <c r="AM142" t="str">
        <f>MIS[[#This Row],[ClientID]]</f>
        <v>JPF1A222</v>
      </c>
    </row>
    <row r="143" spans="1:3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2.25</v>
      </c>
      <c r="AE143">
        <f>MIS[[#This Row],[OrderAverageTradedPrice]]*MIS[[#This Row],[OrderQuantity]]</f>
        <v>675</v>
      </c>
      <c r="AF143">
        <f>MIS[[#This Row],[LTP]]*MIS[[#This Row],[OrderQuantity]]</f>
        <v>675</v>
      </c>
      <c r="AG143">
        <f>IF(MIS[[#This Row],[OrderSide]]="SELL",MIS[[#This Row],[VALUE]]-MIS[[#This Row],[LIVE_VALUE]],MIS[[#This Row],[LIVE_VALUE]]-MIS[[#This Row],[VALUE]])</f>
        <v>0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" t="str">
        <f>MIS[[#This Row],[TRADING SYMBOL]]</f>
        <v>NIFTY2552226300CE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VWAP</v>
      </c>
      <c r="AL143" t="str">
        <f>MIS[[#This Row],[Broker]]</f>
        <v>AR</v>
      </c>
      <c r="AM143" t="str">
        <f>MIS[[#This Row],[ClientID]]</f>
        <v>JPF1A229</v>
      </c>
    </row>
    <row r="144" spans="1:3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4.55</v>
      </c>
      <c r="AE144">
        <f>MIS[[#This Row],[OrderAverageTradedPrice]]*MIS[[#This Row],[OrderQuantity]]</f>
        <v>1800</v>
      </c>
      <c r="AF144">
        <f>MIS[[#This Row],[LTP]]*MIS[[#This Row],[OrderQuantity]]</f>
        <v>1365</v>
      </c>
      <c r="AG144">
        <f>IF(MIS[[#This Row],[OrderSide]]="SELL",MIS[[#This Row],[VALUE]]-MIS[[#This Row],[LIVE_VALUE]],MIS[[#This Row],[LIVE_VALUE]]-MIS[[#This Row],[VALUE]])</f>
        <v>-435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  <c r="AL144" t="str">
        <f>MIS[[#This Row],[Broker]]</f>
        <v>AR</v>
      </c>
      <c r="AM144" t="str">
        <f>MIS[[#This Row],[ClientID]]</f>
        <v>JPF1A229</v>
      </c>
    </row>
    <row r="145" spans="1:3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4.5</v>
      </c>
      <c r="AE145">
        <f>MIS[[#This Row],[OrderAverageTradedPrice]]*MIS[[#This Row],[OrderQuantity]]</f>
        <v>330</v>
      </c>
      <c r="AF145">
        <f>MIS[[#This Row],[LTP]]*MIS[[#This Row],[OrderQuantity]]</f>
        <v>180</v>
      </c>
      <c r="AG145">
        <f>IF(MIS[[#This Row],[OrderSide]]="SELL",MIS[[#This Row],[VALUE]]-MIS[[#This Row],[LIVE_VALUE]],MIS[[#This Row],[LIVE_VALUE]]-MIS[[#This Row],[VALUE]])</f>
        <v>-150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5" t="str">
        <f>MIS[[#This Row],[TRADING SYMBOL]]</f>
        <v>SENSEX2552078800PE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XYT</v>
      </c>
      <c r="AL145" t="str">
        <f>MIS[[#This Row],[Broker]]</f>
        <v>AR</v>
      </c>
      <c r="AM145" t="str">
        <f>MIS[[#This Row],[ClientID]]</f>
        <v>JPF1A229</v>
      </c>
    </row>
    <row r="146" spans="1:3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3.7</v>
      </c>
      <c r="AE146">
        <f>MIS[[#This Row],[OrderAverageTradedPrice]]*MIS[[#This Row],[OrderQuantity]]</f>
        <v>300</v>
      </c>
      <c r="AF146">
        <f>MIS[[#This Row],[LTP]]*MIS[[#This Row],[OrderQuantity]]</f>
        <v>222</v>
      </c>
      <c r="AG146">
        <f>IF(MIS[[#This Row],[OrderSide]]="SELL",MIS[[#This Row],[VALUE]]-MIS[[#This Row],[LIVE_VALUE]],MIS[[#This Row],[LIVE_VALUE]]-MIS[[#This Row],[VALUE]])</f>
        <v>-78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6" t="str">
        <f>MIS[[#This Row],[TRADING SYMBOL]]</f>
        <v>SENSEX2552085400CE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XYT</v>
      </c>
      <c r="AL146" t="str">
        <f>MIS[[#This Row],[Broker]]</f>
        <v>AR</v>
      </c>
      <c r="AM146" t="str">
        <f>MIS[[#This Row],[ClientID]]</f>
        <v>JPF1C156</v>
      </c>
    </row>
    <row r="147" spans="1:3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4.5</v>
      </c>
      <c r="AE147">
        <f>MIS[[#This Row],[OrderAverageTradedPrice]]*MIS[[#This Row],[OrderQuantity]]</f>
        <v>505.99999999999977</v>
      </c>
      <c r="AF147">
        <f>MIS[[#This Row],[LTP]]*MIS[[#This Row],[OrderQuantity]]</f>
        <v>270</v>
      </c>
      <c r="AG147">
        <f>IF(MIS[[#This Row],[OrderSide]]="SELL",MIS[[#This Row],[VALUE]]-MIS[[#This Row],[LIVE_VALUE]],MIS[[#This Row],[LIVE_VALUE]]-MIS[[#This Row],[VALUE]])</f>
        <v>-235.99999999999977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SENSEX2552078800PE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  <c r="AL147" t="str">
        <f>MIS[[#This Row],[Broker]]</f>
        <v>AR</v>
      </c>
      <c r="AM147" t="str">
        <f>MIS[[#This Row],[ClientID]]</f>
        <v>JPF1C156</v>
      </c>
    </row>
    <row r="148" spans="1:3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3.7</v>
      </c>
      <c r="AE148">
        <f>MIS[[#This Row],[OrderAverageTradedPrice]]*MIS[[#This Row],[OrderQuantity]]</f>
        <v>100</v>
      </c>
      <c r="AF148">
        <f>MIS[[#This Row],[LTP]]*MIS[[#This Row],[OrderQuantity]]</f>
        <v>74</v>
      </c>
      <c r="AG148">
        <f>IF(MIS[[#This Row],[OrderSide]]="SELL",MIS[[#This Row],[VALUE]]-MIS[[#This Row],[LIVE_VALUE]],MIS[[#This Row],[LIVE_VALUE]]-MIS[[#This Row],[VALUE]])</f>
        <v>-26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8" t="str">
        <f>MIS[[#This Row],[TRADING SYMBOL]]</f>
        <v>SENSEX2552085400CE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XYT</v>
      </c>
      <c r="AL148" t="str">
        <f>MIS[[#This Row],[Broker]]</f>
        <v>AR</v>
      </c>
      <c r="AM148" t="str">
        <f>MIS[[#This Row],[ClientID]]</f>
        <v>JPF1D107</v>
      </c>
    </row>
    <row r="149" spans="1:3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4.5</v>
      </c>
      <c r="AE149">
        <f>MIS[[#This Row],[OrderAverageTradedPrice]]*MIS[[#This Row],[OrderQuantity]]</f>
        <v>166</v>
      </c>
      <c r="AF149">
        <f>MIS[[#This Row],[LTP]]*MIS[[#This Row],[OrderQuantity]]</f>
        <v>90</v>
      </c>
      <c r="AG149">
        <f>IF(MIS[[#This Row],[OrderSide]]="SELL",MIS[[#This Row],[VALUE]]-MIS[[#This Row],[LIVE_VALUE]],MIS[[#This Row],[LIVE_VALUE]]-MIS[[#This Row],[VALUE]])</f>
        <v>-76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SENSEX2552078800PE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  <c r="AL149" t="str">
        <f>MIS[[#This Row],[Broker]]</f>
        <v>AR</v>
      </c>
      <c r="AM149" t="str">
        <f>MIS[[#This Row],[ClientID]]</f>
        <v>JPF1D107</v>
      </c>
    </row>
    <row r="150" spans="1:3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2.25</v>
      </c>
      <c r="AE150">
        <f>MIS[[#This Row],[OrderAverageTradedPrice]]*MIS[[#This Row],[OrderQuantity]]</f>
        <v>337.5</v>
      </c>
      <c r="AF150">
        <f>MIS[[#This Row],[LTP]]*MIS[[#This Row],[OrderQuantity]]</f>
        <v>337.5</v>
      </c>
      <c r="AG150">
        <f>IF(MIS[[#This Row],[OrderSide]]="SELL",MIS[[#This Row],[VALUE]]-MIS[[#This Row],[LIVE_VALUE]],MIS[[#This Row],[LIVE_VALUE]]-MIS[[#This Row],[VALUE]])</f>
        <v>0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" t="str">
        <f>MIS[[#This Row],[TRADING SYMBOL]]</f>
        <v>NIFTY2552226300CE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VWAP</v>
      </c>
      <c r="AL150" t="str">
        <f>MIS[[#This Row],[Broker]]</f>
        <v>AR</v>
      </c>
      <c r="AM150" t="str">
        <f>MIS[[#This Row],[ClientID]]</f>
        <v>JPF1D107</v>
      </c>
    </row>
    <row r="151" spans="1:3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2.25</v>
      </c>
      <c r="AE151">
        <f>MIS[[#This Row],[OrderAverageTradedPrice]]*MIS[[#This Row],[OrderQuantity]]</f>
        <v>168.75</v>
      </c>
      <c r="AF151">
        <f>MIS[[#This Row],[LTP]]*MIS[[#This Row],[OrderQuantity]]</f>
        <v>168.75</v>
      </c>
      <c r="AG151">
        <f>IF(MIS[[#This Row],[OrderSide]]="SELL",MIS[[#This Row],[VALUE]]-MIS[[#This Row],[LIVE_VALUE]],MIS[[#This Row],[LIVE_VALUE]]-MIS[[#This Row],[VALUE]])</f>
        <v>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  <c r="AL151" t="str">
        <f>MIS[[#This Row],[Broker]]</f>
        <v>AR</v>
      </c>
      <c r="AM151" t="str">
        <f>MIS[[#This Row],[ClientID]]</f>
        <v>JPF1D166</v>
      </c>
    </row>
    <row r="152" spans="1:3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3.7</v>
      </c>
      <c r="AE152">
        <f>MIS[[#This Row],[OrderAverageTradedPrice]]*MIS[[#This Row],[OrderQuantity]]</f>
        <v>100</v>
      </c>
      <c r="AF152">
        <f>MIS[[#This Row],[LTP]]*MIS[[#This Row],[OrderQuantity]]</f>
        <v>74</v>
      </c>
      <c r="AG152">
        <f>IF(MIS[[#This Row],[OrderSide]]="SELL",MIS[[#This Row],[VALUE]]-MIS[[#This Row],[LIVE_VALUE]],MIS[[#This Row],[LIVE_VALUE]]-MIS[[#This Row],[VALUE]])</f>
        <v>-26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2" t="str">
        <f>MIS[[#This Row],[TRADING SYMBOL]]</f>
        <v>SENSEX2552085400CE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XYT</v>
      </c>
      <c r="AL152" t="str">
        <f>MIS[[#This Row],[Broker]]</f>
        <v>AR</v>
      </c>
      <c r="AM152" t="str">
        <f>MIS[[#This Row],[ClientID]]</f>
        <v>JPF1G102</v>
      </c>
    </row>
    <row r="153" spans="1:3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4.5</v>
      </c>
      <c r="AE153">
        <f>MIS[[#This Row],[OrderAverageTradedPrice]]*MIS[[#This Row],[OrderQuantity]]</f>
        <v>168</v>
      </c>
      <c r="AF153">
        <f>MIS[[#This Row],[LTP]]*MIS[[#This Row],[OrderQuantity]]</f>
        <v>90</v>
      </c>
      <c r="AG153">
        <f>IF(MIS[[#This Row],[OrderSide]]="SELL",MIS[[#This Row],[VALUE]]-MIS[[#This Row],[LIVE_VALUE]],MIS[[#This Row],[LIVE_VALUE]]-MIS[[#This Row],[VALUE]])</f>
        <v>-78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SENSEX2552078800PE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  <c r="AL153" t="str">
        <f>MIS[[#This Row],[Broker]]</f>
        <v>AR</v>
      </c>
      <c r="AM153" t="str">
        <f>MIS[[#This Row],[ClientID]]</f>
        <v>JPF1G102</v>
      </c>
    </row>
    <row r="154" spans="1:3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2.25</v>
      </c>
      <c r="AE154">
        <f>MIS[[#This Row],[OrderAverageTradedPrice]]*MIS[[#This Row],[OrderQuantity]]</f>
        <v>337.5</v>
      </c>
      <c r="AF154">
        <f>MIS[[#This Row],[LTP]]*MIS[[#This Row],[OrderQuantity]]</f>
        <v>337.5</v>
      </c>
      <c r="AG154">
        <f>IF(MIS[[#This Row],[OrderSide]]="SELL",MIS[[#This Row],[VALUE]]-MIS[[#This Row],[LIVE_VALUE]],MIS[[#This Row],[LIVE_VALUE]]-MIS[[#This Row],[VALUE]])</f>
        <v>0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" t="str">
        <f>MIS[[#This Row],[TRADING SYMBOL]]</f>
        <v>NIFTY2552226300CE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VWAP</v>
      </c>
      <c r="AL154" t="str">
        <f>MIS[[#This Row],[Broker]]</f>
        <v>AR</v>
      </c>
      <c r="AM154" t="str">
        <f>MIS[[#This Row],[ClientID]]</f>
        <v>JPF1G102</v>
      </c>
    </row>
    <row r="155" spans="1:3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3.7</v>
      </c>
      <c r="AE155">
        <f>MIS[[#This Row],[OrderAverageTradedPrice]]*MIS[[#This Row],[OrderQuantity]]</f>
        <v>404</v>
      </c>
      <c r="AF155">
        <f>MIS[[#This Row],[LTP]]*MIS[[#This Row],[OrderQuantity]]</f>
        <v>296</v>
      </c>
      <c r="AG155">
        <f>IF(MIS[[#This Row],[OrderSide]]="SELL",MIS[[#This Row],[VALUE]]-MIS[[#This Row],[LIVE_VALUE]],MIS[[#This Row],[LIVE_VALUE]]-MIS[[#This Row],[VALUE]])</f>
        <v>-108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SENSEX2552085400CE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  <c r="AL155" t="str">
        <f>MIS[[#This Row],[Broker]]</f>
        <v>AR</v>
      </c>
      <c r="AM155" t="str">
        <f>MIS[[#This Row],[ClientID]]</f>
        <v>JPF1H158</v>
      </c>
    </row>
    <row r="156" spans="1:3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2.25</v>
      </c>
      <c r="AE156">
        <f>MIS[[#This Row],[OrderAverageTradedPrice]]*MIS[[#This Row],[OrderQuantity]]</f>
        <v>168.75</v>
      </c>
      <c r="AF156">
        <f>MIS[[#This Row],[LTP]]*MIS[[#This Row],[OrderQuantity]]</f>
        <v>168.75</v>
      </c>
      <c r="AG156">
        <f>IF(MIS[[#This Row],[OrderSide]]="SELL",MIS[[#This Row],[VALUE]]-MIS[[#This Row],[LIVE_VALUE]],MIS[[#This Row],[LIVE_VALUE]]-MIS[[#This Row],[VALUE]])</f>
        <v>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  <c r="AL156" t="str">
        <f>MIS[[#This Row],[Broker]]</f>
        <v>AR</v>
      </c>
      <c r="AM156" t="str">
        <f>MIS[[#This Row],[ClientID]]</f>
        <v>JPF1J101</v>
      </c>
    </row>
    <row r="157" spans="1:3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4.55</v>
      </c>
      <c r="AE157">
        <f>MIS[[#This Row],[OrderAverageTradedPrice]]*MIS[[#This Row],[OrderQuantity]]</f>
        <v>6300</v>
      </c>
      <c r="AF157">
        <f>MIS[[#This Row],[LTP]]*MIS[[#This Row],[OrderQuantity]]</f>
        <v>4777.5</v>
      </c>
      <c r="AG157">
        <f>IF(MIS[[#This Row],[OrderSide]]="SELL",MIS[[#This Row],[VALUE]]-MIS[[#This Row],[LIVE_VALUE]],MIS[[#This Row],[LIVE_VALUE]]-MIS[[#This Row],[VALUE]])</f>
        <v>-1522.5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  <c r="AL157" t="str">
        <f>MIS[[#This Row],[Broker]]</f>
        <v>AR</v>
      </c>
      <c r="AM157" t="str">
        <f>MIS[[#This Row],[ClientID]]</f>
        <v>JPF1K110</v>
      </c>
    </row>
    <row r="158" spans="1:3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3.7</v>
      </c>
      <c r="AE158">
        <f>MIS[[#This Row],[OrderAverageTradedPrice]]*MIS[[#This Row],[OrderQuantity]]</f>
        <v>99</v>
      </c>
      <c r="AF158">
        <f>MIS[[#This Row],[LTP]]*MIS[[#This Row],[OrderQuantity]]</f>
        <v>74</v>
      </c>
      <c r="AG158">
        <f>IF(MIS[[#This Row],[OrderSide]]="SELL",MIS[[#This Row],[VALUE]]-MIS[[#This Row],[LIVE_VALUE]],MIS[[#This Row],[LIVE_VALUE]]-MIS[[#This Row],[VALUE]])</f>
        <v>-25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SENSEX2552085400CE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  <c r="AL158" t="str">
        <f>MIS[[#This Row],[Broker]]</f>
        <v>AR</v>
      </c>
      <c r="AM158" t="str">
        <f>MIS[[#This Row],[ClientID]]</f>
        <v>JPF1K172</v>
      </c>
    </row>
    <row r="159" spans="1:3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2.25</v>
      </c>
      <c r="AE159">
        <f>MIS[[#This Row],[OrderAverageTradedPrice]]*MIS[[#This Row],[OrderQuantity]]</f>
        <v>337.5</v>
      </c>
      <c r="AF159">
        <f>MIS[[#This Row],[LTP]]*MIS[[#This Row],[OrderQuantity]]</f>
        <v>337.5</v>
      </c>
      <c r="AG159">
        <f>IF(MIS[[#This Row],[OrderSide]]="SELL",MIS[[#This Row],[VALUE]]-MIS[[#This Row],[LIVE_VALUE]],MIS[[#This Row],[LIVE_VALUE]]-MIS[[#This Row],[VALUE]])</f>
        <v>0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  <c r="AL159" t="str">
        <f>MIS[[#This Row],[Broker]]</f>
        <v>AR</v>
      </c>
      <c r="AM159" t="str">
        <f>MIS[[#This Row],[ClientID]]</f>
        <v>JPF1L102</v>
      </c>
    </row>
    <row r="160" spans="1:3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4.55</v>
      </c>
      <c r="AE160">
        <f>MIS[[#This Row],[OrderAverageTradedPrice]]*MIS[[#This Row],[OrderQuantity]]</f>
        <v>900</v>
      </c>
      <c r="AF160">
        <f>MIS[[#This Row],[LTP]]*MIS[[#This Row],[OrderQuantity]]</f>
        <v>682.5</v>
      </c>
      <c r="AG160">
        <f>IF(MIS[[#This Row],[OrderSide]]="SELL",MIS[[#This Row],[VALUE]]-MIS[[#This Row],[LIVE_VALUE]],MIS[[#This Row],[LIVE_VALUE]]-MIS[[#This Row],[VALUE]])</f>
        <v>-217.5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" t="str">
        <f>MIS[[#This Row],[TRADING SYMBOL]]</f>
        <v>NIFTY2552223700PE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VWAP</v>
      </c>
      <c r="AL160" t="str">
        <f>MIS[[#This Row],[Broker]]</f>
        <v>AR</v>
      </c>
      <c r="AM160" t="str">
        <f>MIS[[#This Row],[ClientID]]</f>
        <v>JPF1L102</v>
      </c>
    </row>
    <row r="161" spans="1:3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3.7</v>
      </c>
      <c r="AE161">
        <f>MIS[[#This Row],[OrderAverageTradedPrice]]*MIS[[#This Row],[OrderQuantity]]</f>
        <v>200</v>
      </c>
      <c r="AF161">
        <f>MIS[[#This Row],[LTP]]*MIS[[#This Row],[OrderQuantity]]</f>
        <v>148</v>
      </c>
      <c r="AG161">
        <f>IF(MIS[[#This Row],[OrderSide]]="SELL",MIS[[#This Row],[VALUE]]-MIS[[#This Row],[LIVE_VALUE]],MIS[[#This Row],[LIVE_VALUE]]-MIS[[#This Row],[VALUE]])</f>
        <v>-52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1" t="str">
        <f>MIS[[#This Row],[TRADING SYMBOL]]</f>
        <v>SENSEX2552085400CE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XYT</v>
      </c>
      <c r="AL161" t="str">
        <f>MIS[[#This Row],[Broker]]</f>
        <v>AR</v>
      </c>
      <c r="AM161" t="str">
        <f>MIS[[#This Row],[ClientID]]</f>
        <v>JPF1L103</v>
      </c>
    </row>
    <row r="162" spans="1:3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4.5</v>
      </c>
      <c r="AE162">
        <f>MIS[[#This Row],[OrderAverageTradedPrice]]*MIS[[#This Row],[OrderQuantity]]</f>
        <v>337</v>
      </c>
      <c r="AF162">
        <f>MIS[[#This Row],[LTP]]*MIS[[#This Row],[OrderQuantity]]</f>
        <v>180</v>
      </c>
      <c r="AG162">
        <f>IF(MIS[[#This Row],[OrderSide]]="SELL",MIS[[#This Row],[VALUE]]-MIS[[#This Row],[LIVE_VALUE]],MIS[[#This Row],[LIVE_VALUE]]-MIS[[#This Row],[VALUE]])</f>
        <v>-157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2" t="str">
        <f>MIS[[#This Row],[TRADING SYMBOL]]</f>
        <v>SENSEX2552078800PE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XYT</v>
      </c>
      <c r="AL162" t="str">
        <f>MIS[[#This Row],[Broker]]</f>
        <v>AR</v>
      </c>
      <c r="AM162" t="str">
        <f>MIS[[#This Row],[ClientID]]</f>
        <v>JPF1L103</v>
      </c>
    </row>
    <row r="163" spans="1:3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4.5</v>
      </c>
      <c r="AE163">
        <f>MIS[[#This Row],[OrderAverageTradedPrice]]*MIS[[#This Row],[OrderQuantity]]</f>
        <v>167</v>
      </c>
      <c r="AF163">
        <f>MIS[[#This Row],[LTP]]*MIS[[#This Row],[OrderQuantity]]</f>
        <v>90</v>
      </c>
      <c r="AG163">
        <f>IF(MIS[[#This Row],[OrderSide]]="SELL",MIS[[#This Row],[VALUE]]-MIS[[#This Row],[LIVE_VALUE]],MIS[[#This Row],[LIVE_VALUE]]-MIS[[#This Row],[VALUE]])</f>
        <v>-77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SENSEX2552078800PE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  <c r="AL163" t="str">
        <f>MIS[[#This Row],[Broker]]</f>
        <v>AR</v>
      </c>
      <c r="AM163" t="str">
        <f>MIS[[#This Row],[ClientID]]</f>
        <v>JPF1M118</v>
      </c>
    </row>
    <row r="164" spans="1:3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2.25</v>
      </c>
      <c r="AE164">
        <f>MIS[[#This Row],[OrderAverageTradedPrice]]*MIS[[#This Row],[OrderQuantity]]</f>
        <v>337.5</v>
      </c>
      <c r="AF164">
        <f>MIS[[#This Row],[LTP]]*MIS[[#This Row],[OrderQuantity]]</f>
        <v>337.5</v>
      </c>
      <c r="AG164">
        <f>IF(MIS[[#This Row],[OrderSide]]="SELL",MIS[[#This Row],[VALUE]]-MIS[[#This Row],[LIVE_VALUE]],MIS[[#This Row],[LIVE_VALUE]]-MIS[[#This Row],[VALUE]])</f>
        <v>0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  <c r="AL164" t="str">
        <f>MIS[[#This Row],[Broker]]</f>
        <v>AR</v>
      </c>
      <c r="AM164" t="str">
        <f>MIS[[#This Row],[ClientID]]</f>
        <v>JPF1M118</v>
      </c>
    </row>
    <row r="165" spans="1:3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4.55</v>
      </c>
      <c r="AE165">
        <f>MIS[[#This Row],[OrderAverageTradedPrice]]*MIS[[#This Row],[OrderQuantity]]</f>
        <v>907.5</v>
      </c>
      <c r="AF165">
        <f>MIS[[#This Row],[LTP]]*MIS[[#This Row],[OrderQuantity]]</f>
        <v>682.5</v>
      </c>
      <c r="AG165">
        <f>IF(MIS[[#This Row],[OrderSide]]="SELL",MIS[[#This Row],[VALUE]]-MIS[[#This Row],[LIVE_VALUE]],MIS[[#This Row],[LIVE_VALUE]]-MIS[[#This Row],[VALUE]])</f>
        <v>-225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5" t="str">
        <f>MIS[[#This Row],[TRADING SYMBOL]]</f>
        <v>NIFTY2552223700PE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VWAP</v>
      </c>
      <c r="AL165" t="str">
        <f>MIS[[#This Row],[Broker]]</f>
        <v>AR</v>
      </c>
      <c r="AM165" t="str">
        <f>MIS[[#This Row],[ClientID]]</f>
        <v>JPF1M118</v>
      </c>
    </row>
    <row r="166" spans="1:3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2.25</v>
      </c>
      <c r="AE166">
        <f>MIS[[#This Row],[OrderAverageTradedPrice]]*MIS[[#This Row],[OrderQuantity]]</f>
        <v>172.5</v>
      </c>
      <c r="AF166">
        <f>MIS[[#This Row],[LTP]]*MIS[[#This Row],[OrderQuantity]]</f>
        <v>168.75</v>
      </c>
      <c r="AG166">
        <f>IF(MIS[[#This Row],[OrderSide]]="SELL",MIS[[#This Row],[VALUE]]-MIS[[#This Row],[LIVE_VALUE]],MIS[[#This Row],[LIVE_VALUE]]-MIS[[#This Row],[VALUE]])</f>
        <v>-3.75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NIFTY2552226300CE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  <c r="AL166" t="str">
        <f>MIS[[#This Row],[Broker]]</f>
        <v>AR</v>
      </c>
      <c r="AM166" t="str">
        <f>MIS[[#This Row],[ClientID]]</f>
        <v>JPF1M170</v>
      </c>
    </row>
    <row r="167" spans="1:3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4.5</v>
      </c>
      <c r="AE167">
        <f>MIS[[#This Row],[OrderAverageTradedPrice]]*MIS[[#This Row],[OrderQuantity]]</f>
        <v>165</v>
      </c>
      <c r="AF167">
        <f>MIS[[#This Row],[LTP]]*MIS[[#This Row],[OrderQuantity]]</f>
        <v>90</v>
      </c>
      <c r="AG167">
        <f>IF(MIS[[#This Row],[OrderSide]]="SELL",MIS[[#This Row],[VALUE]]-MIS[[#This Row],[LIVE_VALUE]],MIS[[#This Row],[LIVE_VALUE]]-MIS[[#This Row],[VALUE]])</f>
        <v>-75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SENSEX2552078800PE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  <c r="AL167" t="str">
        <f>MIS[[#This Row],[Broker]]</f>
        <v>AR</v>
      </c>
      <c r="AM167" t="str">
        <f>MIS[[#This Row],[ClientID]]</f>
        <v>JPF1M170</v>
      </c>
    </row>
    <row r="168" spans="1:3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4.55</v>
      </c>
      <c r="AE168">
        <f>MIS[[#This Row],[OrderAverageTradedPrice]]*MIS[[#This Row],[OrderQuantity]]</f>
        <v>900</v>
      </c>
      <c r="AF168">
        <f>MIS[[#This Row],[LTP]]*MIS[[#This Row],[OrderQuantity]]</f>
        <v>682.5</v>
      </c>
      <c r="AG168">
        <f>IF(MIS[[#This Row],[OrderSide]]="SELL",MIS[[#This Row],[VALUE]]-MIS[[#This Row],[LIVE_VALUE]],MIS[[#This Row],[LIVE_VALUE]]-MIS[[#This Row],[VALUE]])</f>
        <v>-217.5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NIFTY2552223700PE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  <c r="AL168" t="str">
        <f>MIS[[#This Row],[Broker]]</f>
        <v>AR</v>
      </c>
      <c r="AM168" t="str">
        <f>MIS[[#This Row],[ClientID]]</f>
        <v>JPF1M174</v>
      </c>
    </row>
    <row r="169" spans="1:3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2.25</v>
      </c>
      <c r="AE169">
        <f>MIS[[#This Row],[OrderAverageTradedPrice]]*MIS[[#This Row],[OrderQuantity]]</f>
        <v>1012.5</v>
      </c>
      <c r="AF169">
        <f>MIS[[#This Row],[LTP]]*MIS[[#This Row],[OrderQuantity]]</f>
        <v>1012.5</v>
      </c>
      <c r="AG169">
        <f>IF(MIS[[#This Row],[OrderSide]]="SELL",MIS[[#This Row],[VALUE]]-MIS[[#This Row],[LIVE_VALUE]],MIS[[#This Row],[LIVE_VALUE]]-MIS[[#This Row],[VALUE]])</f>
        <v>0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9" t="str">
        <f>MIS[[#This Row],[TRADING SYMBOL]]</f>
        <v>NIFTY2552226300CE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VWAP</v>
      </c>
      <c r="AL169" t="str">
        <f>MIS[[#This Row],[Broker]]</f>
        <v>AR</v>
      </c>
      <c r="AM169" t="str">
        <f>MIS[[#This Row],[ClientID]]</f>
        <v>JPF1N112</v>
      </c>
    </row>
    <row r="170" spans="1:3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4.5</v>
      </c>
      <c r="AE170">
        <f>MIS[[#This Row],[OrderAverageTradedPrice]]*MIS[[#This Row],[OrderQuantity]]</f>
        <v>498.00000000000006</v>
      </c>
      <c r="AF170">
        <f>MIS[[#This Row],[LTP]]*MIS[[#This Row],[OrderQuantity]]</f>
        <v>270</v>
      </c>
      <c r="AG170">
        <f>IF(MIS[[#This Row],[OrderSide]]="SELL",MIS[[#This Row],[VALUE]]-MIS[[#This Row],[LIVE_VALUE]],MIS[[#This Row],[LIVE_VALUE]]-MIS[[#This Row],[VALUE]])</f>
        <v>-228.00000000000006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SENSEX2552078800PE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  <c r="AL170" t="str">
        <f>MIS[[#This Row],[Broker]]</f>
        <v>AR</v>
      </c>
      <c r="AM170" t="str">
        <f>MIS[[#This Row],[ClientID]]</f>
        <v>JPF1N112</v>
      </c>
    </row>
    <row r="171" spans="1:3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4.55</v>
      </c>
      <c r="AE171">
        <f>MIS[[#This Row],[OrderAverageTradedPrice]]*MIS[[#This Row],[OrderQuantity]]</f>
        <v>2700</v>
      </c>
      <c r="AF171">
        <f>MIS[[#This Row],[LTP]]*MIS[[#This Row],[OrderQuantity]]</f>
        <v>2047.5</v>
      </c>
      <c r="AG171">
        <f>IF(MIS[[#This Row],[OrderSide]]="SELL",MIS[[#This Row],[VALUE]]-MIS[[#This Row],[LIVE_VALUE]],MIS[[#This Row],[LIVE_VALUE]]-MIS[[#This Row],[VALUE]])</f>
        <v>-652.5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  <c r="AL171" t="str">
        <f>MIS[[#This Row],[Broker]]</f>
        <v>AR</v>
      </c>
      <c r="AM171" t="str">
        <f>MIS[[#This Row],[ClientID]]</f>
        <v>JPF1N117</v>
      </c>
    </row>
    <row r="172" spans="1:3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4.5</v>
      </c>
      <c r="AE172">
        <f>MIS[[#This Row],[OrderAverageTradedPrice]]*MIS[[#This Row],[OrderQuantity]]</f>
        <v>504</v>
      </c>
      <c r="AF172">
        <f>MIS[[#This Row],[LTP]]*MIS[[#This Row],[OrderQuantity]]</f>
        <v>270</v>
      </c>
      <c r="AG172">
        <f>IF(MIS[[#This Row],[OrderSide]]="SELL",MIS[[#This Row],[VALUE]]-MIS[[#This Row],[LIVE_VALUE]],MIS[[#This Row],[LIVE_VALUE]]-MIS[[#This Row],[VALUE]])</f>
        <v>-234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2" t="str">
        <f>MIS[[#This Row],[TRADING SYMBOL]]</f>
        <v>SENSEX2552078800PE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XYT</v>
      </c>
      <c r="AL172" t="str">
        <f>MIS[[#This Row],[Broker]]</f>
        <v>AR</v>
      </c>
      <c r="AM172" t="str">
        <f>MIS[[#This Row],[ClientID]]</f>
        <v>JPF1N117</v>
      </c>
    </row>
    <row r="173" spans="1:3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2.25</v>
      </c>
      <c r="AE173">
        <f>MIS[[#This Row],[OrderAverageTradedPrice]]*MIS[[#This Row],[OrderQuantity]]</f>
        <v>506.25</v>
      </c>
      <c r="AF173">
        <f>MIS[[#This Row],[LTP]]*MIS[[#This Row],[OrderQuantity]]</f>
        <v>506.25</v>
      </c>
      <c r="AG173">
        <f>IF(MIS[[#This Row],[OrderSide]]="SELL",MIS[[#This Row],[VALUE]]-MIS[[#This Row],[LIVE_VALUE]],MIS[[#This Row],[LIVE_VALUE]]-MIS[[#This Row],[VALUE]])</f>
        <v>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  <c r="AL173" t="str">
        <f>MIS[[#This Row],[Broker]]</f>
        <v>AR</v>
      </c>
      <c r="AM173" t="str">
        <f>MIS[[#This Row],[ClientID]]</f>
        <v>JPF1N171</v>
      </c>
    </row>
    <row r="174" spans="1:3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4.55</v>
      </c>
      <c r="AE174">
        <f>MIS[[#This Row],[OrderAverageTradedPrice]]*MIS[[#This Row],[OrderQuantity]]</f>
        <v>1350</v>
      </c>
      <c r="AF174">
        <f>MIS[[#This Row],[LTP]]*MIS[[#This Row],[OrderQuantity]]</f>
        <v>1023.75</v>
      </c>
      <c r="AG174">
        <f>IF(MIS[[#This Row],[OrderSide]]="SELL",MIS[[#This Row],[VALUE]]-MIS[[#This Row],[LIVE_VALUE]],MIS[[#This Row],[LIVE_VALUE]]-MIS[[#This Row],[VALUE]])</f>
        <v>-326.25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4" t="str">
        <f>MIS[[#This Row],[TRADING SYMBOL]]</f>
        <v>NIFTY2552223700PE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VWAP</v>
      </c>
      <c r="AL174" t="str">
        <f>MIS[[#This Row],[Broker]]</f>
        <v>AR</v>
      </c>
      <c r="AM174" t="str">
        <f>MIS[[#This Row],[ClientID]]</f>
        <v>JPF1N171</v>
      </c>
    </row>
    <row r="175" spans="1:3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2.25</v>
      </c>
      <c r="AE175">
        <f>MIS[[#This Row],[OrderAverageTradedPrice]]*MIS[[#This Row],[OrderQuantity]]</f>
        <v>345</v>
      </c>
      <c r="AF175">
        <f>MIS[[#This Row],[LTP]]*MIS[[#This Row],[OrderQuantity]]</f>
        <v>337.5</v>
      </c>
      <c r="AG175">
        <f>IF(MIS[[#This Row],[OrderSide]]="SELL",MIS[[#This Row],[VALUE]]-MIS[[#This Row],[LIVE_VALUE]],MIS[[#This Row],[LIVE_VALUE]]-MIS[[#This Row],[VALUE]])</f>
        <v>-7.5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5" t="str">
        <f>MIS[[#This Row],[TRADING SYMBOL]]</f>
        <v>NIFTY2552226300CE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VWAP</v>
      </c>
      <c r="AL175" t="str">
        <f>MIS[[#This Row],[Broker]]</f>
        <v>AR</v>
      </c>
      <c r="AM175" t="str">
        <f>MIS[[#This Row],[ClientID]]</f>
        <v>JPF1N173</v>
      </c>
    </row>
    <row r="176" spans="1:3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4.5</v>
      </c>
      <c r="AE176">
        <f>MIS[[#This Row],[OrderAverageTradedPrice]]*MIS[[#This Row],[OrderQuantity]]</f>
        <v>166</v>
      </c>
      <c r="AF176">
        <f>MIS[[#This Row],[LTP]]*MIS[[#This Row],[OrderQuantity]]</f>
        <v>90</v>
      </c>
      <c r="AG176">
        <f>IF(MIS[[#This Row],[OrderSide]]="SELL",MIS[[#This Row],[VALUE]]-MIS[[#This Row],[LIVE_VALUE]],MIS[[#This Row],[LIVE_VALUE]]-MIS[[#This Row],[VALUE]])</f>
        <v>-76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6" t="str">
        <f>MIS[[#This Row],[TRADING SYMBOL]]</f>
        <v>SENSEX2552078800PE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XYT</v>
      </c>
      <c r="AL176" t="str">
        <f>MIS[[#This Row],[Broker]]</f>
        <v>AR</v>
      </c>
      <c r="AM176" t="str">
        <f>MIS[[#This Row],[ClientID]]</f>
        <v>JPF1N173</v>
      </c>
    </row>
    <row r="177" spans="1:3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4.55</v>
      </c>
      <c r="AE177">
        <f>MIS[[#This Row],[OrderAverageTradedPrice]]*MIS[[#This Row],[OrderQuantity]]</f>
        <v>900</v>
      </c>
      <c r="AF177">
        <f>MIS[[#This Row],[LTP]]*MIS[[#This Row],[OrderQuantity]]</f>
        <v>682.5</v>
      </c>
      <c r="AG177">
        <f>IF(MIS[[#This Row],[OrderSide]]="SELL",MIS[[#This Row],[VALUE]]-MIS[[#This Row],[LIVE_VALUE]],MIS[[#This Row],[LIVE_VALUE]]-MIS[[#This Row],[VALUE]])</f>
        <v>-217.5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7" t="str">
        <f>MIS[[#This Row],[TRADING SYMBOL]]</f>
        <v>NIFTY2552223700PE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VWAP</v>
      </c>
      <c r="AL177" t="str">
        <f>MIS[[#This Row],[Broker]]</f>
        <v>AR</v>
      </c>
      <c r="AM177" t="str">
        <f>MIS[[#This Row],[ClientID]]</f>
        <v>JPF1N180</v>
      </c>
    </row>
    <row r="178" spans="1:3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2.25</v>
      </c>
      <c r="AE178">
        <f>MIS[[#This Row],[OrderAverageTradedPrice]]*MIS[[#This Row],[OrderQuantity]]</f>
        <v>168.75</v>
      </c>
      <c r="AF178">
        <f>MIS[[#This Row],[LTP]]*MIS[[#This Row],[OrderQuantity]]</f>
        <v>168.75</v>
      </c>
      <c r="AG178">
        <f>IF(MIS[[#This Row],[OrderSide]]="SELL",MIS[[#This Row],[VALUE]]-MIS[[#This Row],[LIVE_VALUE]],MIS[[#This Row],[LIVE_VALUE]]-MIS[[#This Row],[VALUE]])</f>
        <v>0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NIFTY2552226300CE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  <c r="AL178" t="str">
        <f>MIS[[#This Row],[Broker]]</f>
        <v>AR</v>
      </c>
      <c r="AM178" t="str">
        <f>MIS[[#This Row],[ClientID]]</f>
        <v>JPF1O151</v>
      </c>
    </row>
    <row r="179" spans="1:3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4.5</v>
      </c>
      <c r="AE179">
        <f>MIS[[#This Row],[OrderAverageTradedPrice]]*MIS[[#This Row],[OrderQuantity]]</f>
        <v>167</v>
      </c>
      <c r="AF179">
        <f>MIS[[#This Row],[LTP]]*MIS[[#This Row],[OrderQuantity]]</f>
        <v>90</v>
      </c>
      <c r="AG179">
        <f>IF(MIS[[#This Row],[OrderSide]]="SELL",MIS[[#This Row],[VALUE]]-MIS[[#This Row],[LIVE_VALUE]],MIS[[#This Row],[LIVE_VALUE]]-MIS[[#This Row],[VALUE]])</f>
        <v>-77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SENSEX2552078800PE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  <c r="AL179" t="str">
        <f>MIS[[#This Row],[Broker]]</f>
        <v>AR</v>
      </c>
      <c r="AM179" t="str">
        <f>MIS[[#This Row],[ClientID]]</f>
        <v>JPF1O151</v>
      </c>
    </row>
    <row r="180" spans="1:3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4.5</v>
      </c>
      <c r="AE180">
        <f>MIS[[#This Row],[OrderAverageTradedPrice]]*MIS[[#This Row],[OrderQuantity]]</f>
        <v>167</v>
      </c>
      <c r="AF180">
        <f>MIS[[#This Row],[LTP]]*MIS[[#This Row],[OrderQuantity]]</f>
        <v>90</v>
      </c>
      <c r="AG180">
        <f>IF(MIS[[#This Row],[OrderSide]]="SELL",MIS[[#This Row],[VALUE]]-MIS[[#This Row],[LIVE_VALUE]],MIS[[#This Row],[LIVE_VALUE]]-MIS[[#This Row],[VALUE]])</f>
        <v>-77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0" t="str">
        <f>MIS[[#This Row],[TRADING SYMBOL]]</f>
        <v>SENSEX2552078800PE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XYT</v>
      </c>
      <c r="AL180" t="str">
        <f>MIS[[#This Row],[Broker]]</f>
        <v>AR</v>
      </c>
      <c r="AM180" t="str">
        <f>MIS[[#This Row],[ClientID]]</f>
        <v>JPF1P111</v>
      </c>
    </row>
    <row r="181" spans="1:3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2.25</v>
      </c>
      <c r="AE181">
        <f>MIS[[#This Row],[OrderAverageTradedPrice]]*MIS[[#This Row],[OrderQuantity]]</f>
        <v>337.5</v>
      </c>
      <c r="AF181">
        <f>MIS[[#This Row],[LTP]]*MIS[[#This Row],[OrderQuantity]]</f>
        <v>337.5</v>
      </c>
      <c r="AG181">
        <f>IF(MIS[[#This Row],[OrderSide]]="SELL",MIS[[#This Row],[VALUE]]-MIS[[#This Row],[LIVE_VALUE]],MIS[[#This Row],[LIVE_VALUE]]-MIS[[#This Row],[VALUE]])</f>
        <v>0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NIFTY2552226300CE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  <c r="AL181" t="str">
        <f>MIS[[#This Row],[Broker]]</f>
        <v>AR</v>
      </c>
      <c r="AM181" t="str">
        <f>MIS[[#This Row],[ClientID]]</f>
        <v>JPF1P111</v>
      </c>
    </row>
    <row r="182" spans="1:3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4.55</v>
      </c>
      <c r="AE182">
        <f>MIS[[#This Row],[OrderAverageTradedPrice]]*MIS[[#This Row],[OrderQuantity]]</f>
        <v>900</v>
      </c>
      <c r="AF182">
        <f>MIS[[#This Row],[LTP]]*MIS[[#This Row],[OrderQuantity]]</f>
        <v>682.5</v>
      </c>
      <c r="AG182">
        <f>IF(MIS[[#This Row],[OrderSide]]="SELL",MIS[[#This Row],[VALUE]]-MIS[[#This Row],[LIVE_VALUE]],MIS[[#This Row],[LIVE_VALUE]]-MIS[[#This Row],[VALUE]])</f>
        <v>-217.5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2" t="str">
        <f>MIS[[#This Row],[TRADING SYMBOL]]</f>
        <v>NIFTY2552223700PE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VWAP</v>
      </c>
      <c r="AL182" t="str">
        <f>MIS[[#This Row],[Broker]]</f>
        <v>AR</v>
      </c>
      <c r="AM182" t="str">
        <f>MIS[[#This Row],[ClientID]]</f>
        <v>JPF1P111</v>
      </c>
    </row>
    <row r="183" spans="1:3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2.25</v>
      </c>
      <c r="AE183">
        <f>MIS[[#This Row],[OrderAverageTradedPrice]]*MIS[[#This Row],[OrderQuantity]]</f>
        <v>1012.5</v>
      </c>
      <c r="AF183">
        <f>MIS[[#This Row],[LTP]]*MIS[[#This Row],[OrderQuantity]]</f>
        <v>1012.5</v>
      </c>
      <c r="AG183">
        <f>IF(MIS[[#This Row],[OrderSide]]="SELL",MIS[[#This Row],[VALUE]]-MIS[[#This Row],[LIVE_VALUE]],MIS[[#This Row],[LIVE_VALUE]]-MIS[[#This Row],[VALUE]])</f>
        <v>0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  <c r="AL183" t="str">
        <f>MIS[[#This Row],[Broker]]</f>
        <v>AR</v>
      </c>
      <c r="AM183" t="str">
        <f>MIS[[#This Row],[ClientID]]</f>
        <v>JPF1P164</v>
      </c>
    </row>
    <row r="184" spans="1:3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3.7</v>
      </c>
      <c r="AE184">
        <f>MIS[[#This Row],[OrderAverageTradedPrice]]*MIS[[#This Row],[OrderQuantity]]</f>
        <v>303</v>
      </c>
      <c r="AF184">
        <f>MIS[[#This Row],[LTP]]*MIS[[#This Row],[OrderQuantity]]</f>
        <v>222</v>
      </c>
      <c r="AG184">
        <f>IF(MIS[[#This Row],[OrderSide]]="SELL",MIS[[#This Row],[VALUE]]-MIS[[#This Row],[LIVE_VALUE]],MIS[[#This Row],[LIVE_VALUE]]-MIS[[#This Row],[VALUE]])</f>
        <v>-81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SENSEX2552085400CE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  <c r="AL184" t="str">
        <f>MIS[[#This Row],[Broker]]</f>
        <v>AR</v>
      </c>
      <c r="AM184" t="str">
        <f>MIS[[#This Row],[ClientID]]</f>
        <v>JPF1P164</v>
      </c>
    </row>
    <row r="185" spans="1:3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4.5</v>
      </c>
      <c r="AE185">
        <f>MIS[[#This Row],[OrderAverageTradedPrice]]*MIS[[#This Row],[OrderQuantity]]</f>
        <v>336</v>
      </c>
      <c r="AF185">
        <f>MIS[[#This Row],[LTP]]*MIS[[#This Row],[OrderQuantity]]</f>
        <v>180</v>
      </c>
      <c r="AG185">
        <f>IF(MIS[[#This Row],[OrderSide]]="SELL",MIS[[#This Row],[VALUE]]-MIS[[#This Row],[LIVE_VALUE]],MIS[[#This Row],[LIVE_VALUE]]-MIS[[#This Row],[VALUE]])</f>
        <v>-156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SENSEX2552078800PE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  <c r="AL185" t="str">
        <f>MIS[[#This Row],[Broker]]</f>
        <v>AR</v>
      </c>
      <c r="AM185" t="str">
        <f>MIS[[#This Row],[ClientID]]</f>
        <v>JPF1P165</v>
      </c>
    </row>
    <row r="186" spans="1:3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3.7</v>
      </c>
      <c r="AE186">
        <f>MIS[[#This Row],[OrderAverageTradedPrice]]*MIS[[#This Row],[OrderQuantity]]</f>
        <v>101</v>
      </c>
      <c r="AF186">
        <f>MIS[[#This Row],[LTP]]*MIS[[#This Row],[OrderQuantity]]</f>
        <v>74</v>
      </c>
      <c r="AG186">
        <f>IF(MIS[[#This Row],[OrderSide]]="SELL",MIS[[#This Row],[VALUE]]-MIS[[#This Row],[LIVE_VALUE]],MIS[[#This Row],[LIVE_VALUE]]-MIS[[#This Row],[VALUE]])</f>
        <v>-27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6" t="str">
        <f>MIS[[#This Row],[TRADING SYMBOL]]</f>
        <v>SENSEX2552085400CE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XYT</v>
      </c>
      <c r="AL186" t="str">
        <f>MIS[[#This Row],[Broker]]</f>
        <v>AR</v>
      </c>
      <c r="AM186" t="str">
        <f>MIS[[#This Row],[ClientID]]</f>
        <v>JPF1P170</v>
      </c>
    </row>
    <row r="187" spans="1:3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2.25</v>
      </c>
      <c r="AE187">
        <f>MIS[[#This Row],[OrderAverageTradedPrice]]*MIS[[#This Row],[OrderQuantity]]</f>
        <v>345</v>
      </c>
      <c r="AF187">
        <f>MIS[[#This Row],[LTP]]*MIS[[#This Row],[OrderQuantity]]</f>
        <v>337.5</v>
      </c>
      <c r="AG187">
        <f>IF(MIS[[#This Row],[OrderSide]]="SELL",MIS[[#This Row],[VALUE]]-MIS[[#This Row],[LIVE_VALUE]],MIS[[#This Row],[LIVE_VALUE]]-MIS[[#This Row],[VALUE]])</f>
        <v>-7.5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NIFTY2552226300CE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  <c r="AL187" t="str">
        <f>MIS[[#This Row],[Broker]]</f>
        <v>AR</v>
      </c>
      <c r="AM187" t="str">
        <f>MIS[[#This Row],[ClientID]]</f>
        <v>JPF1P170</v>
      </c>
    </row>
    <row r="188" spans="1:3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4.55</v>
      </c>
      <c r="AE188">
        <f>MIS[[#This Row],[OrderAverageTradedPrice]]*MIS[[#This Row],[OrderQuantity]]</f>
        <v>1800</v>
      </c>
      <c r="AF188">
        <f>MIS[[#This Row],[LTP]]*MIS[[#This Row],[OrderQuantity]]</f>
        <v>1365</v>
      </c>
      <c r="AG188">
        <f>IF(MIS[[#This Row],[OrderSide]]="SELL",MIS[[#This Row],[VALUE]]-MIS[[#This Row],[LIVE_VALUE]],MIS[[#This Row],[LIVE_VALUE]]-MIS[[#This Row],[VALUE]])</f>
        <v>-435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8" t="str">
        <f>MIS[[#This Row],[TRADING SYMBOL]]</f>
        <v>NIFTY2552223700PE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VWAP</v>
      </c>
      <c r="AL188" t="str">
        <f>MIS[[#This Row],[Broker]]</f>
        <v>AR</v>
      </c>
      <c r="AM188" t="str">
        <f>MIS[[#This Row],[ClientID]]</f>
        <v>JPF1R123</v>
      </c>
    </row>
    <row r="189" spans="1:3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4.5</v>
      </c>
      <c r="AE189">
        <f>MIS[[#This Row],[OrderAverageTradedPrice]]*MIS[[#This Row],[OrderQuantity]]</f>
        <v>336</v>
      </c>
      <c r="AF189">
        <f>MIS[[#This Row],[LTP]]*MIS[[#This Row],[OrderQuantity]]</f>
        <v>180</v>
      </c>
      <c r="AG189">
        <f>IF(MIS[[#This Row],[OrderSide]]="SELL",MIS[[#This Row],[VALUE]]-MIS[[#This Row],[LIVE_VALUE]],MIS[[#This Row],[LIVE_VALUE]]-MIS[[#This Row],[VALUE]])</f>
        <v>-156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SENSEX2552078800PE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  <c r="AL189" t="str">
        <f>MIS[[#This Row],[Broker]]</f>
        <v>AR</v>
      </c>
      <c r="AM189" t="str">
        <f>MIS[[#This Row],[ClientID]]</f>
        <v>JPF1R123</v>
      </c>
    </row>
    <row r="190" spans="1:3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2.25</v>
      </c>
      <c r="AE190">
        <f>MIS[[#This Row],[OrderAverageTradedPrice]]*MIS[[#This Row],[OrderQuantity]]</f>
        <v>168.75</v>
      </c>
      <c r="AF190">
        <f>MIS[[#This Row],[LTP]]*MIS[[#This Row],[OrderQuantity]]</f>
        <v>168.75</v>
      </c>
      <c r="AG190">
        <f>IF(MIS[[#This Row],[OrderSide]]="SELL",MIS[[#This Row],[VALUE]]-MIS[[#This Row],[LIVE_VALUE]],MIS[[#This Row],[LIVE_VALUE]]-MIS[[#This Row],[VALUE]])</f>
        <v>0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0" t="str">
        <f>MIS[[#This Row],[TRADING SYMBOL]]</f>
        <v>NIFTY2552226300CE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VWAP</v>
      </c>
      <c r="AL190" t="str">
        <f>MIS[[#This Row],[Broker]]</f>
        <v>AR</v>
      </c>
      <c r="AM190" t="str">
        <f>MIS[[#This Row],[ClientID]]</f>
        <v>JPF1R134</v>
      </c>
    </row>
    <row r="191" spans="1:3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4.5</v>
      </c>
      <c r="AE191">
        <f>MIS[[#This Row],[OrderAverageTradedPrice]]*MIS[[#This Row],[OrderQuantity]]</f>
        <v>168</v>
      </c>
      <c r="AF191">
        <f>MIS[[#This Row],[LTP]]*MIS[[#This Row],[OrderQuantity]]</f>
        <v>90</v>
      </c>
      <c r="AG191">
        <f>IF(MIS[[#This Row],[OrderSide]]="SELL",MIS[[#This Row],[VALUE]]-MIS[[#This Row],[LIVE_VALUE]],MIS[[#This Row],[LIVE_VALUE]]-MIS[[#This Row],[VALUE]])</f>
        <v>-78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SENSEX2552078800PE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  <c r="AL191" t="str">
        <f>MIS[[#This Row],[Broker]]</f>
        <v>AR</v>
      </c>
      <c r="AM191" t="str">
        <f>MIS[[#This Row],[ClientID]]</f>
        <v>JPF1R134</v>
      </c>
    </row>
    <row r="192" spans="1:3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4.55</v>
      </c>
      <c r="AE192">
        <f>MIS[[#This Row],[OrderAverageTradedPrice]]*MIS[[#This Row],[OrderQuantity]]</f>
        <v>5400</v>
      </c>
      <c r="AF192">
        <f>MIS[[#This Row],[LTP]]*MIS[[#This Row],[OrderQuantity]]</f>
        <v>4095</v>
      </c>
      <c r="AG192">
        <f>IF(MIS[[#This Row],[OrderSide]]="SELL",MIS[[#This Row],[VALUE]]-MIS[[#This Row],[LIVE_VALUE]],MIS[[#This Row],[LIVE_VALUE]]-MIS[[#This Row],[VALUE]])</f>
        <v>-1305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2" t="str">
        <f>MIS[[#This Row],[TRADING SYMBOL]]</f>
        <v>NIFTY2552223700PE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VWAP</v>
      </c>
      <c r="AL192" t="str">
        <f>MIS[[#This Row],[Broker]]</f>
        <v>AR</v>
      </c>
      <c r="AM192" t="str">
        <f>MIS[[#This Row],[ClientID]]</f>
        <v>JPF1R197</v>
      </c>
    </row>
    <row r="193" spans="1:3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2.25</v>
      </c>
      <c r="AE193">
        <f>MIS[[#This Row],[OrderAverageTradedPrice]]*MIS[[#This Row],[OrderQuantity]]</f>
        <v>506.25</v>
      </c>
      <c r="AF193">
        <f>MIS[[#This Row],[LTP]]*MIS[[#This Row],[OrderQuantity]]</f>
        <v>506.25</v>
      </c>
      <c r="AG193">
        <f>IF(MIS[[#This Row],[OrderSide]]="SELL",MIS[[#This Row],[VALUE]]-MIS[[#This Row],[LIVE_VALUE]],MIS[[#This Row],[LIVE_VALUE]]-MIS[[#This Row],[VALUE]])</f>
        <v>0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3" t="str">
        <f>MIS[[#This Row],[TRADING SYMBOL]]</f>
        <v>NIFTY2552226300CE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VWAP</v>
      </c>
      <c r="AL193" t="str">
        <f>MIS[[#This Row],[Broker]]</f>
        <v>AR</v>
      </c>
      <c r="AM193" t="str">
        <f>MIS[[#This Row],[ClientID]]</f>
        <v>JPF1R199</v>
      </c>
    </row>
    <row r="194" spans="1:3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3.7</v>
      </c>
      <c r="AE194">
        <f>MIS[[#This Row],[OrderAverageTradedPrice]]*MIS[[#This Row],[OrderQuantity]]</f>
        <v>100</v>
      </c>
      <c r="AF194">
        <f>MIS[[#This Row],[LTP]]*MIS[[#This Row],[OrderQuantity]]</f>
        <v>74</v>
      </c>
      <c r="AG194">
        <f>IF(MIS[[#This Row],[OrderSide]]="SELL",MIS[[#This Row],[VALUE]]-MIS[[#This Row],[LIVE_VALUE]],MIS[[#This Row],[LIVE_VALUE]]-MIS[[#This Row],[VALUE]])</f>
        <v>-26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SENSEX2552085400CE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  <c r="AL194" t="str">
        <f>MIS[[#This Row],[Broker]]</f>
        <v>AR</v>
      </c>
      <c r="AM194" t="str">
        <f>MIS[[#This Row],[ClientID]]</f>
        <v>JPF1R203</v>
      </c>
    </row>
    <row r="195" spans="1:3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4.5</v>
      </c>
      <c r="AE195">
        <f>MIS[[#This Row],[OrderAverageTradedPrice]]*MIS[[#This Row],[OrderQuantity]]</f>
        <v>168</v>
      </c>
      <c r="AF195">
        <f>MIS[[#This Row],[LTP]]*MIS[[#This Row],[OrderQuantity]]</f>
        <v>90</v>
      </c>
      <c r="AG195">
        <f>IF(MIS[[#This Row],[OrderSide]]="SELL",MIS[[#This Row],[VALUE]]-MIS[[#This Row],[LIVE_VALUE]],MIS[[#This Row],[LIVE_VALUE]]-MIS[[#This Row],[VALUE]])</f>
        <v>-78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SENSEX2552078800PE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  <c r="AL195" t="str">
        <f>MIS[[#This Row],[Broker]]</f>
        <v>AR</v>
      </c>
      <c r="AM195" t="str">
        <f>MIS[[#This Row],[ClientID]]</f>
        <v>JPF1R203</v>
      </c>
    </row>
    <row r="196" spans="1:3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3.7</v>
      </c>
      <c r="AE196">
        <f>MIS[[#This Row],[OrderAverageTradedPrice]]*MIS[[#This Row],[OrderQuantity]]</f>
        <v>202</v>
      </c>
      <c r="AF196">
        <f>MIS[[#This Row],[LTP]]*MIS[[#This Row],[OrderQuantity]]</f>
        <v>148</v>
      </c>
      <c r="AG196">
        <f>IF(MIS[[#This Row],[OrderSide]]="SELL",MIS[[#This Row],[VALUE]]-MIS[[#This Row],[LIVE_VALUE]],MIS[[#This Row],[LIVE_VALUE]]-MIS[[#This Row],[VALUE]])</f>
        <v>-54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SENSEX2552085400CE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  <c r="AL196" t="str">
        <f>MIS[[#This Row],[Broker]]</f>
        <v>AR</v>
      </c>
      <c r="AM196" t="str">
        <f>MIS[[#This Row],[ClientID]]</f>
        <v>JPF1R205</v>
      </c>
    </row>
    <row r="197" spans="1:3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2.25</v>
      </c>
      <c r="AE197">
        <f>MIS[[#This Row],[OrderAverageTradedPrice]]*MIS[[#This Row],[OrderQuantity]]</f>
        <v>1856.25</v>
      </c>
      <c r="AF197">
        <f>MIS[[#This Row],[LTP]]*MIS[[#This Row],[OrderQuantity]]</f>
        <v>1856.25</v>
      </c>
      <c r="AG197">
        <f>IF(MIS[[#This Row],[OrderSide]]="SELL",MIS[[#This Row],[VALUE]]-MIS[[#This Row],[LIVE_VALUE]],MIS[[#This Row],[LIVE_VALUE]]-MIS[[#This Row],[VALUE]])</f>
        <v>0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7" t="str">
        <f>MIS[[#This Row],[TRADING SYMBOL]]</f>
        <v>NIFTY2552226300CE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VWAP</v>
      </c>
      <c r="AL197" t="str">
        <f>MIS[[#This Row],[Broker]]</f>
        <v>AR</v>
      </c>
      <c r="AM197" t="str">
        <f>MIS[[#This Row],[ClientID]]</f>
        <v>JPF1S132</v>
      </c>
    </row>
    <row r="198" spans="1:3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4.55</v>
      </c>
      <c r="AE198">
        <f>MIS[[#This Row],[OrderAverageTradedPrice]]*MIS[[#This Row],[OrderQuantity]]</f>
        <v>4991.25</v>
      </c>
      <c r="AF198">
        <f>MIS[[#This Row],[LTP]]*MIS[[#This Row],[OrderQuantity]]</f>
        <v>3753.75</v>
      </c>
      <c r="AG198">
        <f>IF(MIS[[#This Row],[OrderSide]]="SELL",MIS[[#This Row],[VALUE]]-MIS[[#This Row],[LIVE_VALUE]],MIS[[#This Row],[LIVE_VALUE]]-MIS[[#This Row],[VALUE]])</f>
        <v>-1237.5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8" t="str">
        <f>MIS[[#This Row],[TRADING SYMBOL]]</f>
        <v>NIFTY2552223700PE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VWAP</v>
      </c>
      <c r="AL198" t="str">
        <f>MIS[[#This Row],[Broker]]</f>
        <v>AR</v>
      </c>
      <c r="AM198" t="str">
        <f>MIS[[#This Row],[ClientID]]</f>
        <v>JPF1S132</v>
      </c>
    </row>
    <row r="199" spans="1:3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4.5</v>
      </c>
      <c r="AE199">
        <f>MIS[[#This Row],[OrderAverageTradedPrice]]*MIS[[#This Row],[OrderQuantity]]</f>
        <v>836.99999999999989</v>
      </c>
      <c r="AF199">
        <f>MIS[[#This Row],[LTP]]*MIS[[#This Row],[OrderQuantity]]</f>
        <v>450</v>
      </c>
      <c r="AG199">
        <f>IF(MIS[[#This Row],[OrderSide]]="SELL",MIS[[#This Row],[VALUE]]-MIS[[#This Row],[LIVE_VALUE]],MIS[[#This Row],[LIVE_VALUE]]-MIS[[#This Row],[VALUE]])</f>
        <v>-386.99999999999989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SENSEX2552078800PE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  <c r="AL199" t="str">
        <f>MIS[[#This Row],[Broker]]</f>
        <v>AR</v>
      </c>
      <c r="AM199" t="str">
        <f>MIS[[#This Row],[ClientID]]</f>
        <v>JPF1S132</v>
      </c>
    </row>
    <row r="200" spans="1:3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4.55</v>
      </c>
      <c r="AE200">
        <f>MIS[[#This Row],[OrderAverageTradedPrice]]*MIS[[#This Row],[OrderQuantity]]</f>
        <v>450</v>
      </c>
      <c r="AF200">
        <f>MIS[[#This Row],[LTP]]*MIS[[#This Row],[OrderQuantity]]</f>
        <v>341.25</v>
      </c>
      <c r="AG200">
        <f>IF(MIS[[#This Row],[OrderSide]]="SELL",MIS[[#This Row],[VALUE]]-MIS[[#This Row],[LIVE_VALUE]],MIS[[#This Row],[LIVE_VALUE]]-MIS[[#This Row],[VALUE]])</f>
        <v>-108.75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0" t="str">
        <f>MIS[[#This Row],[TRADING SYMBOL]]</f>
        <v>NIFTY2552223700PE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VWAP</v>
      </c>
      <c r="AL200" t="str">
        <f>MIS[[#This Row],[Broker]]</f>
        <v>AR</v>
      </c>
      <c r="AM200" t="str">
        <f>MIS[[#This Row],[ClientID]]</f>
        <v>JPF1S210</v>
      </c>
    </row>
    <row r="201" spans="1:3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4.55</v>
      </c>
      <c r="AE201">
        <f>MIS[[#This Row],[OrderAverageTradedPrice]]*MIS[[#This Row],[OrderQuantity]]</f>
        <v>450</v>
      </c>
      <c r="AF201">
        <f>MIS[[#This Row],[LTP]]*MIS[[#This Row],[OrderQuantity]]</f>
        <v>341.25</v>
      </c>
      <c r="AG201">
        <f>IF(MIS[[#This Row],[OrderSide]]="SELL",MIS[[#This Row],[VALUE]]-MIS[[#This Row],[LIVE_VALUE]],MIS[[#This Row],[LIVE_VALUE]]-MIS[[#This Row],[VALUE]])</f>
        <v>-108.75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1" t="str">
        <f>MIS[[#This Row],[TRADING SYMBOL]]</f>
        <v>NIFTY2552223700PE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VWAP</v>
      </c>
      <c r="AL201" t="str">
        <f>MIS[[#This Row],[Broker]]</f>
        <v>AR</v>
      </c>
      <c r="AM201" t="str">
        <f>MIS[[#This Row],[ClientID]]</f>
        <v>JPF1S213</v>
      </c>
    </row>
    <row r="202" spans="1:3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2.25</v>
      </c>
      <c r="AE202">
        <f>MIS[[#This Row],[OrderAverageTradedPrice]]*MIS[[#This Row],[OrderQuantity]]</f>
        <v>1687.5</v>
      </c>
      <c r="AF202">
        <f>MIS[[#This Row],[LTP]]*MIS[[#This Row],[OrderQuantity]]</f>
        <v>1687.5</v>
      </c>
      <c r="AG202">
        <f>IF(MIS[[#This Row],[OrderSide]]="SELL",MIS[[#This Row],[VALUE]]-MIS[[#This Row],[LIVE_VALUE]],MIS[[#This Row],[LIVE_VALUE]]-MIS[[#This Row],[VALUE]])</f>
        <v>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  <c r="AL202" t="str">
        <f>MIS[[#This Row],[Broker]]</f>
        <v>AR</v>
      </c>
      <c r="AM202" t="str">
        <f>MIS[[#This Row],[ClientID]]</f>
        <v>JPF1S215</v>
      </c>
    </row>
    <row r="203" spans="1:3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4.55</v>
      </c>
      <c r="AE203">
        <f>MIS[[#This Row],[OrderAverageTradedPrice]]*MIS[[#This Row],[OrderQuantity]]</f>
        <v>4537.5</v>
      </c>
      <c r="AF203">
        <f>MIS[[#This Row],[LTP]]*MIS[[#This Row],[OrderQuantity]]</f>
        <v>3412.5</v>
      </c>
      <c r="AG203">
        <f>IF(MIS[[#This Row],[OrderSide]]="SELL",MIS[[#This Row],[VALUE]]-MIS[[#This Row],[LIVE_VALUE]],MIS[[#This Row],[LIVE_VALUE]]-MIS[[#This Row],[VALUE]])</f>
        <v>-1125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3" t="str">
        <f>MIS[[#This Row],[TRADING SYMBOL]]</f>
        <v>NIFTY2552223700PE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VWAP</v>
      </c>
      <c r="AL203" t="str">
        <f>MIS[[#This Row],[Broker]]</f>
        <v>AR</v>
      </c>
      <c r="AM203" t="str">
        <f>MIS[[#This Row],[ClientID]]</f>
        <v>JPF1S215</v>
      </c>
    </row>
    <row r="204" spans="1:3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4.5</v>
      </c>
      <c r="AE204">
        <f>MIS[[#This Row],[OrderAverageTradedPrice]]*MIS[[#This Row],[OrderQuantity]]</f>
        <v>840</v>
      </c>
      <c r="AF204">
        <f>MIS[[#This Row],[LTP]]*MIS[[#This Row],[OrderQuantity]]</f>
        <v>450</v>
      </c>
      <c r="AG204">
        <f>IF(MIS[[#This Row],[OrderSide]]="SELL",MIS[[#This Row],[VALUE]]-MIS[[#This Row],[LIVE_VALUE]],MIS[[#This Row],[LIVE_VALUE]]-MIS[[#This Row],[VALUE]])</f>
        <v>-390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4" t="str">
        <f>MIS[[#This Row],[TRADING SYMBOL]]</f>
        <v>SENSEX2552078800PE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XYT</v>
      </c>
      <c r="AL204" t="str">
        <f>MIS[[#This Row],[Broker]]</f>
        <v>AR</v>
      </c>
      <c r="AM204" t="str">
        <f>MIS[[#This Row],[ClientID]]</f>
        <v>JPF1S215</v>
      </c>
    </row>
    <row r="205" spans="1:3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4.5</v>
      </c>
      <c r="AE205">
        <f>MIS[[#This Row],[OrderAverageTradedPrice]]*MIS[[#This Row],[OrderQuantity]]</f>
        <v>167</v>
      </c>
      <c r="AF205">
        <f>MIS[[#This Row],[LTP]]*MIS[[#This Row],[OrderQuantity]]</f>
        <v>90</v>
      </c>
      <c r="AG205">
        <f>IF(MIS[[#This Row],[OrderSide]]="SELL",MIS[[#This Row],[VALUE]]-MIS[[#This Row],[LIVE_VALUE]],MIS[[#This Row],[LIVE_VALUE]]-MIS[[#This Row],[VALUE]])</f>
        <v>-77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SENSEX2552078800PE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  <c r="AL205" t="str">
        <f>MIS[[#This Row],[Broker]]</f>
        <v>AR</v>
      </c>
      <c r="AM205" t="str">
        <f>MIS[[#This Row],[ClientID]]</f>
        <v>JPF1S218</v>
      </c>
    </row>
    <row r="206" spans="1:3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4.55</v>
      </c>
      <c r="AE206">
        <f>MIS[[#This Row],[OrderAverageTradedPrice]]*MIS[[#This Row],[OrderQuantity]]</f>
        <v>900</v>
      </c>
      <c r="AF206">
        <f>MIS[[#This Row],[LTP]]*MIS[[#This Row],[OrderQuantity]]</f>
        <v>682.5</v>
      </c>
      <c r="AG206">
        <f>IF(MIS[[#This Row],[OrderSide]]="SELL",MIS[[#This Row],[VALUE]]-MIS[[#This Row],[LIVE_VALUE]],MIS[[#This Row],[LIVE_VALUE]]-MIS[[#This Row],[VALUE]])</f>
        <v>-217.5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NIFTY2552223700PE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  <c r="AL206" t="str">
        <f>MIS[[#This Row],[Broker]]</f>
        <v>AR</v>
      </c>
      <c r="AM206" t="str">
        <f>MIS[[#This Row],[ClientID]]</f>
        <v>JPF1S218</v>
      </c>
    </row>
    <row r="207" spans="1:3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4.5</v>
      </c>
      <c r="AE207">
        <f>MIS[[#This Row],[OrderAverageTradedPrice]]*MIS[[#This Row],[OrderQuantity]]</f>
        <v>167</v>
      </c>
      <c r="AF207">
        <f>MIS[[#This Row],[LTP]]*MIS[[#This Row],[OrderQuantity]]</f>
        <v>90</v>
      </c>
      <c r="AG207">
        <f>IF(MIS[[#This Row],[OrderSide]]="SELL",MIS[[#This Row],[VALUE]]-MIS[[#This Row],[LIVE_VALUE]],MIS[[#This Row],[LIVE_VALUE]]-MIS[[#This Row],[VALUE]])</f>
        <v>-77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SENSEX2552078800PE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  <c r="AL207" t="str">
        <f>MIS[[#This Row],[Broker]]</f>
        <v>AR</v>
      </c>
      <c r="AM207" t="str">
        <f>MIS[[#This Row],[ClientID]]</f>
        <v>JPF1S233</v>
      </c>
    </row>
    <row r="208" spans="1:3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3.7</v>
      </c>
      <c r="AE208">
        <f>MIS[[#This Row],[OrderAverageTradedPrice]]*MIS[[#This Row],[OrderQuantity]]</f>
        <v>101</v>
      </c>
      <c r="AF208">
        <f>MIS[[#This Row],[LTP]]*MIS[[#This Row],[OrderQuantity]]</f>
        <v>74</v>
      </c>
      <c r="AG208">
        <f>IF(MIS[[#This Row],[OrderSide]]="SELL",MIS[[#This Row],[VALUE]]-MIS[[#This Row],[LIVE_VALUE]],MIS[[#This Row],[LIVE_VALUE]]-MIS[[#This Row],[VALUE]])</f>
        <v>-27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SENSEX2552085400CE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  <c r="AL208" t="str">
        <f>MIS[[#This Row],[Broker]]</f>
        <v>AR</v>
      </c>
      <c r="AM208" t="str">
        <f>MIS[[#This Row],[ClientID]]</f>
        <v>JPF1S241</v>
      </c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4.5</v>
      </c>
      <c r="AE209">
        <f>MIS[[#This Row],[OrderAverageTradedPrice]]*MIS[[#This Row],[OrderQuantity]]</f>
        <v>169</v>
      </c>
      <c r="AF209">
        <f>MIS[[#This Row],[LTP]]*MIS[[#This Row],[OrderQuantity]]</f>
        <v>90</v>
      </c>
      <c r="AG209">
        <f>IF(MIS[[#This Row],[OrderSide]]="SELL",MIS[[#This Row],[VALUE]]-MIS[[#This Row],[LIVE_VALUE]],MIS[[#This Row],[LIVE_VALUE]]-MIS[[#This Row],[VALUE]])</f>
        <v>-79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9" t="str">
        <f>MIS[[#This Row],[TRADING SYMBOL]]</f>
        <v>SENSEX2552078800PE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XYT</v>
      </c>
      <c r="AL209" t="str">
        <f>MIS[[#This Row],[Broker]]</f>
        <v>AR</v>
      </c>
      <c r="AM209" t="str">
        <f>MIS[[#This Row],[ClientID]]</f>
        <v>JPF1S241</v>
      </c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4.55</v>
      </c>
      <c r="AE210">
        <f>MIS[[#This Row],[OrderAverageTradedPrice]]*MIS[[#This Row],[OrderQuantity]]</f>
        <v>2700</v>
      </c>
      <c r="AF210">
        <f>MIS[[#This Row],[LTP]]*MIS[[#This Row],[OrderQuantity]]</f>
        <v>2047.5</v>
      </c>
      <c r="AG210">
        <f>IF(MIS[[#This Row],[OrderSide]]="SELL",MIS[[#This Row],[VALUE]]-MIS[[#This Row],[LIVE_VALUE]],MIS[[#This Row],[LIVE_VALUE]]-MIS[[#This Row],[VALUE]])</f>
        <v>-652.5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0" t="str">
        <f>MIS[[#This Row],[TRADING SYMBOL]]</f>
        <v>NIFTY2552223700PE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VWAP</v>
      </c>
      <c r="AL210" t="str">
        <f>MIS[[#This Row],[Broker]]</f>
        <v>AR</v>
      </c>
      <c r="AM210" t="str">
        <f>MIS[[#This Row],[ClientID]]</f>
        <v>JPF1V110</v>
      </c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4.5</v>
      </c>
      <c r="AE211">
        <f>MIS[[#This Row],[OrderAverageTradedPrice]]*MIS[[#This Row],[OrderQuantity]]</f>
        <v>501</v>
      </c>
      <c r="AF211">
        <f>MIS[[#This Row],[LTP]]*MIS[[#This Row],[OrderQuantity]]</f>
        <v>270</v>
      </c>
      <c r="AG211">
        <f>IF(MIS[[#This Row],[OrderSide]]="SELL",MIS[[#This Row],[VALUE]]-MIS[[#This Row],[LIVE_VALUE]],MIS[[#This Row],[LIVE_VALUE]]-MIS[[#This Row],[VALUE]])</f>
        <v>-231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1" t="str">
        <f>MIS[[#This Row],[TRADING SYMBOL]]</f>
        <v>SENSEX2552078800PE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XYT</v>
      </c>
      <c r="AL211" t="str">
        <f>MIS[[#This Row],[Broker]]</f>
        <v>AR</v>
      </c>
      <c r="AM211" t="str">
        <f>MIS[[#This Row],[ClientID]]</f>
        <v>JPF1V110</v>
      </c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4.55</v>
      </c>
      <c r="AE212">
        <f>MIS[[#This Row],[OrderAverageTradedPrice]]*MIS[[#This Row],[OrderQuantity]]</f>
        <v>450</v>
      </c>
      <c r="AF212">
        <f>MIS[[#This Row],[LTP]]*MIS[[#This Row],[OrderQuantity]]</f>
        <v>341.25</v>
      </c>
      <c r="AG212">
        <f>IF(MIS[[#This Row],[OrderSide]]="SELL",MIS[[#This Row],[VALUE]]-MIS[[#This Row],[LIVE_VALUE]],MIS[[#This Row],[LIVE_VALUE]]-MIS[[#This Row],[VALUE]])</f>
        <v>-108.75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2" t="str">
        <f>MIS[[#This Row],[TRADING SYMBOL]]</f>
        <v>NIFTY2552223700PE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VWAP</v>
      </c>
      <c r="AL212" t="str">
        <f>MIS[[#This Row],[Broker]]</f>
        <v>AR</v>
      </c>
      <c r="AM212" t="str">
        <f>MIS[[#This Row],[ClientID]]</f>
        <v>JPF1V163</v>
      </c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2.25</v>
      </c>
      <c r="AE213">
        <f>MIS[[#This Row],[OrderAverageTradedPrice]]*MIS[[#This Row],[OrderQuantity]]</f>
        <v>337.5</v>
      </c>
      <c r="AF213">
        <f>MIS[[#This Row],[LTP]]*MIS[[#This Row],[OrderQuantity]]</f>
        <v>337.5</v>
      </c>
      <c r="AG213">
        <f>IF(MIS[[#This Row],[OrderSide]]="SELL",MIS[[#This Row],[VALUE]]-MIS[[#This Row],[LIVE_VALUE]],MIS[[#This Row],[LIVE_VALUE]]-MIS[[#This Row],[VALUE]])</f>
        <v>0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  <c r="AL213" t="str">
        <f>MIS[[#This Row],[Broker]]</f>
        <v>AR</v>
      </c>
      <c r="AM213" t="str">
        <f>MIS[[#This Row],[ClientID]]</f>
        <v>JPF1V164</v>
      </c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4.5</v>
      </c>
      <c r="AE214">
        <f>MIS[[#This Row],[OrderAverageTradedPrice]]*MIS[[#This Row],[OrderQuantity]]</f>
        <v>336</v>
      </c>
      <c r="AF214">
        <f>MIS[[#This Row],[LTP]]*MIS[[#This Row],[OrderQuantity]]</f>
        <v>180</v>
      </c>
      <c r="AG214">
        <f>IF(MIS[[#This Row],[OrderSide]]="SELL",MIS[[#This Row],[VALUE]]-MIS[[#This Row],[LIVE_VALUE]],MIS[[#This Row],[LIVE_VALUE]]-MIS[[#This Row],[VALUE]])</f>
        <v>-156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4" t="str">
        <f>MIS[[#This Row],[TRADING SYMBOL]]</f>
        <v>SENSEX2552078800PE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XYT</v>
      </c>
      <c r="AL214" t="str">
        <f>MIS[[#This Row],[Broker]]</f>
        <v>AR</v>
      </c>
      <c r="AM214" t="str">
        <f>MIS[[#This Row],[ClientID]]</f>
        <v>JPF1Y102</v>
      </c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2.25</v>
      </c>
      <c r="AE215">
        <f>MIS[[#This Row],[OrderAverageTradedPrice]]*MIS[[#This Row],[OrderQuantity]]</f>
        <v>506.25</v>
      </c>
      <c r="AF215">
        <f>MIS[[#This Row],[LTP]]*MIS[[#This Row],[OrderQuantity]]</f>
        <v>506.25</v>
      </c>
      <c r="AG215">
        <f>IF(MIS[[#This Row],[OrderSide]]="SELL",MIS[[#This Row],[VALUE]]-MIS[[#This Row],[LIVE_VALUE]],MIS[[#This Row],[LIVE_VALUE]]-MIS[[#This Row],[VALUE]])</f>
        <v>0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5" t="str">
        <f>MIS[[#This Row],[TRADING SYMBOL]]</f>
        <v>NIFTY2552226300CE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VWAP</v>
      </c>
      <c r="AL215" t="str">
        <f>MIS[[#This Row],[Broker]]</f>
        <v>AR</v>
      </c>
      <c r="AM215" t="str">
        <f>MIS[[#This Row],[ClientID]]</f>
        <v>JPP032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3.7</v>
      </c>
      <c r="AE216">
        <f>MIS[[#This Row],[OrderAverageTradedPrice]]*MIS[[#This Row],[OrderQuantity]]</f>
        <v>300</v>
      </c>
      <c r="AF216">
        <f>MIS[[#This Row],[LTP]]*MIS[[#This Row],[OrderQuantity]]</f>
        <v>222</v>
      </c>
      <c r="AG216">
        <f>IF(MIS[[#This Row],[OrderSide]]="SELL",MIS[[#This Row],[VALUE]]-MIS[[#This Row],[LIVE_VALUE]],MIS[[#This Row],[LIVE_VALUE]]-MIS[[#This Row],[VALUE]])</f>
        <v>-78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6" t="str">
        <f>MIS[[#This Row],[TRADING SYMBOL]]</f>
        <v>SENSEX2552085400CE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XYT</v>
      </c>
      <c r="AL216" t="str">
        <f>MIS[[#This Row],[Broker]]</f>
        <v>AR</v>
      </c>
      <c r="AM216" t="str">
        <f>MIS[[#This Row],[ClientID]]</f>
        <v>JPS10G101</v>
      </c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2.25</v>
      </c>
      <c r="AE217">
        <f>MIS[[#This Row],[OrderAverageTradedPrice]]*MIS[[#This Row],[OrderQuantity]]</f>
        <v>862.49999999999989</v>
      </c>
      <c r="AF217">
        <f>MIS[[#This Row],[LTP]]*MIS[[#This Row],[OrderQuantity]]</f>
        <v>843.75</v>
      </c>
      <c r="AG217">
        <f>IF(MIS[[#This Row],[OrderSide]]="SELL",MIS[[#This Row],[VALUE]]-MIS[[#This Row],[LIVE_VALUE]],MIS[[#This Row],[LIVE_VALUE]]-MIS[[#This Row],[VALUE]])</f>
        <v>-18.749999999999886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7" t="str">
        <f>MIS[[#This Row],[TRADING SYMBOL]]</f>
        <v>NIFTY2552226300CE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VWAP</v>
      </c>
      <c r="AL217" t="str">
        <f>MIS[[#This Row],[Broker]]</f>
        <v>AR</v>
      </c>
      <c r="AM217" t="str">
        <f>MIS[[#This Row],[ClientID]]</f>
        <v>JPS10M103</v>
      </c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3.7</v>
      </c>
      <c r="AE218">
        <f>MIS[[#This Row],[OrderAverageTradedPrice]]*MIS[[#This Row],[OrderQuantity]]</f>
        <v>200</v>
      </c>
      <c r="AF218">
        <f>MIS[[#This Row],[LTP]]*MIS[[#This Row],[OrderQuantity]]</f>
        <v>148</v>
      </c>
      <c r="AG218">
        <f>IF(MIS[[#This Row],[OrderSide]]="SELL",MIS[[#This Row],[VALUE]]-MIS[[#This Row],[LIVE_VALUE]],MIS[[#This Row],[LIVE_VALUE]]-MIS[[#This Row],[VALUE]])</f>
        <v>-52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8" t="str">
        <f>MIS[[#This Row],[TRADING SYMBOL]]</f>
        <v>SENSEX2552085400CE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XYT</v>
      </c>
      <c r="AL218" t="str">
        <f>MIS[[#This Row],[Broker]]</f>
        <v>AR</v>
      </c>
      <c r="AM218" t="str">
        <f>MIS[[#This Row],[ClientID]]</f>
        <v>JPS10M103</v>
      </c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4.5</v>
      </c>
      <c r="AE219">
        <f>MIS[[#This Row],[OrderAverageTradedPrice]]*MIS[[#This Row],[OrderQuantity]]</f>
        <v>332</v>
      </c>
      <c r="AF219">
        <f>MIS[[#This Row],[LTP]]*MIS[[#This Row],[OrderQuantity]]</f>
        <v>180</v>
      </c>
      <c r="AG219">
        <f>IF(MIS[[#This Row],[OrderSide]]="SELL",MIS[[#This Row],[VALUE]]-MIS[[#This Row],[LIVE_VALUE]],MIS[[#This Row],[LIVE_VALUE]]-MIS[[#This Row],[VALUE]])</f>
        <v>-152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9" t="str">
        <f>MIS[[#This Row],[TRADING SYMBOL]]</f>
        <v>SENSEX2552078800PE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XYT</v>
      </c>
      <c r="AL219" t="str">
        <f>MIS[[#This Row],[Broker]]</f>
        <v>AR</v>
      </c>
      <c r="AM219" t="str">
        <f>MIS[[#This Row],[ClientID]]</f>
        <v>JPS10M103</v>
      </c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2.25</v>
      </c>
      <c r="AE220">
        <f>MIS[[#This Row],[OrderAverageTradedPrice]]*MIS[[#This Row],[OrderQuantity]]</f>
        <v>168.75</v>
      </c>
      <c r="AF220">
        <f>MIS[[#This Row],[LTP]]*MIS[[#This Row],[OrderQuantity]]</f>
        <v>168.75</v>
      </c>
      <c r="AG220">
        <f>IF(MIS[[#This Row],[OrderSide]]="SELL",MIS[[#This Row],[VALUE]]-MIS[[#This Row],[LIVE_VALUE]],MIS[[#This Row],[LIVE_VALUE]]-MIS[[#This Row],[VALUE]])</f>
        <v>0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0" t="str">
        <f>MIS[[#This Row],[TRADING SYMBOL]]</f>
        <v>NIFTY2552226300CE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VWAP</v>
      </c>
      <c r="AL220" t="str">
        <f>MIS[[#This Row],[Broker]]</f>
        <v>AR</v>
      </c>
      <c r="AM220" t="str">
        <f>MIS[[#This Row],[ClientID]]</f>
        <v>JPS7N102</v>
      </c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4.55</v>
      </c>
      <c r="AE221">
        <f>MIS[[#This Row],[OrderAverageTradedPrice]]*MIS[[#This Row],[OrderQuantity]]</f>
        <v>450</v>
      </c>
      <c r="AF221">
        <f>MIS[[#This Row],[LTP]]*MIS[[#This Row],[OrderQuantity]]</f>
        <v>341.25</v>
      </c>
      <c r="AG221">
        <f>IF(MIS[[#This Row],[OrderSide]]="SELL",MIS[[#This Row],[VALUE]]-MIS[[#This Row],[LIVE_VALUE]],MIS[[#This Row],[LIVE_VALUE]]-MIS[[#This Row],[VALUE]])</f>
        <v>-108.75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NIFTY2552223700PE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  <c r="AL221" t="str">
        <f>MIS[[#This Row],[Broker]]</f>
        <v>AR</v>
      </c>
      <c r="AM221" t="str">
        <f>MIS[[#This Row],[ClientID]]</f>
        <v>JPS7N102</v>
      </c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3.7</v>
      </c>
      <c r="AE222">
        <f>MIS[[#This Row],[OrderAverageTradedPrice]]*MIS[[#This Row],[OrderQuantity]]</f>
        <v>1394.999999999998</v>
      </c>
      <c r="AF222">
        <f>MIS[[#This Row],[LTP]]*MIS[[#This Row],[OrderQuantity]]</f>
        <v>1036</v>
      </c>
      <c r="AG222">
        <f>IF(MIS[[#This Row],[OrderSide]]="SELL",MIS[[#This Row],[VALUE]]-MIS[[#This Row],[LIVE_VALUE]],MIS[[#This Row],[LIVE_VALUE]]-MIS[[#This Row],[VALUE]])</f>
        <v>-358.99999999999795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2" t="str">
        <f>MIS[[#This Row],[TRADING SYMBOL]]</f>
        <v>SENSEX2552085400CE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XYT</v>
      </c>
      <c r="AL222" t="str">
        <f>MIS[[#This Row],[Broker]]</f>
        <v>MO</v>
      </c>
      <c r="AM222" t="str">
        <f>MIS[[#This Row],[ClientID]]</f>
        <v>DELD991</v>
      </c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4.5</v>
      </c>
      <c r="AE223">
        <f>MIS[[#This Row],[OrderAverageTradedPrice]]*MIS[[#This Row],[OrderQuantity]]</f>
        <v>2355.9999999999986</v>
      </c>
      <c r="AF223">
        <f>MIS[[#This Row],[LTP]]*MIS[[#This Row],[OrderQuantity]]</f>
        <v>1260</v>
      </c>
      <c r="AG223">
        <f>IF(MIS[[#This Row],[OrderSide]]="SELL",MIS[[#This Row],[VALUE]]-MIS[[#This Row],[LIVE_VALUE]],MIS[[#This Row],[LIVE_VALUE]]-MIS[[#This Row],[VALUE]])</f>
        <v>-1095.9999999999986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3" t="str">
        <f>MIS[[#This Row],[TRADING SYMBOL]]</f>
        <v>SENSEX2552078800PE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XYT</v>
      </c>
      <c r="AL223" t="str">
        <f>MIS[[#This Row],[Broker]]</f>
        <v>MO</v>
      </c>
      <c r="AM223" t="str">
        <f>MIS[[#This Row],[ClientID]]</f>
        <v>DELD991</v>
      </c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3.7</v>
      </c>
      <c r="AE224">
        <f>MIS[[#This Row],[OrderAverageTradedPrice]]*MIS[[#This Row],[OrderQuantity]]</f>
        <v>1313</v>
      </c>
      <c r="AF224">
        <f>MIS[[#This Row],[LTP]]*MIS[[#This Row],[OrderQuantity]]</f>
        <v>962</v>
      </c>
      <c r="AG224">
        <f>IF(MIS[[#This Row],[OrderSide]]="SELL",MIS[[#This Row],[VALUE]]-MIS[[#This Row],[LIVE_VALUE]],MIS[[#This Row],[LIVE_VALUE]]-MIS[[#This Row],[VALUE]])</f>
        <v>-351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4" t="str">
        <f>MIS[[#This Row],[TRADING SYMBOL]]</f>
        <v>SENSEX2552085400CE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XYT</v>
      </c>
      <c r="AL224" t="str">
        <f>MIS[[#This Row],[Broker]]</f>
        <v>MO</v>
      </c>
      <c r="AM224" t="str">
        <f>MIS[[#This Row],[ClientID]]</f>
        <v>JR0546</v>
      </c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4.5</v>
      </c>
      <c r="AE225">
        <f>MIS[[#This Row],[OrderAverageTradedPrice]]*MIS[[#This Row],[OrderQuantity]]</f>
        <v>2176.9999999999995</v>
      </c>
      <c r="AF225">
        <f>MIS[[#This Row],[LTP]]*MIS[[#This Row],[OrderQuantity]]</f>
        <v>1170</v>
      </c>
      <c r="AG225">
        <f>IF(MIS[[#This Row],[OrderSide]]="SELL",MIS[[#This Row],[VALUE]]-MIS[[#This Row],[LIVE_VALUE]],MIS[[#This Row],[LIVE_VALUE]]-MIS[[#This Row],[VALUE]])</f>
        <v>-1006.9999999999995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SENSEX2552078800PE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  <c r="AL225" t="str">
        <f>MIS[[#This Row],[Broker]]</f>
        <v>MO</v>
      </c>
      <c r="AM225" t="str">
        <f>MIS[[#This Row],[ClientID]]</f>
        <v>JR0546</v>
      </c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3.7</v>
      </c>
      <c r="AE226">
        <f>MIS[[#This Row],[OrderAverageTradedPrice]]*MIS[[#This Row],[OrderQuantity]]</f>
        <v>303</v>
      </c>
      <c r="AF226">
        <f>MIS[[#This Row],[LTP]]*MIS[[#This Row],[OrderQuantity]]</f>
        <v>222</v>
      </c>
      <c r="AG226">
        <f>IF(MIS[[#This Row],[OrderSide]]="SELL",MIS[[#This Row],[VALUE]]-MIS[[#This Row],[LIVE_VALUE]],MIS[[#This Row],[LIVE_VALUE]]-MIS[[#This Row],[VALUE]])</f>
        <v>-81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SENSEX2552085400CE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  <c r="AL226" t="str">
        <f>MIS[[#This Row],[Broker]]</f>
        <v>MO</v>
      </c>
      <c r="AM226" t="str">
        <f>MIS[[#This Row],[ClientID]]</f>
        <v>OMDLAS1203</v>
      </c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4.5</v>
      </c>
      <c r="AE227">
        <f>MIS[[#This Row],[OrderAverageTradedPrice]]*MIS[[#This Row],[OrderQuantity]]</f>
        <v>498.00000000000006</v>
      </c>
      <c r="AF227">
        <f>MIS[[#This Row],[LTP]]*MIS[[#This Row],[OrderQuantity]]</f>
        <v>270</v>
      </c>
      <c r="AG227">
        <f>IF(MIS[[#This Row],[OrderSide]]="SELL",MIS[[#This Row],[VALUE]]-MIS[[#This Row],[LIVE_VALUE]],MIS[[#This Row],[LIVE_VALUE]]-MIS[[#This Row],[VALUE]])</f>
        <v>-228.00000000000006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7" t="str">
        <f>MIS[[#This Row],[TRADING SYMBOL]]</f>
        <v>SENSEX2552078800PE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XYT</v>
      </c>
      <c r="AL227" t="str">
        <f>MIS[[#This Row],[Broker]]</f>
        <v>MO</v>
      </c>
      <c r="AM227" t="str">
        <f>MIS[[#This Row],[ClientID]]</f>
        <v>OMDLAS1203</v>
      </c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3.7</v>
      </c>
      <c r="AE228">
        <f>MIS[[#This Row],[OrderAverageTradedPrice]]*MIS[[#This Row],[OrderQuantity]]</f>
        <v>300</v>
      </c>
      <c r="AF228">
        <f>MIS[[#This Row],[LTP]]*MIS[[#This Row],[OrderQuantity]]</f>
        <v>222</v>
      </c>
      <c r="AG228">
        <f>IF(MIS[[#This Row],[OrderSide]]="SELL",MIS[[#This Row],[VALUE]]-MIS[[#This Row],[LIVE_VALUE]],MIS[[#This Row],[LIVE_VALUE]]-MIS[[#This Row],[VALUE]])</f>
        <v>-78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8" t="str">
        <f>MIS[[#This Row],[TRADING SYMBOL]]</f>
        <v>SENSEX2552085400CE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XYT</v>
      </c>
      <c r="AL228" t="str">
        <f>MIS[[#This Row],[Broker]]</f>
        <v>MO</v>
      </c>
      <c r="AM228" t="str">
        <f>MIS[[#This Row],[ClientID]]</f>
        <v>OMDLAS1227</v>
      </c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27.85</v>
      </c>
      <c r="AE229">
        <f>MIS[[#This Row],[OrderAverageTradedPrice]]*MIS[[#This Row],[OrderQuantity]]</f>
        <v>8445</v>
      </c>
      <c r="AF229">
        <f>MIS[[#This Row],[LTP]]*MIS[[#This Row],[OrderQuantity]]</f>
        <v>8355</v>
      </c>
      <c r="AG229">
        <f>IF(MIS[[#This Row],[OrderSide]]="SELL",MIS[[#This Row],[VALUE]]-MIS[[#This Row],[LIVE_VALUE]],MIS[[#This Row],[LIVE_VALUE]]-MIS[[#This Row],[VALUE]])</f>
        <v>-90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9" t="str">
        <f>MIS[[#This Row],[TRADING SYMBOL]]</f>
        <v>NIFTY2552225500CE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VWAP</v>
      </c>
      <c r="AL229" t="str">
        <f>MIS[[#This Row],[Broker]]</f>
        <v>TGL</v>
      </c>
      <c r="AM229" t="str">
        <f>MIS[[#This Row],[ClientID]]</f>
        <v>TGL05</v>
      </c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4.5</v>
      </c>
      <c r="AE230">
        <f>MIS[[#This Row],[OrderAverageTradedPrice]]*MIS[[#This Row],[OrderQuantity]]</f>
        <v>332</v>
      </c>
      <c r="AF230">
        <f>MIS[[#This Row],[LTP]]*MIS[[#This Row],[OrderQuantity]]</f>
        <v>180</v>
      </c>
      <c r="AG230">
        <f>IF(MIS[[#This Row],[OrderSide]]="SELL",MIS[[#This Row],[VALUE]]-MIS[[#This Row],[LIVE_VALUE]],MIS[[#This Row],[LIVE_VALUE]]-MIS[[#This Row],[VALUE]])</f>
        <v>-152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0" t="str">
        <f>MIS[[#This Row],[TRADING SYMBOL]]</f>
        <v>SENSEX2552078800PE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XYT</v>
      </c>
      <c r="AL230" t="str">
        <f>MIS[[#This Row],[Broker]]</f>
        <v>AR</v>
      </c>
      <c r="AM230" t="str">
        <f>MIS[[#This Row],[ClientID]]</f>
        <v>GDL1R112</v>
      </c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3.7</v>
      </c>
      <c r="AE231">
        <f>MIS[[#This Row],[OrderAverageTradedPrice]]*MIS[[#This Row],[OrderQuantity]]</f>
        <v>200</v>
      </c>
      <c r="AF231">
        <f>MIS[[#This Row],[LTP]]*MIS[[#This Row],[OrderQuantity]]</f>
        <v>148</v>
      </c>
      <c r="AG231">
        <f>IF(MIS[[#This Row],[OrderSide]]="SELL",MIS[[#This Row],[VALUE]]-MIS[[#This Row],[LIVE_VALUE]],MIS[[#This Row],[LIVE_VALUE]]-MIS[[#This Row],[VALUE]])</f>
        <v>-52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SENSEX2552085400CE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  <c r="AL231" t="str">
        <f>MIS[[#This Row],[Broker]]</f>
        <v>AR</v>
      </c>
      <c r="AM231" t="str">
        <f>MIS[[#This Row],[ClientID]]</f>
        <v>GDLC2R124</v>
      </c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4.5</v>
      </c>
      <c r="AE232">
        <f>MIS[[#This Row],[OrderAverageTradedPrice]]*MIS[[#This Row],[OrderQuantity]]</f>
        <v>336</v>
      </c>
      <c r="AF232">
        <f>MIS[[#This Row],[LTP]]*MIS[[#This Row],[OrderQuantity]]</f>
        <v>180</v>
      </c>
      <c r="AG232">
        <f>IF(MIS[[#This Row],[OrderSide]]="SELL",MIS[[#This Row],[VALUE]]-MIS[[#This Row],[LIVE_VALUE]],MIS[[#This Row],[LIVE_VALUE]]-MIS[[#This Row],[VALUE]])</f>
        <v>-156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2" t="str">
        <f>MIS[[#This Row],[TRADING SYMBOL]]</f>
        <v>SENSEX2552078800PE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XYT</v>
      </c>
      <c r="AL232" t="str">
        <f>MIS[[#This Row],[Broker]]</f>
        <v>AR</v>
      </c>
      <c r="AM232" t="str">
        <f>MIS[[#This Row],[ClientID]]</f>
        <v>GDLC2R124</v>
      </c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4.55</v>
      </c>
      <c r="AE233">
        <f>MIS[[#This Row],[OrderAverageTradedPrice]]*MIS[[#This Row],[OrderQuantity]]</f>
        <v>6352.5</v>
      </c>
      <c r="AF233">
        <f>MIS[[#This Row],[LTP]]*MIS[[#This Row],[OrderQuantity]]</f>
        <v>4777.5</v>
      </c>
      <c r="AG233">
        <f>IF(MIS[[#This Row],[OrderSide]]="SELL",MIS[[#This Row],[VALUE]]-MIS[[#This Row],[LIVE_VALUE]],MIS[[#This Row],[LIVE_VALUE]]-MIS[[#This Row],[VALUE]])</f>
        <v>-1575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NIFTY2552223700PE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  <c r="AL233" t="str">
        <f>MIS[[#This Row],[Broker]]</f>
        <v>AR</v>
      </c>
      <c r="AM233" t="str">
        <f>MIS[[#This Row],[ClientID]]</f>
        <v>GKOHN3R110</v>
      </c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3.7</v>
      </c>
      <c r="AE234">
        <f>MIS[[#This Row],[OrderAverageTradedPrice]]*MIS[[#This Row],[OrderQuantity]]</f>
        <v>202</v>
      </c>
      <c r="AF234">
        <f>MIS[[#This Row],[LTP]]*MIS[[#This Row],[OrderQuantity]]</f>
        <v>148</v>
      </c>
      <c r="AG234">
        <f>IF(MIS[[#This Row],[OrderSide]]="SELL",MIS[[#This Row],[VALUE]]-MIS[[#This Row],[LIVE_VALUE]],MIS[[#This Row],[LIVE_VALUE]]-MIS[[#This Row],[VALUE]])</f>
        <v>-54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4" t="str">
        <f>MIS[[#This Row],[TRADING SYMBOL]]</f>
        <v>SENSEX2552085400CE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XYT</v>
      </c>
      <c r="AL234" t="str">
        <f>MIS[[#This Row],[Broker]]</f>
        <v>AR</v>
      </c>
      <c r="AM234" t="str">
        <f>MIS[[#This Row],[ClientID]]</f>
        <v>GKOHNA327</v>
      </c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4.5</v>
      </c>
      <c r="AE235">
        <f>MIS[[#This Row],[OrderAverageTradedPrice]]*MIS[[#This Row],[OrderQuantity]]</f>
        <v>501</v>
      </c>
      <c r="AF235">
        <f>MIS[[#This Row],[LTP]]*MIS[[#This Row],[OrderQuantity]]</f>
        <v>270</v>
      </c>
      <c r="AG235">
        <f>IF(MIS[[#This Row],[OrderSide]]="SELL",MIS[[#This Row],[VALUE]]-MIS[[#This Row],[LIVE_VALUE]],MIS[[#This Row],[LIVE_VALUE]]-MIS[[#This Row],[VALUE]])</f>
        <v>-231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SENSEX2552078800PE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  <c r="AL235" t="str">
        <f>MIS[[#This Row],[Broker]]</f>
        <v>AR</v>
      </c>
      <c r="AM235" t="str">
        <f>MIS[[#This Row],[ClientID]]</f>
        <v>GKOHNS211</v>
      </c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3.7</v>
      </c>
      <c r="AE236">
        <f>MIS[[#This Row],[OrderAverageTradedPrice]]*MIS[[#This Row],[OrderQuantity]]</f>
        <v>200</v>
      </c>
      <c r="AF236">
        <f>MIS[[#This Row],[LTP]]*MIS[[#This Row],[OrderQuantity]]</f>
        <v>148</v>
      </c>
      <c r="AG236">
        <f>IF(MIS[[#This Row],[OrderSide]]="SELL",MIS[[#This Row],[VALUE]]-MIS[[#This Row],[LIVE_VALUE]],MIS[[#This Row],[LIVE_VALUE]]-MIS[[#This Row],[VALUE]])</f>
        <v>-52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SENSEX2552085400CE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  <c r="AL236" t="str">
        <f>MIS[[#This Row],[Broker]]</f>
        <v>AR</v>
      </c>
      <c r="AM236" t="str">
        <f>MIS[[#This Row],[ClientID]]</f>
        <v>HOT133</v>
      </c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4.5</v>
      </c>
      <c r="AE237">
        <f>MIS[[#This Row],[OrderAverageTradedPrice]]*MIS[[#This Row],[OrderQuantity]]</f>
        <v>166</v>
      </c>
      <c r="AF237">
        <f>MIS[[#This Row],[LTP]]*MIS[[#This Row],[OrderQuantity]]</f>
        <v>90</v>
      </c>
      <c r="AG237">
        <f>IF(MIS[[#This Row],[OrderSide]]="SELL",MIS[[#This Row],[VALUE]]-MIS[[#This Row],[LIVE_VALUE]],MIS[[#This Row],[LIVE_VALUE]]-MIS[[#This Row],[VALUE]])</f>
        <v>-76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7" t="str">
        <f>MIS[[#This Row],[TRADING SYMBOL]]</f>
        <v>SENSEX2552078800PE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XYT</v>
      </c>
      <c r="AL237" t="str">
        <f>MIS[[#This Row],[Broker]]</f>
        <v>AR</v>
      </c>
      <c r="AM237" t="str">
        <f>MIS[[#This Row],[ClientID]]</f>
        <v>HYD5K129</v>
      </c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2.25</v>
      </c>
      <c r="AE238">
        <f>MIS[[#This Row],[OrderAverageTradedPrice]]*MIS[[#This Row],[OrderQuantity]]</f>
        <v>528.75</v>
      </c>
      <c r="AF238">
        <f>MIS[[#This Row],[LTP]]*MIS[[#This Row],[OrderQuantity]]</f>
        <v>506.25</v>
      </c>
      <c r="AG238">
        <f>IF(MIS[[#This Row],[OrderSide]]="SELL",MIS[[#This Row],[VALUE]]-MIS[[#This Row],[LIVE_VALUE]],MIS[[#This Row],[LIVE_VALUE]]-MIS[[#This Row],[VALUE]])</f>
        <v>-22.5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8" t="str">
        <f>MIS[[#This Row],[TRADING SYMBOL]]</f>
        <v>NIFTY2552226300CE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VWAP</v>
      </c>
      <c r="AL238" t="str">
        <f>MIS[[#This Row],[Broker]]</f>
        <v>AR</v>
      </c>
      <c r="AM238" t="str">
        <f>MIS[[#This Row],[ClientID]]</f>
        <v>JPA1043</v>
      </c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4.5</v>
      </c>
      <c r="AE239">
        <f>MIS[[#This Row],[OrderAverageTradedPrice]]*MIS[[#This Row],[OrderQuantity]]</f>
        <v>168</v>
      </c>
      <c r="AF239">
        <f>MIS[[#This Row],[LTP]]*MIS[[#This Row],[OrderQuantity]]</f>
        <v>90</v>
      </c>
      <c r="AG239">
        <f>IF(MIS[[#This Row],[OrderSide]]="SELL",MIS[[#This Row],[VALUE]]-MIS[[#This Row],[LIVE_VALUE]],MIS[[#This Row],[LIVE_VALUE]]-MIS[[#This Row],[VALUE]])</f>
        <v>-78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9" t="str">
        <f>MIS[[#This Row],[TRADING SYMBOL]]</f>
        <v>SENSEX2552078800PE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XYT</v>
      </c>
      <c r="AL239" t="str">
        <f>MIS[[#This Row],[Broker]]</f>
        <v>AR</v>
      </c>
      <c r="AM239" t="str">
        <f>MIS[[#This Row],[ClientID]]</f>
        <v>JPA1043</v>
      </c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4.55</v>
      </c>
      <c r="AE240">
        <f>MIS[[#This Row],[OrderAverageTradedPrice]]*MIS[[#This Row],[OrderQuantity]]</f>
        <v>1815</v>
      </c>
      <c r="AF240">
        <f>MIS[[#This Row],[LTP]]*MIS[[#This Row],[OrderQuantity]]</f>
        <v>1365</v>
      </c>
      <c r="AG240">
        <f>IF(MIS[[#This Row],[OrderSide]]="SELL",MIS[[#This Row],[VALUE]]-MIS[[#This Row],[LIVE_VALUE]],MIS[[#This Row],[LIVE_VALUE]]-MIS[[#This Row],[VALUE]])</f>
        <v>-450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0" t="str">
        <f>MIS[[#This Row],[TRADING SYMBOL]]</f>
        <v>NIFTY2552223700PE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VWAP</v>
      </c>
      <c r="AL240" t="str">
        <f>MIS[[#This Row],[Broker]]</f>
        <v>AR</v>
      </c>
      <c r="AM240" t="str">
        <f>MIS[[#This Row],[ClientID]]</f>
        <v>JPF1A119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4.5</v>
      </c>
      <c r="AE241">
        <f>MIS[[#This Row],[OrderAverageTradedPrice]]*MIS[[#This Row],[OrderQuantity]]</f>
        <v>167</v>
      </c>
      <c r="AF241">
        <f>MIS[[#This Row],[LTP]]*MIS[[#This Row],[OrderQuantity]]</f>
        <v>90</v>
      </c>
      <c r="AG241">
        <f>IF(MIS[[#This Row],[OrderSide]]="SELL",MIS[[#This Row],[VALUE]]-MIS[[#This Row],[LIVE_VALUE]],MIS[[#This Row],[LIVE_VALUE]]-MIS[[#This Row],[VALUE]])</f>
        <v>-77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1" t="str">
        <f>MIS[[#This Row],[TRADING SYMBOL]]</f>
        <v>SENSEX2552078800PE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XYT</v>
      </c>
      <c r="AL241" t="str">
        <f>MIS[[#This Row],[Broker]]</f>
        <v>AR</v>
      </c>
      <c r="AM241" t="str">
        <f>MIS[[#This Row],[ClientID]]</f>
        <v>JPF1A184</v>
      </c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4.55</v>
      </c>
      <c r="AE242">
        <f>MIS[[#This Row],[OrderAverageTradedPrice]]*MIS[[#This Row],[OrderQuantity]]</f>
        <v>907.5</v>
      </c>
      <c r="AF242">
        <f>MIS[[#This Row],[LTP]]*MIS[[#This Row],[OrderQuantity]]</f>
        <v>682.5</v>
      </c>
      <c r="AG242">
        <f>IF(MIS[[#This Row],[OrderSide]]="SELL",MIS[[#This Row],[VALUE]]-MIS[[#This Row],[LIVE_VALUE]],MIS[[#This Row],[LIVE_VALUE]]-MIS[[#This Row],[VALUE]])</f>
        <v>-225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2" t="str">
        <f>MIS[[#This Row],[TRADING SYMBOL]]</f>
        <v>NIFTY2552223700PE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VWAP</v>
      </c>
      <c r="AL242" t="str">
        <f>MIS[[#This Row],[Broker]]</f>
        <v>AR</v>
      </c>
      <c r="AM242" t="str">
        <f>MIS[[#This Row],[ClientID]]</f>
        <v>JPF1A184</v>
      </c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2.25</v>
      </c>
      <c r="AE243">
        <f>MIS[[#This Row],[OrderAverageTradedPrice]]*MIS[[#This Row],[OrderQuantity]]</f>
        <v>690</v>
      </c>
      <c r="AF243">
        <f>MIS[[#This Row],[LTP]]*MIS[[#This Row],[OrderQuantity]]</f>
        <v>675</v>
      </c>
      <c r="AG243">
        <f>IF(MIS[[#This Row],[OrderSide]]="SELL",MIS[[#This Row],[VALUE]]-MIS[[#This Row],[LIVE_VALUE]],MIS[[#This Row],[LIVE_VALUE]]-MIS[[#This Row],[VALUE]])</f>
        <v>-15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3" t="str">
        <f>MIS[[#This Row],[TRADING SYMBOL]]</f>
        <v>NIFTY2552226300CE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VWAP</v>
      </c>
      <c r="AL243" t="str">
        <f>MIS[[#This Row],[Broker]]</f>
        <v>AR</v>
      </c>
      <c r="AM243" t="str">
        <f>MIS[[#This Row],[ClientID]]</f>
        <v>JPF1A187</v>
      </c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4.5</v>
      </c>
      <c r="AE244">
        <f>MIS[[#This Row],[OrderAverageTradedPrice]]*MIS[[#This Row],[OrderQuantity]]</f>
        <v>501</v>
      </c>
      <c r="AF244">
        <f>MIS[[#This Row],[LTP]]*MIS[[#This Row],[OrderQuantity]]</f>
        <v>270</v>
      </c>
      <c r="AG244">
        <f>IF(MIS[[#This Row],[OrderSide]]="SELL",MIS[[#This Row],[VALUE]]-MIS[[#This Row],[LIVE_VALUE]],MIS[[#This Row],[LIVE_VALUE]]-MIS[[#This Row],[VALUE]])</f>
        <v>-231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4" t="str">
        <f>MIS[[#This Row],[TRADING SYMBOL]]</f>
        <v>SENSEX2552078800PE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XYT</v>
      </c>
      <c r="AL244" t="str">
        <f>MIS[[#This Row],[Broker]]</f>
        <v>AR</v>
      </c>
      <c r="AM244" t="str">
        <f>MIS[[#This Row],[ClientID]]</f>
        <v>JPF1A187</v>
      </c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2.25</v>
      </c>
      <c r="AE245">
        <f>MIS[[#This Row],[OrderAverageTradedPrice]]*MIS[[#This Row],[OrderQuantity]]</f>
        <v>172.5</v>
      </c>
      <c r="AF245">
        <f>MIS[[#This Row],[LTP]]*MIS[[#This Row],[OrderQuantity]]</f>
        <v>168.75</v>
      </c>
      <c r="AG245">
        <f>IF(MIS[[#This Row],[OrderSide]]="SELL",MIS[[#This Row],[VALUE]]-MIS[[#This Row],[LIVE_VALUE]],MIS[[#This Row],[LIVE_VALUE]]-MIS[[#This Row],[VALUE]])</f>
        <v>-3.75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  <c r="AL245" t="str">
        <f>MIS[[#This Row],[Broker]]</f>
        <v>AR</v>
      </c>
      <c r="AM245" t="str">
        <f>MIS[[#This Row],[ClientID]]</f>
        <v>JPF1A188</v>
      </c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4.55</v>
      </c>
      <c r="AE246">
        <f>MIS[[#This Row],[OrderAverageTradedPrice]]*MIS[[#This Row],[OrderQuantity]]</f>
        <v>2722.5</v>
      </c>
      <c r="AF246">
        <f>MIS[[#This Row],[LTP]]*MIS[[#This Row],[OrderQuantity]]</f>
        <v>2047.5</v>
      </c>
      <c r="AG246">
        <f>IF(MIS[[#This Row],[OrderSide]]="SELL",MIS[[#This Row],[VALUE]]-MIS[[#This Row],[LIVE_VALUE]],MIS[[#This Row],[LIVE_VALUE]]-MIS[[#This Row],[VALUE]])</f>
        <v>-675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  <c r="AL246" t="str">
        <f>MIS[[#This Row],[Broker]]</f>
        <v>AR</v>
      </c>
      <c r="AM246" t="str">
        <f>MIS[[#This Row],[ClientID]]</f>
        <v>JPF1A195</v>
      </c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3.7</v>
      </c>
      <c r="AE247">
        <f>MIS[[#This Row],[OrderAverageTradedPrice]]*MIS[[#This Row],[OrderQuantity]]</f>
        <v>101</v>
      </c>
      <c r="AF247">
        <f>MIS[[#This Row],[LTP]]*MIS[[#This Row],[OrderQuantity]]</f>
        <v>74</v>
      </c>
      <c r="AG247">
        <f>IF(MIS[[#This Row],[OrderSide]]="SELL",MIS[[#This Row],[VALUE]]-MIS[[#This Row],[LIVE_VALUE]],MIS[[#This Row],[LIVE_VALUE]]-MIS[[#This Row],[VALUE]])</f>
        <v>-27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SENSEX2552085400CE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  <c r="AL247" t="str">
        <f>MIS[[#This Row],[Broker]]</f>
        <v>AR</v>
      </c>
      <c r="AM247" t="str">
        <f>MIS[[#This Row],[ClientID]]</f>
        <v>JPF1A200</v>
      </c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2.25</v>
      </c>
      <c r="AE248">
        <f>MIS[[#This Row],[OrderAverageTradedPrice]]*MIS[[#This Row],[OrderQuantity]]</f>
        <v>352.5</v>
      </c>
      <c r="AF248">
        <f>MIS[[#This Row],[LTP]]*MIS[[#This Row],[OrderQuantity]]</f>
        <v>337.5</v>
      </c>
      <c r="AG248">
        <f>IF(MIS[[#This Row],[OrderSide]]="SELL",MIS[[#This Row],[VALUE]]-MIS[[#This Row],[LIVE_VALUE]],MIS[[#This Row],[LIVE_VALUE]]-MIS[[#This Row],[VALUE]])</f>
        <v>-15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NIFTY2552226300CE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  <c r="AL248" t="str">
        <f>MIS[[#This Row],[Broker]]</f>
        <v>AR</v>
      </c>
      <c r="AM248" t="str">
        <f>MIS[[#This Row],[ClientID]]</f>
        <v>JPF1A200</v>
      </c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4.55</v>
      </c>
      <c r="AE249">
        <f>MIS[[#This Row],[OrderAverageTradedPrice]]*MIS[[#This Row],[OrderQuantity]]</f>
        <v>907.5</v>
      </c>
      <c r="AF249">
        <f>MIS[[#This Row],[LTP]]*MIS[[#This Row],[OrderQuantity]]</f>
        <v>682.5</v>
      </c>
      <c r="AG249">
        <f>IF(MIS[[#This Row],[OrderSide]]="SELL",MIS[[#This Row],[VALUE]]-MIS[[#This Row],[LIVE_VALUE]],MIS[[#This Row],[LIVE_VALUE]]-MIS[[#This Row],[VALUE]])</f>
        <v>-225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9" t="str">
        <f>MIS[[#This Row],[TRADING SYMBOL]]</f>
        <v>NIFTY2552223700PE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VWAP</v>
      </c>
      <c r="AL249" t="str">
        <f>MIS[[#This Row],[Broker]]</f>
        <v>AR</v>
      </c>
      <c r="AM249" t="str">
        <f>MIS[[#This Row],[ClientID]]</f>
        <v>JPF1A207</v>
      </c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4.5</v>
      </c>
      <c r="AE250">
        <f>MIS[[#This Row],[OrderAverageTradedPrice]]*MIS[[#This Row],[OrderQuantity]]</f>
        <v>166</v>
      </c>
      <c r="AF250">
        <f>MIS[[#This Row],[LTP]]*MIS[[#This Row],[OrderQuantity]]</f>
        <v>90</v>
      </c>
      <c r="AG250">
        <f>IF(MIS[[#This Row],[OrderSide]]="SELL",MIS[[#This Row],[VALUE]]-MIS[[#This Row],[LIVE_VALUE]],MIS[[#This Row],[LIVE_VALUE]]-MIS[[#This Row],[VALUE]])</f>
        <v>-76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0" t="str">
        <f>MIS[[#This Row],[TRADING SYMBOL]]</f>
        <v>SENSEX2552078800PE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XYT</v>
      </c>
      <c r="AL250" t="str">
        <f>MIS[[#This Row],[Broker]]</f>
        <v>AR</v>
      </c>
      <c r="AM250" t="str">
        <f>MIS[[#This Row],[ClientID]]</f>
        <v>JPF1A222</v>
      </c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2.25</v>
      </c>
      <c r="AE251">
        <f>MIS[[#This Row],[OrderAverageTradedPrice]]*MIS[[#This Row],[OrderQuantity]]</f>
        <v>345</v>
      </c>
      <c r="AF251">
        <f>MIS[[#This Row],[LTP]]*MIS[[#This Row],[OrderQuantity]]</f>
        <v>337.5</v>
      </c>
      <c r="AG251">
        <f>IF(MIS[[#This Row],[OrderSide]]="SELL",MIS[[#This Row],[VALUE]]-MIS[[#This Row],[LIVE_VALUE]],MIS[[#This Row],[LIVE_VALUE]]-MIS[[#This Row],[VALUE]])</f>
        <v>-7.5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NIFTY2552226300CE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  <c r="AL251" t="str">
        <f>MIS[[#This Row],[Broker]]</f>
        <v>AR</v>
      </c>
      <c r="AM251" t="str">
        <f>MIS[[#This Row],[ClientID]]</f>
        <v>JPF1A222</v>
      </c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2.25</v>
      </c>
      <c r="AE252">
        <f>MIS[[#This Row],[OrderAverageTradedPrice]]*MIS[[#This Row],[OrderQuantity]]</f>
        <v>1207.5</v>
      </c>
      <c r="AF252">
        <f>MIS[[#This Row],[LTP]]*MIS[[#This Row],[OrderQuantity]]</f>
        <v>1181.25</v>
      </c>
      <c r="AG252">
        <f>IF(MIS[[#This Row],[OrderSide]]="SELL",MIS[[#This Row],[VALUE]]-MIS[[#This Row],[LIVE_VALUE]],MIS[[#This Row],[LIVE_VALUE]]-MIS[[#This Row],[VALUE]])</f>
        <v>-26.25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2" t="str">
        <f>MIS[[#This Row],[TRADING SYMBOL]]</f>
        <v>NIFTY2552226300CE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VWAP</v>
      </c>
      <c r="AL252" t="str">
        <f>MIS[[#This Row],[Broker]]</f>
        <v>AR</v>
      </c>
      <c r="AM252" t="str">
        <f>MIS[[#This Row],[ClientID]]</f>
        <v>JPF1C156</v>
      </c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4.55</v>
      </c>
      <c r="AE253">
        <f>MIS[[#This Row],[OrderAverageTradedPrice]]*MIS[[#This Row],[OrderQuantity]]</f>
        <v>3176.25</v>
      </c>
      <c r="AF253">
        <f>MIS[[#This Row],[LTP]]*MIS[[#This Row],[OrderQuantity]]</f>
        <v>2388.75</v>
      </c>
      <c r="AG253">
        <f>IF(MIS[[#This Row],[OrderSide]]="SELL",MIS[[#This Row],[VALUE]]-MIS[[#This Row],[LIVE_VALUE]],MIS[[#This Row],[LIVE_VALUE]]-MIS[[#This Row],[VALUE]])</f>
        <v>-787.5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3" t="str">
        <f>MIS[[#This Row],[TRADING SYMBOL]]</f>
        <v>NIFTY2552223700PE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VWAP</v>
      </c>
      <c r="AL253" t="str">
        <f>MIS[[#This Row],[Broker]]</f>
        <v>AR</v>
      </c>
      <c r="AM253" t="str">
        <f>MIS[[#This Row],[ClientID]]</f>
        <v>JPF1C156</v>
      </c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4.55</v>
      </c>
      <c r="AE254">
        <f>MIS[[#This Row],[OrderAverageTradedPrice]]*MIS[[#This Row],[OrderQuantity]]</f>
        <v>907.5</v>
      </c>
      <c r="AF254">
        <f>MIS[[#This Row],[LTP]]*MIS[[#This Row],[OrderQuantity]]</f>
        <v>682.5</v>
      </c>
      <c r="AG254">
        <f>IF(MIS[[#This Row],[OrderSide]]="SELL",MIS[[#This Row],[VALUE]]-MIS[[#This Row],[LIVE_VALUE]],MIS[[#This Row],[LIVE_VALUE]]-MIS[[#This Row],[VALUE]])</f>
        <v>-225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  <c r="AL254" t="str">
        <f>MIS[[#This Row],[Broker]]</f>
        <v>AR</v>
      </c>
      <c r="AM254" t="str">
        <f>MIS[[#This Row],[ClientID]]</f>
        <v>JPF1D107</v>
      </c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2.25</v>
      </c>
      <c r="AE255">
        <f>MIS[[#This Row],[OrderAverageTradedPrice]]*MIS[[#This Row],[OrderQuantity]]</f>
        <v>352.5</v>
      </c>
      <c r="AF255">
        <f>MIS[[#This Row],[LTP]]*MIS[[#This Row],[OrderQuantity]]</f>
        <v>337.5</v>
      </c>
      <c r="AG255">
        <f>IF(MIS[[#This Row],[OrderSide]]="SELL",MIS[[#This Row],[VALUE]]-MIS[[#This Row],[LIVE_VALUE]],MIS[[#This Row],[LIVE_VALUE]]-MIS[[#This Row],[VALUE]])</f>
        <v>-15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NIFTY2552226300CE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  <c r="AL255" t="str">
        <f>MIS[[#This Row],[Broker]]</f>
        <v>AR</v>
      </c>
      <c r="AM255" t="str">
        <f>MIS[[#This Row],[ClientID]]</f>
        <v>JPF1D162</v>
      </c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3.7</v>
      </c>
      <c r="AE256">
        <f>MIS[[#This Row],[OrderAverageTradedPrice]]*MIS[[#This Row],[OrderQuantity]]</f>
        <v>100</v>
      </c>
      <c r="AF256">
        <f>MIS[[#This Row],[LTP]]*MIS[[#This Row],[OrderQuantity]]</f>
        <v>74</v>
      </c>
      <c r="AG256">
        <f>IF(MIS[[#This Row],[OrderSide]]="SELL",MIS[[#This Row],[VALUE]]-MIS[[#This Row],[LIVE_VALUE]],MIS[[#This Row],[LIVE_VALUE]]-MIS[[#This Row],[VALUE]])</f>
        <v>-26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SENSEX2552085400CE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  <c r="AL256" t="str">
        <f>MIS[[#This Row],[Broker]]</f>
        <v>AR</v>
      </c>
      <c r="AM256" t="str">
        <f>MIS[[#This Row],[ClientID]]</f>
        <v>JPF1D162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4.5</v>
      </c>
      <c r="AE257">
        <f>MIS[[#This Row],[OrderAverageTradedPrice]]*MIS[[#This Row],[OrderQuantity]]</f>
        <v>166</v>
      </c>
      <c r="AF257">
        <f>MIS[[#This Row],[LTP]]*MIS[[#This Row],[OrderQuantity]]</f>
        <v>90</v>
      </c>
      <c r="AG257">
        <f>IF(MIS[[#This Row],[OrderSide]]="SELL",MIS[[#This Row],[VALUE]]-MIS[[#This Row],[LIVE_VALUE]],MIS[[#This Row],[LIVE_VALUE]]-MIS[[#This Row],[VALUE]])</f>
        <v>-76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7" t="str">
        <f>MIS[[#This Row],[TRADING SYMBOL]]</f>
        <v>SENSEX2552078800PE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XYT</v>
      </c>
      <c r="AL257" t="str">
        <f>MIS[[#This Row],[Broker]]</f>
        <v>AR</v>
      </c>
      <c r="AM257" t="str">
        <f>MIS[[#This Row],[ClientID]]</f>
        <v>JPF1D162</v>
      </c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4.55</v>
      </c>
      <c r="AE258">
        <f>MIS[[#This Row],[OrderAverageTradedPrice]]*MIS[[#This Row],[OrderQuantity]]</f>
        <v>453.75</v>
      </c>
      <c r="AF258">
        <f>MIS[[#This Row],[LTP]]*MIS[[#This Row],[OrderQuantity]]</f>
        <v>341.25</v>
      </c>
      <c r="AG258">
        <f>IF(MIS[[#This Row],[OrderSide]]="SELL",MIS[[#This Row],[VALUE]]-MIS[[#This Row],[LIVE_VALUE]],MIS[[#This Row],[LIVE_VALUE]]-MIS[[#This Row],[VALUE]])</f>
        <v>-112.5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  <c r="AL258" t="str">
        <f>MIS[[#This Row],[Broker]]</f>
        <v>AR</v>
      </c>
      <c r="AM258" t="str">
        <f>MIS[[#This Row],[ClientID]]</f>
        <v>JPF1D166</v>
      </c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4.55</v>
      </c>
      <c r="AE259">
        <f>MIS[[#This Row],[OrderAverageTradedPrice]]*MIS[[#This Row],[OrderQuantity]]</f>
        <v>907.5</v>
      </c>
      <c r="AF259">
        <f>MIS[[#This Row],[LTP]]*MIS[[#This Row],[OrderQuantity]]</f>
        <v>682.5</v>
      </c>
      <c r="AG259">
        <f>IF(MIS[[#This Row],[OrderSide]]="SELL",MIS[[#This Row],[VALUE]]-MIS[[#This Row],[LIVE_VALUE]],MIS[[#This Row],[LIVE_VALUE]]-MIS[[#This Row],[VALUE]])</f>
        <v>-225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9" t="str">
        <f>MIS[[#This Row],[TRADING SYMBOL]]</f>
        <v>NIFTY2552223700PE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VWAP</v>
      </c>
      <c r="AL259" t="str">
        <f>MIS[[#This Row],[Broker]]</f>
        <v>AR</v>
      </c>
      <c r="AM259" t="str">
        <f>MIS[[#This Row],[ClientID]]</f>
        <v>JPF1G102</v>
      </c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3.7</v>
      </c>
      <c r="AE260">
        <f>MIS[[#This Row],[OrderAverageTradedPrice]]*MIS[[#This Row],[OrderQuantity]]</f>
        <v>100</v>
      </c>
      <c r="AF260">
        <f>MIS[[#This Row],[LTP]]*MIS[[#This Row],[OrderQuantity]]</f>
        <v>74</v>
      </c>
      <c r="AG260">
        <f>IF(MIS[[#This Row],[OrderSide]]="SELL",MIS[[#This Row],[VALUE]]-MIS[[#This Row],[LIVE_VALUE]],MIS[[#This Row],[LIVE_VALUE]]-MIS[[#This Row],[VALUE]])</f>
        <v>-26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0" t="str">
        <f>MIS[[#This Row],[TRADING SYMBOL]]</f>
        <v>SENSEX2552085400CE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XYT</v>
      </c>
      <c r="AL260" t="str">
        <f>MIS[[#This Row],[Broker]]</f>
        <v>AR</v>
      </c>
      <c r="AM260" t="str">
        <f>MIS[[#This Row],[ClientID]]</f>
        <v>JPF1H106</v>
      </c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2.25</v>
      </c>
      <c r="AE261">
        <f>MIS[[#This Row],[OrderAverageTradedPrice]]*MIS[[#This Row],[OrderQuantity]]</f>
        <v>352.5</v>
      </c>
      <c r="AF261">
        <f>MIS[[#This Row],[LTP]]*MIS[[#This Row],[OrderQuantity]]</f>
        <v>337.5</v>
      </c>
      <c r="AG261">
        <f>IF(MIS[[#This Row],[OrderSide]]="SELL",MIS[[#This Row],[VALUE]]-MIS[[#This Row],[LIVE_VALUE]],MIS[[#This Row],[LIVE_VALUE]]-MIS[[#This Row],[VALUE]])</f>
        <v>-15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1" t="str">
        <f>MIS[[#This Row],[TRADING SYMBOL]]</f>
        <v>NIFTY2552226300CE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VWAP</v>
      </c>
      <c r="AL261" t="str">
        <f>MIS[[#This Row],[Broker]]</f>
        <v>AR</v>
      </c>
      <c r="AM261" t="str">
        <f>MIS[[#This Row],[ClientID]]</f>
        <v>JPF1H106</v>
      </c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2.25</v>
      </c>
      <c r="AE262">
        <f>MIS[[#This Row],[OrderAverageTradedPrice]]*MIS[[#This Row],[OrderQuantity]]</f>
        <v>1207.5</v>
      </c>
      <c r="AF262">
        <f>MIS[[#This Row],[LTP]]*MIS[[#This Row],[OrderQuantity]]</f>
        <v>1181.25</v>
      </c>
      <c r="AG262">
        <f>IF(MIS[[#This Row],[OrderSide]]="SELL",MIS[[#This Row],[VALUE]]-MIS[[#This Row],[LIVE_VALUE]],MIS[[#This Row],[LIVE_VALUE]]-MIS[[#This Row],[VALUE]])</f>
        <v>-26.25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2" t="str">
        <f>MIS[[#This Row],[TRADING SYMBOL]]</f>
        <v>NIFTY2552226300CE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VWAP</v>
      </c>
      <c r="AL262" t="str">
        <f>MIS[[#This Row],[Broker]]</f>
        <v>AR</v>
      </c>
      <c r="AM262" t="str">
        <f>MIS[[#This Row],[ClientID]]</f>
        <v>JPF1H158</v>
      </c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4.5</v>
      </c>
      <c r="AE263">
        <f>MIS[[#This Row],[OrderAverageTradedPrice]]*MIS[[#This Row],[OrderQuantity]]</f>
        <v>668</v>
      </c>
      <c r="AF263">
        <f>MIS[[#This Row],[LTP]]*MIS[[#This Row],[OrderQuantity]]</f>
        <v>360</v>
      </c>
      <c r="AG263">
        <f>IF(MIS[[#This Row],[OrderSide]]="SELL",MIS[[#This Row],[VALUE]]-MIS[[#This Row],[LIVE_VALUE]],MIS[[#This Row],[LIVE_VALUE]]-MIS[[#This Row],[VALUE]])</f>
        <v>-308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SENSEX2552078800PE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  <c r="AL263" t="str">
        <f>MIS[[#This Row],[Broker]]</f>
        <v>AR</v>
      </c>
      <c r="AM263" t="str">
        <f>MIS[[#This Row],[ClientID]]</f>
        <v>JPF1H158</v>
      </c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4.55</v>
      </c>
      <c r="AE264">
        <f>MIS[[#This Row],[OrderAverageTradedPrice]]*MIS[[#This Row],[OrderQuantity]]</f>
        <v>453.75</v>
      </c>
      <c r="AF264">
        <f>MIS[[#This Row],[LTP]]*MIS[[#This Row],[OrderQuantity]]</f>
        <v>341.25</v>
      </c>
      <c r="AG264">
        <f>IF(MIS[[#This Row],[OrderSide]]="SELL",MIS[[#This Row],[VALUE]]-MIS[[#This Row],[LIVE_VALUE]],MIS[[#This Row],[LIVE_VALUE]]-MIS[[#This Row],[VALUE]])</f>
        <v>-112.5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  <c r="AL264" t="str">
        <f>MIS[[#This Row],[Broker]]</f>
        <v>AR</v>
      </c>
      <c r="AM264" t="str">
        <f>MIS[[#This Row],[ClientID]]</f>
        <v>JPF1J101</v>
      </c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3.7</v>
      </c>
      <c r="AE265">
        <f>MIS[[#This Row],[OrderAverageTradedPrice]]*MIS[[#This Row],[OrderQuantity]]</f>
        <v>101</v>
      </c>
      <c r="AF265">
        <f>MIS[[#This Row],[LTP]]*MIS[[#This Row],[OrderQuantity]]</f>
        <v>74</v>
      </c>
      <c r="AG265">
        <f>IF(MIS[[#This Row],[OrderSide]]="SELL",MIS[[#This Row],[VALUE]]-MIS[[#This Row],[LIVE_VALUE]],MIS[[#This Row],[LIVE_VALUE]]-MIS[[#This Row],[VALUE]])</f>
        <v>-27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5" t="str">
        <f>MIS[[#This Row],[TRADING SYMBOL]]</f>
        <v>SENSEX2552085400CE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XYT</v>
      </c>
      <c r="AL265" t="str">
        <f>MIS[[#This Row],[Broker]]</f>
        <v>AR</v>
      </c>
      <c r="AM265" t="str">
        <f>MIS[[#This Row],[ClientID]]</f>
        <v>JPF1K163</v>
      </c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2.25</v>
      </c>
      <c r="AE266">
        <f>MIS[[#This Row],[OrderAverageTradedPrice]]*MIS[[#This Row],[OrderQuantity]]</f>
        <v>345</v>
      </c>
      <c r="AF266">
        <f>MIS[[#This Row],[LTP]]*MIS[[#This Row],[OrderQuantity]]</f>
        <v>337.5</v>
      </c>
      <c r="AG266">
        <f>IF(MIS[[#This Row],[OrderSide]]="SELL",MIS[[#This Row],[VALUE]]-MIS[[#This Row],[LIVE_VALUE]],MIS[[#This Row],[LIVE_VALUE]]-MIS[[#This Row],[VALUE]])</f>
        <v>-7.5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6" t="str">
        <f>MIS[[#This Row],[TRADING SYMBOL]]</f>
        <v>NIFTY2552226300CE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VWAP</v>
      </c>
      <c r="AL266" t="str">
        <f>MIS[[#This Row],[Broker]]</f>
        <v>AR</v>
      </c>
      <c r="AM266" t="str">
        <f>MIS[[#This Row],[ClientID]]</f>
        <v>JPF1K172</v>
      </c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4.5</v>
      </c>
      <c r="AE267">
        <f>MIS[[#This Row],[OrderAverageTradedPrice]]*MIS[[#This Row],[OrderQuantity]]</f>
        <v>166</v>
      </c>
      <c r="AF267">
        <f>MIS[[#This Row],[LTP]]*MIS[[#This Row],[OrderQuantity]]</f>
        <v>90</v>
      </c>
      <c r="AG267">
        <f>IF(MIS[[#This Row],[OrderSide]]="SELL",MIS[[#This Row],[VALUE]]-MIS[[#This Row],[LIVE_VALUE]],MIS[[#This Row],[LIVE_VALUE]]-MIS[[#This Row],[VALUE]])</f>
        <v>-76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7" t="str">
        <f>MIS[[#This Row],[TRADING SYMBOL]]</f>
        <v>SENSEX2552078800PE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XYT</v>
      </c>
      <c r="AL267" t="str">
        <f>MIS[[#This Row],[Broker]]</f>
        <v>AR</v>
      </c>
      <c r="AM267" t="str">
        <f>MIS[[#This Row],[ClientID]]</f>
        <v>JPF1K172</v>
      </c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2.25</v>
      </c>
      <c r="AE268">
        <f>MIS[[#This Row],[OrderAverageTradedPrice]]*MIS[[#This Row],[OrderQuantity]]</f>
        <v>528.75</v>
      </c>
      <c r="AF268">
        <f>MIS[[#This Row],[LTP]]*MIS[[#This Row],[OrderQuantity]]</f>
        <v>506.25</v>
      </c>
      <c r="AG268">
        <f>IF(MIS[[#This Row],[OrderSide]]="SELL",MIS[[#This Row],[VALUE]]-MIS[[#This Row],[LIVE_VALUE]],MIS[[#This Row],[LIVE_VALUE]]-MIS[[#This Row],[VALUE]])</f>
        <v>-22.5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NIFTY2552226300CE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  <c r="AL268" t="str">
        <f>MIS[[#This Row],[Broker]]</f>
        <v>AR</v>
      </c>
      <c r="AM268" t="str">
        <f>MIS[[#This Row],[ClientID]]</f>
        <v>JPF1L103</v>
      </c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4.55</v>
      </c>
      <c r="AE269">
        <f>MIS[[#This Row],[OrderAverageTradedPrice]]*MIS[[#This Row],[OrderQuantity]]</f>
        <v>2722.5</v>
      </c>
      <c r="AF269">
        <f>MIS[[#This Row],[LTP]]*MIS[[#This Row],[OrderQuantity]]</f>
        <v>2047.5</v>
      </c>
      <c r="AG269">
        <f>IF(MIS[[#This Row],[OrderSide]]="SELL",MIS[[#This Row],[VALUE]]-MIS[[#This Row],[LIVE_VALUE]],MIS[[#This Row],[LIVE_VALUE]]-MIS[[#This Row],[VALUE]])</f>
        <v>-675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NIFTY2552223700PE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  <c r="AL269" t="str">
        <f>MIS[[#This Row],[Broker]]</f>
        <v>AR</v>
      </c>
      <c r="AM269" t="str">
        <f>MIS[[#This Row],[ClientID]]</f>
        <v>JPF1N112</v>
      </c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3.7</v>
      </c>
      <c r="AE270">
        <f>MIS[[#This Row],[OrderAverageTradedPrice]]*MIS[[#This Row],[OrderQuantity]]</f>
        <v>202</v>
      </c>
      <c r="AF270">
        <f>MIS[[#This Row],[LTP]]*MIS[[#This Row],[OrderQuantity]]</f>
        <v>148</v>
      </c>
      <c r="AG270">
        <f>IF(MIS[[#This Row],[OrderSide]]="SELL",MIS[[#This Row],[VALUE]]-MIS[[#This Row],[LIVE_VALUE]],MIS[[#This Row],[LIVE_VALUE]]-MIS[[#This Row],[VALUE]])</f>
        <v>-54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SENSEX2552085400CE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  <c r="AL270" t="str">
        <f>MIS[[#This Row],[Broker]]</f>
        <v>AR</v>
      </c>
      <c r="AM270" t="str">
        <f>MIS[[#This Row],[ClientID]]</f>
        <v>JPF1N169</v>
      </c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4.55</v>
      </c>
      <c r="AE271">
        <f>MIS[[#This Row],[OrderAverageTradedPrice]]*MIS[[#This Row],[OrderQuantity]]</f>
        <v>453.75</v>
      </c>
      <c r="AF271">
        <f>MIS[[#This Row],[LTP]]*MIS[[#This Row],[OrderQuantity]]</f>
        <v>341.25</v>
      </c>
      <c r="AG271">
        <f>IF(MIS[[#This Row],[OrderSide]]="SELL",MIS[[#This Row],[VALUE]]-MIS[[#This Row],[LIVE_VALUE]],MIS[[#This Row],[LIVE_VALUE]]-MIS[[#This Row],[VALUE]])</f>
        <v>-112.5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NIFTY2552223700PE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  <c r="AL271" t="str">
        <f>MIS[[#This Row],[Broker]]</f>
        <v>AR</v>
      </c>
      <c r="AM271" t="str">
        <f>MIS[[#This Row],[ClientID]]</f>
        <v>JPF1O151</v>
      </c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4.55</v>
      </c>
      <c r="AE272">
        <f>MIS[[#This Row],[OrderAverageTradedPrice]]*MIS[[#This Row],[OrderQuantity]]</f>
        <v>2722.5</v>
      </c>
      <c r="AF272">
        <f>MIS[[#This Row],[LTP]]*MIS[[#This Row],[OrderQuantity]]</f>
        <v>2047.5</v>
      </c>
      <c r="AG272">
        <f>IF(MIS[[#This Row],[OrderSide]]="SELL",MIS[[#This Row],[VALUE]]-MIS[[#This Row],[LIVE_VALUE]],MIS[[#This Row],[LIVE_VALUE]]-MIS[[#This Row],[VALUE]])</f>
        <v>-675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2" t="str">
        <f>MIS[[#This Row],[TRADING SYMBOL]]</f>
        <v>NIFTY2552223700PE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VWAP</v>
      </c>
      <c r="AL272" t="str">
        <f>MIS[[#This Row],[Broker]]</f>
        <v>AR</v>
      </c>
      <c r="AM272" t="str">
        <f>MIS[[#This Row],[ClientID]]</f>
        <v>JPF1P164</v>
      </c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4.5</v>
      </c>
      <c r="AE273">
        <f>MIS[[#This Row],[OrderAverageTradedPrice]]*MIS[[#This Row],[OrderQuantity]]</f>
        <v>506.99999999999994</v>
      </c>
      <c r="AF273">
        <f>MIS[[#This Row],[LTP]]*MIS[[#This Row],[OrderQuantity]]</f>
        <v>270</v>
      </c>
      <c r="AG273">
        <f>IF(MIS[[#This Row],[OrderSide]]="SELL",MIS[[#This Row],[VALUE]]-MIS[[#This Row],[LIVE_VALUE]],MIS[[#This Row],[LIVE_VALUE]]-MIS[[#This Row],[VALUE]])</f>
        <v>-236.99999999999994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3" t="str">
        <f>MIS[[#This Row],[TRADING SYMBOL]]</f>
        <v>SENSEX2552078800PE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XYT</v>
      </c>
      <c r="AL273" t="str">
        <f>MIS[[#This Row],[Broker]]</f>
        <v>AR</v>
      </c>
      <c r="AM273" t="str">
        <f>MIS[[#This Row],[ClientID]]</f>
        <v>JPF1P164</v>
      </c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2.25</v>
      </c>
      <c r="AE274">
        <f>MIS[[#This Row],[OrderAverageTradedPrice]]*MIS[[#This Row],[OrderQuantity]]</f>
        <v>517.5</v>
      </c>
      <c r="AF274">
        <f>MIS[[#This Row],[LTP]]*MIS[[#This Row],[OrderQuantity]]</f>
        <v>506.25</v>
      </c>
      <c r="AG274">
        <f>IF(MIS[[#This Row],[OrderSide]]="SELL",MIS[[#This Row],[VALUE]]-MIS[[#This Row],[LIVE_VALUE]],MIS[[#This Row],[LIVE_VALUE]]-MIS[[#This Row],[VALUE]])</f>
        <v>-11.25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NIFTY2552226300CE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  <c r="AL274" t="str">
        <f>MIS[[#This Row],[Broker]]</f>
        <v>AR</v>
      </c>
      <c r="AM274" t="str">
        <f>MIS[[#This Row],[ClientID]]</f>
        <v>JPF1P165</v>
      </c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4.5</v>
      </c>
      <c r="AE275">
        <f>MIS[[#This Row],[OrderAverageTradedPrice]]*MIS[[#This Row],[OrderQuantity]]</f>
        <v>169</v>
      </c>
      <c r="AF275">
        <f>MIS[[#This Row],[LTP]]*MIS[[#This Row],[OrderQuantity]]</f>
        <v>90</v>
      </c>
      <c r="AG275">
        <f>IF(MIS[[#This Row],[OrderSide]]="SELL",MIS[[#This Row],[VALUE]]-MIS[[#This Row],[LIVE_VALUE]],MIS[[#This Row],[LIVE_VALUE]]-MIS[[#This Row],[VALUE]])</f>
        <v>-79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5" t="str">
        <f>MIS[[#This Row],[TRADING SYMBOL]]</f>
        <v>SENSEX2552078800PE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XYT</v>
      </c>
      <c r="AL275" t="str">
        <f>MIS[[#This Row],[Broker]]</f>
        <v>AR</v>
      </c>
      <c r="AM275" t="str">
        <f>MIS[[#This Row],[ClientID]]</f>
        <v>JPF1P170</v>
      </c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4.55</v>
      </c>
      <c r="AE276">
        <f>MIS[[#This Row],[OrderAverageTradedPrice]]*MIS[[#This Row],[OrderQuantity]]</f>
        <v>453.75</v>
      </c>
      <c r="AF276">
        <f>MIS[[#This Row],[LTP]]*MIS[[#This Row],[OrderQuantity]]</f>
        <v>341.25</v>
      </c>
      <c r="AG276">
        <f>IF(MIS[[#This Row],[OrderSide]]="SELL",MIS[[#This Row],[VALUE]]-MIS[[#This Row],[LIVE_VALUE]],MIS[[#This Row],[LIVE_VALUE]]-MIS[[#This Row],[VALUE]])</f>
        <v>-112.5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6" t="str">
        <f>MIS[[#This Row],[TRADING SYMBOL]]</f>
        <v>NIFTY2552223700PE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VWAP</v>
      </c>
      <c r="AL276" t="str">
        <f>MIS[[#This Row],[Broker]]</f>
        <v>AR</v>
      </c>
      <c r="AM276" t="str">
        <f>MIS[[#This Row],[ClientID]]</f>
        <v>JPF1R134</v>
      </c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4.55</v>
      </c>
      <c r="AE277">
        <f>MIS[[#This Row],[OrderAverageTradedPrice]]*MIS[[#This Row],[OrderQuantity]]</f>
        <v>1361.25</v>
      </c>
      <c r="AF277">
        <f>MIS[[#This Row],[LTP]]*MIS[[#This Row],[OrderQuantity]]</f>
        <v>1023.75</v>
      </c>
      <c r="AG277">
        <f>IF(MIS[[#This Row],[OrderSide]]="SELL",MIS[[#This Row],[VALUE]]-MIS[[#This Row],[LIVE_VALUE]],MIS[[#This Row],[LIVE_VALUE]]-MIS[[#This Row],[VALUE]])</f>
        <v>-337.5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  <c r="AL277" t="str">
        <f>MIS[[#This Row],[Broker]]</f>
        <v>AR</v>
      </c>
      <c r="AM277" t="str">
        <f>MIS[[#This Row],[ClientID]]</f>
        <v>JPF1R199</v>
      </c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2.25</v>
      </c>
      <c r="AE278">
        <f>MIS[[#This Row],[OrderAverageTradedPrice]]*MIS[[#This Row],[OrderQuantity]]</f>
        <v>172.5</v>
      </c>
      <c r="AF278">
        <f>MIS[[#This Row],[LTP]]*MIS[[#This Row],[OrderQuantity]]</f>
        <v>168.75</v>
      </c>
      <c r="AG278">
        <f>IF(MIS[[#This Row],[OrderSide]]="SELL",MIS[[#This Row],[VALUE]]-MIS[[#This Row],[LIVE_VALUE]],MIS[[#This Row],[LIVE_VALUE]]-MIS[[#This Row],[VALUE]])</f>
        <v>-3.75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8" t="str">
        <f>MIS[[#This Row],[TRADING SYMBOL]]</f>
        <v>NIFTY2552226300CE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VWAP</v>
      </c>
      <c r="AL278" t="str">
        <f>MIS[[#This Row],[Broker]]</f>
        <v>AR</v>
      </c>
      <c r="AM278" t="str">
        <f>MIS[[#This Row],[ClientID]]</f>
        <v>JPF1R203</v>
      </c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4.55</v>
      </c>
      <c r="AE279">
        <f>MIS[[#This Row],[OrderAverageTradedPrice]]*MIS[[#This Row],[OrderQuantity]]</f>
        <v>453.75</v>
      </c>
      <c r="AF279">
        <f>MIS[[#This Row],[LTP]]*MIS[[#This Row],[OrderQuantity]]</f>
        <v>341.25</v>
      </c>
      <c r="AG279">
        <f>IF(MIS[[#This Row],[OrderSide]]="SELL",MIS[[#This Row],[VALUE]]-MIS[[#This Row],[LIVE_VALUE]],MIS[[#This Row],[LIVE_VALUE]]-MIS[[#This Row],[VALUE]])</f>
        <v>-112.5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NIFTY2552223700PE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  <c r="AL279" t="str">
        <f>MIS[[#This Row],[Broker]]</f>
        <v>AR</v>
      </c>
      <c r="AM279" t="str">
        <f>MIS[[#This Row],[ClientID]]</f>
        <v>JPF1R203</v>
      </c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4.5</v>
      </c>
      <c r="AE280">
        <f>MIS[[#This Row],[OrderAverageTradedPrice]]*MIS[[#This Row],[OrderQuantity]]</f>
        <v>332</v>
      </c>
      <c r="AF280">
        <f>MIS[[#This Row],[LTP]]*MIS[[#This Row],[OrderQuantity]]</f>
        <v>180</v>
      </c>
      <c r="AG280">
        <f>IF(MIS[[#This Row],[OrderSide]]="SELL",MIS[[#This Row],[VALUE]]-MIS[[#This Row],[LIVE_VALUE]],MIS[[#This Row],[LIVE_VALUE]]-MIS[[#This Row],[VALUE]])</f>
        <v>-152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SENSEX2552078800PE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  <c r="AL280" t="str">
        <f>MIS[[#This Row],[Broker]]</f>
        <v>AR</v>
      </c>
      <c r="AM280" t="str">
        <f>MIS[[#This Row],[ClientID]]</f>
        <v>JPF1R205</v>
      </c>
    </row>
    <row r="281" spans="1:3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3.7</v>
      </c>
      <c r="AE281">
        <f>MIS[[#This Row],[OrderAverageTradedPrice]]*MIS[[#This Row],[OrderQuantity]]</f>
        <v>200</v>
      </c>
      <c r="AF281">
        <f>MIS[[#This Row],[LTP]]*MIS[[#This Row],[OrderQuantity]]</f>
        <v>148</v>
      </c>
      <c r="AG281">
        <f>IF(MIS[[#This Row],[OrderSide]]="SELL",MIS[[#This Row],[VALUE]]-MIS[[#This Row],[LIVE_VALUE]],MIS[[#This Row],[LIVE_VALUE]]-MIS[[#This Row],[VALUE]])</f>
        <v>-52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SENSEX2552085400CE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  <c r="AL281" t="str">
        <f>MIS[[#This Row],[Broker]]</f>
        <v>AR</v>
      </c>
      <c r="AM281" t="str">
        <f>MIS[[#This Row],[ClientID]]</f>
        <v>JPF1R212</v>
      </c>
    </row>
    <row r="282" spans="1:39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2.25</v>
      </c>
      <c r="AE282">
        <f>MIS[[#This Row],[OrderAverageTradedPrice]]*MIS[[#This Row],[OrderQuantity]]</f>
        <v>352.5</v>
      </c>
      <c r="AF282">
        <f>MIS[[#This Row],[LTP]]*MIS[[#This Row],[OrderQuantity]]</f>
        <v>337.5</v>
      </c>
      <c r="AG282">
        <f>IF(MIS[[#This Row],[OrderSide]]="SELL",MIS[[#This Row],[VALUE]]-MIS[[#This Row],[LIVE_VALUE]],MIS[[#This Row],[LIVE_VALUE]]-MIS[[#This Row],[VALUE]])</f>
        <v>-15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  <c r="AL282" t="str">
        <f>MIS[[#This Row],[Broker]]</f>
        <v>AR</v>
      </c>
      <c r="AM282" t="str">
        <f>MIS[[#This Row],[ClientID]]</f>
        <v>JPF1S222</v>
      </c>
    </row>
    <row r="283" spans="1:39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3.7</v>
      </c>
      <c r="AE283">
        <f>MIS[[#This Row],[OrderAverageTradedPrice]]*MIS[[#This Row],[OrderQuantity]]</f>
        <v>100</v>
      </c>
      <c r="AF283">
        <f>MIS[[#This Row],[LTP]]*MIS[[#This Row],[OrderQuantity]]</f>
        <v>74</v>
      </c>
      <c r="AG283">
        <f>IF(MIS[[#This Row],[OrderSide]]="SELL",MIS[[#This Row],[VALUE]]-MIS[[#This Row],[LIVE_VALUE]],MIS[[#This Row],[LIVE_VALUE]]-MIS[[#This Row],[VALUE]])</f>
        <v>-26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SENSEX2552085400CE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  <c r="AL283" t="str">
        <f>MIS[[#This Row],[Broker]]</f>
        <v>AR</v>
      </c>
      <c r="AM283" t="str">
        <f>MIS[[#This Row],[ClientID]]</f>
        <v>JPF1S222</v>
      </c>
    </row>
    <row r="284" spans="1:39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4.5</v>
      </c>
      <c r="AE284">
        <f>MIS[[#This Row],[OrderAverageTradedPrice]]*MIS[[#This Row],[OrderQuantity]]</f>
        <v>168</v>
      </c>
      <c r="AF284">
        <f>MIS[[#This Row],[LTP]]*MIS[[#This Row],[OrderQuantity]]</f>
        <v>90</v>
      </c>
      <c r="AG284">
        <f>IF(MIS[[#This Row],[OrderSide]]="SELL",MIS[[#This Row],[VALUE]]-MIS[[#This Row],[LIVE_VALUE]],MIS[[#This Row],[LIVE_VALUE]]-MIS[[#This Row],[VALUE]])</f>
        <v>-78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4" t="str">
        <f>MIS[[#This Row],[TRADING SYMBOL]]</f>
        <v>SENSEX2552078800PE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XYT</v>
      </c>
      <c r="AL284" t="str">
        <f>MIS[[#This Row],[Broker]]</f>
        <v>AR</v>
      </c>
      <c r="AM284" t="str">
        <f>MIS[[#This Row],[ClientID]]</f>
        <v>JPF1S222</v>
      </c>
    </row>
    <row r="285" spans="1:39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2.25</v>
      </c>
      <c r="AE285">
        <f>MIS[[#This Row],[OrderAverageTradedPrice]]*MIS[[#This Row],[OrderQuantity]]</f>
        <v>345</v>
      </c>
      <c r="AF285">
        <f>MIS[[#This Row],[LTP]]*MIS[[#This Row],[OrderQuantity]]</f>
        <v>337.5</v>
      </c>
      <c r="AG285">
        <f>IF(MIS[[#This Row],[OrderSide]]="SELL",MIS[[#This Row],[VALUE]]-MIS[[#This Row],[LIVE_VALUE]],MIS[[#This Row],[LIVE_VALUE]]-MIS[[#This Row],[VALUE]])</f>
        <v>-7.5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5" t="str">
        <f>MIS[[#This Row],[TRADING SYMBOL]]</f>
        <v>NIFTY2552226300CE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VWAP</v>
      </c>
      <c r="AL285" t="str">
        <f>MIS[[#This Row],[Broker]]</f>
        <v>AR</v>
      </c>
      <c r="AM285" t="str">
        <f>MIS[[#This Row],[ClientID]]</f>
        <v>JPF1S233</v>
      </c>
    </row>
    <row r="286" spans="1:39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4.55</v>
      </c>
      <c r="AE286">
        <f>MIS[[#This Row],[OrderAverageTradedPrice]]*MIS[[#This Row],[OrderQuantity]]</f>
        <v>907.5</v>
      </c>
      <c r="AF286">
        <f>MIS[[#This Row],[LTP]]*MIS[[#This Row],[OrderQuantity]]</f>
        <v>682.5</v>
      </c>
      <c r="AG286">
        <f>IF(MIS[[#This Row],[OrderSide]]="SELL",MIS[[#This Row],[VALUE]]-MIS[[#This Row],[LIVE_VALUE]],MIS[[#This Row],[LIVE_VALUE]]-MIS[[#This Row],[VALUE]])</f>
        <v>-225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NIFTY2552223700PE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  <c r="AL286" t="str">
        <f>MIS[[#This Row],[Broker]]</f>
        <v>AR</v>
      </c>
      <c r="AM286" t="str">
        <f>MIS[[#This Row],[ClientID]]</f>
        <v>JPF1S233</v>
      </c>
    </row>
    <row r="287" spans="1:39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2.25</v>
      </c>
      <c r="AE287">
        <f>MIS[[#This Row],[OrderAverageTradedPrice]]*MIS[[#This Row],[OrderQuantity]]</f>
        <v>352.5</v>
      </c>
      <c r="AF287">
        <f>MIS[[#This Row],[LTP]]*MIS[[#This Row],[OrderQuantity]]</f>
        <v>337.5</v>
      </c>
      <c r="AG287">
        <f>IF(MIS[[#This Row],[OrderSide]]="SELL",MIS[[#This Row],[VALUE]]-MIS[[#This Row],[LIVE_VALUE]],MIS[[#This Row],[LIVE_VALUE]]-MIS[[#This Row],[VALUE]])</f>
        <v>-15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  <c r="AL287" t="str">
        <f>MIS[[#This Row],[Broker]]</f>
        <v>AR</v>
      </c>
      <c r="AM287" t="str">
        <f>MIS[[#This Row],[ClientID]]</f>
        <v>JPF1S241</v>
      </c>
    </row>
    <row r="288" spans="1:39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2.25</v>
      </c>
      <c r="AE288">
        <f>MIS[[#This Row],[OrderAverageTradedPrice]]*MIS[[#This Row],[OrderQuantity]]</f>
        <v>172.5</v>
      </c>
      <c r="AF288">
        <f>MIS[[#This Row],[LTP]]*MIS[[#This Row],[OrderQuantity]]</f>
        <v>168.75</v>
      </c>
      <c r="AG288">
        <f>IF(MIS[[#This Row],[OrderSide]]="SELL",MIS[[#This Row],[VALUE]]-MIS[[#This Row],[LIVE_VALUE]],MIS[[#This Row],[LIVE_VALUE]]-MIS[[#This Row],[VALUE]])</f>
        <v>-3.75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NIFTY2552226300CE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  <c r="AL288" t="str">
        <f>MIS[[#This Row],[Broker]]</f>
        <v>AR</v>
      </c>
      <c r="AM288" t="str">
        <f>MIS[[#This Row],[ClientID]]</f>
        <v>JPF1T101</v>
      </c>
    </row>
    <row r="289" spans="1:39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4.55</v>
      </c>
      <c r="AE289">
        <f>MIS[[#This Row],[OrderAverageTradedPrice]]*MIS[[#This Row],[OrderQuantity]]</f>
        <v>453.75</v>
      </c>
      <c r="AF289">
        <f>MIS[[#This Row],[LTP]]*MIS[[#This Row],[OrderQuantity]]</f>
        <v>341.25</v>
      </c>
      <c r="AG289">
        <f>IF(MIS[[#This Row],[OrderSide]]="SELL",MIS[[#This Row],[VALUE]]-MIS[[#This Row],[LIVE_VALUE]],MIS[[#This Row],[LIVE_VALUE]]-MIS[[#This Row],[VALUE]])</f>
        <v>-112.5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9" t="str">
        <f>MIS[[#This Row],[TRADING SYMBOL]]</f>
        <v>NIFTY2552223700PE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VWAP</v>
      </c>
      <c r="AL289" t="str">
        <f>MIS[[#This Row],[Broker]]</f>
        <v>AR</v>
      </c>
      <c r="AM289" t="str">
        <f>MIS[[#This Row],[ClientID]]</f>
        <v>JPF1T101</v>
      </c>
    </row>
    <row r="290" spans="1:39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3.7</v>
      </c>
      <c r="AE290">
        <f>MIS[[#This Row],[OrderAverageTradedPrice]]*MIS[[#This Row],[OrderQuantity]]</f>
        <v>100</v>
      </c>
      <c r="AF290">
        <f>MIS[[#This Row],[LTP]]*MIS[[#This Row],[OrderQuantity]]</f>
        <v>74</v>
      </c>
      <c r="AG290">
        <f>IF(MIS[[#This Row],[OrderSide]]="SELL",MIS[[#This Row],[VALUE]]-MIS[[#This Row],[LIVE_VALUE]],MIS[[#This Row],[LIVE_VALUE]]-MIS[[#This Row],[VALUE]])</f>
        <v>-26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0" t="str">
        <f>MIS[[#This Row],[TRADING SYMBOL]]</f>
        <v>SENSEX2552085400CE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XYT</v>
      </c>
      <c r="AL290" t="str">
        <f>MIS[[#This Row],[Broker]]</f>
        <v>AR</v>
      </c>
      <c r="AM290" t="str">
        <f>MIS[[#This Row],[ClientID]]</f>
        <v>JPF1V101</v>
      </c>
    </row>
    <row r="291" spans="1:39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4.5</v>
      </c>
      <c r="AE291">
        <f>MIS[[#This Row],[OrderAverageTradedPrice]]*MIS[[#This Row],[OrderQuantity]]</f>
        <v>166</v>
      </c>
      <c r="AF291">
        <f>MIS[[#This Row],[LTP]]*MIS[[#This Row],[OrderQuantity]]</f>
        <v>90</v>
      </c>
      <c r="AG291">
        <f>IF(MIS[[#This Row],[OrderSide]]="SELL",MIS[[#This Row],[VALUE]]-MIS[[#This Row],[LIVE_VALUE]],MIS[[#This Row],[LIVE_VALUE]]-MIS[[#This Row],[VALUE]])</f>
        <v>-76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SENSEX2552078800PE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  <c r="AL291" t="str">
        <f>MIS[[#This Row],[Broker]]</f>
        <v>AR</v>
      </c>
      <c r="AM291" t="str">
        <f>MIS[[#This Row],[ClientID]]</f>
        <v>JPF1V101</v>
      </c>
    </row>
    <row r="292" spans="1:39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2.25</v>
      </c>
      <c r="AE292">
        <f>MIS[[#This Row],[OrderAverageTradedPrice]]*MIS[[#This Row],[OrderQuantity]]</f>
        <v>345</v>
      </c>
      <c r="AF292">
        <f>MIS[[#This Row],[LTP]]*MIS[[#This Row],[OrderQuantity]]</f>
        <v>337.5</v>
      </c>
      <c r="AG292">
        <f>IF(MIS[[#This Row],[OrderSide]]="SELL",MIS[[#This Row],[VALUE]]-MIS[[#This Row],[LIVE_VALUE]],MIS[[#This Row],[LIVE_VALUE]]-MIS[[#This Row],[VALUE]])</f>
        <v>-7.5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2" t="str">
        <f>MIS[[#This Row],[TRADING SYMBOL]]</f>
        <v>NIFTY2552226300CE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VWAP</v>
      </c>
      <c r="AL292" t="str">
        <f>MIS[[#This Row],[Broker]]</f>
        <v>AR</v>
      </c>
      <c r="AM292" t="str">
        <f>MIS[[#This Row],[ClientID]]</f>
        <v>JPF1V101</v>
      </c>
    </row>
    <row r="293" spans="1:39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4.55</v>
      </c>
      <c r="AE293">
        <f>MIS[[#This Row],[OrderAverageTradedPrice]]*MIS[[#This Row],[OrderQuantity]]</f>
        <v>907.5</v>
      </c>
      <c r="AF293">
        <f>MIS[[#This Row],[LTP]]*MIS[[#This Row],[OrderQuantity]]</f>
        <v>682.5</v>
      </c>
      <c r="AG293">
        <f>IF(MIS[[#This Row],[OrderSide]]="SELL",MIS[[#This Row],[VALUE]]-MIS[[#This Row],[LIVE_VALUE]],MIS[[#This Row],[LIVE_VALUE]]-MIS[[#This Row],[VALUE]])</f>
        <v>-225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NIFTY2552223700PE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  <c r="AL293" t="str">
        <f>MIS[[#This Row],[Broker]]</f>
        <v>AR</v>
      </c>
      <c r="AM293" t="str">
        <f>MIS[[#This Row],[ClientID]]</f>
        <v>JPF1V164</v>
      </c>
    </row>
    <row r="294" spans="1:39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3.7</v>
      </c>
      <c r="AE294">
        <f>MIS[[#This Row],[OrderAverageTradedPrice]]*MIS[[#This Row],[OrderQuantity]]</f>
        <v>100</v>
      </c>
      <c r="AF294">
        <f>MIS[[#This Row],[LTP]]*MIS[[#This Row],[OrderQuantity]]</f>
        <v>74</v>
      </c>
      <c r="AG294">
        <f>IF(MIS[[#This Row],[OrderSide]]="SELL",MIS[[#This Row],[VALUE]]-MIS[[#This Row],[LIVE_VALUE]],MIS[[#This Row],[LIVE_VALUE]]-MIS[[#This Row],[VALUE]])</f>
        <v>-26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SENSEX2552085400CE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  <c r="AL294" t="str">
        <f>MIS[[#This Row],[Broker]]</f>
        <v>AR</v>
      </c>
      <c r="AM294" t="str">
        <f>MIS[[#This Row],[ClientID]]</f>
        <v>JPF1V179</v>
      </c>
    </row>
    <row r="295" spans="1:39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2.25</v>
      </c>
      <c r="AE295">
        <f>MIS[[#This Row],[OrderAverageTradedPrice]]*MIS[[#This Row],[OrderQuantity]]</f>
        <v>345</v>
      </c>
      <c r="AF295">
        <f>MIS[[#This Row],[LTP]]*MIS[[#This Row],[OrderQuantity]]</f>
        <v>337.5</v>
      </c>
      <c r="AG295">
        <f>IF(MIS[[#This Row],[OrderSide]]="SELL",MIS[[#This Row],[VALUE]]-MIS[[#This Row],[LIVE_VALUE]],MIS[[#This Row],[LIVE_VALUE]]-MIS[[#This Row],[VALUE]])</f>
        <v>-7.5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5" t="str">
        <f>MIS[[#This Row],[TRADING SYMBOL]]</f>
        <v>NIFTY2552226300CE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VWAP</v>
      </c>
      <c r="AL295" t="str">
        <f>MIS[[#This Row],[Broker]]</f>
        <v>AR</v>
      </c>
      <c r="AM295" t="str">
        <f>MIS[[#This Row],[ClientID]]</f>
        <v>JPF1V179</v>
      </c>
    </row>
    <row r="296" spans="1:39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2.25</v>
      </c>
      <c r="AE296">
        <f>MIS[[#This Row],[OrderAverageTradedPrice]]*MIS[[#This Row],[OrderQuantity]]</f>
        <v>517.5</v>
      </c>
      <c r="AF296">
        <f>MIS[[#This Row],[LTP]]*MIS[[#This Row],[OrderQuantity]]</f>
        <v>506.25</v>
      </c>
      <c r="AG296">
        <f>IF(MIS[[#This Row],[OrderSide]]="SELL",MIS[[#This Row],[VALUE]]-MIS[[#This Row],[LIVE_VALUE]],MIS[[#This Row],[LIVE_VALUE]]-MIS[[#This Row],[VALUE]])</f>
        <v>-11.25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6" t="str">
        <f>MIS[[#This Row],[TRADING SYMBOL]]</f>
        <v>NIFTY2552226300CE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VWAP</v>
      </c>
      <c r="AL296" t="str">
        <f>MIS[[#This Row],[Broker]]</f>
        <v>AR</v>
      </c>
      <c r="AM296" t="str">
        <f>MIS[[#This Row],[ClientID]]</f>
        <v>JPF1Y102</v>
      </c>
    </row>
    <row r="297" spans="1:39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4.55</v>
      </c>
      <c r="AE297">
        <f>MIS[[#This Row],[OrderAverageTradedPrice]]*MIS[[#This Row],[OrderQuantity]]</f>
        <v>1361.25</v>
      </c>
      <c r="AF297">
        <f>MIS[[#This Row],[LTP]]*MIS[[#This Row],[OrderQuantity]]</f>
        <v>1023.75</v>
      </c>
      <c r="AG297">
        <f>IF(MIS[[#This Row],[OrderSide]]="SELL",MIS[[#This Row],[VALUE]]-MIS[[#This Row],[LIVE_VALUE]],MIS[[#This Row],[LIVE_VALUE]]-MIS[[#This Row],[VALUE]])</f>
        <v>-337.5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7" t="str">
        <f>MIS[[#This Row],[TRADING SYMBOL]]</f>
        <v>NIFTY2552223700PE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VWAP</v>
      </c>
      <c r="AL297" t="str">
        <f>MIS[[#This Row],[Broker]]</f>
        <v>AR</v>
      </c>
      <c r="AM297" t="str">
        <f>MIS[[#This Row],[ClientID]]</f>
        <v>JPP032</v>
      </c>
    </row>
    <row r="298" spans="1:39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3.7</v>
      </c>
      <c r="AE298">
        <f>MIS[[#This Row],[OrderAverageTradedPrice]]*MIS[[#This Row],[OrderQuantity]]</f>
        <v>100</v>
      </c>
      <c r="AF298">
        <f>MIS[[#This Row],[LTP]]*MIS[[#This Row],[OrderQuantity]]</f>
        <v>74</v>
      </c>
      <c r="AG298">
        <f>IF(MIS[[#This Row],[OrderSide]]="SELL",MIS[[#This Row],[VALUE]]-MIS[[#This Row],[LIVE_VALUE]],MIS[[#This Row],[LIVE_VALUE]]-MIS[[#This Row],[VALUE]])</f>
        <v>-26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8" t="str">
        <f>MIS[[#This Row],[TRADING SYMBOL]]</f>
        <v>SENSEX2552085400CE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XYT</v>
      </c>
      <c r="AL298" t="str">
        <f>MIS[[#This Row],[Broker]]</f>
        <v>AR</v>
      </c>
      <c r="AM298" t="str">
        <f>MIS[[#This Row],[ClientID]]</f>
        <v>JPP690</v>
      </c>
    </row>
    <row r="299" spans="1:39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4.5</v>
      </c>
      <c r="AE299">
        <f>MIS[[#This Row],[OrderAverageTradedPrice]]*MIS[[#This Row],[OrderQuantity]]</f>
        <v>168</v>
      </c>
      <c r="AF299">
        <f>MIS[[#This Row],[LTP]]*MIS[[#This Row],[OrderQuantity]]</f>
        <v>90</v>
      </c>
      <c r="AG299">
        <f>IF(MIS[[#This Row],[OrderSide]]="SELL",MIS[[#This Row],[VALUE]]-MIS[[#This Row],[LIVE_VALUE]],MIS[[#This Row],[LIVE_VALUE]]-MIS[[#This Row],[VALUE]])</f>
        <v>-78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9" t="str">
        <f>MIS[[#This Row],[TRADING SYMBOL]]</f>
        <v>SENSEX2552078800PE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XYT</v>
      </c>
      <c r="AL299" t="str">
        <f>MIS[[#This Row],[Broker]]</f>
        <v>AR</v>
      </c>
      <c r="AM299" t="str">
        <f>MIS[[#This Row],[ClientID]]</f>
        <v>JPP690</v>
      </c>
    </row>
    <row r="300" spans="1:39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2.25</v>
      </c>
      <c r="AE300">
        <f>MIS[[#This Row],[OrderAverageTradedPrice]]*MIS[[#This Row],[OrderQuantity]]</f>
        <v>881.25</v>
      </c>
      <c r="AF300">
        <f>MIS[[#This Row],[LTP]]*MIS[[#This Row],[OrderQuantity]]</f>
        <v>843.75</v>
      </c>
      <c r="AG300">
        <f>IF(MIS[[#This Row],[OrderSide]]="SELL",MIS[[#This Row],[VALUE]]-MIS[[#This Row],[LIVE_VALUE]],MIS[[#This Row],[LIVE_VALUE]]-MIS[[#This Row],[VALUE]])</f>
        <v>-37.5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  <c r="AL300" t="str">
        <f>MIS[[#This Row],[Broker]]</f>
        <v>AR</v>
      </c>
      <c r="AM300" t="str">
        <f>MIS[[#This Row],[ClientID]]</f>
        <v>JPS10G101</v>
      </c>
    </row>
    <row r="301" spans="1:39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4.5</v>
      </c>
      <c r="AE301">
        <f>MIS[[#This Row],[OrderAverageTradedPrice]]*MIS[[#This Row],[OrderQuantity]]</f>
        <v>501</v>
      </c>
      <c r="AF301">
        <f>MIS[[#This Row],[LTP]]*MIS[[#This Row],[OrderQuantity]]</f>
        <v>270</v>
      </c>
      <c r="AG301">
        <f>IF(MIS[[#This Row],[OrderSide]]="SELL",MIS[[#This Row],[VALUE]]-MIS[[#This Row],[LIVE_VALUE]],MIS[[#This Row],[LIVE_VALUE]]-MIS[[#This Row],[VALUE]])</f>
        <v>-231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1" t="str">
        <f>MIS[[#This Row],[TRADING SYMBOL]]</f>
        <v>SENSEX2552078800PE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XYT</v>
      </c>
      <c r="AL301" t="str">
        <f>MIS[[#This Row],[Broker]]</f>
        <v>AR</v>
      </c>
      <c r="AM301" t="str">
        <f>MIS[[#This Row],[ClientID]]</f>
        <v>JPS10G101</v>
      </c>
    </row>
    <row r="302" spans="1:39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3.7</v>
      </c>
      <c r="AE302">
        <f>MIS[[#This Row],[OrderAverageTradedPrice]]*MIS[[#This Row],[OrderQuantity]]</f>
        <v>400</v>
      </c>
      <c r="AF302">
        <f>MIS[[#This Row],[LTP]]*MIS[[#This Row],[OrderQuantity]]</f>
        <v>296</v>
      </c>
      <c r="AG302">
        <f>IF(MIS[[#This Row],[OrderSide]]="SELL",MIS[[#This Row],[VALUE]]-MIS[[#This Row],[LIVE_VALUE]],MIS[[#This Row],[LIVE_VALUE]]-MIS[[#This Row],[VALUE]])</f>
        <v>-104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SENSEX2552085400CE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  <c r="AL302" t="str">
        <f>MIS[[#This Row],[Broker]]</f>
        <v>AR</v>
      </c>
      <c r="AM302" t="str">
        <f>MIS[[#This Row],[ClientID]]</f>
        <v>JPS1787</v>
      </c>
    </row>
    <row r="303" spans="1:39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3.7</v>
      </c>
      <c r="AE303">
        <f>MIS[[#This Row],[OrderAverageTradedPrice]]*MIS[[#This Row],[OrderQuantity]]</f>
        <v>100</v>
      </c>
      <c r="AF303">
        <f>MIS[[#This Row],[LTP]]*MIS[[#This Row],[OrderQuantity]]</f>
        <v>74</v>
      </c>
      <c r="AG303">
        <f>IF(MIS[[#This Row],[OrderSide]]="SELL",MIS[[#This Row],[VALUE]]-MIS[[#This Row],[LIVE_VALUE]],MIS[[#This Row],[LIVE_VALUE]]-MIS[[#This Row],[VALUE]])</f>
        <v>-26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3" t="str">
        <f>MIS[[#This Row],[TRADING SYMBOL]]</f>
        <v>SENSEX2552085400CE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XYT</v>
      </c>
      <c r="AL303" t="str">
        <f>MIS[[#This Row],[Broker]]</f>
        <v>IIFL</v>
      </c>
      <c r="AM303" t="str">
        <f>MIS[[#This Row],[ClientID]]</f>
        <v>FINE1M02</v>
      </c>
    </row>
    <row r="304" spans="1:39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4.5</v>
      </c>
      <c r="AE304">
        <f>MIS[[#This Row],[OrderAverageTradedPrice]]*MIS[[#This Row],[OrderQuantity]]</f>
        <v>168</v>
      </c>
      <c r="AF304">
        <f>MIS[[#This Row],[LTP]]*MIS[[#This Row],[OrderQuantity]]</f>
        <v>90</v>
      </c>
      <c r="AG304">
        <f>IF(MIS[[#This Row],[OrderSide]]="SELL",MIS[[#This Row],[VALUE]]-MIS[[#This Row],[LIVE_VALUE]],MIS[[#This Row],[LIVE_VALUE]]-MIS[[#This Row],[VALUE]])</f>
        <v>-78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4" t="str">
        <f>MIS[[#This Row],[TRADING SYMBOL]]</f>
        <v>SENSEX2552078800PE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XYT</v>
      </c>
      <c r="AL304" t="str">
        <f>MIS[[#This Row],[Broker]]</f>
        <v>IIFL</v>
      </c>
      <c r="AM304" t="str">
        <f>MIS[[#This Row],[ClientID]]</f>
        <v>FINE1M02</v>
      </c>
    </row>
    <row r="305" spans="1:3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3.7</v>
      </c>
      <c r="AE305">
        <f>MIS[[#This Row],[OrderAverageTradedPrice]]*MIS[[#This Row],[OrderQuantity]]</f>
        <v>400</v>
      </c>
      <c r="AF305">
        <f>MIS[[#This Row],[LTP]]*MIS[[#This Row],[OrderQuantity]]</f>
        <v>296</v>
      </c>
      <c r="AG305">
        <f>IF(MIS[[#This Row],[OrderSide]]="SELL",MIS[[#This Row],[VALUE]]-MIS[[#This Row],[LIVE_VALUE]],MIS[[#This Row],[LIVE_VALUE]]-MIS[[#This Row],[VALUE]])</f>
        <v>-104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SENSEX2552085400CE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  <c r="AL305" t="str">
        <f>MIS[[#This Row],[Broker]]</f>
        <v>MO</v>
      </c>
      <c r="AM305" t="str">
        <f>MIS[[#This Row],[ClientID]]</f>
        <v>OMDLAS1225</v>
      </c>
    </row>
    <row r="306" spans="1:3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4.5</v>
      </c>
      <c r="AE306">
        <f>MIS[[#This Row],[OrderAverageTradedPrice]]*MIS[[#This Row],[OrderQuantity]]</f>
        <v>672</v>
      </c>
      <c r="AF306">
        <f>MIS[[#This Row],[LTP]]*MIS[[#This Row],[OrderQuantity]]</f>
        <v>360</v>
      </c>
      <c r="AG306">
        <f>IF(MIS[[#This Row],[OrderSide]]="SELL",MIS[[#This Row],[VALUE]]-MIS[[#This Row],[LIVE_VALUE]],MIS[[#This Row],[LIVE_VALUE]]-MIS[[#This Row],[VALUE]])</f>
        <v>-312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SENSEX2552078800PE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  <c r="AL306" t="str">
        <f>MIS[[#This Row],[Broker]]</f>
        <v>MO</v>
      </c>
      <c r="AM306" t="str">
        <f>MIS[[#This Row],[ClientID]]</f>
        <v>OMDLAS1225</v>
      </c>
    </row>
    <row r="307" spans="1:3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3.7</v>
      </c>
      <c r="AE307">
        <f>MIS[[#This Row],[OrderAverageTradedPrice]]*MIS[[#This Row],[OrderQuantity]]</f>
        <v>400</v>
      </c>
      <c r="AF307">
        <f>MIS[[#This Row],[LTP]]*MIS[[#This Row],[OrderQuantity]]</f>
        <v>296</v>
      </c>
      <c r="AG307">
        <f>IF(MIS[[#This Row],[OrderSide]]="SELL",MIS[[#This Row],[VALUE]]-MIS[[#This Row],[LIVE_VALUE]],MIS[[#This Row],[LIVE_VALUE]]-MIS[[#This Row],[VALUE]])</f>
        <v>-104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7" t="str">
        <f>MIS[[#This Row],[TRADING SYMBOL]]</f>
        <v>SENSEX2552085400CE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XYT</v>
      </c>
      <c r="AL307" t="str">
        <f>MIS[[#This Row],[Broker]]</f>
        <v>MO</v>
      </c>
      <c r="AM307" t="str">
        <f>MIS[[#This Row],[ClientID]]</f>
        <v>OMDLAS1226</v>
      </c>
    </row>
    <row r="308" spans="1:3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4.5</v>
      </c>
      <c r="AE308">
        <f>MIS[[#This Row],[OrderAverageTradedPrice]]*MIS[[#This Row],[OrderQuantity]]</f>
        <v>664</v>
      </c>
      <c r="AF308">
        <f>MIS[[#This Row],[LTP]]*MIS[[#This Row],[OrderQuantity]]</f>
        <v>360</v>
      </c>
      <c r="AG308">
        <f>IF(MIS[[#This Row],[OrderSide]]="SELL",MIS[[#This Row],[VALUE]]-MIS[[#This Row],[LIVE_VALUE]],MIS[[#This Row],[LIVE_VALUE]]-MIS[[#This Row],[VALUE]])</f>
        <v>-304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SENSEX2552078800PE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  <c r="AL308" t="str">
        <f>MIS[[#This Row],[Broker]]</f>
        <v>MO</v>
      </c>
      <c r="AM308" t="str">
        <f>MIS[[#This Row],[ClientID]]</f>
        <v>OMDLAS1226</v>
      </c>
    </row>
    <row r="309" spans="1:3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4.5</v>
      </c>
      <c r="AE309">
        <f>MIS[[#This Row],[OrderAverageTradedPrice]]*MIS[[#This Row],[OrderQuantity]]</f>
        <v>506.99999999999994</v>
      </c>
      <c r="AF309">
        <f>MIS[[#This Row],[LTP]]*MIS[[#This Row],[OrderQuantity]]</f>
        <v>270</v>
      </c>
      <c r="AG309">
        <f>IF(MIS[[#This Row],[OrderSide]]="SELL",MIS[[#This Row],[VALUE]]-MIS[[#This Row],[LIVE_VALUE]],MIS[[#This Row],[LIVE_VALUE]]-MIS[[#This Row],[VALUE]])</f>
        <v>-236.99999999999994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9" t="str">
        <f>MIS[[#This Row],[TRADING SYMBOL]]</f>
        <v>SENSEX2552078800PE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XYT</v>
      </c>
      <c r="AL309" t="str">
        <f>MIS[[#This Row],[Broker]]</f>
        <v>MO</v>
      </c>
      <c r="AM309" t="str">
        <f>MIS[[#This Row],[ClientID]]</f>
        <v>OMDLAS1227</v>
      </c>
    </row>
    <row r="310" spans="1:3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3.7</v>
      </c>
      <c r="AE310">
        <f>MIS[[#This Row],[OrderAverageTradedPrice]]*MIS[[#This Row],[OrderQuantity]]</f>
        <v>404</v>
      </c>
      <c r="AF310">
        <f>MIS[[#This Row],[LTP]]*MIS[[#This Row],[OrderQuantity]]</f>
        <v>296</v>
      </c>
      <c r="AG310">
        <f>IF(MIS[[#This Row],[OrderSide]]="SELL",MIS[[#This Row],[VALUE]]-MIS[[#This Row],[LIVE_VALUE]],MIS[[#This Row],[LIVE_VALUE]]-MIS[[#This Row],[VALUE]])</f>
        <v>-108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SENSEX2552085400CE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  <c r="AL310" t="str">
        <f>MIS[[#This Row],[Broker]]</f>
        <v>MO</v>
      </c>
      <c r="AM310" t="str">
        <f>MIS[[#This Row],[ClientID]]</f>
        <v>OMDLAS1229</v>
      </c>
    </row>
    <row r="311" spans="1:3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4.5</v>
      </c>
      <c r="AE311">
        <f>MIS[[#This Row],[OrderAverageTradedPrice]]*MIS[[#This Row],[OrderQuantity]]</f>
        <v>664</v>
      </c>
      <c r="AF311">
        <f>MIS[[#This Row],[LTP]]*MIS[[#This Row],[OrderQuantity]]</f>
        <v>360</v>
      </c>
      <c r="AG311">
        <f>IF(MIS[[#This Row],[OrderSide]]="SELL",MIS[[#This Row],[VALUE]]-MIS[[#This Row],[LIVE_VALUE]],MIS[[#This Row],[LIVE_VALUE]]-MIS[[#This Row],[VALUE]])</f>
        <v>-304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1" t="str">
        <f>MIS[[#This Row],[TRADING SYMBOL]]</f>
        <v>SENSEX2552078800PE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XYT</v>
      </c>
      <c r="AL311" t="str">
        <f>MIS[[#This Row],[Broker]]</f>
        <v>MO</v>
      </c>
      <c r="AM311" t="str">
        <f>MIS[[#This Row],[ClientID]]</f>
        <v>OMDLAS1229</v>
      </c>
    </row>
    <row r="312" spans="1:3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2.25</v>
      </c>
      <c r="AE312">
        <f>MIS[[#This Row],[OrderAverageTradedPrice]]*MIS[[#This Row],[OrderQuantity]]</f>
        <v>528.75</v>
      </c>
      <c r="AF312">
        <f>MIS[[#This Row],[LTP]]*MIS[[#This Row],[OrderQuantity]]</f>
        <v>506.25</v>
      </c>
      <c r="AG312">
        <f>IF(MIS[[#This Row],[OrderSide]]="SELL",MIS[[#This Row],[VALUE]]-MIS[[#This Row],[LIVE_VALUE]],MIS[[#This Row],[LIVE_VALUE]]-MIS[[#This Row],[VALUE]])</f>
        <v>-22.5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NIFTY2552226300CE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  <c r="AL312" t="str">
        <f>MIS[[#This Row],[Broker]]</f>
        <v>AR</v>
      </c>
      <c r="AM312" t="str">
        <f>MIS[[#This Row],[ClientID]]</f>
        <v>GDL1R112</v>
      </c>
    </row>
    <row r="313" spans="1:3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2.25</v>
      </c>
      <c r="AE313">
        <f>MIS[[#This Row],[OrderAverageTradedPrice]]*MIS[[#This Row],[OrderQuantity]]</f>
        <v>528.75</v>
      </c>
      <c r="AF313">
        <f>MIS[[#This Row],[LTP]]*MIS[[#This Row],[OrderQuantity]]</f>
        <v>506.25</v>
      </c>
      <c r="AG313">
        <f>IF(MIS[[#This Row],[OrderSide]]="SELL",MIS[[#This Row],[VALUE]]-MIS[[#This Row],[LIVE_VALUE]],MIS[[#This Row],[LIVE_VALUE]]-MIS[[#This Row],[VALUE]])</f>
        <v>-22.5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NIFTY2552226300CE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  <c r="AL313" t="str">
        <f>MIS[[#This Row],[Broker]]</f>
        <v>AR</v>
      </c>
      <c r="AM313" t="str">
        <f>MIS[[#This Row],[ClientID]]</f>
        <v>GDLC2R124</v>
      </c>
    </row>
    <row r="314" spans="1:3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4.5</v>
      </c>
      <c r="AE314">
        <f>MIS[[#This Row],[OrderAverageTradedPrice]]*MIS[[#This Row],[OrderQuantity]]</f>
        <v>332</v>
      </c>
      <c r="AF314">
        <f>MIS[[#This Row],[LTP]]*MIS[[#This Row],[OrderQuantity]]</f>
        <v>180</v>
      </c>
      <c r="AG314">
        <f>IF(MIS[[#This Row],[OrderSide]]="SELL",MIS[[#This Row],[VALUE]]-MIS[[#This Row],[LIVE_VALUE]],MIS[[#This Row],[LIVE_VALUE]]-MIS[[#This Row],[VALUE]])</f>
        <v>-152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SENSEX2552078800PE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  <c r="AL314" t="str">
        <f>MIS[[#This Row],[Broker]]</f>
        <v>AR</v>
      </c>
      <c r="AM314" t="str">
        <f>MIS[[#This Row],[ClientID]]</f>
        <v>GKOHNA327</v>
      </c>
    </row>
    <row r="315" spans="1:3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2.25</v>
      </c>
      <c r="AE315">
        <f>MIS[[#This Row],[OrderAverageTradedPrice]]*MIS[[#This Row],[OrderQuantity]]</f>
        <v>528.75</v>
      </c>
      <c r="AF315">
        <f>MIS[[#This Row],[LTP]]*MIS[[#This Row],[OrderQuantity]]</f>
        <v>506.25</v>
      </c>
      <c r="AG315">
        <f>IF(MIS[[#This Row],[OrderSide]]="SELL",MIS[[#This Row],[VALUE]]-MIS[[#This Row],[LIVE_VALUE]],MIS[[#This Row],[LIVE_VALUE]]-MIS[[#This Row],[VALUE]])</f>
        <v>-22.5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NIFTY2552226300CE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  <c r="AL315" t="str">
        <f>MIS[[#This Row],[Broker]]</f>
        <v>AR</v>
      </c>
      <c r="AM315" t="str">
        <f>MIS[[#This Row],[ClientID]]</f>
        <v>HOT133</v>
      </c>
    </row>
    <row r="316" spans="1:3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2.25</v>
      </c>
      <c r="AE316">
        <f>MIS[[#This Row],[OrderAverageTradedPrice]]*MIS[[#This Row],[OrderQuantity]]</f>
        <v>352.5</v>
      </c>
      <c r="AF316">
        <f>MIS[[#This Row],[LTP]]*MIS[[#This Row],[OrderQuantity]]</f>
        <v>337.5</v>
      </c>
      <c r="AG316">
        <f>IF(MIS[[#This Row],[OrderSide]]="SELL",MIS[[#This Row],[VALUE]]-MIS[[#This Row],[LIVE_VALUE]],MIS[[#This Row],[LIVE_VALUE]]-MIS[[#This Row],[VALUE]])</f>
        <v>-15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" t="str">
        <f>MIS[[#This Row],[TRADING SYMBOL]]</f>
        <v>NIFTY2552226300CE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VWAP</v>
      </c>
      <c r="AL316" t="str">
        <f>MIS[[#This Row],[Broker]]</f>
        <v>AR</v>
      </c>
      <c r="AM316" t="str">
        <f>MIS[[#This Row],[ClientID]]</f>
        <v>HYD5K129</v>
      </c>
    </row>
    <row r="317" spans="1:3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4.55</v>
      </c>
      <c r="AE317">
        <f>MIS[[#This Row],[OrderAverageTradedPrice]]*MIS[[#This Row],[OrderQuantity]]</f>
        <v>1361.25</v>
      </c>
      <c r="AF317">
        <f>MIS[[#This Row],[LTP]]*MIS[[#This Row],[OrderQuantity]]</f>
        <v>1023.75</v>
      </c>
      <c r="AG317">
        <f>IF(MIS[[#This Row],[OrderSide]]="SELL",MIS[[#This Row],[VALUE]]-MIS[[#This Row],[LIVE_VALUE]],MIS[[#This Row],[LIVE_VALUE]]-MIS[[#This Row],[VALUE]])</f>
        <v>-337.5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  <c r="AL317" t="str">
        <f>MIS[[#This Row],[Broker]]</f>
        <v>AR</v>
      </c>
      <c r="AM317" t="str">
        <f>MIS[[#This Row],[ClientID]]</f>
        <v>JPA1043</v>
      </c>
    </row>
    <row r="318" spans="1:3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3.7</v>
      </c>
      <c r="AE318">
        <f>MIS[[#This Row],[OrderAverageTradedPrice]]*MIS[[#This Row],[OrderQuantity]]</f>
        <v>101</v>
      </c>
      <c r="AF318">
        <f>MIS[[#This Row],[LTP]]*MIS[[#This Row],[OrderQuantity]]</f>
        <v>74</v>
      </c>
      <c r="AG318">
        <f>IF(MIS[[#This Row],[OrderSide]]="SELL",MIS[[#This Row],[VALUE]]-MIS[[#This Row],[LIVE_VALUE]],MIS[[#This Row],[LIVE_VALUE]]-MIS[[#This Row],[VALUE]])</f>
        <v>-27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SENSEX2552085400CE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  <c r="AL318" t="str">
        <f>MIS[[#This Row],[Broker]]</f>
        <v>AR</v>
      </c>
      <c r="AM318" t="str">
        <f>MIS[[#This Row],[ClientID]]</f>
        <v>JPF1A104</v>
      </c>
    </row>
    <row r="319" spans="1:3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4.5</v>
      </c>
      <c r="AE319">
        <f>MIS[[#This Row],[OrderAverageTradedPrice]]*MIS[[#This Row],[OrderQuantity]]</f>
        <v>166</v>
      </c>
      <c r="AF319">
        <f>MIS[[#This Row],[LTP]]*MIS[[#This Row],[OrderQuantity]]</f>
        <v>90</v>
      </c>
      <c r="AG319">
        <f>IF(MIS[[#This Row],[OrderSide]]="SELL",MIS[[#This Row],[VALUE]]-MIS[[#This Row],[LIVE_VALUE]],MIS[[#This Row],[LIVE_VALUE]]-MIS[[#This Row],[VALUE]])</f>
        <v>-76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9" t="str">
        <f>MIS[[#This Row],[TRADING SYMBOL]]</f>
        <v>SENSEX2552078800PE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XYT</v>
      </c>
      <c r="AL319" t="str">
        <f>MIS[[#This Row],[Broker]]</f>
        <v>AR</v>
      </c>
      <c r="AM319" t="str">
        <f>MIS[[#This Row],[ClientID]]</f>
        <v>JPF1A104</v>
      </c>
    </row>
    <row r="320" spans="1:3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2.25</v>
      </c>
      <c r="AE320">
        <f>MIS[[#This Row],[OrderAverageTradedPrice]]*MIS[[#This Row],[OrderQuantity]]</f>
        <v>176.25</v>
      </c>
      <c r="AF320">
        <f>MIS[[#This Row],[LTP]]*MIS[[#This Row],[OrderQuantity]]</f>
        <v>168.75</v>
      </c>
      <c r="AG320">
        <f>IF(MIS[[#This Row],[OrderSide]]="SELL",MIS[[#This Row],[VALUE]]-MIS[[#This Row],[LIVE_VALUE]],MIS[[#This Row],[LIVE_VALUE]]-MIS[[#This Row],[VALUE]])</f>
        <v>-7.5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NIFTY2552226300CE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  <c r="AL320" t="str">
        <f>MIS[[#This Row],[Broker]]</f>
        <v>AR</v>
      </c>
      <c r="AM320" t="str">
        <f>MIS[[#This Row],[ClientID]]</f>
        <v>JPF1A104</v>
      </c>
    </row>
    <row r="321" spans="1:3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4.55</v>
      </c>
      <c r="AE321">
        <f>MIS[[#This Row],[OrderAverageTradedPrice]]*MIS[[#This Row],[OrderQuantity]]</f>
        <v>1815</v>
      </c>
      <c r="AF321">
        <f>MIS[[#This Row],[LTP]]*MIS[[#This Row],[OrderQuantity]]</f>
        <v>1365</v>
      </c>
      <c r="AG321">
        <f>IF(MIS[[#This Row],[OrderSide]]="SELL",MIS[[#This Row],[VALUE]]-MIS[[#This Row],[LIVE_VALUE]],MIS[[#This Row],[LIVE_VALUE]]-MIS[[#This Row],[VALUE]])</f>
        <v>-450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1" t="str">
        <f>MIS[[#This Row],[TRADING SYMBOL]]</f>
        <v>NIFTY2552223700PE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VWAP</v>
      </c>
      <c r="AL321" t="str">
        <f>MIS[[#This Row],[Broker]]</f>
        <v>AR</v>
      </c>
      <c r="AM321" t="str">
        <f>MIS[[#This Row],[ClientID]]</f>
        <v>JPF1A187</v>
      </c>
    </row>
    <row r="322" spans="1:3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4.55</v>
      </c>
      <c r="AE322">
        <f>MIS[[#This Row],[OrderAverageTradedPrice]]*MIS[[#This Row],[OrderQuantity]]</f>
        <v>453.75</v>
      </c>
      <c r="AF322">
        <f>MIS[[#This Row],[LTP]]*MIS[[#This Row],[OrderQuantity]]</f>
        <v>341.25</v>
      </c>
      <c r="AG322">
        <f>IF(MIS[[#This Row],[OrderSide]]="SELL",MIS[[#This Row],[VALUE]]-MIS[[#This Row],[LIVE_VALUE]],MIS[[#This Row],[LIVE_VALUE]]-MIS[[#This Row],[VALUE]])</f>
        <v>-112.5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2" t="str">
        <f>MIS[[#This Row],[TRADING SYMBOL]]</f>
        <v>NIFTY2552223700PE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VWAP</v>
      </c>
      <c r="AL322" t="str">
        <f>MIS[[#This Row],[Broker]]</f>
        <v>AR</v>
      </c>
      <c r="AM322" t="str">
        <f>MIS[[#This Row],[ClientID]]</f>
        <v>JPF1A188</v>
      </c>
    </row>
    <row r="323" spans="1:3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4.55</v>
      </c>
      <c r="AE323">
        <f>MIS[[#This Row],[OrderAverageTradedPrice]]*MIS[[#This Row],[OrderQuantity]]</f>
        <v>907.5</v>
      </c>
      <c r="AF323">
        <f>MIS[[#This Row],[LTP]]*MIS[[#This Row],[OrderQuantity]]</f>
        <v>682.5</v>
      </c>
      <c r="AG323">
        <f>IF(MIS[[#This Row],[OrderSide]]="SELL",MIS[[#This Row],[VALUE]]-MIS[[#This Row],[LIVE_VALUE]],MIS[[#This Row],[LIVE_VALUE]]-MIS[[#This Row],[VALUE]])</f>
        <v>-225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NIFTY2552223700PE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  <c r="AL323" t="str">
        <f>MIS[[#This Row],[Broker]]</f>
        <v>AR</v>
      </c>
      <c r="AM323" t="str">
        <f>MIS[[#This Row],[ClientID]]</f>
        <v>JPF1A200</v>
      </c>
    </row>
    <row r="324" spans="1:3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4.55</v>
      </c>
      <c r="AE324">
        <f>MIS[[#This Row],[OrderAverageTradedPrice]]*MIS[[#This Row],[OrderQuantity]]</f>
        <v>907.5</v>
      </c>
      <c r="AF324">
        <f>MIS[[#This Row],[LTP]]*MIS[[#This Row],[OrderQuantity]]</f>
        <v>682.5</v>
      </c>
      <c r="AG324">
        <f>IF(MIS[[#This Row],[OrderSide]]="SELL",MIS[[#This Row],[VALUE]]-MIS[[#This Row],[LIVE_VALUE]],MIS[[#This Row],[LIVE_VALUE]]-MIS[[#This Row],[VALUE]])</f>
        <v>-225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4" t="str">
        <f>MIS[[#This Row],[TRADING SYMBOL]]</f>
        <v>NIFTY2552223700PE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VWAP</v>
      </c>
      <c r="AL324" t="str">
        <f>MIS[[#This Row],[Broker]]</f>
        <v>AR</v>
      </c>
      <c r="AM324" t="str">
        <f>MIS[[#This Row],[ClientID]]</f>
        <v>JPF1A222</v>
      </c>
    </row>
    <row r="325" spans="1:3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4.55</v>
      </c>
      <c r="AE325">
        <f>MIS[[#This Row],[OrderAverageTradedPrice]]*MIS[[#This Row],[OrderQuantity]]</f>
        <v>907.5</v>
      </c>
      <c r="AF325">
        <f>MIS[[#This Row],[LTP]]*MIS[[#This Row],[OrderQuantity]]</f>
        <v>682.5</v>
      </c>
      <c r="AG325">
        <f>IF(MIS[[#This Row],[OrderSide]]="SELL",MIS[[#This Row],[VALUE]]-MIS[[#This Row],[LIVE_VALUE]],MIS[[#This Row],[LIVE_VALUE]]-MIS[[#This Row],[VALUE]])</f>
        <v>-225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  <c r="AL325" t="str">
        <f>MIS[[#This Row],[Broker]]</f>
        <v>AR</v>
      </c>
      <c r="AM325" t="str">
        <f>MIS[[#This Row],[ClientID]]</f>
        <v>JPF1D162</v>
      </c>
    </row>
    <row r="326" spans="1:3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3.7</v>
      </c>
      <c r="AE326">
        <f>MIS[[#This Row],[OrderAverageTradedPrice]]*MIS[[#This Row],[OrderQuantity]]</f>
        <v>102</v>
      </c>
      <c r="AF326">
        <f>MIS[[#This Row],[LTP]]*MIS[[#This Row],[OrderQuantity]]</f>
        <v>74</v>
      </c>
      <c r="AG326">
        <f>IF(MIS[[#This Row],[OrderSide]]="SELL",MIS[[#This Row],[VALUE]]-MIS[[#This Row],[LIVE_VALUE]],MIS[[#This Row],[LIVE_VALUE]]-MIS[[#This Row],[VALUE]])</f>
        <v>-28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6" t="str">
        <f>MIS[[#This Row],[TRADING SYMBOL]]</f>
        <v>SENSEX2552085400CE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XYT</v>
      </c>
      <c r="AL326" t="str">
        <f>MIS[[#This Row],[Broker]]</f>
        <v>AR</v>
      </c>
      <c r="AM326" t="str">
        <f>MIS[[#This Row],[ClientID]]</f>
        <v>JPF1G157</v>
      </c>
    </row>
    <row r="327" spans="1:3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4.5</v>
      </c>
      <c r="AE327">
        <f>MIS[[#This Row],[OrderAverageTradedPrice]]*MIS[[#This Row],[OrderQuantity]]</f>
        <v>165</v>
      </c>
      <c r="AF327">
        <f>MIS[[#This Row],[LTP]]*MIS[[#This Row],[OrderQuantity]]</f>
        <v>90</v>
      </c>
      <c r="AG327">
        <f>IF(MIS[[#This Row],[OrderSide]]="SELL",MIS[[#This Row],[VALUE]]-MIS[[#This Row],[LIVE_VALUE]],MIS[[#This Row],[LIVE_VALUE]]-MIS[[#This Row],[VALUE]])</f>
        <v>-75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SENSEX2552078800PE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  <c r="AL327" t="str">
        <f>MIS[[#This Row],[Broker]]</f>
        <v>AR</v>
      </c>
      <c r="AM327" t="str">
        <f>MIS[[#This Row],[ClientID]]</f>
        <v>JPF1H106</v>
      </c>
    </row>
    <row r="328" spans="1:3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4.55</v>
      </c>
      <c r="AE328">
        <f>MIS[[#This Row],[OrderAverageTradedPrice]]*MIS[[#This Row],[OrderQuantity]]</f>
        <v>907.5</v>
      </c>
      <c r="AF328">
        <f>MIS[[#This Row],[LTP]]*MIS[[#This Row],[OrderQuantity]]</f>
        <v>682.5</v>
      </c>
      <c r="AG328">
        <f>IF(MIS[[#This Row],[OrderSide]]="SELL",MIS[[#This Row],[VALUE]]-MIS[[#This Row],[LIVE_VALUE]],MIS[[#This Row],[LIVE_VALUE]]-MIS[[#This Row],[VALUE]])</f>
        <v>-225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NIFTY2552223700PE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  <c r="AL328" t="str">
        <f>MIS[[#This Row],[Broker]]</f>
        <v>AR</v>
      </c>
      <c r="AM328" t="str">
        <f>MIS[[#This Row],[ClientID]]</f>
        <v>JPF1H106</v>
      </c>
    </row>
    <row r="329" spans="1:3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4.55</v>
      </c>
      <c r="AE329">
        <f>MIS[[#This Row],[OrderAverageTradedPrice]]*MIS[[#This Row],[OrderQuantity]]</f>
        <v>3176.25</v>
      </c>
      <c r="AF329">
        <f>MIS[[#This Row],[LTP]]*MIS[[#This Row],[OrderQuantity]]</f>
        <v>2388.75</v>
      </c>
      <c r="AG329">
        <f>IF(MIS[[#This Row],[OrderSide]]="SELL",MIS[[#This Row],[VALUE]]-MIS[[#This Row],[LIVE_VALUE]],MIS[[#This Row],[LIVE_VALUE]]-MIS[[#This Row],[VALUE]])</f>
        <v>-787.5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NIFTY2552223700PE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  <c r="AL329" t="str">
        <f>MIS[[#This Row],[Broker]]</f>
        <v>AR</v>
      </c>
      <c r="AM329" t="str">
        <f>MIS[[#This Row],[ClientID]]</f>
        <v>JPF1H158</v>
      </c>
    </row>
    <row r="330" spans="1:3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4.5</v>
      </c>
      <c r="AE330">
        <f>MIS[[#This Row],[OrderAverageTradedPrice]]*MIS[[#This Row],[OrderQuantity]]</f>
        <v>166</v>
      </c>
      <c r="AF330">
        <f>MIS[[#This Row],[LTP]]*MIS[[#This Row],[OrderQuantity]]</f>
        <v>90</v>
      </c>
      <c r="AG330">
        <f>IF(MIS[[#This Row],[OrderSide]]="SELL",MIS[[#This Row],[VALUE]]-MIS[[#This Row],[LIVE_VALUE]],MIS[[#This Row],[LIVE_VALUE]]-MIS[[#This Row],[VALUE]])</f>
        <v>-76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0" t="str">
        <f>MIS[[#This Row],[TRADING SYMBOL]]</f>
        <v>SENSEX2552078800PE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XYT</v>
      </c>
      <c r="AL330" t="str">
        <f>MIS[[#This Row],[Broker]]</f>
        <v>AR</v>
      </c>
      <c r="AM330" t="str">
        <f>MIS[[#This Row],[ClientID]]</f>
        <v>JPF1K163</v>
      </c>
    </row>
    <row r="331" spans="1:3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2.25</v>
      </c>
      <c r="AE331">
        <f>MIS[[#This Row],[OrderAverageTradedPrice]]*MIS[[#This Row],[OrderQuantity]]</f>
        <v>176.25</v>
      </c>
      <c r="AF331">
        <f>MIS[[#This Row],[LTP]]*MIS[[#This Row],[OrderQuantity]]</f>
        <v>168.75</v>
      </c>
      <c r="AG331">
        <f>IF(MIS[[#This Row],[OrderSide]]="SELL",MIS[[#This Row],[VALUE]]-MIS[[#This Row],[LIVE_VALUE]],MIS[[#This Row],[LIVE_VALUE]]-MIS[[#This Row],[VALUE]])</f>
        <v>-7.5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1" t="str">
        <f>MIS[[#This Row],[TRADING SYMBOL]]</f>
        <v>NIFTY2552226300CE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VWAP</v>
      </c>
      <c r="AL331" t="str">
        <f>MIS[[#This Row],[Broker]]</f>
        <v>AR</v>
      </c>
      <c r="AM331" t="str">
        <f>MIS[[#This Row],[ClientID]]</f>
        <v>JPF1K163</v>
      </c>
    </row>
    <row r="332" spans="1:3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4.55</v>
      </c>
      <c r="AE332">
        <f>MIS[[#This Row],[OrderAverageTradedPrice]]*MIS[[#This Row],[OrderQuantity]]</f>
        <v>907.5</v>
      </c>
      <c r="AF332">
        <f>MIS[[#This Row],[LTP]]*MIS[[#This Row],[OrderQuantity]]</f>
        <v>682.5</v>
      </c>
      <c r="AG332">
        <f>IF(MIS[[#This Row],[OrderSide]]="SELL",MIS[[#This Row],[VALUE]]-MIS[[#This Row],[LIVE_VALUE]],MIS[[#This Row],[LIVE_VALUE]]-MIS[[#This Row],[VALUE]])</f>
        <v>-225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  <c r="AL332" t="str">
        <f>MIS[[#This Row],[Broker]]</f>
        <v>AR</v>
      </c>
      <c r="AM332" t="str">
        <f>MIS[[#This Row],[ClientID]]</f>
        <v>JPF1K172</v>
      </c>
    </row>
    <row r="333" spans="1:3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4.55</v>
      </c>
      <c r="AE333">
        <f>MIS[[#This Row],[OrderAverageTradedPrice]]*MIS[[#This Row],[OrderQuantity]]</f>
        <v>1361.25</v>
      </c>
      <c r="AF333">
        <f>MIS[[#This Row],[LTP]]*MIS[[#This Row],[OrderQuantity]]</f>
        <v>1023.75</v>
      </c>
      <c r="AG333">
        <f>IF(MIS[[#This Row],[OrderSide]]="SELL",MIS[[#This Row],[VALUE]]-MIS[[#This Row],[LIVE_VALUE]],MIS[[#This Row],[LIVE_VALUE]]-MIS[[#This Row],[VALUE]])</f>
        <v>-337.5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NIFTY2552223700PE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  <c r="AL333" t="str">
        <f>MIS[[#This Row],[Broker]]</f>
        <v>AR</v>
      </c>
      <c r="AM333" t="str">
        <f>MIS[[#This Row],[ClientID]]</f>
        <v>JPF1L103</v>
      </c>
    </row>
    <row r="334" spans="1:3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4.5</v>
      </c>
      <c r="AE334">
        <f>MIS[[#This Row],[OrderAverageTradedPrice]]*MIS[[#This Row],[OrderQuantity]]</f>
        <v>334</v>
      </c>
      <c r="AF334">
        <f>MIS[[#This Row],[LTP]]*MIS[[#This Row],[OrderQuantity]]</f>
        <v>180</v>
      </c>
      <c r="AG334">
        <f>IF(MIS[[#This Row],[OrderSide]]="SELL",MIS[[#This Row],[VALUE]]-MIS[[#This Row],[LIVE_VALUE]],MIS[[#This Row],[LIVE_VALUE]]-MIS[[#This Row],[VALUE]])</f>
        <v>-154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SENSEX2552078800PE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  <c r="AL334" t="str">
        <f>MIS[[#This Row],[Broker]]</f>
        <v>AR</v>
      </c>
      <c r="AM334" t="str">
        <f>MIS[[#This Row],[ClientID]]</f>
        <v>JPF1N169</v>
      </c>
    </row>
    <row r="335" spans="1:3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2.25</v>
      </c>
      <c r="AE335">
        <f>MIS[[#This Row],[OrderAverageTradedPrice]]*MIS[[#This Row],[OrderQuantity]]</f>
        <v>176.25</v>
      </c>
      <c r="AF335">
        <f>MIS[[#This Row],[LTP]]*MIS[[#This Row],[OrderQuantity]]</f>
        <v>168.75</v>
      </c>
      <c r="AG335">
        <f>IF(MIS[[#This Row],[OrderSide]]="SELL",MIS[[#This Row],[VALUE]]-MIS[[#This Row],[LIVE_VALUE]],MIS[[#This Row],[LIVE_VALUE]]-MIS[[#This Row],[VALUE]])</f>
        <v>-7.5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5" t="str">
        <f>MIS[[#This Row],[TRADING SYMBOL]]</f>
        <v>NIFTY2552226300CE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VWAP</v>
      </c>
      <c r="AL335" t="str">
        <f>MIS[[#This Row],[Broker]]</f>
        <v>AR</v>
      </c>
      <c r="AM335" t="str">
        <f>MIS[[#This Row],[ClientID]]</f>
        <v>JPF1P112</v>
      </c>
    </row>
    <row r="336" spans="1:3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4.55</v>
      </c>
      <c r="AE336">
        <f>MIS[[#This Row],[OrderAverageTradedPrice]]*MIS[[#This Row],[OrderQuantity]]</f>
        <v>1361.25</v>
      </c>
      <c r="AF336">
        <f>MIS[[#This Row],[LTP]]*MIS[[#This Row],[OrderQuantity]]</f>
        <v>1023.75</v>
      </c>
      <c r="AG336">
        <f>IF(MIS[[#This Row],[OrderSide]]="SELL",MIS[[#This Row],[VALUE]]-MIS[[#This Row],[LIVE_VALUE]],MIS[[#This Row],[LIVE_VALUE]]-MIS[[#This Row],[VALUE]])</f>
        <v>-337.5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NIFTY2552223700PE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  <c r="AL336" t="str">
        <f>MIS[[#This Row],[Broker]]</f>
        <v>AR</v>
      </c>
      <c r="AM336" t="str">
        <f>MIS[[#This Row],[ClientID]]</f>
        <v>JPF1P165</v>
      </c>
    </row>
    <row r="337" spans="1:3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2.25</v>
      </c>
      <c r="AE337">
        <f>MIS[[#This Row],[OrderAverageTradedPrice]]*MIS[[#This Row],[OrderQuantity]]</f>
        <v>528.75</v>
      </c>
      <c r="AF337">
        <f>MIS[[#This Row],[LTP]]*MIS[[#This Row],[OrderQuantity]]</f>
        <v>506.25</v>
      </c>
      <c r="AG337">
        <f>IF(MIS[[#This Row],[OrderSide]]="SELL",MIS[[#This Row],[VALUE]]-MIS[[#This Row],[LIVE_VALUE]],MIS[[#This Row],[LIVE_VALUE]]-MIS[[#This Row],[VALUE]])</f>
        <v>-22.5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NIFTY2552226300CE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  <c r="AL337" t="str">
        <f>MIS[[#This Row],[Broker]]</f>
        <v>AR</v>
      </c>
      <c r="AM337" t="str">
        <f>MIS[[#This Row],[ClientID]]</f>
        <v>JPF1R205</v>
      </c>
    </row>
    <row r="338" spans="1:3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4.55</v>
      </c>
      <c r="AE338">
        <f>MIS[[#This Row],[OrderAverageTradedPrice]]*MIS[[#This Row],[OrderQuantity]]</f>
        <v>1361.25</v>
      </c>
      <c r="AF338">
        <f>MIS[[#This Row],[LTP]]*MIS[[#This Row],[OrderQuantity]]</f>
        <v>1023.75</v>
      </c>
      <c r="AG338">
        <f>IF(MIS[[#This Row],[OrderSide]]="SELL",MIS[[#This Row],[VALUE]]-MIS[[#This Row],[LIVE_VALUE]],MIS[[#This Row],[LIVE_VALUE]]-MIS[[#This Row],[VALUE]])</f>
        <v>-337.5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  <c r="AL338" t="str">
        <f>MIS[[#This Row],[Broker]]</f>
        <v>AR</v>
      </c>
      <c r="AM338" t="str">
        <f>MIS[[#This Row],[ClientID]]</f>
        <v>JPF1R205</v>
      </c>
    </row>
    <row r="339" spans="1:3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4.5</v>
      </c>
      <c r="AE339">
        <f>MIS[[#This Row],[OrderAverageTradedPrice]]*MIS[[#This Row],[OrderQuantity]]</f>
        <v>330</v>
      </c>
      <c r="AF339">
        <f>MIS[[#This Row],[LTP]]*MIS[[#This Row],[OrderQuantity]]</f>
        <v>180</v>
      </c>
      <c r="AG339">
        <f>IF(MIS[[#This Row],[OrderSide]]="SELL",MIS[[#This Row],[VALUE]]-MIS[[#This Row],[LIVE_VALUE]],MIS[[#This Row],[LIVE_VALUE]]-MIS[[#This Row],[VALUE]])</f>
        <v>-150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9" t="str">
        <f>MIS[[#This Row],[TRADING SYMBOL]]</f>
        <v>SENSEX2552078800PE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XYT</v>
      </c>
      <c r="AL339" t="str">
        <f>MIS[[#This Row],[Broker]]</f>
        <v>AR</v>
      </c>
      <c r="AM339" t="str">
        <f>MIS[[#This Row],[ClientID]]</f>
        <v>JPF1R212</v>
      </c>
    </row>
    <row r="340" spans="1:3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2.25</v>
      </c>
      <c r="AE340">
        <f>MIS[[#This Row],[OrderAverageTradedPrice]]*MIS[[#This Row],[OrderQuantity]]</f>
        <v>176.25</v>
      </c>
      <c r="AF340">
        <f>MIS[[#This Row],[LTP]]*MIS[[#This Row],[OrderQuantity]]</f>
        <v>168.75</v>
      </c>
      <c r="AG340">
        <f>IF(MIS[[#This Row],[OrderSide]]="SELL",MIS[[#This Row],[VALUE]]-MIS[[#This Row],[LIVE_VALUE]],MIS[[#This Row],[LIVE_VALUE]]-MIS[[#This Row],[VALUE]])</f>
        <v>-7.5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NIFTY2552226300CE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  <c r="AL340" t="str">
        <f>MIS[[#This Row],[Broker]]</f>
        <v>AR</v>
      </c>
      <c r="AM340" t="str">
        <f>MIS[[#This Row],[ClientID]]</f>
        <v>JPF1S104</v>
      </c>
    </row>
    <row r="341" spans="1:3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3.7</v>
      </c>
      <c r="AE341">
        <f>MIS[[#This Row],[OrderAverageTradedPrice]]*MIS[[#This Row],[OrderQuantity]]</f>
        <v>102</v>
      </c>
      <c r="AF341">
        <f>MIS[[#This Row],[LTP]]*MIS[[#This Row],[OrderQuantity]]</f>
        <v>74</v>
      </c>
      <c r="AG341">
        <f>IF(MIS[[#This Row],[OrderSide]]="SELL",MIS[[#This Row],[VALUE]]-MIS[[#This Row],[LIVE_VALUE]],MIS[[#This Row],[LIVE_VALUE]]-MIS[[#This Row],[VALUE]])</f>
        <v>-28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SENSEX2552085400CE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  <c r="AL341" t="str">
        <f>MIS[[#This Row],[Broker]]</f>
        <v>AR</v>
      </c>
      <c r="AM341" t="str">
        <f>MIS[[#This Row],[ClientID]]</f>
        <v>JPF1S138</v>
      </c>
    </row>
    <row r="342" spans="1:3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4.55</v>
      </c>
      <c r="AE342">
        <f>MIS[[#This Row],[OrderAverageTradedPrice]]*MIS[[#This Row],[OrderQuantity]]</f>
        <v>907.5</v>
      </c>
      <c r="AF342">
        <f>MIS[[#This Row],[LTP]]*MIS[[#This Row],[OrderQuantity]]</f>
        <v>682.5</v>
      </c>
      <c r="AG342">
        <f>IF(MIS[[#This Row],[OrderSide]]="SELL",MIS[[#This Row],[VALUE]]-MIS[[#This Row],[LIVE_VALUE]],MIS[[#This Row],[LIVE_VALUE]]-MIS[[#This Row],[VALUE]])</f>
        <v>-225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2" t="str">
        <f>MIS[[#This Row],[TRADING SYMBOL]]</f>
        <v>NIFTY2552223700PE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VWAP</v>
      </c>
      <c r="AL342" t="str">
        <f>MIS[[#This Row],[Broker]]</f>
        <v>AR</v>
      </c>
      <c r="AM342" t="str">
        <f>MIS[[#This Row],[ClientID]]</f>
        <v>JPF1S222</v>
      </c>
    </row>
    <row r="343" spans="1:3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4.55</v>
      </c>
      <c r="AE343">
        <f>MIS[[#This Row],[OrderAverageTradedPrice]]*MIS[[#This Row],[OrderQuantity]]</f>
        <v>907.5</v>
      </c>
      <c r="AF343">
        <f>MIS[[#This Row],[LTP]]*MIS[[#This Row],[OrderQuantity]]</f>
        <v>682.5</v>
      </c>
      <c r="AG343">
        <f>IF(MIS[[#This Row],[OrderSide]]="SELL",MIS[[#This Row],[VALUE]]-MIS[[#This Row],[LIVE_VALUE]],MIS[[#This Row],[LIVE_VALUE]]-MIS[[#This Row],[VALUE]])</f>
        <v>-225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NIFTY2552223700PE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  <c r="AL343" t="str">
        <f>MIS[[#This Row],[Broker]]</f>
        <v>AR</v>
      </c>
      <c r="AM343" t="str">
        <f>MIS[[#This Row],[ClientID]]</f>
        <v>JPF1S241</v>
      </c>
    </row>
    <row r="344" spans="1:3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4.55</v>
      </c>
      <c r="AE344">
        <f>MIS[[#This Row],[OrderAverageTradedPrice]]*MIS[[#This Row],[OrderQuantity]]</f>
        <v>907.5</v>
      </c>
      <c r="AF344">
        <f>MIS[[#This Row],[LTP]]*MIS[[#This Row],[OrderQuantity]]</f>
        <v>682.5</v>
      </c>
      <c r="AG344">
        <f>IF(MIS[[#This Row],[OrderSide]]="SELL",MIS[[#This Row],[VALUE]]-MIS[[#This Row],[LIVE_VALUE]],MIS[[#This Row],[LIVE_VALUE]]-MIS[[#This Row],[VALUE]])</f>
        <v>-225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" t="str">
        <f>MIS[[#This Row],[TRADING SYMBOL]]</f>
        <v>NIFTY2552223700PE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VWAP</v>
      </c>
      <c r="AL344" t="str">
        <f>MIS[[#This Row],[Broker]]</f>
        <v>AR</v>
      </c>
      <c r="AM344" t="str">
        <f>MIS[[#This Row],[ClientID]]</f>
        <v>JPF1V101</v>
      </c>
    </row>
    <row r="345" spans="1:3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4.5</v>
      </c>
      <c r="AE345">
        <f>MIS[[#This Row],[OrderAverageTradedPrice]]*MIS[[#This Row],[OrderQuantity]]</f>
        <v>167</v>
      </c>
      <c r="AF345">
        <f>MIS[[#This Row],[LTP]]*MIS[[#This Row],[OrderQuantity]]</f>
        <v>90</v>
      </c>
      <c r="AG345">
        <f>IF(MIS[[#This Row],[OrderSide]]="SELL",MIS[[#This Row],[VALUE]]-MIS[[#This Row],[LIVE_VALUE]],MIS[[#This Row],[LIVE_VALUE]]-MIS[[#This Row],[VALUE]])</f>
        <v>-77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5" t="str">
        <f>MIS[[#This Row],[TRADING SYMBOL]]</f>
        <v>SENSEX2552078800PE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XYT</v>
      </c>
      <c r="AL345" t="str">
        <f>MIS[[#This Row],[Broker]]</f>
        <v>AR</v>
      </c>
      <c r="AM345" t="str">
        <f>MIS[[#This Row],[ClientID]]</f>
        <v>JPF1V179</v>
      </c>
    </row>
    <row r="346" spans="1:3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4.55</v>
      </c>
      <c r="AE346">
        <f>MIS[[#This Row],[OrderAverageTradedPrice]]*MIS[[#This Row],[OrderQuantity]]</f>
        <v>907.5</v>
      </c>
      <c r="AF346">
        <f>MIS[[#This Row],[LTP]]*MIS[[#This Row],[OrderQuantity]]</f>
        <v>682.5</v>
      </c>
      <c r="AG346">
        <f>IF(MIS[[#This Row],[OrderSide]]="SELL",MIS[[#This Row],[VALUE]]-MIS[[#This Row],[LIVE_VALUE]],MIS[[#This Row],[LIVE_VALUE]]-MIS[[#This Row],[VALUE]])</f>
        <v>-225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  <c r="AL346" t="str">
        <f>MIS[[#This Row],[Broker]]</f>
        <v>AR</v>
      </c>
      <c r="AM346" t="str">
        <f>MIS[[#This Row],[ClientID]]</f>
        <v>JPF1V179</v>
      </c>
    </row>
    <row r="347" spans="1:3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4.55</v>
      </c>
      <c r="AE347">
        <f>MIS[[#This Row],[OrderAverageTradedPrice]]*MIS[[#This Row],[OrderQuantity]]</f>
        <v>1361.25</v>
      </c>
      <c r="AF347">
        <f>MIS[[#This Row],[LTP]]*MIS[[#This Row],[OrderQuantity]]</f>
        <v>1023.75</v>
      </c>
      <c r="AG347">
        <f>IF(MIS[[#This Row],[OrderSide]]="SELL",MIS[[#This Row],[VALUE]]-MIS[[#This Row],[LIVE_VALUE]],MIS[[#This Row],[LIVE_VALUE]]-MIS[[#This Row],[VALUE]])</f>
        <v>-337.5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  <c r="AL347" t="str">
        <f>MIS[[#This Row],[Broker]]</f>
        <v>AR</v>
      </c>
      <c r="AM347" t="str">
        <f>MIS[[#This Row],[ClientID]]</f>
        <v>JPF1Y102</v>
      </c>
    </row>
    <row r="348" spans="1:3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2.25</v>
      </c>
      <c r="AE348">
        <f>MIS[[#This Row],[OrderAverageTradedPrice]]*MIS[[#This Row],[OrderQuantity]]</f>
        <v>528.75</v>
      </c>
      <c r="AF348">
        <f>MIS[[#This Row],[LTP]]*MIS[[#This Row],[OrderQuantity]]</f>
        <v>506.25</v>
      </c>
      <c r="AG348">
        <f>IF(MIS[[#This Row],[OrderSide]]="SELL",MIS[[#This Row],[VALUE]]-MIS[[#This Row],[LIVE_VALUE]],MIS[[#This Row],[LIVE_VALUE]]-MIS[[#This Row],[VALUE]])</f>
        <v>-22.5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NIFTY2552226300CE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  <c r="AL348" t="str">
        <f>MIS[[#This Row],[Broker]]</f>
        <v>AR</v>
      </c>
      <c r="AM348" t="str">
        <f>MIS[[#This Row],[ClientID]]</f>
        <v>JPP690</v>
      </c>
    </row>
    <row r="349" spans="1:3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4.55</v>
      </c>
      <c r="AE349">
        <f>MIS[[#This Row],[OrderAverageTradedPrice]]*MIS[[#This Row],[OrderQuantity]]</f>
        <v>2268.75</v>
      </c>
      <c r="AF349">
        <f>MIS[[#This Row],[LTP]]*MIS[[#This Row],[OrderQuantity]]</f>
        <v>1706.25</v>
      </c>
      <c r="AG349">
        <f>IF(MIS[[#This Row],[OrderSide]]="SELL",MIS[[#This Row],[VALUE]]-MIS[[#This Row],[LIVE_VALUE]],MIS[[#This Row],[LIVE_VALUE]]-MIS[[#This Row],[VALUE]])</f>
        <v>-562.5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  <c r="AL349" t="str">
        <f>MIS[[#This Row],[Broker]]</f>
        <v>AR</v>
      </c>
      <c r="AM349" t="str">
        <f>MIS[[#This Row],[ClientID]]</f>
        <v>JPS10G101</v>
      </c>
    </row>
    <row r="350" spans="1:3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2.25</v>
      </c>
      <c r="AE350">
        <f>MIS[[#This Row],[OrderAverageTradedPrice]]*MIS[[#This Row],[OrderQuantity]]</f>
        <v>1057.5</v>
      </c>
      <c r="AF350">
        <f>MIS[[#This Row],[LTP]]*MIS[[#This Row],[OrderQuantity]]</f>
        <v>1012.5</v>
      </c>
      <c r="AG350">
        <f>IF(MIS[[#This Row],[OrderSide]]="SELL",MIS[[#This Row],[VALUE]]-MIS[[#This Row],[LIVE_VALUE]],MIS[[#This Row],[LIVE_VALUE]]-MIS[[#This Row],[VALUE]])</f>
        <v>-45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NIFTY2552226300CE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  <c r="AL350" t="str">
        <f>MIS[[#This Row],[Broker]]</f>
        <v>AR</v>
      </c>
      <c r="AM350" t="str">
        <f>MIS[[#This Row],[ClientID]]</f>
        <v>JPS1787</v>
      </c>
    </row>
    <row r="351" spans="1:3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27.85</v>
      </c>
      <c r="AE351">
        <f>MIS[[#This Row],[OrderAverageTradedPrice]]*MIS[[#This Row],[OrderQuantity]]</f>
        <v>13095</v>
      </c>
      <c r="AF351">
        <f>MIS[[#This Row],[LTP]]*MIS[[#This Row],[OrderQuantity]]</f>
        <v>12532.5</v>
      </c>
      <c r="AG351">
        <f>IF(MIS[[#This Row],[OrderSide]]="SELL",MIS[[#This Row],[VALUE]]-MIS[[#This Row],[LIVE_VALUE]],MIS[[#This Row],[LIVE_VALUE]]-MIS[[#This Row],[VALUE]])</f>
        <v>-562.5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NIFTY2552225500CE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  <c r="AL351" t="str">
        <f>MIS[[#This Row],[Broker]]</f>
        <v>CHOICE</v>
      </c>
      <c r="AM351" t="str">
        <f>MIS[[#This Row],[ClientID]]</f>
        <v>D600</v>
      </c>
    </row>
    <row r="352" spans="1:3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3.7</v>
      </c>
      <c r="AE352">
        <f>MIS[[#This Row],[OrderAverageTradedPrice]]*MIS[[#This Row],[OrderQuantity]]</f>
        <v>917.99999999999989</v>
      </c>
      <c r="AF352">
        <f>MIS[[#This Row],[LTP]]*MIS[[#This Row],[OrderQuantity]]</f>
        <v>666</v>
      </c>
      <c r="AG352">
        <f>IF(MIS[[#This Row],[OrderSide]]="SELL",MIS[[#This Row],[VALUE]]-MIS[[#This Row],[LIVE_VALUE]],MIS[[#This Row],[LIVE_VALUE]]-MIS[[#This Row],[VALUE]])</f>
        <v>-251.99999999999989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SENSEX2552085400CE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  <c r="AL352" t="str">
        <f>MIS[[#This Row],[Broker]]</f>
        <v>JM</v>
      </c>
      <c r="AM352" t="str">
        <f>MIS[[#This Row],[ClientID]]</f>
        <v>12314455</v>
      </c>
    </row>
    <row r="353" spans="1:3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3.7</v>
      </c>
      <c r="AE353">
        <f>MIS[[#This Row],[OrderAverageTradedPrice]]*MIS[[#This Row],[OrderQuantity]]</f>
        <v>103</v>
      </c>
      <c r="AF353">
        <f>MIS[[#This Row],[LTP]]*MIS[[#This Row],[OrderQuantity]]</f>
        <v>74</v>
      </c>
      <c r="AG353">
        <f>IF(MIS[[#This Row],[OrderSide]]="SELL",MIS[[#This Row],[VALUE]]-MIS[[#This Row],[LIVE_VALUE]],MIS[[#This Row],[LIVE_VALUE]]-MIS[[#This Row],[VALUE]])</f>
        <v>-29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3" t="str">
        <f>MIS[[#This Row],[TRADING SYMBOL]]</f>
        <v>SENSEX2552085400CE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XYT</v>
      </c>
      <c r="AL353" t="str">
        <f>MIS[[#This Row],[Broker]]</f>
        <v>JM</v>
      </c>
      <c r="AM353" t="str">
        <f>MIS[[#This Row],[ClientID]]</f>
        <v>12314526</v>
      </c>
    </row>
    <row r="354" spans="1:3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3.7</v>
      </c>
      <c r="AE354">
        <f>MIS[[#This Row],[OrderAverageTradedPrice]]*MIS[[#This Row],[OrderQuantity]]</f>
        <v>1332.9999999999982</v>
      </c>
      <c r="AF354">
        <f>MIS[[#This Row],[LTP]]*MIS[[#This Row],[OrderQuantity]]</f>
        <v>962</v>
      </c>
      <c r="AG354">
        <f>IF(MIS[[#This Row],[OrderSide]]="SELL",MIS[[#This Row],[VALUE]]-MIS[[#This Row],[LIVE_VALUE]],MIS[[#This Row],[LIVE_VALUE]]-MIS[[#This Row],[VALUE]])</f>
        <v>-370.99999999999818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4" t="str">
        <f>MIS[[#This Row],[TRADING SYMBOL]]</f>
        <v>SENSEX2552085400CE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XYT</v>
      </c>
      <c r="AL354" t="str">
        <f>MIS[[#This Row],[Broker]]</f>
        <v>JM</v>
      </c>
      <c r="AM354" t="str">
        <f>MIS[[#This Row],[ClientID]]</f>
        <v>12314964</v>
      </c>
    </row>
    <row r="355" spans="1:3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3.7</v>
      </c>
      <c r="AE355">
        <f>MIS[[#This Row],[OrderAverageTradedPrice]]*MIS[[#This Row],[OrderQuantity]]</f>
        <v>102</v>
      </c>
      <c r="AF355">
        <f>MIS[[#This Row],[LTP]]*MIS[[#This Row],[OrderQuantity]]</f>
        <v>74</v>
      </c>
      <c r="AG355">
        <f>IF(MIS[[#This Row],[OrderSide]]="SELL",MIS[[#This Row],[VALUE]]-MIS[[#This Row],[LIVE_VALUE]],MIS[[#This Row],[LIVE_VALUE]]-MIS[[#This Row],[VALUE]])</f>
        <v>-28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5" t="str">
        <f>MIS[[#This Row],[TRADING SYMBOL]]</f>
        <v>SENSEX2552085400CE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XYT</v>
      </c>
      <c r="AL355" t="str">
        <f>MIS[[#This Row],[Broker]]</f>
        <v>MO</v>
      </c>
      <c r="AM355" t="str">
        <f>MIS[[#This Row],[ClientID]]</f>
        <v>OMDLAS1233</v>
      </c>
    </row>
    <row r="356" spans="1:3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4.5</v>
      </c>
      <c r="AE356">
        <f>MIS[[#This Row],[OrderAverageTradedPrice]]*MIS[[#This Row],[OrderQuantity]]</f>
        <v>166</v>
      </c>
      <c r="AF356">
        <f>MIS[[#This Row],[LTP]]*MIS[[#This Row],[OrderQuantity]]</f>
        <v>90</v>
      </c>
      <c r="AG356">
        <f>IF(MIS[[#This Row],[OrderSide]]="SELL",MIS[[#This Row],[VALUE]]-MIS[[#This Row],[LIVE_VALUE]],MIS[[#This Row],[LIVE_VALUE]]-MIS[[#This Row],[VALUE]])</f>
        <v>-76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6" t="str">
        <f>MIS[[#This Row],[TRADING SYMBOL]]</f>
        <v>SENSEX2552078800PE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XYT</v>
      </c>
      <c r="AL356" t="str">
        <f>MIS[[#This Row],[Broker]]</f>
        <v>MO</v>
      </c>
      <c r="AM356" t="str">
        <f>MIS[[#This Row],[ClientID]]</f>
        <v>OMDLAS1233</v>
      </c>
    </row>
    <row r="357" spans="1:3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3.7</v>
      </c>
      <c r="AE357">
        <f>MIS[[#This Row],[OrderAverageTradedPrice]]*MIS[[#This Row],[OrderQuantity]]</f>
        <v>808</v>
      </c>
      <c r="AF357">
        <f>MIS[[#This Row],[LTP]]*MIS[[#This Row],[OrderQuantity]]</f>
        <v>592</v>
      </c>
      <c r="AG357">
        <f>IF(MIS[[#This Row],[OrderSide]]="SELL",MIS[[#This Row],[VALUE]]-MIS[[#This Row],[LIVE_VALUE]],MIS[[#This Row],[LIVE_VALUE]]-MIS[[#This Row],[VALUE]])</f>
        <v>-216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SENSEX2552085400CE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  <c r="AL357" t="str">
        <f>MIS[[#This Row],[Broker]]</f>
        <v>XTS</v>
      </c>
      <c r="AM357" t="str">
        <f>MIS[[#This Row],[ClientID]]</f>
        <v>FIXAKE0000</v>
      </c>
    </row>
    <row r="358" spans="1:3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4.5</v>
      </c>
      <c r="AE358">
        <f>MIS[[#This Row],[OrderAverageTradedPrice]]*MIS[[#This Row],[OrderQuantity]]</f>
        <v>1344</v>
      </c>
      <c r="AF358">
        <f>MIS[[#This Row],[LTP]]*MIS[[#This Row],[OrderQuantity]]</f>
        <v>720</v>
      </c>
      <c r="AG358">
        <f>IF(MIS[[#This Row],[OrderSide]]="SELL",MIS[[#This Row],[VALUE]]-MIS[[#This Row],[LIVE_VALUE]],MIS[[#This Row],[LIVE_VALUE]]-MIS[[#This Row],[VALUE]])</f>
        <v>-624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SENSEX2552078800PE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  <c r="AL358" t="str">
        <f>MIS[[#This Row],[Broker]]</f>
        <v>XTS</v>
      </c>
      <c r="AM358" t="str">
        <f>MIS[[#This Row],[ClientID]]</f>
        <v>FIXAKE0000</v>
      </c>
    </row>
    <row r="359" spans="1:3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4.55</v>
      </c>
      <c r="AE359">
        <f>MIS[[#This Row],[OrderAverageTradedPrice]]*MIS[[#This Row],[OrderQuantity]]</f>
        <v>1361.25</v>
      </c>
      <c r="AF359">
        <f>MIS[[#This Row],[LTP]]*MIS[[#This Row],[OrderQuantity]]</f>
        <v>1023.75</v>
      </c>
      <c r="AG359">
        <f>IF(MIS[[#This Row],[OrderSide]]="SELL",MIS[[#This Row],[VALUE]]-MIS[[#This Row],[LIVE_VALUE]],MIS[[#This Row],[LIVE_VALUE]]-MIS[[#This Row],[VALUE]])</f>
        <v>-337.5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NIFTY2552223700PE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  <c r="AL359" t="str">
        <f>MIS[[#This Row],[Broker]]</f>
        <v>AR</v>
      </c>
      <c r="AM359" t="str">
        <f>MIS[[#This Row],[ClientID]]</f>
        <v>GDL1R112</v>
      </c>
    </row>
    <row r="360" spans="1:3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4.55</v>
      </c>
      <c r="AE360">
        <f>MIS[[#This Row],[OrderAverageTradedPrice]]*MIS[[#This Row],[OrderQuantity]]</f>
        <v>1350</v>
      </c>
      <c r="AF360">
        <f>MIS[[#This Row],[LTP]]*MIS[[#This Row],[OrderQuantity]]</f>
        <v>1023.75</v>
      </c>
      <c r="AG360">
        <f>IF(MIS[[#This Row],[OrderSide]]="SELL",MIS[[#This Row],[VALUE]]-MIS[[#This Row],[LIVE_VALUE]],MIS[[#This Row],[LIVE_VALUE]]-MIS[[#This Row],[VALUE]])</f>
        <v>-326.25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NIFTY2552223700PE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  <c r="AL360" t="str">
        <f>MIS[[#This Row],[Broker]]</f>
        <v>AR</v>
      </c>
      <c r="AM360" t="str">
        <f>MIS[[#This Row],[ClientID]]</f>
        <v>GDLC2R124</v>
      </c>
    </row>
    <row r="361" spans="1:3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2.25</v>
      </c>
      <c r="AE361">
        <f>MIS[[#This Row],[OrderAverageTradedPrice]]*MIS[[#This Row],[OrderQuantity]]</f>
        <v>528.75</v>
      </c>
      <c r="AF361">
        <f>MIS[[#This Row],[LTP]]*MIS[[#This Row],[OrderQuantity]]</f>
        <v>506.25</v>
      </c>
      <c r="AG361">
        <f>IF(MIS[[#This Row],[OrderSide]]="SELL",MIS[[#This Row],[VALUE]]-MIS[[#This Row],[LIVE_VALUE]],MIS[[#This Row],[LIVE_VALUE]]-MIS[[#This Row],[VALUE]])</f>
        <v>-22.5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1" t="str">
        <f>MIS[[#This Row],[TRADING SYMBOL]]</f>
        <v>NIFTY2552226300CE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VWAP</v>
      </c>
      <c r="AL361" t="str">
        <f>MIS[[#This Row],[Broker]]</f>
        <v>AR</v>
      </c>
      <c r="AM361" t="str">
        <f>MIS[[#This Row],[ClientID]]</f>
        <v>GKOHNA327</v>
      </c>
    </row>
    <row r="362" spans="1:3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4.55</v>
      </c>
      <c r="AE362">
        <f>MIS[[#This Row],[OrderAverageTradedPrice]]*MIS[[#This Row],[OrderQuantity]]</f>
        <v>1350</v>
      </c>
      <c r="AF362">
        <f>MIS[[#This Row],[LTP]]*MIS[[#This Row],[OrderQuantity]]</f>
        <v>1023.75</v>
      </c>
      <c r="AG362">
        <f>IF(MIS[[#This Row],[OrderSide]]="SELL",MIS[[#This Row],[VALUE]]-MIS[[#This Row],[LIVE_VALUE]],MIS[[#This Row],[LIVE_VALUE]]-MIS[[#This Row],[VALUE]])</f>
        <v>-326.25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2" t="str">
        <f>MIS[[#This Row],[TRADING SYMBOL]]</f>
        <v>NIFTY2552223700PE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VWAP</v>
      </c>
      <c r="AL362" t="str">
        <f>MIS[[#This Row],[Broker]]</f>
        <v>AR</v>
      </c>
      <c r="AM362" t="str">
        <f>MIS[[#This Row],[ClientID]]</f>
        <v>HOT133</v>
      </c>
    </row>
    <row r="363" spans="1:3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4.55</v>
      </c>
      <c r="AE363">
        <f>MIS[[#This Row],[OrderAverageTradedPrice]]*MIS[[#This Row],[OrderQuantity]]</f>
        <v>907.5</v>
      </c>
      <c r="AF363">
        <f>MIS[[#This Row],[LTP]]*MIS[[#This Row],[OrderQuantity]]</f>
        <v>682.5</v>
      </c>
      <c r="AG363">
        <f>IF(MIS[[#This Row],[OrderSide]]="SELL",MIS[[#This Row],[VALUE]]-MIS[[#This Row],[LIVE_VALUE]],MIS[[#This Row],[LIVE_VALUE]]-MIS[[#This Row],[VALUE]])</f>
        <v>-225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3" t="str">
        <f>MIS[[#This Row],[TRADING SYMBOL]]</f>
        <v>NIFTY2552223700PE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VWAP</v>
      </c>
      <c r="AL363" t="str">
        <f>MIS[[#This Row],[Broker]]</f>
        <v>AR</v>
      </c>
      <c r="AM363" t="str">
        <f>MIS[[#This Row],[ClientID]]</f>
        <v>HYD5K129</v>
      </c>
    </row>
    <row r="364" spans="1:3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4.55</v>
      </c>
      <c r="AE364">
        <f>MIS[[#This Row],[OrderAverageTradedPrice]]*MIS[[#This Row],[OrderQuantity]]</f>
        <v>450</v>
      </c>
      <c r="AF364">
        <f>MIS[[#This Row],[LTP]]*MIS[[#This Row],[OrderQuantity]]</f>
        <v>341.25</v>
      </c>
      <c r="AG364">
        <f>IF(MIS[[#This Row],[OrderSide]]="SELL",MIS[[#This Row],[VALUE]]-MIS[[#This Row],[LIVE_VALUE]],MIS[[#This Row],[LIVE_VALUE]]-MIS[[#This Row],[VALUE]])</f>
        <v>-108.75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4" t="str">
        <f>MIS[[#This Row],[TRADING SYMBOL]]</f>
        <v>NIFTY2552223700PE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VWAP</v>
      </c>
      <c r="AL364" t="str">
        <f>MIS[[#This Row],[Broker]]</f>
        <v>AR</v>
      </c>
      <c r="AM364" t="str">
        <f>MIS[[#This Row],[ClientID]]</f>
        <v>JPF1A104</v>
      </c>
    </row>
    <row r="365" spans="1:3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4.5</v>
      </c>
      <c r="AE365">
        <f>MIS[[#This Row],[OrderAverageTradedPrice]]*MIS[[#This Row],[OrderQuantity]]</f>
        <v>167</v>
      </c>
      <c r="AF365">
        <f>MIS[[#This Row],[LTP]]*MIS[[#This Row],[OrderQuantity]]</f>
        <v>90</v>
      </c>
      <c r="AG365">
        <f>IF(MIS[[#This Row],[OrderSide]]="SELL",MIS[[#This Row],[VALUE]]-MIS[[#This Row],[LIVE_VALUE]],MIS[[#This Row],[LIVE_VALUE]]-MIS[[#This Row],[VALUE]])</f>
        <v>-77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SENSEX2552078800PE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  <c r="AL365" t="str">
        <f>MIS[[#This Row],[Broker]]</f>
        <v>AR</v>
      </c>
      <c r="AM365" t="str">
        <f>MIS[[#This Row],[ClientID]]</f>
        <v>JPF1G157</v>
      </c>
    </row>
    <row r="366" spans="1:3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2.25</v>
      </c>
      <c r="AE366">
        <f>MIS[[#This Row],[OrderAverageTradedPrice]]*MIS[[#This Row],[OrderQuantity]]</f>
        <v>176.25</v>
      </c>
      <c r="AF366">
        <f>MIS[[#This Row],[LTP]]*MIS[[#This Row],[OrderQuantity]]</f>
        <v>168.75</v>
      </c>
      <c r="AG366">
        <f>IF(MIS[[#This Row],[OrderSide]]="SELL",MIS[[#This Row],[VALUE]]-MIS[[#This Row],[LIVE_VALUE]],MIS[[#This Row],[LIVE_VALUE]]-MIS[[#This Row],[VALUE]])</f>
        <v>-7.5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6" t="str">
        <f>MIS[[#This Row],[TRADING SYMBOL]]</f>
        <v>NIFTY2552226300CE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VWAP</v>
      </c>
      <c r="AL366" t="str">
        <f>MIS[[#This Row],[Broker]]</f>
        <v>AR</v>
      </c>
      <c r="AM366" t="str">
        <f>MIS[[#This Row],[ClientID]]</f>
        <v>JPF1G157</v>
      </c>
    </row>
    <row r="367" spans="1:3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4.55</v>
      </c>
      <c r="AE367">
        <f>MIS[[#This Row],[OrderAverageTradedPrice]]*MIS[[#This Row],[OrderQuantity]]</f>
        <v>450</v>
      </c>
      <c r="AF367">
        <f>MIS[[#This Row],[LTP]]*MIS[[#This Row],[OrderQuantity]]</f>
        <v>341.25</v>
      </c>
      <c r="AG367">
        <f>IF(MIS[[#This Row],[OrderSide]]="SELL",MIS[[#This Row],[VALUE]]-MIS[[#This Row],[LIVE_VALUE]],MIS[[#This Row],[LIVE_VALUE]]-MIS[[#This Row],[VALUE]])</f>
        <v>-108.75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7" t="str">
        <f>MIS[[#This Row],[TRADING SYMBOL]]</f>
        <v>NIFTY2552223700PE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VWAP</v>
      </c>
      <c r="AL367" t="str">
        <f>MIS[[#This Row],[Broker]]</f>
        <v>AR</v>
      </c>
      <c r="AM367" t="str">
        <f>MIS[[#This Row],[ClientID]]</f>
        <v>JPF1G157</v>
      </c>
    </row>
    <row r="368" spans="1:3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4.55</v>
      </c>
      <c r="AE368">
        <f>MIS[[#This Row],[OrderAverageTradedPrice]]*MIS[[#This Row],[OrderQuantity]]</f>
        <v>453.75</v>
      </c>
      <c r="AF368">
        <f>MIS[[#This Row],[LTP]]*MIS[[#This Row],[OrderQuantity]]</f>
        <v>341.25</v>
      </c>
      <c r="AG368">
        <f>IF(MIS[[#This Row],[OrderSide]]="SELL",MIS[[#This Row],[VALUE]]-MIS[[#This Row],[LIVE_VALUE]],MIS[[#This Row],[LIVE_VALUE]]-MIS[[#This Row],[VALUE]])</f>
        <v>-112.5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8" t="str">
        <f>MIS[[#This Row],[TRADING SYMBOL]]</f>
        <v>NIFTY2552223700PE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VWAP</v>
      </c>
      <c r="AL368" t="str">
        <f>MIS[[#This Row],[Broker]]</f>
        <v>AR</v>
      </c>
      <c r="AM368" t="str">
        <f>MIS[[#This Row],[ClientID]]</f>
        <v>JPF1K163</v>
      </c>
    </row>
    <row r="369" spans="1:3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2.25</v>
      </c>
      <c r="AE369">
        <f>MIS[[#This Row],[OrderAverageTradedPrice]]*MIS[[#This Row],[OrderQuantity]]</f>
        <v>176.25</v>
      </c>
      <c r="AF369">
        <f>MIS[[#This Row],[LTP]]*MIS[[#This Row],[OrderQuantity]]</f>
        <v>168.75</v>
      </c>
      <c r="AG369">
        <f>IF(MIS[[#This Row],[OrderSide]]="SELL",MIS[[#This Row],[VALUE]]-MIS[[#This Row],[LIVE_VALUE]],MIS[[#This Row],[LIVE_VALUE]]-MIS[[#This Row],[VALUE]])</f>
        <v>-7.5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NIFTY2552226300CE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  <c r="AL369" t="str">
        <f>MIS[[#This Row],[Broker]]</f>
        <v>AR</v>
      </c>
      <c r="AM369" t="str">
        <f>MIS[[#This Row],[ClientID]]</f>
        <v>JPF1N167</v>
      </c>
    </row>
    <row r="370" spans="1:3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2.25</v>
      </c>
      <c r="AE370">
        <f>MIS[[#This Row],[OrderAverageTradedPrice]]*MIS[[#This Row],[OrderQuantity]]</f>
        <v>352.5</v>
      </c>
      <c r="AF370">
        <f>MIS[[#This Row],[LTP]]*MIS[[#This Row],[OrderQuantity]]</f>
        <v>337.5</v>
      </c>
      <c r="AG370">
        <f>IF(MIS[[#This Row],[OrderSide]]="SELL",MIS[[#This Row],[VALUE]]-MIS[[#This Row],[LIVE_VALUE]],MIS[[#This Row],[LIVE_VALUE]]-MIS[[#This Row],[VALUE]])</f>
        <v>-15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NIFTY2552226300CE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  <c r="AL370" t="str">
        <f>MIS[[#This Row],[Broker]]</f>
        <v>AR</v>
      </c>
      <c r="AM370" t="str">
        <f>MIS[[#This Row],[ClientID]]</f>
        <v>JPF1N169</v>
      </c>
    </row>
    <row r="371" spans="1:3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4.55</v>
      </c>
      <c r="AE371">
        <f>MIS[[#This Row],[OrderAverageTradedPrice]]*MIS[[#This Row],[OrderQuantity]]</f>
        <v>453.75</v>
      </c>
      <c r="AF371">
        <f>MIS[[#This Row],[LTP]]*MIS[[#This Row],[OrderQuantity]]</f>
        <v>341.25</v>
      </c>
      <c r="AG371">
        <f>IF(MIS[[#This Row],[OrderSide]]="SELL",MIS[[#This Row],[VALUE]]-MIS[[#This Row],[LIVE_VALUE]],MIS[[#This Row],[LIVE_VALUE]]-MIS[[#This Row],[VALUE]])</f>
        <v>-112.5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1" t="str">
        <f>MIS[[#This Row],[TRADING SYMBOL]]</f>
        <v>NIFTY2552223700PE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VWAP</v>
      </c>
      <c r="AL371" t="str">
        <f>MIS[[#This Row],[Broker]]</f>
        <v>AR</v>
      </c>
      <c r="AM371" t="str">
        <f>MIS[[#This Row],[ClientID]]</f>
        <v>JPF1P112</v>
      </c>
    </row>
    <row r="372" spans="1:3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2.25</v>
      </c>
      <c r="AE372">
        <f>MIS[[#This Row],[OrderAverageTradedPrice]]*MIS[[#This Row],[OrderQuantity]]</f>
        <v>176.25</v>
      </c>
      <c r="AF372">
        <f>MIS[[#This Row],[LTP]]*MIS[[#This Row],[OrderQuantity]]</f>
        <v>168.75</v>
      </c>
      <c r="AG372">
        <f>IF(MIS[[#This Row],[OrderSide]]="SELL",MIS[[#This Row],[VALUE]]-MIS[[#This Row],[LIVE_VALUE]],MIS[[#This Row],[LIVE_VALUE]]-MIS[[#This Row],[VALUE]])</f>
        <v>-7.5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2" t="str">
        <f>MIS[[#This Row],[TRADING SYMBOL]]</f>
        <v>NIFTY2552226300CE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VWAP</v>
      </c>
      <c r="AL372" t="str">
        <f>MIS[[#This Row],[Broker]]</f>
        <v>AR</v>
      </c>
      <c r="AM372" t="str">
        <f>MIS[[#This Row],[ClientID]]</f>
        <v>JPF1R212</v>
      </c>
    </row>
    <row r="373" spans="1:3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4.55</v>
      </c>
      <c r="AE373">
        <f>MIS[[#This Row],[OrderAverageTradedPrice]]*MIS[[#This Row],[OrderQuantity]]</f>
        <v>450</v>
      </c>
      <c r="AF373">
        <f>MIS[[#This Row],[LTP]]*MIS[[#This Row],[OrderQuantity]]</f>
        <v>341.25</v>
      </c>
      <c r="AG373">
        <f>IF(MIS[[#This Row],[OrderSide]]="SELL",MIS[[#This Row],[VALUE]]-MIS[[#This Row],[LIVE_VALUE]],MIS[[#This Row],[LIVE_VALUE]]-MIS[[#This Row],[VALUE]])</f>
        <v>-108.75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  <c r="AL373" t="str">
        <f>MIS[[#This Row],[Broker]]</f>
        <v>AR</v>
      </c>
      <c r="AM373" t="str">
        <f>MIS[[#This Row],[ClientID]]</f>
        <v>JPF1S104</v>
      </c>
    </row>
    <row r="374" spans="1:3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4.5</v>
      </c>
      <c r="AE374">
        <f>MIS[[#This Row],[OrderAverageTradedPrice]]*MIS[[#This Row],[OrderQuantity]]</f>
        <v>169</v>
      </c>
      <c r="AF374">
        <f>MIS[[#This Row],[LTP]]*MIS[[#This Row],[OrderQuantity]]</f>
        <v>90</v>
      </c>
      <c r="AG374">
        <f>IF(MIS[[#This Row],[OrderSide]]="SELL",MIS[[#This Row],[VALUE]]-MIS[[#This Row],[LIVE_VALUE]],MIS[[#This Row],[LIVE_VALUE]]-MIS[[#This Row],[VALUE]])</f>
        <v>-79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4" t="str">
        <f>MIS[[#This Row],[TRADING SYMBOL]]</f>
        <v>SENSEX2552078800PE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XYT</v>
      </c>
      <c r="AL374" t="str">
        <f>MIS[[#This Row],[Broker]]</f>
        <v>AR</v>
      </c>
      <c r="AM374" t="str">
        <f>MIS[[#This Row],[ClientID]]</f>
        <v>JPF1S138</v>
      </c>
    </row>
    <row r="375" spans="1:3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2.25</v>
      </c>
      <c r="AE375">
        <f>MIS[[#This Row],[OrderAverageTradedPrice]]*MIS[[#This Row],[OrderQuantity]]</f>
        <v>352.5</v>
      </c>
      <c r="AF375">
        <f>MIS[[#This Row],[LTP]]*MIS[[#This Row],[OrderQuantity]]</f>
        <v>337.5</v>
      </c>
      <c r="AG375">
        <f>IF(MIS[[#This Row],[OrderSide]]="SELL",MIS[[#This Row],[VALUE]]-MIS[[#This Row],[LIVE_VALUE]],MIS[[#This Row],[LIVE_VALUE]]-MIS[[#This Row],[VALUE]])</f>
        <v>-15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5" t="str">
        <f>MIS[[#This Row],[TRADING SYMBOL]]</f>
        <v>NIFTY2552226300CE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VWAP</v>
      </c>
      <c r="AL375" t="str">
        <f>MIS[[#This Row],[Broker]]</f>
        <v>AR</v>
      </c>
      <c r="AM375" t="str">
        <f>MIS[[#This Row],[ClientID]]</f>
        <v>JPF1S138</v>
      </c>
    </row>
    <row r="376" spans="1:3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4.55</v>
      </c>
      <c r="AE376">
        <f>MIS[[#This Row],[OrderAverageTradedPrice]]*MIS[[#This Row],[OrderQuantity]]</f>
        <v>1361.25</v>
      </c>
      <c r="AF376">
        <f>MIS[[#This Row],[LTP]]*MIS[[#This Row],[OrderQuantity]]</f>
        <v>1023.75</v>
      </c>
      <c r="AG376">
        <f>IF(MIS[[#This Row],[OrderSide]]="SELL",MIS[[#This Row],[VALUE]]-MIS[[#This Row],[LIVE_VALUE]],MIS[[#This Row],[LIVE_VALUE]]-MIS[[#This Row],[VALUE]])</f>
        <v>-337.5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  <c r="AL376" t="str">
        <f>MIS[[#This Row],[Broker]]</f>
        <v>AR</v>
      </c>
      <c r="AM376" t="str">
        <f>MIS[[#This Row],[ClientID]]</f>
        <v>JPP690</v>
      </c>
    </row>
    <row r="377" spans="1:3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2.25</v>
      </c>
      <c r="AE377">
        <f>MIS[[#This Row],[OrderAverageTradedPrice]]*MIS[[#This Row],[OrderQuantity]]</f>
        <v>176.25</v>
      </c>
      <c r="AF377">
        <f>MIS[[#This Row],[LTP]]*MIS[[#This Row],[OrderQuantity]]</f>
        <v>168.75</v>
      </c>
      <c r="AG377">
        <f>IF(MIS[[#This Row],[OrderSide]]="SELL",MIS[[#This Row],[VALUE]]-MIS[[#This Row],[LIVE_VALUE]],MIS[[#This Row],[LIVE_VALUE]]-MIS[[#This Row],[VALUE]])</f>
        <v>-7.5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7" t="str">
        <f>MIS[[#This Row],[TRADING SYMBOL]]</f>
        <v>NIFTY2552226300CE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VWAP</v>
      </c>
      <c r="AL377" t="str">
        <f>MIS[[#This Row],[Broker]]</f>
        <v>AR</v>
      </c>
      <c r="AM377" t="str">
        <f>MIS[[#This Row],[ClientID]]</f>
        <v>JPS10S109</v>
      </c>
    </row>
    <row r="378" spans="1:3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2.25</v>
      </c>
      <c r="AE378">
        <f>MIS[[#This Row],[OrderAverageTradedPrice]]*MIS[[#This Row],[OrderQuantity]]</f>
        <v>352.5</v>
      </c>
      <c r="AF378">
        <f>MIS[[#This Row],[LTP]]*MIS[[#This Row],[OrderQuantity]]</f>
        <v>337.5</v>
      </c>
      <c r="AG378">
        <f>IF(MIS[[#This Row],[OrderSide]]="SELL",MIS[[#This Row],[VALUE]]-MIS[[#This Row],[LIVE_VALUE]],MIS[[#This Row],[LIVE_VALUE]]-MIS[[#This Row],[VALUE]])</f>
        <v>-15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8" t="str">
        <f>MIS[[#This Row],[TRADING SYMBOL]]</f>
        <v>NIFTY2552226300CE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VWAP</v>
      </c>
      <c r="AL378" t="str">
        <f>MIS[[#This Row],[Broker]]</f>
        <v>AR</v>
      </c>
      <c r="AM378" t="str">
        <f>MIS[[#This Row],[ClientID]]</f>
        <v>JPS10U102</v>
      </c>
    </row>
    <row r="379" spans="1:3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4.55</v>
      </c>
      <c r="AE379">
        <f>MIS[[#This Row],[OrderAverageTradedPrice]]*MIS[[#This Row],[OrderQuantity]]</f>
        <v>2700</v>
      </c>
      <c r="AF379">
        <f>MIS[[#This Row],[LTP]]*MIS[[#This Row],[OrderQuantity]]</f>
        <v>2047.5</v>
      </c>
      <c r="AG379">
        <f>IF(MIS[[#This Row],[OrderSide]]="SELL",MIS[[#This Row],[VALUE]]-MIS[[#This Row],[LIVE_VALUE]],MIS[[#This Row],[LIVE_VALUE]]-MIS[[#This Row],[VALUE]])</f>
        <v>-652.5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  <c r="AL379" t="str">
        <f>MIS[[#This Row],[Broker]]</f>
        <v>AR</v>
      </c>
      <c r="AM379" t="str">
        <f>MIS[[#This Row],[ClientID]]</f>
        <v>JPS1787</v>
      </c>
    </row>
    <row r="380" spans="1:3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3.7</v>
      </c>
      <c r="AE380">
        <f>MIS[[#This Row],[OrderAverageTradedPrice]]*MIS[[#This Row],[OrderQuantity]]</f>
        <v>509.99999999999994</v>
      </c>
      <c r="AF380">
        <f>MIS[[#This Row],[LTP]]*MIS[[#This Row],[OrderQuantity]]</f>
        <v>370</v>
      </c>
      <c r="AG380">
        <f>IF(MIS[[#This Row],[OrderSide]]="SELL",MIS[[#This Row],[VALUE]]-MIS[[#This Row],[LIVE_VALUE]],MIS[[#This Row],[LIVE_VALUE]]-MIS[[#This Row],[VALUE]])</f>
        <v>-139.99999999999994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0" t="str">
        <f>MIS[[#This Row],[TRADING SYMBOL]]</f>
        <v>SENSEX2552085400CE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XYT</v>
      </c>
      <c r="AL380" t="str">
        <f>MIS[[#This Row],[Broker]]</f>
        <v>JM</v>
      </c>
      <c r="AM380" t="str">
        <f>MIS[[#This Row],[ClientID]]</f>
        <v>12314412</v>
      </c>
    </row>
    <row r="381" spans="1:3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4.5</v>
      </c>
      <c r="AE381">
        <f>MIS[[#This Row],[OrderAverageTradedPrice]]*MIS[[#This Row],[OrderQuantity]]</f>
        <v>843</v>
      </c>
      <c r="AF381">
        <f>MIS[[#This Row],[LTP]]*MIS[[#This Row],[OrderQuantity]]</f>
        <v>450</v>
      </c>
      <c r="AG381">
        <f>IF(MIS[[#This Row],[OrderSide]]="SELL",MIS[[#This Row],[VALUE]]-MIS[[#This Row],[LIVE_VALUE]],MIS[[#This Row],[LIVE_VALUE]]-MIS[[#This Row],[VALUE]])</f>
        <v>-393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1" t="str">
        <f>MIS[[#This Row],[TRADING SYMBOL]]</f>
        <v>SENSEX2552078800PE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XYT</v>
      </c>
      <c r="AL381" t="str">
        <f>MIS[[#This Row],[Broker]]</f>
        <v>JM</v>
      </c>
      <c r="AM381" t="str">
        <f>MIS[[#This Row],[ClientID]]</f>
        <v>12314412</v>
      </c>
    </row>
    <row r="382" spans="1:3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4.5</v>
      </c>
      <c r="AE382">
        <f>MIS[[#This Row],[OrderAverageTradedPrice]]*MIS[[#This Row],[OrderQuantity]]</f>
        <v>1505</v>
      </c>
      <c r="AF382">
        <f>MIS[[#This Row],[LTP]]*MIS[[#This Row],[OrderQuantity]]</f>
        <v>810</v>
      </c>
      <c r="AG382">
        <f>IF(MIS[[#This Row],[OrderSide]]="SELL",MIS[[#This Row],[VALUE]]-MIS[[#This Row],[LIVE_VALUE]],MIS[[#This Row],[LIVE_VALUE]]-MIS[[#This Row],[VALUE]])</f>
        <v>-695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2" t="str">
        <f>MIS[[#This Row],[TRADING SYMBOL]]</f>
        <v>SENSEX2552078800PE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XYT</v>
      </c>
      <c r="AL382" t="str">
        <f>MIS[[#This Row],[Broker]]</f>
        <v>JM</v>
      </c>
      <c r="AM382" t="str">
        <f>MIS[[#This Row],[ClientID]]</f>
        <v>12314455</v>
      </c>
    </row>
    <row r="383" spans="1:3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4.5</v>
      </c>
      <c r="AE383">
        <f>MIS[[#This Row],[OrderAverageTradedPrice]]*MIS[[#This Row],[OrderQuantity]]</f>
        <v>167</v>
      </c>
      <c r="AF383">
        <f>MIS[[#This Row],[LTP]]*MIS[[#This Row],[OrderQuantity]]</f>
        <v>90</v>
      </c>
      <c r="AG383">
        <f>IF(MIS[[#This Row],[OrderSide]]="SELL",MIS[[#This Row],[VALUE]]-MIS[[#This Row],[LIVE_VALUE]],MIS[[#This Row],[LIVE_VALUE]]-MIS[[#This Row],[VALUE]])</f>
        <v>-77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3" t="str">
        <f>MIS[[#This Row],[TRADING SYMBOL]]</f>
        <v>SENSEX2552078800PE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XYT</v>
      </c>
      <c r="AL383" t="str">
        <f>MIS[[#This Row],[Broker]]</f>
        <v>JM</v>
      </c>
      <c r="AM383" t="str">
        <f>MIS[[#This Row],[ClientID]]</f>
        <v>12314526</v>
      </c>
    </row>
    <row r="384" spans="1:3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4.5</v>
      </c>
      <c r="AE384">
        <f>MIS[[#This Row],[OrderAverageTradedPrice]]*MIS[[#This Row],[OrderQuantity]]</f>
        <v>2184</v>
      </c>
      <c r="AF384">
        <f>MIS[[#This Row],[LTP]]*MIS[[#This Row],[OrderQuantity]]</f>
        <v>1170</v>
      </c>
      <c r="AG384">
        <f>IF(MIS[[#This Row],[OrderSide]]="SELL",MIS[[#This Row],[VALUE]]-MIS[[#This Row],[LIVE_VALUE]],MIS[[#This Row],[LIVE_VALUE]]-MIS[[#This Row],[VALUE]])</f>
        <v>-1014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4" t="str">
        <f>MIS[[#This Row],[TRADING SYMBOL]]</f>
        <v>SENSEX2552078800PE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XYT</v>
      </c>
      <c r="AL384" t="str">
        <f>MIS[[#This Row],[Broker]]</f>
        <v>JM</v>
      </c>
      <c r="AM384" t="str">
        <f>MIS[[#This Row],[ClientID]]</f>
        <v>12314964</v>
      </c>
    </row>
    <row r="385" spans="1:3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4.55</v>
      </c>
      <c r="AE385">
        <f>MIS[[#This Row],[OrderAverageTradedPrice]]*MIS[[#This Row],[OrderQuantity]]</f>
        <v>1350</v>
      </c>
      <c r="AF385">
        <f>MIS[[#This Row],[LTP]]*MIS[[#This Row],[OrderQuantity]]</f>
        <v>1023.75</v>
      </c>
      <c r="AG385">
        <f>IF(MIS[[#This Row],[OrderSide]]="SELL",MIS[[#This Row],[VALUE]]-MIS[[#This Row],[LIVE_VALUE]],MIS[[#This Row],[LIVE_VALUE]]-MIS[[#This Row],[VALUE]])</f>
        <v>-326.25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5" t="str">
        <f>MIS[[#This Row],[TRADING SYMBOL]]</f>
        <v>NIFTY2552223700PE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VWAP</v>
      </c>
      <c r="AL385" t="str">
        <f>MIS[[#This Row],[Broker]]</f>
        <v>AR</v>
      </c>
      <c r="AM385" t="str">
        <f>MIS[[#This Row],[ClientID]]</f>
        <v>GKOHNA327</v>
      </c>
    </row>
    <row r="386" spans="1:3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4.55</v>
      </c>
      <c r="AE386">
        <f>MIS[[#This Row],[OrderAverageTradedPrice]]*MIS[[#This Row],[OrderQuantity]]</f>
        <v>2700</v>
      </c>
      <c r="AF386">
        <f>MIS[[#This Row],[LTP]]*MIS[[#This Row],[OrderQuantity]]</f>
        <v>2047.5</v>
      </c>
      <c r="AG386">
        <f>IF(MIS[[#This Row],[OrderSide]]="SELL",MIS[[#This Row],[VALUE]]-MIS[[#This Row],[LIVE_VALUE]],MIS[[#This Row],[LIVE_VALUE]]-MIS[[#This Row],[VALUE]])</f>
        <v>-652.5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  <c r="AL386" t="str">
        <f>MIS[[#This Row],[Broker]]</f>
        <v>AR</v>
      </c>
      <c r="AM386" t="str">
        <f>MIS[[#This Row],[ClientID]]</f>
        <v>GKOHNS211</v>
      </c>
    </row>
    <row r="387" spans="1:3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4.5</v>
      </c>
      <c r="AE387">
        <f>MIS[[#This Row],[OrderAverageTradedPrice]]*MIS[[#This Row],[OrderQuantity]]</f>
        <v>330</v>
      </c>
      <c r="AF387">
        <f>MIS[[#This Row],[LTP]]*MIS[[#This Row],[OrderQuantity]]</f>
        <v>180</v>
      </c>
      <c r="AG387">
        <f>IF(MIS[[#This Row],[OrderSide]]="SELL",MIS[[#This Row],[VALUE]]-MIS[[#This Row],[LIVE_VALUE]],MIS[[#This Row],[LIVE_VALUE]]-MIS[[#This Row],[VALUE]])</f>
        <v>-150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SENSEX2552078800PE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  <c r="AL387" t="str">
        <f>MIS[[#This Row],[Broker]]</f>
        <v>AR</v>
      </c>
      <c r="AM387" t="str">
        <f>MIS[[#This Row],[ClientID]]</f>
        <v>HOT133</v>
      </c>
    </row>
    <row r="388" spans="1:3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4.5</v>
      </c>
      <c r="AE388">
        <f>MIS[[#This Row],[OrderAverageTradedPrice]]*MIS[[#This Row],[OrderQuantity]]</f>
        <v>167</v>
      </c>
      <c r="AF388">
        <f>MIS[[#This Row],[LTP]]*MIS[[#This Row],[OrderQuantity]]</f>
        <v>90</v>
      </c>
      <c r="AG388">
        <f>IF(MIS[[#This Row],[OrderSide]]="SELL",MIS[[#This Row],[VALUE]]-MIS[[#This Row],[LIVE_VALUE]],MIS[[#This Row],[LIVE_VALUE]]-MIS[[#This Row],[VALUE]])</f>
        <v>-77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" t="str">
        <f>MIS[[#This Row],[TRADING SYMBOL]]</f>
        <v>SENSEX2552078800PE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XYT</v>
      </c>
      <c r="AL388" t="str">
        <f>MIS[[#This Row],[Broker]]</f>
        <v>AR</v>
      </c>
      <c r="AM388" t="str">
        <f>MIS[[#This Row],[ClientID]]</f>
        <v>JPF1A200</v>
      </c>
    </row>
    <row r="389" spans="1:3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2.25</v>
      </c>
      <c r="AE389">
        <f>MIS[[#This Row],[OrderAverageTradedPrice]]*MIS[[#This Row],[OrderQuantity]]</f>
        <v>1938.75</v>
      </c>
      <c r="AF389">
        <f>MIS[[#This Row],[LTP]]*MIS[[#This Row],[OrderQuantity]]</f>
        <v>1856.25</v>
      </c>
      <c r="AG389">
        <f>IF(MIS[[#This Row],[OrderSide]]="SELL",MIS[[#This Row],[VALUE]]-MIS[[#This Row],[LIVE_VALUE]],MIS[[#This Row],[LIVE_VALUE]]-MIS[[#This Row],[VALUE]])</f>
        <v>-82.5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9" t="str">
        <f>MIS[[#This Row],[TRADING SYMBOL]]</f>
        <v>NIFTY2552226300CE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VWAP</v>
      </c>
      <c r="AL389" t="str">
        <f>MIS[[#This Row],[Broker]]</f>
        <v>AR</v>
      </c>
      <c r="AM389" t="str">
        <f>MIS[[#This Row],[ClientID]]</f>
        <v>JPF1A235</v>
      </c>
    </row>
    <row r="390" spans="1:3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3.7</v>
      </c>
      <c r="AE390">
        <f>MIS[[#This Row],[OrderAverageTradedPrice]]*MIS[[#This Row],[OrderQuantity]]</f>
        <v>509.99999999999994</v>
      </c>
      <c r="AF390">
        <f>MIS[[#This Row],[LTP]]*MIS[[#This Row],[OrderQuantity]]</f>
        <v>370</v>
      </c>
      <c r="AG390">
        <f>IF(MIS[[#This Row],[OrderSide]]="SELL",MIS[[#This Row],[VALUE]]-MIS[[#This Row],[LIVE_VALUE]],MIS[[#This Row],[LIVE_VALUE]]-MIS[[#This Row],[VALUE]])</f>
        <v>-139.99999999999994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SENSEX2552085400CE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  <c r="AL390" t="str">
        <f>MIS[[#This Row],[Broker]]</f>
        <v>AR</v>
      </c>
      <c r="AM390" t="str">
        <f>MIS[[#This Row],[ClientID]]</f>
        <v>JPF1A235</v>
      </c>
    </row>
    <row r="391" spans="1:3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4.55</v>
      </c>
      <c r="AE391">
        <f>MIS[[#This Row],[OrderAverageTradedPrice]]*MIS[[#This Row],[OrderQuantity]]</f>
        <v>450</v>
      </c>
      <c r="AF391">
        <f>MIS[[#This Row],[LTP]]*MIS[[#This Row],[OrderQuantity]]</f>
        <v>341.25</v>
      </c>
      <c r="AG391">
        <f>IF(MIS[[#This Row],[OrderSide]]="SELL",MIS[[#This Row],[VALUE]]-MIS[[#This Row],[LIVE_VALUE]],MIS[[#This Row],[LIVE_VALUE]]-MIS[[#This Row],[VALUE]])</f>
        <v>-108.75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1" t="str">
        <f>MIS[[#This Row],[TRADING SYMBOL]]</f>
        <v>NIFTY2552223700PE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VWAP</v>
      </c>
      <c r="AL391" t="str">
        <f>MIS[[#This Row],[Broker]]</f>
        <v>AR</v>
      </c>
      <c r="AM391" t="str">
        <f>MIS[[#This Row],[ClientID]]</f>
        <v>JPF1N167</v>
      </c>
    </row>
    <row r="392" spans="1:3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4.55</v>
      </c>
      <c r="AE392">
        <f>MIS[[#This Row],[OrderAverageTradedPrice]]*MIS[[#This Row],[OrderQuantity]]</f>
        <v>900</v>
      </c>
      <c r="AF392">
        <f>MIS[[#This Row],[LTP]]*MIS[[#This Row],[OrderQuantity]]</f>
        <v>682.5</v>
      </c>
      <c r="AG392">
        <f>IF(MIS[[#This Row],[OrderSide]]="SELL",MIS[[#This Row],[VALUE]]-MIS[[#This Row],[LIVE_VALUE]],MIS[[#This Row],[LIVE_VALUE]]-MIS[[#This Row],[VALUE]])</f>
        <v>-217.5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  <c r="AL392" t="str">
        <f>MIS[[#This Row],[Broker]]</f>
        <v>AR</v>
      </c>
      <c r="AM392" t="str">
        <f>MIS[[#This Row],[ClientID]]</f>
        <v>JPF1N169</v>
      </c>
    </row>
    <row r="393" spans="1:3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4.55</v>
      </c>
      <c r="AE393">
        <f>MIS[[#This Row],[OrderAverageTradedPrice]]*MIS[[#This Row],[OrderQuantity]]</f>
        <v>900</v>
      </c>
      <c r="AF393">
        <f>MIS[[#This Row],[LTP]]*MIS[[#This Row],[OrderQuantity]]</f>
        <v>682.5</v>
      </c>
      <c r="AG393">
        <f>IF(MIS[[#This Row],[OrderSide]]="SELL",MIS[[#This Row],[VALUE]]-MIS[[#This Row],[LIVE_VALUE]],MIS[[#This Row],[LIVE_VALUE]]-MIS[[#This Row],[VALUE]])</f>
        <v>-217.5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  <c r="AL393" t="str">
        <f>MIS[[#This Row],[Broker]]</f>
        <v>AR</v>
      </c>
      <c r="AM393" t="str">
        <f>MIS[[#This Row],[ClientID]]</f>
        <v>JPF1N173</v>
      </c>
    </row>
    <row r="394" spans="1:3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4.55</v>
      </c>
      <c r="AE394">
        <f>MIS[[#This Row],[OrderAverageTradedPrice]]*MIS[[#This Row],[OrderQuantity]]</f>
        <v>900</v>
      </c>
      <c r="AF394">
        <f>MIS[[#This Row],[LTP]]*MIS[[#This Row],[OrderQuantity]]</f>
        <v>682.5</v>
      </c>
      <c r="AG394">
        <f>IF(MIS[[#This Row],[OrderSide]]="SELL",MIS[[#This Row],[VALUE]]-MIS[[#This Row],[LIVE_VALUE]],MIS[[#This Row],[LIVE_VALUE]]-MIS[[#This Row],[VALUE]])</f>
        <v>-217.5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4" t="str">
        <f>MIS[[#This Row],[TRADING SYMBOL]]</f>
        <v>NIFTY2552223700PE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VWAP</v>
      </c>
      <c r="AL394" t="str">
        <f>MIS[[#This Row],[Broker]]</f>
        <v>AR</v>
      </c>
      <c r="AM394" t="str">
        <f>MIS[[#This Row],[ClientID]]</f>
        <v>JPF1P170</v>
      </c>
    </row>
    <row r="395" spans="1:3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4.55</v>
      </c>
      <c r="AE395">
        <f>MIS[[#This Row],[OrderAverageTradedPrice]]*MIS[[#This Row],[OrderQuantity]]</f>
        <v>450</v>
      </c>
      <c r="AF395">
        <f>MIS[[#This Row],[LTP]]*MIS[[#This Row],[OrderQuantity]]</f>
        <v>341.25</v>
      </c>
      <c r="AG395">
        <f>IF(MIS[[#This Row],[OrderSide]]="SELL",MIS[[#This Row],[VALUE]]-MIS[[#This Row],[LIVE_VALUE]],MIS[[#This Row],[LIVE_VALUE]]-MIS[[#This Row],[VALUE]])</f>
        <v>-108.75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  <c r="AL395" t="str">
        <f>MIS[[#This Row],[Broker]]</f>
        <v>AR</v>
      </c>
      <c r="AM395" t="str">
        <f>MIS[[#This Row],[ClientID]]</f>
        <v>JPF1R212</v>
      </c>
    </row>
    <row r="396" spans="1:3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4.55</v>
      </c>
      <c r="AE396">
        <f>MIS[[#This Row],[OrderAverageTradedPrice]]*MIS[[#This Row],[OrderQuantity]]</f>
        <v>900</v>
      </c>
      <c r="AF396">
        <f>MIS[[#This Row],[LTP]]*MIS[[#This Row],[OrderQuantity]]</f>
        <v>682.5</v>
      </c>
      <c r="AG396">
        <f>IF(MIS[[#This Row],[OrderSide]]="SELL",MIS[[#This Row],[VALUE]]-MIS[[#This Row],[LIVE_VALUE]],MIS[[#This Row],[LIVE_VALUE]]-MIS[[#This Row],[VALUE]])</f>
        <v>-217.5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NIFTY2552223700PE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  <c r="AL396" t="str">
        <f>MIS[[#This Row],[Broker]]</f>
        <v>AR</v>
      </c>
      <c r="AM396" t="str">
        <f>MIS[[#This Row],[ClientID]]</f>
        <v>JPF1S138</v>
      </c>
    </row>
    <row r="397" spans="1:3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4.55</v>
      </c>
      <c r="AE397">
        <f>MIS[[#This Row],[OrderAverageTradedPrice]]*MIS[[#This Row],[OrderQuantity]]</f>
        <v>2250</v>
      </c>
      <c r="AF397">
        <f>MIS[[#This Row],[LTP]]*MIS[[#This Row],[OrderQuantity]]</f>
        <v>1706.25</v>
      </c>
      <c r="AG397">
        <f>IF(MIS[[#This Row],[OrderSide]]="SELL",MIS[[#This Row],[VALUE]]-MIS[[#This Row],[LIVE_VALUE]],MIS[[#This Row],[LIVE_VALUE]]-MIS[[#This Row],[VALUE]])</f>
        <v>-543.75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  <c r="AL397" t="str">
        <f>MIS[[#This Row],[Broker]]</f>
        <v>AR</v>
      </c>
      <c r="AM397" t="str">
        <f>MIS[[#This Row],[ClientID]]</f>
        <v>JPS10M103</v>
      </c>
    </row>
    <row r="398" spans="1:3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4.55</v>
      </c>
      <c r="AE398">
        <f>MIS[[#This Row],[OrderAverageTradedPrice]]*MIS[[#This Row],[OrderQuantity]]</f>
        <v>450</v>
      </c>
      <c r="AF398">
        <f>MIS[[#This Row],[LTP]]*MIS[[#This Row],[OrderQuantity]]</f>
        <v>341.25</v>
      </c>
      <c r="AG398">
        <f>IF(MIS[[#This Row],[OrderSide]]="SELL",MIS[[#This Row],[VALUE]]-MIS[[#This Row],[LIVE_VALUE]],MIS[[#This Row],[LIVE_VALUE]]-MIS[[#This Row],[VALUE]])</f>
        <v>-108.75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  <c r="AL398" t="str">
        <f>MIS[[#This Row],[Broker]]</f>
        <v>AR</v>
      </c>
      <c r="AM398" t="str">
        <f>MIS[[#This Row],[ClientID]]</f>
        <v>JPS10S109</v>
      </c>
    </row>
    <row r="399" spans="1:3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4.55</v>
      </c>
      <c r="AE399">
        <f>MIS[[#This Row],[OrderAverageTradedPrice]]*MIS[[#This Row],[OrderQuantity]]</f>
        <v>900</v>
      </c>
      <c r="AF399">
        <f>MIS[[#This Row],[LTP]]*MIS[[#This Row],[OrderQuantity]]</f>
        <v>682.5</v>
      </c>
      <c r="AG399">
        <f>IF(MIS[[#This Row],[OrderSide]]="SELL",MIS[[#This Row],[VALUE]]-MIS[[#This Row],[LIVE_VALUE]],MIS[[#This Row],[LIVE_VALUE]]-MIS[[#This Row],[VALUE]])</f>
        <v>-217.5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9" t="str">
        <f>MIS[[#This Row],[TRADING SYMBOL]]</f>
        <v>NIFTY2552223700PE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VWAP</v>
      </c>
      <c r="AL399" t="str">
        <f>MIS[[#This Row],[Broker]]</f>
        <v>AR</v>
      </c>
      <c r="AM399" t="str">
        <f>MIS[[#This Row],[ClientID]]</f>
        <v>JPS10U102</v>
      </c>
    </row>
    <row r="400" spans="1:3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4.5</v>
      </c>
      <c r="AE400">
        <f>MIS[[#This Row],[OrderAverageTradedPrice]]*MIS[[#This Row],[OrderQuantity]]</f>
        <v>665</v>
      </c>
      <c r="AF400">
        <f>MIS[[#This Row],[LTP]]*MIS[[#This Row],[OrderQuantity]]</f>
        <v>360</v>
      </c>
      <c r="AG400">
        <f>IF(MIS[[#This Row],[OrderSide]]="SELL",MIS[[#This Row],[VALUE]]-MIS[[#This Row],[LIVE_VALUE]],MIS[[#This Row],[LIVE_VALUE]]-MIS[[#This Row],[VALUE]])</f>
        <v>-305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SENSEX2552078800PE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  <c r="AL400" t="str">
        <f>MIS[[#This Row],[Broker]]</f>
        <v>AR</v>
      </c>
      <c r="AM400" t="str">
        <f>MIS[[#This Row],[ClientID]]</f>
        <v>JPS1787</v>
      </c>
    </row>
    <row r="401" spans="1:3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10.65</v>
      </c>
      <c r="AE401">
        <f>MIS[[#This Row],[OrderAverageTradedPrice]]*MIS[[#This Row],[OrderQuantity]]</f>
        <v>954</v>
      </c>
      <c r="AF401">
        <f>MIS[[#This Row],[LTP]]*MIS[[#This Row],[OrderQuantity]]</f>
        <v>639</v>
      </c>
      <c r="AG401">
        <f>IF(MIS[[#This Row],[OrderSide]]="SELL",MIS[[#This Row],[VALUE]]-MIS[[#This Row],[LIVE_VALUE]],MIS[[#This Row],[LIVE_VALUE]]-MIS[[#This Row],[VALUE]])</f>
        <v>-315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1" t="str">
        <f>MIS[[#This Row],[TRADING SYMBOL]]</f>
        <v>SENSEX2552084400CE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XYT</v>
      </c>
      <c r="AL401" t="str">
        <f>MIS[[#This Row],[Broker]]</f>
        <v>CHOICE</v>
      </c>
      <c r="AM401" t="str">
        <f>MIS[[#This Row],[ClientID]]</f>
        <v>D600</v>
      </c>
    </row>
    <row r="402" spans="1:3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3.7</v>
      </c>
      <c r="AE402">
        <f>MIS[[#This Row],[OrderAverageTradedPrice]]*MIS[[#This Row],[OrderQuantity]]</f>
        <v>306</v>
      </c>
      <c r="AF402">
        <f>MIS[[#This Row],[LTP]]*MIS[[#This Row],[OrderQuantity]]</f>
        <v>222</v>
      </c>
      <c r="AG402">
        <f>IF(MIS[[#This Row],[OrderSide]]="SELL",MIS[[#This Row],[VALUE]]-MIS[[#This Row],[LIVE_VALUE]],MIS[[#This Row],[LIVE_VALUE]]-MIS[[#This Row],[VALUE]])</f>
        <v>-84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2" t="str">
        <f>MIS[[#This Row],[TRADING SYMBOL]]</f>
        <v>SENSEX2552085400CE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XYT</v>
      </c>
      <c r="AL402" t="str">
        <f>MIS[[#This Row],[Broker]]</f>
        <v>MO</v>
      </c>
      <c r="AM402" t="str">
        <f>MIS[[#This Row],[ClientID]]</f>
        <v>OMDLAS1215</v>
      </c>
    </row>
    <row r="403" spans="1:3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2.25</v>
      </c>
      <c r="AE403">
        <f>MIS[[#This Row],[OrderAverageTradedPrice]]*MIS[[#This Row],[OrderQuantity]]</f>
        <v>1762.5</v>
      </c>
      <c r="AF403">
        <f>MIS[[#This Row],[LTP]]*MIS[[#This Row],[OrderQuantity]]</f>
        <v>1687.5</v>
      </c>
      <c r="AG403">
        <f>IF(MIS[[#This Row],[OrderSide]]="SELL",MIS[[#This Row],[VALUE]]-MIS[[#This Row],[LIVE_VALUE]],MIS[[#This Row],[LIVE_VALUE]]-MIS[[#This Row],[VALUE]])</f>
        <v>-75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3" t="str">
        <f>MIS[[#This Row],[TRADING SYMBOL]]</f>
        <v>NIFTY2552226300CE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VWAP</v>
      </c>
      <c r="AL403" t="str">
        <f>MIS[[#This Row],[Broker]]</f>
        <v>MO</v>
      </c>
      <c r="AM403" t="str">
        <f>MIS[[#This Row],[ClientID]]</f>
        <v>SHSS083</v>
      </c>
    </row>
    <row r="404" spans="1:3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4.55</v>
      </c>
      <c r="AE404">
        <f>MIS[[#This Row],[OrderAverageTradedPrice]]*MIS[[#This Row],[OrderQuantity]]</f>
        <v>450</v>
      </c>
      <c r="AF404">
        <f>MIS[[#This Row],[LTP]]*MIS[[#This Row],[OrderQuantity]]</f>
        <v>341.25</v>
      </c>
      <c r="AG404">
        <f>IF(MIS[[#This Row],[OrderSide]]="SELL",MIS[[#This Row],[VALUE]]-MIS[[#This Row],[LIVE_VALUE]],MIS[[#This Row],[LIVE_VALUE]]-MIS[[#This Row],[VALUE]])</f>
        <v>-108.75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NIFTY2552223700PE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  <c r="AL404" t="str">
        <f>MIS[[#This Row],[Broker]]</f>
        <v>AR</v>
      </c>
      <c r="AM404" t="str">
        <f>MIS[[#This Row],[ClientID]]</f>
        <v>JPF1M170</v>
      </c>
    </row>
    <row r="405" spans="1:3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2.25</v>
      </c>
      <c r="AE405">
        <f>MIS[[#This Row],[OrderAverageTradedPrice]]*MIS[[#This Row],[OrderQuantity]]</f>
        <v>352.5</v>
      </c>
      <c r="AF405">
        <f>MIS[[#This Row],[LTP]]*MIS[[#This Row],[OrderQuantity]]</f>
        <v>337.5</v>
      </c>
      <c r="AG405">
        <f>IF(MIS[[#This Row],[OrderSide]]="SELL",MIS[[#This Row],[VALUE]]-MIS[[#This Row],[LIVE_VALUE]],MIS[[#This Row],[LIVE_VALUE]]-MIS[[#This Row],[VALUE]])</f>
        <v>-15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NIFTY2552226300CE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  <c r="AL405" t="str">
        <f>MIS[[#This Row],[Broker]]</f>
        <v>IIFL</v>
      </c>
      <c r="AM405" t="str">
        <f>MIS[[#This Row],[ClientID]]</f>
        <v>FINE1P01</v>
      </c>
    </row>
    <row r="406" spans="1:3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4.55</v>
      </c>
      <c r="AE406">
        <f>MIS[[#This Row],[OrderAverageTradedPrice]]*MIS[[#This Row],[OrderQuantity]]</f>
        <v>900</v>
      </c>
      <c r="AF406">
        <f>MIS[[#This Row],[LTP]]*MIS[[#This Row],[OrderQuantity]]</f>
        <v>682.5</v>
      </c>
      <c r="AG406">
        <f>IF(MIS[[#This Row],[OrderSide]]="SELL",MIS[[#This Row],[VALUE]]-MIS[[#This Row],[LIVE_VALUE]],MIS[[#This Row],[LIVE_VALUE]]-MIS[[#This Row],[VALUE]])</f>
        <v>-217.5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" t="str">
        <f>MIS[[#This Row],[TRADING SYMBOL]]</f>
        <v>NIFTY2552223700PE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VWAP</v>
      </c>
      <c r="AL406" t="str">
        <f>MIS[[#This Row],[Broker]]</f>
        <v>IIFL</v>
      </c>
      <c r="AM406" t="str">
        <f>MIS[[#This Row],[ClientID]]</f>
        <v>FINE1P01</v>
      </c>
    </row>
    <row r="407" spans="1:3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3.7</v>
      </c>
      <c r="AE407">
        <f>MIS[[#This Row],[OrderAverageTradedPrice]]*MIS[[#This Row],[OrderQuantity]]</f>
        <v>103</v>
      </c>
      <c r="AF407">
        <f>MIS[[#This Row],[LTP]]*MIS[[#This Row],[OrderQuantity]]</f>
        <v>74</v>
      </c>
      <c r="AG407">
        <f>IF(MIS[[#This Row],[OrderSide]]="SELL",MIS[[#This Row],[VALUE]]-MIS[[#This Row],[LIVE_VALUE]],MIS[[#This Row],[LIVE_VALUE]]-MIS[[#This Row],[VALUE]])</f>
        <v>-29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SENSEX2552085400CE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  <c r="AL407" t="str">
        <f>MIS[[#This Row],[Broker]]</f>
        <v>IIFL</v>
      </c>
      <c r="AM407" t="str">
        <f>MIS[[#This Row],[ClientID]]</f>
        <v>FINE1P01</v>
      </c>
    </row>
    <row r="408" spans="1:3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4.5</v>
      </c>
      <c r="AE408">
        <f>MIS[[#This Row],[OrderAverageTradedPrice]]*MIS[[#This Row],[OrderQuantity]]</f>
        <v>169</v>
      </c>
      <c r="AF408">
        <f>MIS[[#This Row],[LTP]]*MIS[[#This Row],[OrderQuantity]]</f>
        <v>90</v>
      </c>
      <c r="AG408">
        <f>IF(MIS[[#This Row],[OrderSide]]="SELL",MIS[[#This Row],[VALUE]]-MIS[[#This Row],[LIVE_VALUE]],MIS[[#This Row],[LIVE_VALUE]]-MIS[[#This Row],[VALUE]])</f>
        <v>-79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SENSEX2552078800PE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  <c r="AL408" t="str">
        <f>MIS[[#This Row],[Broker]]</f>
        <v>IIFL</v>
      </c>
      <c r="AM408" t="str">
        <f>MIS[[#This Row],[ClientID]]</f>
        <v>FINE1P01</v>
      </c>
    </row>
    <row r="409" spans="1:3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2.25</v>
      </c>
      <c r="AE409">
        <f>MIS[[#This Row],[OrderAverageTradedPrice]]*MIS[[#This Row],[OrderQuantity]]</f>
        <v>352.5</v>
      </c>
      <c r="AF409">
        <f>MIS[[#This Row],[LTP]]*MIS[[#This Row],[OrderQuantity]]</f>
        <v>337.5</v>
      </c>
      <c r="AG409">
        <f>IF(MIS[[#This Row],[OrderSide]]="SELL",MIS[[#This Row],[VALUE]]-MIS[[#This Row],[LIVE_VALUE]],MIS[[#This Row],[LIVE_VALUE]]-MIS[[#This Row],[VALUE]])</f>
        <v>-15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" t="str">
        <f>MIS[[#This Row],[TRADING SYMBOL]]</f>
        <v>NIFTY2552226300CE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VWAP</v>
      </c>
      <c r="AL409" t="str">
        <f>MIS[[#This Row],[Broker]]</f>
        <v>JM</v>
      </c>
      <c r="AM409" t="str">
        <f>MIS[[#This Row],[ClientID]]</f>
        <v>12314604</v>
      </c>
    </row>
    <row r="410" spans="1:3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2.25</v>
      </c>
      <c r="AE410">
        <f>MIS[[#This Row],[OrderAverageTradedPrice]]*MIS[[#This Row],[OrderQuantity]]</f>
        <v>352.5</v>
      </c>
      <c r="AF410">
        <f>MIS[[#This Row],[LTP]]*MIS[[#This Row],[OrderQuantity]]</f>
        <v>337.5</v>
      </c>
      <c r="AG410">
        <f>IF(MIS[[#This Row],[OrderSide]]="SELL",MIS[[#This Row],[VALUE]]-MIS[[#This Row],[LIVE_VALUE]],MIS[[#This Row],[LIVE_VALUE]]-MIS[[#This Row],[VALUE]])</f>
        <v>-15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  <c r="AL410" t="str">
        <f>MIS[[#This Row],[Broker]]</f>
        <v>JM</v>
      </c>
      <c r="AM410" t="str">
        <f>MIS[[#This Row],[ClientID]]</f>
        <v>12314883</v>
      </c>
    </row>
    <row r="411" spans="1:3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2.25</v>
      </c>
      <c r="AE411">
        <f>MIS[[#This Row],[OrderAverageTradedPrice]]*MIS[[#This Row],[OrderQuantity]]</f>
        <v>1410</v>
      </c>
      <c r="AF411">
        <f>MIS[[#This Row],[LTP]]*MIS[[#This Row],[OrderQuantity]]</f>
        <v>1350</v>
      </c>
      <c r="AG411">
        <f>IF(MIS[[#This Row],[OrderSide]]="SELL",MIS[[#This Row],[VALUE]]-MIS[[#This Row],[LIVE_VALUE]],MIS[[#This Row],[LIVE_VALUE]]-MIS[[#This Row],[VALUE]])</f>
        <v>-60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NIFTY2552226300CE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  <c r="AL411" t="str">
        <f>MIS[[#This Row],[Broker]]</f>
        <v>JM</v>
      </c>
      <c r="AM411" t="str">
        <f>MIS[[#This Row],[ClientID]]</f>
        <v>12314927</v>
      </c>
    </row>
    <row r="412" spans="1:3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4.55</v>
      </c>
      <c r="AE412">
        <f>MIS[[#This Row],[OrderAverageTradedPrice]]*MIS[[#This Row],[OrderQuantity]]</f>
        <v>3600</v>
      </c>
      <c r="AF412">
        <f>MIS[[#This Row],[LTP]]*MIS[[#This Row],[OrderQuantity]]</f>
        <v>2730</v>
      </c>
      <c r="AG412">
        <f>IF(MIS[[#This Row],[OrderSide]]="SELL",MIS[[#This Row],[VALUE]]-MIS[[#This Row],[LIVE_VALUE]],MIS[[#This Row],[LIVE_VALUE]]-MIS[[#This Row],[VALUE]])</f>
        <v>-870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" t="str">
        <f>MIS[[#This Row],[TRADING SYMBOL]]</f>
        <v>NIFTY2552223700PE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VWAP</v>
      </c>
      <c r="AL412" t="str">
        <f>MIS[[#This Row],[Broker]]</f>
        <v>JM</v>
      </c>
      <c r="AM412" t="str">
        <f>MIS[[#This Row],[ClientID]]</f>
        <v>12314927</v>
      </c>
    </row>
    <row r="413" spans="1:3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2.25</v>
      </c>
      <c r="AE413">
        <f>MIS[[#This Row],[OrderAverageTradedPrice]]*MIS[[#This Row],[OrderQuantity]]</f>
        <v>881.25</v>
      </c>
      <c r="AF413">
        <f>MIS[[#This Row],[LTP]]*MIS[[#This Row],[OrderQuantity]]</f>
        <v>843.75</v>
      </c>
      <c r="AG413">
        <f>IF(MIS[[#This Row],[OrderSide]]="SELL",MIS[[#This Row],[VALUE]]-MIS[[#This Row],[LIVE_VALUE]],MIS[[#This Row],[LIVE_VALUE]]-MIS[[#This Row],[VALUE]])</f>
        <v>-37.5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NIFTY2552226300CE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  <c r="AL413" t="str">
        <f>MIS[[#This Row],[Broker]]</f>
        <v>MO</v>
      </c>
      <c r="AM413" t="str">
        <f>MIS[[#This Row],[ClientID]]</f>
        <v>FINE1F02</v>
      </c>
    </row>
    <row r="414" spans="1:3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4.55</v>
      </c>
      <c r="AE414">
        <f>MIS[[#This Row],[OrderAverageTradedPrice]]*MIS[[#This Row],[OrderQuantity]]</f>
        <v>2250</v>
      </c>
      <c r="AF414">
        <f>MIS[[#This Row],[LTP]]*MIS[[#This Row],[OrderQuantity]]</f>
        <v>1706.25</v>
      </c>
      <c r="AG414">
        <f>IF(MIS[[#This Row],[OrderSide]]="SELL",MIS[[#This Row],[VALUE]]-MIS[[#This Row],[LIVE_VALUE]],MIS[[#This Row],[LIVE_VALUE]]-MIS[[#This Row],[VALUE]])</f>
        <v>-543.75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  <c r="AL414" t="str">
        <f>MIS[[#This Row],[Broker]]</f>
        <v>MO</v>
      </c>
      <c r="AM414" t="str">
        <f>MIS[[#This Row],[ClientID]]</f>
        <v>FINE1F02</v>
      </c>
    </row>
    <row r="415" spans="1:3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3.7</v>
      </c>
      <c r="AE415">
        <f>MIS[[#This Row],[OrderAverageTradedPrice]]*MIS[[#This Row],[OrderQuantity]]</f>
        <v>306</v>
      </c>
      <c r="AF415">
        <f>MIS[[#This Row],[LTP]]*MIS[[#This Row],[OrderQuantity]]</f>
        <v>222</v>
      </c>
      <c r="AG415">
        <f>IF(MIS[[#This Row],[OrderSide]]="SELL",MIS[[#This Row],[VALUE]]-MIS[[#This Row],[LIVE_VALUE]],MIS[[#This Row],[LIVE_VALUE]]-MIS[[#This Row],[VALUE]])</f>
        <v>-84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" t="str">
        <f>MIS[[#This Row],[TRADING SYMBOL]]</f>
        <v>SENSEX2552085400CE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XYT</v>
      </c>
      <c r="AL415" t="str">
        <f>MIS[[#This Row],[Broker]]</f>
        <v>MO</v>
      </c>
      <c r="AM415" t="str">
        <f>MIS[[#This Row],[ClientID]]</f>
        <v>FINE1F02</v>
      </c>
    </row>
    <row r="416" spans="1:3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4.5</v>
      </c>
      <c r="AE416">
        <f>MIS[[#This Row],[OrderAverageTradedPrice]]*MIS[[#This Row],[OrderQuantity]]</f>
        <v>504</v>
      </c>
      <c r="AF416">
        <f>MIS[[#This Row],[LTP]]*MIS[[#This Row],[OrderQuantity]]</f>
        <v>270</v>
      </c>
      <c r="AG416">
        <f>IF(MIS[[#This Row],[OrderSide]]="SELL",MIS[[#This Row],[VALUE]]-MIS[[#This Row],[LIVE_VALUE]],MIS[[#This Row],[LIVE_VALUE]]-MIS[[#This Row],[VALUE]])</f>
        <v>-234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SENSEX2552078800PE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  <c r="AL416" t="str">
        <f>MIS[[#This Row],[Broker]]</f>
        <v>MO</v>
      </c>
      <c r="AM416" t="str">
        <f>MIS[[#This Row],[ClientID]]</f>
        <v>FINE1F02</v>
      </c>
    </row>
    <row r="417" spans="1:3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2.25</v>
      </c>
      <c r="AE417">
        <f>MIS[[#This Row],[OrderAverageTradedPrice]]*MIS[[#This Row],[OrderQuantity]]</f>
        <v>1057.5</v>
      </c>
      <c r="AF417">
        <f>MIS[[#This Row],[LTP]]*MIS[[#This Row],[OrderQuantity]]</f>
        <v>1012.5</v>
      </c>
      <c r="AG417">
        <f>IF(MIS[[#This Row],[OrderSide]]="SELL",MIS[[#This Row],[VALUE]]-MIS[[#This Row],[LIVE_VALUE]],MIS[[#This Row],[LIVE_VALUE]]-MIS[[#This Row],[VALUE]])</f>
        <v>-45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" t="str">
        <f>MIS[[#This Row],[TRADING SYMBOL]]</f>
        <v>NIFTY2552226300CE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VWAP</v>
      </c>
      <c r="AL417" t="str">
        <f>MIS[[#This Row],[Broker]]</f>
        <v>MO</v>
      </c>
      <c r="AM417" t="str">
        <f>MIS[[#This Row],[ClientID]]</f>
        <v>OMDLAS1215</v>
      </c>
    </row>
    <row r="418" spans="1:3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4.55</v>
      </c>
      <c r="AE418">
        <f>MIS[[#This Row],[OrderAverageTradedPrice]]*MIS[[#This Row],[OrderQuantity]]</f>
        <v>2700</v>
      </c>
      <c r="AF418">
        <f>MIS[[#This Row],[LTP]]*MIS[[#This Row],[OrderQuantity]]</f>
        <v>2047.5</v>
      </c>
      <c r="AG418">
        <f>IF(MIS[[#This Row],[OrderSide]]="SELL",MIS[[#This Row],[VALUE]]-MIS[[#This Row],[LIVE_VALUE]],MIS[[#This Row],[LIVE_VALUE]]-MIS[[#This Row],[VALUE]])</f>
        <v>-652.5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" t="str">
        <f>MIS[[#This Row],[TRADING SYMBOL]]</f>
        <v>NIFTY2552223700PE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VWAP</v>
      </c>
      <c r="AL418" t="str">
        <f>MIS[[#This Row],[Broker]]</f>
        <v>MO</v>
      </c>
      <c r="AM418" t="str">
        <f>MIS[[#This Row],[ClientID]]</f>
        <v>OMDLAS1215</v>
      </c>
    </row>
    <row r="419" spans="1:3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4.5</v>
      </c>
      <c r="AE419">
        <f>MIS[[#This Row],[OrderAverageTradedPrice]]*MIS[[#This Row],[OrderQuantity]]</f>
        <v>504</v>
      </c>
      <c r="AF419">
        <f>MIS[[#This Row],[LTP]]*MIS[[#This Row],[OrderQuantity]]</f>
        <v>270</v>
      </c>
      <c r="AG419">
        <f>IF(MIS[[#This Row],[OrderSide]]="SELL",MIS[[#This Row],[VALUE]]-MIS[[#This Row],[LIVE_VALUE]],MIS[[#This Row],[LIVE_VALUE]]-MIS[[#This Row],[VALUE]])</f>
        <v>-234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SENSEX2552078800PE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  <c r="AL419" t="str">
        <f>MIS[[#This Row],[Broker]]</f>
        <v>MO</v>
      </c>
      <c r="AM419" t="str">
        <f>MIS[[#This Row],[ClientID]]</f>
        <v>OMDLAS1215</v>
      </c>
    </row>
    <row r="420" spans="1:3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2.25</v>
      </c>
      <c r="AE420">
        <f>MIS[[#This Row],[OrderAverageTradedPrice]]*MIS[[#This Row],[OrderQuantity]]</f>
        <v>352.5</v>
      </c>
      <c r="AF420">
        <f>MIS[[#This Row],[LTP]]*MIS[[#This Row],[OrderQuantity]]</f>
        <v>337.5</v>
      </c>
      <c r="AG420">
        <f>IF(MIS[[#This Row],[OrderSide]]="SELL",MIS[[#This Row],[VALUE]]-MIS[[#This Row],[LIVE_VALUE]],MIS[[#This Row],[LIVE_VALUE]]-MIS[[#This Row],[VALUE]])</f>
        <v>-15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" t="str">
        <f>MIS[[#This Row],[TRADING SYMBOL]]</f>
        <v>NIFTY2552226300CE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VWAP</v>
      </c>
      <c r="AL420" t="str">
        <f>MIS[[#This Row],[Broker]]</f>
        <v>MO</v>
      </c>
      <c r="AM420" t="str">
        <f>MIS[[#This Row],[ClientID]]</f>
        <v>OMDLAS1220</v>
      </c>
    </row>
    <row r="421" spans="1:3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4.55</v>
      </c>
      <c r="AE421">
        <f>MIS[[#This Row],[OrderAverageTradedPrice]]*MIS[[#This Row],[OrderQuantity]]</f>
        <v>900</v>
      </c>
      <c r="AF421">
        <f>MIS[[#This Row],[LTP]]*MIS[[#This Row],[OrderQuantity]]</f>
        <v>682.5</v>
      </c>
      <c r="AG421">
        <f>IF(MIS[[#This Row],[OrderSide]]="SELL",MIS[[#This Row],[VALUE]]-MIS[[#This Row],[LIVE_VALUE]],MIS[[#This Row],[LIVE_VALUE]]-MIS[[#This Row],[VALUE]])</f>
        <v>-217.5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NIFTY2552223700PE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  <c r="AL421" t="str">
        <f>MIS[[#This Row],[Broker]]</f>
        <v>MO</v>
      </c>
      <c r="AM421" t="str">
        <f>MIS[[#This Row],[ClientID]]</f>
        <v>OMDLAS1220</v>
      </c>
    </row>
    <row r="422" spans="1:3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3.7</v>
      </c>
      <c r="AE422">
        <f>MIS[[#This Row],[OrderAverageTradedPrice]]*MIS[[#This Row],[OrderQuantity]]</f>
        <v>103</v>
      </c>
      <c r="AF422">
        <f>MIS[[#This Row],[LTP]]*MIS[[#This Row],[OrderQuantity]]</f>
        <v>74</v>
      </c>
      <c r="AG422">
        <f>IF(MIS[[#This Row],[OrderSide]]="SELL",MIS[[#This Row],[VALUE]]-MIS[[#This Row],[LIVE_VALUE]],MIS[[#This Row],[LIVE_VALUE]]-MIS[[#This Row],[VALUE]])</f>
        <v>-29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" t="str">
        <f>MIS[[#This Row],[TRADING SYMBOL]]</f>
        <v>SENSEX2552085400CE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XYT</v>
      </c>
      <c r="AL422" t="str">
        <f>MIS[[#This Row],[Broker]]</f>
        <v>MO</v>
      </c>
      <c r="AM422" t="str">
        <f>MIS[[#This Row],[ClientID]]</f>
        <v>OMDLAS1220</v>
      </c>
    </row>
    <row r="423" spans="1:3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4.5</v>
      </c>
      <c r="AE423">
        <f>MIS[[#This Row],[OrderAverageTradedPrice]]*MIS[[#This Row],[OrderQuantity]]</f>
        <v>168</v>
      </c>
      <c r="AF423">
        <f>MIS[[#This Row],[LTP]]*MIS[[#This Row],[OrderQuantity]]</f>
        <v>90</v>
      </c>
      <c r="AG423">
        <f>IF(MIS[[#This Row],[OrderSide]]="SELL",MIS[[#This Row],[VALUE]]-MIS[[#This Row],[LIVE_VALUE]],MIS[[#This Row],[LIVE_VALUE]]-MIS[[#This Row],[VALUE]])</f>
        <v>-78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SENSEX2552078800PE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  <c r="AL423" t="str">
        <f>MIS[[#This Row],[Broker]]</f>
        <v>MO</v>
      </c>
      <c r="AM423" t="str">
        <f>MIS[[#This Row],[ClientID]]</f>
        <v>OMDLAS1220</v>
      </c>
    </row>
    <row r="424" spans="1:3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2.25</v>
      </c>
      <c r="AE424">
        <f>MIS[[#This Row],[OrderAverageTradedPrice]]*MIS[[#This Row],[OrderQuantity]]</f>
        <v>352.5</v>
      </c>
      <c r="AF424">
        <f>MIS[[#This Row],[LTP]]*MIS[[#This Row],[OrderQuantity]]</f>
        <v>337.5</v>
      </c>
      <c r="AG424">
        <f>IF(MIS[[#This Row],[OrderSide]]="SELL",MIS[[#This Row],[VALUE]]-MIS[[#This Row],[LIVE_VALUE]],MIS[[#This Row],[LIVE_VALUE]]-MIS[[#This Row],[VALUE]])</f>
        <v>-15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" t="str">
        <f>MIS[[#This Row],[TRADING SYMBOL]]</f>
        <v>NIFTY2552226300CE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VWAP</v>
      </c>
      <c r="AL424" t="str">
        <f>MIS[[#This Row],[Broker]]</f>
        <v>MO</v>
      </c>
      <c r="AM424" t="str">
        <f>MIS[[#This Row],[ClientID]]</f>
        <v>OMDLAS1223</v>
      </c>
    </row>
    <row r="425" spans="1:3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3.7</v>
      </c>
      <c r="AE425">
        <f>MIS[[#This Row],[OrderAverageTradedPrice]]*MIS[[#This Row],[OrderQuantity]]</f>
        <v>103</v>
      </c>
      <c r="AF425">
        <f>MIS[[#This Row],[LTP]]*MIS[[#This Row],[OrderQuantity]]</f>
        <v>74</v>
      </c>
      <c r="AG425">
        <f>IF(MIS[[#This Row],[OrderSide]]="SELL",MIS[[#This Row],[VALUE]]-MIS[[#This Row],[LIVE_VALUE]],MIS[[#This Row],[LIVE_VALUE]]-MIS[[#This Row],[VALUE]])</f>
        <v>-29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SENSEX2552085400CE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  <c r="AL425" t="str">
        <f>MIS[[#This Row],[Broker]]</f>
        <v>MO</v>
      </c>
      <c r="AM425" t="str">
        <f>MIS[[#This Row],[ClientID]]</f>
        <v>OMDLAS1223</v>
      </c>
    </row>
    <row r="426" spans="1:3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4.5</v>
      </c>
      <c r="AE426">
        <f>MIS[[#This Row],[OrderAverageTradedPrice]]*MIS[[#This Row],[OrderQuantity]]</f>
        <v>169</v>
      </c>
      <c r="AF426">
        <f>MIS[[#This Row],[LTP]]*MIS[[#This Row],[OrderQuantity]]</f>
        <v>90</v>
      </c>
      <c r="AG426">
        <f>IF(MIS[[#This Row],[OrderSide]]="SELL",MIS[[#This Row],[VALUE]]-MIS[[#This Row],[LIVE_VALUE]],MIS[[#This Row],[LIVE_VALUE]]-MIS[[#This Row],[VALUE]])</f>
        <v>-79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SENSEX2552078800PE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  <c r="AL426" t="str">
        <f>MIS[[#This Row],[Broker]]</f>
        <v>MO</v>
      </c>
      <c r="AM426" t="str">
        <f>MIS[[#This Row],[ClientID]]</f>
        <v>OMDLAS1223</v>
      </c>
    </row>
    <row r="427" spans="1:3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2.25</v>
      </c>
      <c r="AE427">
        <f>MIS[[#This Row],[OrderAverageTradedPrice]]*MIS[[#This Row],[OrderQuantity]]</f>
        <v>352.5</v>
      </c>
      <c r="AF427">
        <f>MIS[[#This Row],[LTP]]*MIS[[#This Row],[OrderQuantity]]</f>
        <v>337.5</v>
      </c>
      <c r="AG427">
        <f>IF(MIS[[#This Row],[OrderSide]]="SELL",MIS[[#This Row],[VALUE]]-MIS[[#This Row],[LIVE_VALUE]],MIS[[#This Row],[LIVE_VALUE]]-MIS[[#This Row],[VALUE]])</f>
        <v>-15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" t="str">
        <f>MIS[[#This Row],[TRADING SYMBOL]]</f>
        <v>NIFTY2552226300CE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VWAP</v>
      </c>
      <c r="AL427" t="str">
        <f>MIS[[#This Row],[Broker]]</f>
        <v>MO</v>
      </c>
      <c r="AM427" t="str">
        <f>MIS[[#This Row],[ClientID]]</f>
        <v>OMDLAS1230</v>
      </c>
    </row>
    <row r="428" spans="1:3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3.7</v>
      </c>
      <c r="AE428">
        <f>MIS[[#This Row],[OrderAverageTradedPrice]]*MIS[[#This Row],[OrderQuantity]]</f>
        <v>206</v>
      </c>
      <c r="AF428">
        <f>MIS[[#This Row],[LTP]]*MIS[[#This Row],[OrderQuantity]]</f>
        <v>148</v>
      </c>
      <c r="AG428">
        <f>IF(MIS[[#This Row],[OrderSide]]="SELL",MIS[[#This Row],[VALUE]]-MIS[[#This Row],[LIVE_VALUE]],MIS[[#This Row],[LIVE_VALUE]]-MIS[[#This Row],[VALUE]])</f>
        <v>-58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" t="str">
        <f>MIS[[#This Row],[TRADING SYMBOL]]</f>
        <v>SENSEX2552085400CE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XYT</v>
      </c>
      <c r="AL428" t="str">
        <f>MIS[[#This Row],[Broker]]</f>
        <v>MO</v>
      </c>
      <c r="AM428" t="str">
        <f>MIS[[#This Row],[ClientID]]</f>
        <v>OMDLAS1230</v>
      </c>
    </row>
    <row r="429" spans="1:3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4.5</v>
      </c>
      <c r="AE429">
        <f>MIS[[#This Row],[OrderAverageTradedPrice]]*MIS[[#This Row],[OrderQuantity]]</f>
        <v>336</v>
      </c>
      <c r="AF429">
        <f>MIS[[#This Row],[LTP]]*MIS[[#This Row],[OrderQuantity]]</f>
        <v>180</v>
      </c>
      <c r="AG429">
        <f>IF(MIS[[#This Row],[OrderSide]]="SELL",MIS[[#This Row],[VALUE]]-MIS[[#This Row],[LIVE_VALUE]],MIS[[#This Row],[LIVE_VALUE]]-MIS[[#This Row],[VALUE]])</f>
        <v>-156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SENSEX2552078800PE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  <c r="AL429" t="str">
        <f>MIS[[#This Row],[Broker]]</f>
        <v>MO</v>
      </c>
      <c r="AM429" t="str">
        <f>MIS[[#This Row],[ClientID]]</f>
        <v>OMDLAS1230</v>
      </c>
    </row>
    <row r="430" spans="1:3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2.25</v>
      </c>
      <c r="AE430">
        <f>MIS[[#This Row],[OrderAverageTradedPrice]]*MIS[[#This Row],[OrderQuantity]]</f>
        <v>176.25</v>
      </c>
      <c r="AF430">
        <f>MIS[[#This Row],[LTP]]*MIS[[#This Row],[OrderQuantity]]</f>
        <v>168.75</v>
      </c>
      <c r="AG430">
        <f>IF(MIS[[#This Row],[OrderSide]]="SELL",MIS[[#This Row],[VALUE]]-MIS[[#This Row],[LIVE_VALUE]],MIS[[#This Row],[LIVE_VALUE]]-MIS[[#This Row],[VALUE]])</f>
        <v>-7.5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" t="str">
        <f>MIS[[#This Row],[TRADING SYMBOL]]</f>
        <v>NIFTY2552226300CE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VWAP</v>
      </c>
      <c r="AL430" t="str">
        <f>MIS[[#This Row],[Broker]]</f>
        <v>MO</v>
      </c>
      <c r="AM430" t="str">
        <f>MIS[[#This Row],[ClientID]]</f>
        <v>OMDLAS1231</v>
      </c>
    </row>
    <row r="431" spans="1:3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4.55</v>
      </c>
      <c r="AE431">
        <f>MIS[[#This Row],[OrderAverageTradedPrice]]*MIS[[#This Row],[OrderQuantity]]</f>
        <v>450</v>
      </c>
      <c r="AF431">
        <f>MIS[[#This Row],[LTP]]*MIS[[#This Row],[OrderQuantity]]</f>
        <v>341.25</v>
      </c>
      <c r="AG431">
        <f>IF(MIS[[#This Row],[OrderSide]]="SELL",MIS[[#This Row],[VALUE]]-MIS[[#This Row],[LIVE_VALUE]],MIS[[#This Row],[LIVE_VALUE]]-MIS[[#This Row],[VALUE]])</f>
        <v>-108.75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  <c r="AL431" t="str">
        <f>MIS[[#This Row],[Broker]]</f>
        <v>MO</v>
      </c>
      <c r="AM431" t="str">
        <f>MIS[[#This Row],[ClientID]]</f>
        <v>OMDLAS1231</v>
      </c>
    </row>
    <row r="432" spans="1:3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4.55</v>
      </c>
      <c r="AE432">
        <f>MIS[[#This Row],[OrderAverageTradedPrice]]*MIS[[#This Row],[OrderQuantity]]</f>
        <v>4500</v>
      </c>
      <c r="AF432">
        <f>MIS[[#This Row],[LTP]]*MIS[[#This Row],[OrderQuantity]]</f>
        <v>3412.5</v>
      </c>
      <c r="AG432">
        <f>IF(MIS[[#This Row],[OrderSide]]="SELL",MIS[[#This Row],[VALUE]]-MIS[[#This Row],[LIVE_VALUE]],MIS[[#This Row],[LIVE_VALUE]]-MIS[[#This Row],[VALUE]])</f>
        <v>-1087.5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" t="str">
        <f>MIS[[#This Row],[TRADING SYMBOL]]</f>
        <v>NIFTY2552223700PE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VWAP</v>
      </c>
      <c r="AL432" t="str">
        <f>MIS[[#This Row],[Broker]]</f>
        <v>MO</v>
      </c>
      <c r="AM432" t="str">
        <f>MIS[[#This Row],[ClientID]]</f>
        <v>SHSS083</v>
      </c>
    </row>
    <row r="433" spans="1:3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3.7</v>
      </c>
      <c r="AE433">
        <f>MIS[[#This Row],[OrderAverageTradedPrice]]*MIS[[#This Row],[OrderQuantity]]</f>
        <v>515</v>
      </c>
      <c r="AF433">
        <f>MIS[[#This Row],[LTP]]*MIS[[#This Row],[OrderQuantity]]</f>
        <v>370</v>
      </c>
      <c r="AG433">
        <f>IF(MIS[[#This Row],[OrderSide]]="SELL",MIS[[#This Row],[VALUE]]-MIS[[#This Row],[LIVE_VALUE]],MIS[[#This Row],[LIVE_VALUE]]-MIS[[#This Row],[VALUE]])</f>
        <v>-145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" t="str">
        <f>MIS[[#This Row],[TRADING SYMBOL]]</f>
        <v>SENSEX2552085400CE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XYT</v>
      </c>
      <c r="AL433" t="str">
        <f>MIS[[#This Row],[Broker]]</f>
        <v>MO</v>
      </c>
      <c r="AM433" t="str">
        <f>MIS[[#This Row],[ClientID]]</f>
        <v>SHSS083</v>
      </c>
    </row>
    <row r="434" spans="1:3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4.5</v>
      </c>
      <c r="AE434">
        <f>MIS[[#This Row],[OrderAverageTradedPrice]]*MIS[[#This Row],[OrderQuantity]]</f>
        <v>841</v>
      </c>
      <c r="AF434">
        <f>MIS[[#This Row],[LTP]]*MIS[[#This Row],[OrderQuantity]]</f>
        <v>450</v>
      </c>
      <c r="AG434">
        <f>IF(MIS[[#This Row],[OrderSide]]="SELL",MIS[[#This Row],[VALUE]]-MIS[[#This Row],[LIVE_VALUE]],MIS[[#This Row],[LIVE_VALUE]]-MIS[[#This Row],[VALUE]])</f>
        <v>-391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SENSEX2552078800PE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  <c r="AL434" t="str">
        <f>MIS[[#This Row],[Broker]]</f>
        <v>MO</v>
      </c>
      <c r="AM434" t="str">
        <f>MIS[[#This Row],[ClientID]]</f>
        <v>SHSS083</v>
      </c>
    </row>
    <row r="435" spans="1:3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30.85</v>
      </c>
      <c r="AE435">
        <f>MIS[[#This Row],[OrderAverageTradedPrice]]*MIS[[#This Row],[OrderQuantity]]</f>
        <v>11895</v>
      </c>
      <c r="AF435">
        <f>MIS[[#This Row],[LTP]]*MIS[[#This Row],[OrderQuantity]]</f>
        <v>9255</v>
      </c>
      <c r="AG435">
        <f>IF(MIS[[#This Row],[OrderSide]]="SELL",MIS[[#This Row],[VALUE]]-MIS[[#This Row],[LIVE_VALUE]],MIS[[#This Row],[LIVE_VALUE]]-MIS[[#This Row],[VALUE]])</f>
        <v>-2640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5" t="str">
        <f>MIS[[#This Row],[TRADING SYMBOL]]</f>
        <v>NIFTY2552224500PE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VWAP</v>
      </c>
      <c r="AL435" t="str">
        <f>MIS[[#This Row],[Broker]]</f>
        <v>TGL</v>
      </c>
      <c r="AM435" t="str">
        <f>MIS[[#This Row],[ClientID]]</f>
        <v>TGL05</v>
      </c>
    </row>
    <row r="436" spans="1:3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2.25</v>
      </c>
      <c r="AE436">
        <f>MIS[[#This Row],[OrderAverageTradedPrice]]*MIS[[#This Row],[OrderQuantity]]</f>
        <v>1586.25</v>
      </c>
      <c r="AF436">
        <f>MIS[[#This Row],[LTP]]*MIS[[#This Row],[OrderQuantity]]</f>
        <v>1518.75</v>
      </c>
      <c r="AG436">
        <f>IF(MIS[[#This Row],[OrderSide]]="SELL",MIS[[#This Row],[VALUE]]-MIS[[#This Row],[LIVE_VALUE]],MIS[[#This Row],[LIVE_VALUE]]-MIS[[#This Row],[VALUE]])</f>
        <v>-67.5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  <c r="AL436" t="str">
        <f>MIS[[#This Row],[Broker]]</f>
        <v>AR</v>
      </c>
      <c r="AM436" t="str">
        <f>MIS[[#This Row],[ClientID]]</f>
        <v>GDLP1S332</v>
      </c>
    </row>
    <row r="437" spans="1:3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4.55</v>
      </c>
      <c r="AE437">
        <f>MIS[[#This Row],[OrderAverageTradedPrice]]*MIS[[#This Row],[OrderQuantity]]</f>
        <v>4950</v>
      </c>
      <c r="AF437">
        <f>MIS[[#This Row],[LTP]]*MIS[[#This Row],[OrderQuantity]]</f>
        <v>3753.75</v>
      </c>
      <c r="AG437">
        <f>IF(MIS[[#This Row],[OrderSide]]="SELL",MIS[[#This Row],[VALUE]]-MIS[[#This Row],[LIVE_VALUE]],MIS[[#This Row],[LIVE_VALUE]]-MIS[[#This Row],[VALUE]])</f>
        <v>-1196.25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  <c r="AL437" t="str">
        <f>MIS[[#This Row],[Broker]]</f>
        <v>AR</v>
      </c>
      <c r="AM437" t="str">
        <f>MIS[[#This Row],[ClientID]]</f>
        <v>JPF1A235</v>
      </c>
    </row>
    <row r="438" spans="1:3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2.25</v>
      </c>
      <c r="AE438">
        <f>MIS[[#This Row],[OrderAverageTradedPrice]]*MIS[[#This Row],[OrderQuantity]]</f>
        <v>1233.75</v>
      </c>
      <c r="AF438">
        <f>MIS[[#This Row],[LTP]]*MIS[[#This Row],[OrderQuantity]]</f>
        <v>1181.25</v>
      </c>
      <c r="AG438">
        <f>IF(MIS[[#This Row],[OrderSide]]="SELL",MIS[[#This Row],[VALUE]]-MIS[[#This Row],[LIVE_VALUE]],MIS[[#This Row],[LIVE_VALUE]]-MIS[[#This Row],[VALUE]])</f>
        <v>-52.5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8" t="str">
        <f>MIS[[#This Row],[TRADING SYMBOL]]</f>
        <v>NIFTY2552226300CE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VWAP</v>
      </c>
      <c r="AL438" t="str">
        <f>MIS[[#This Row],[Broker]]</f>
        <v>AR</v>
      </c>
      <c r="AM438" t="str">
        <f>MIS[[#This Row],[ClientID]]</f>
        <v>JPF1M176</v>
      </c>
    </row>
    <row r="439" spans="1:3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2.25</v>
      </c>
      <c r="AE439">
        <f>MIS[[#This Row],[OrderAverageTradedPrice]]*MIS[[#This Row],[OrderQuantity]]</f>
        <v>2820</v>
      </c>
      <c r="AF439">
        <f>MIS[[#This Row],[LTP]]*MIS[[#This Row],[OrderQuantity]]</f>
        <v>2700</v>
      </c>
      <c r="AG439">
        <f>IF(MIS[[#This Row],[OrderSide]]="SELL",MIS[[#This Row],[VALUE]]-MIS[[#This Row],[LIVE_VALUE]],MIS[[#This Row],[LIVE_VALUE]]-MIS[[#This Row],[VALUE]])</f>
        <v>-120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9" t="str">
        <f>MIS[[#This Row],[TRADING SYMBOL]]</f>
        <v>NIFTY2552226300CE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VWAP</v>
      </c>
      <c r="AL439" t="str">
        <f>MIS[[#This Row],[Broker]]</f>
        <v>AR</v>
      </c>
      <c r="AM439" t="str">
        <f>MIS[[#This Row],[ClientID]]</f>
        <v>JPF1N172</v>
      </c>
    </row>
    <row r="440" spans="1:3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2.25</v>
      </c>
      <c r="AE440">
        <f>MIS[[#This Row],[OrderAverageTradedPrice]]*MIS[[#This Row],[OrderQuantity]]</f>
        <v>528.75</v>
      </c>
      <c r="AF440">
        <f>MIS[[#This Row],[LTP]]*MIS[[#This Row],[OrderQuantity]]</f>
        <v>506.25</v>
      </c>
      <c r="AG440">
        <f>IF(MIS[[#This Row],[OrderSide]]="SELL",MIS[[#This Row],[VALUE]]-MIS[[#This Row],[LIVE_VALUE]],MIS[[#This Row],[LIVE_VALUE]]-MIS[[#This Row],[VALUE]])</f>
        <v>-22.5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  <c r="AL440" t="str">
        <f>MIS[[#This Row],[Broker]]</f>
        <v>AR</v>
      </c>
      <c r="AM440" t="str">
        <f>MIS[[#This Row],[ClientID]]</f>
        <v>JPF1S152</v>
      </c>
    </row>
    <row r="441" spans="1:3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11.65</v>
      </c>
      <c r="AE441">
        <f>MIS[[#This Row],[OrderAverageTradedPrice]]*MIS[[#This Row],[OrderQuantity]]</f>
        <v>1365</v>
      </c>
      <c r="AF441">
        <f>MIS[[#This Row],[LTP]]*MIS[[#This Row],[OrderQuantity]]</f>
        <v>699</v>
      </c>
      <c r="AG441">
        <f>IF(MIS[[#This Row],[OrderSide]]="SELL",MIS[[#This Row],[VALUE]]-MIS[[#This Row],[LIVE_VALUE]],MIS[[#This Row],[LIVE_VALUE]]-MIS[[#This Row],[VALUE]])</f>
        <v>-666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" t="str">
        <f>MIS[[#This Row],[TRADING SYMBOL]]</f>
        <v>SENSEX2552079800PE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XYT</v>
      </c>
      <c r="AL441" t="str">
        <f>MIS[[#This Row],[Broker]]</f>
        <v>CHOICE</v>
      </c>
      <c r="AM441" t="str">
        <f>MIS[[#This Row],[ClientID]]</f>
        <v>D600</v>
      </c>
    </row>
    <row r="442" spans="1:3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2.25</v>
      </c>
      <c r="AE442">
        <f>MIS[[#This Row],[OrderAverageTradedPrice]]*MIS[[#This Row],[OrderQuantity]]</f>
        <v>176.25</v>
      </c>
      <c r="AF442">
        <f>MIS[[#This Row],[LTP]]*MIS[[#This Row],[OrderQuantity]]</f>
        <v>168.75</v>
      </c>
      <c r="AG442">
        <f>IF(MIS[[#This Row],[OrderSide]]="SELL",MIS[[#This Row],[VALUE]]-MIS[[#This Row],[LIVE_VALUE]],MIS[[#This Row],[LIVE_VALUE]]-MIS[[#This Row],[VALUE]])</f>
        <v>-7.5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2" t="str">
        <f>MIS[[#This Row],[TRADING SYMBOL]]</f>
        <v>NIFTY2552226300CE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VWAP</v>
      </c>
      <c r="AL442" t="str">
        <f>MIS[[#This Row],[Broker]]</f>
        <v>IIFL</v>
      </c>
      <c r="AM442" t="str">
        <f>MIS[[#This Row],[ClientID]]</f>
        <v>FINE1M02</v>
      </c>
    </row>
    <row r="443" spans="1:3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4.55</v>
      </c>
      <c r="AE443">
        <f>MIS[[#This Row],[OrderAverageTradedPrice]]*MIS[[#This Row],[OrderQuantity]]</f>
        <v>450</v>
      </c>
      <c r="AF443">
        <f>MIS[[#This Row],[LTP]]*MIS[[#This Row],[OrderQuantity]]</f>
        <v>341.25</v>
      </c>
      <c r="AG443">
        <f>IF(MIS[[#This Row],[OrderSide]]="SELL",MIS[[#This Row],[VALUE]]-MIS[[#This Row],[LIVE_VALUE]],MIS[[#This Row],[LIVE_VALUE]]-MIS[[#This Row],[VALUE]])</f>
        <v>-108.75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3" t="str">
        <f>MIS[[#This Row],[TRADING SYMBOL]]</f>
        <v>NIFTY2552223700PE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VWAP</v>
      </c>
      <c r="AL443" t="str">
        <f>MIS[[#This Row],[Broker]]</f>
        <v>IIFL</v>
      </c>
      <c r="AM443" t="str">
        <f>MIS[[#This Row],[ClientID]]</f>
        <v>FINE1M02</v>
      </c>
    </row>
    <row r="444" spans="1:3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2.25</v>
      </c>
      <c r="AE444">
        <f>MIS[[#This Row],[OrderAverageTradedPrice]]*MIS[[#This Row],[OrderQuantity]]</f>
        <v>528.75</v>
      </c>
      <c r="AF444">
        <f>MIS[[#This Row],[LTP]]*MIS[[#This Row],[OrderQuantity]]</f>
        <v>506.25</v>
      </c>
      <c r="AG444">
        <f>IF(MIS[[#This Row],[OrderSide]]="SELL",MIS[[#This Row],[VALUE]]-MIS[[#This Row],[LIVE_VALUE]],MIS[[#This Row],[LIVE_VALUE]]-MIS[[#This Row],[VALUE]])</f>
        <v>-22.5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  <c r="AL444" t="str">
        <f>MIS[[#This Row],[Broker]]</f>
        <v>JM</v>
      </c>
      <c r="AM444" t="str">
        <f>MIS[[#This Row],[ClientID]]</f>
        <v>12314417</v>
      </c>
    </row>
    <row r="445" spans="1:3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4.55</v>
      </c>
      <c r="AE445">
        <f>MIS[[#This Row],[OrderAverageTradedPrice]]*MIS[[#This Row],[OrderQuantity]]</f>
        <v>1350</v>
      </c>
      <c r="AF445">
        <f>MIS[[#This Row],[LTP]]*MIS[[#This Row],[OrderQuantity]]</f>
        <v>1023.75</v>
      </c>
      <c r="AG445">
        <f>IF(MIS[[#This Row],[OrderSide]]="SELL",MIS[[#This Row],[VALUE]]-MIS[[#This Row],[LIVE_VALUE]],MIS[[#This Row],[LIVE_VALUE]]-MIS[[#This Row],[VALUE]])</f>
        <v>-326.25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  <c r="AL445" t="str">
        <f>MIS[[#This Row],[Broker]]</f>
        <v>JM</v>
      </c>
      <c r="AM445" t="str">
        <f>MIS[[#This Row],[ClientID]]</f>
        <v>12314417</v>
      </c>
    </row>
    <row r="446" spans="1:3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3.7</v>
      </c>
      <c r="AE446">
        <f>MIS[[#This Row],[OrderAverageTradedPrice]]*MIS[[#This Row],[OrderQuantity]]</f>
        <v>206</v>
      </c>
      <c r="AF446">
        <f>MIS[[#This Row],[LTP]]*MIS[[#This Row],[OrderQuantity]]</f>
        <v>148</v>
      </c>
      <c r="AG446">
        <f>IF(MIS[[#This Row],[OrderSide]]="SELL",MIS[[#This Row],[VALUE]]-MIS[[#This Row],[LIVE_VALUE]],MIS[[#This Row],[LIVE_VALUE]]-MIS[[#This Row],[VALUE]])</f>
        <v>-58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" t="str">
        <f>MIS[[#This Row],[TRADING SYMBOL]]</f>
        <v>SENSEX2552085400CE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XYT</v>
      </c>
      <c r="AL446" t="str">
        <f>MIS[[#This Row],[Broker]]</f>
        <v>JM</v>
      </c>
      <c r="AM446" t="str">
        <f>MIS[[#This Row],[ClientID]]</f>
        <v>12314417</v>
      </c>
    </row>
    <row r="447" spans="1:3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4.5</v>
      </c>
      <c r="AE447">
        <f>MIS[[#This Row],[OrderAverageTradedPrice]]*MIS[[#This Row],[OrderQuantity]]</f>
        <v>340</v>
      </c>
      <c r="AF447">
        <f>MIS[[#This Row],[LTP]]*MIS[[#This Row],[OrderQuantity]]</f>
        <v>180</v>
      </c>
      <c r="AG447">
        <f>IF(MIS[[#This Row],[OrderSide]]="SELL",MIS[[#This Row],[VALUE]]-MIS[[#This Row],[LIVE_VALUE]],MIS[[#This Row],[LIVE_VALUE]]-MIS[[#This Row],[VALUE]])</f>
        <v>-160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" t="str">
        <f>MIS[[#This Row],[TRADING SYMBOL]]</f>
        <v>SENSEX2552078800PE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XYT</v>
      </c>
      <c r="AL447" t="str">
        <f>MIS[[#This Row],[Broker]]</f>
        <v>JM</v>
      </c>
      <c r="AM447" t="str">
        <f>MIS[[#This Row],[ClientID]]</f>
        <v>12314417</v>
      </c>
    </row>
    <row r="448" spans="1:3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2.25</v>
      </c>
      <c r="AE448">
        <f>MIS[[#This Row],[OrderAverageTradedPrice]]*MIS[[#This Row],[OrderQuantity]]</f>
        <v>352.5</v>
      </c>
      <c r="AF448">
        <f>MIS[[#This Row],[LTP]]*MIS[[#This Row],[OrderQuantity]]</f>
        <v>337.5</v>
      </c>
      <c r="AG448">
        <f>IF(MIS[[#This Row],[OrderSide]]="SELL",MIS[[#This Row],[VALUE]]-MIS[[#This Row],[LIVE_VALUE]],MIS[[#This Row],[LIVE_VALUE]]-MIS[[#This Row],[VALUE]])</f>
        <v>-15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8" t="str">
        <f>MIS[[#This Row],[TRADING SYMBOL]]</f>
        <v>NIFTY2552226300CE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VWAP</v>
      </c>
      <c r="AL448" t="str">
        <f>MIS[[#This Row],[Broker]]</f>
        <v>JM</v>
      </c>
      <c r="AM448" t="str">
        <f>MIS[[#This Row],[ClientID]]</f>
        <v>12314523</v>
      </c>
    </row>
    <row r="449" spans="1:3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4.55</v>
      </c>
      <c r="AE449">
        <f>MIS[[#This Row],[OrderAverageTradedPrice]]*MIS[[#This Row],[OrderQuantity]]</f>
        <v>900</v>
      </c>
      <c r="AF449">
        <f>MIS[[#This Row],[LTP]]*MIS[[#This Row],[OrderQuantity]]</f>
        <v>682.5</v>
      </c>
      <c r="AG449">
        <f>IF(MIS[[#This Row],[OrderSide]]="SELL",MIS[[#This Row],[VALUE]]-MIS[[#This Row],[LIVE_VALUE]],MIS[[#This Row],[LIVE_VALUE]]-MIS[[#This Row],[VALUE]])</f>
        <v>-217.5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  <c r="AL449" t="str">
        <f>MIS[[#This Row],[Broker]]</f>
        <v>JM</v>
      </c>
      <c r="AM449" t="str">
        <f>MIS[[#This Row],[ClientID]]</f>
        <v>12314523</v>
      </c>
    </row>
    <row r="450" spans="1:3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3.7</v>
      </c>
      <c r="AE450">
        <f>MIS[[#This Row],[OrderAverageTradedPrice]]*MIS[[#This Row],[OrderQuantity]]</f>
        <v>103</v>
      </c>
      <c r="AF450">
        <f>MIS[[#This Row],[LTP]]*MIS[[#This Row],[OrderQuantity]]</f>
        <v>74</v>
      </c>
      <c r="AG450">
        <f>IF(MIS[[#This Row],[OrderSide]]="SELL",MIS[[#This Row],[VALUE]]-MIS[[#This Row],[LIVE_VALUE]],MIS[[#This Row],[LIVE_VALUE]]-MIS[[#This Row],[VALUE]])</f>
        <v>-29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" t="str">
        <f>MIS[[#This Row],[TRADING SYMBOL]]</f>
        <v>SENSEX2552085400CE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XYT</v>
      </c>
      <c r="AL450" t="str">
        <f>MIS[[#This Row],[Broker]]</f>
        <v>JM</v>
      </c>
      <c r="AM450" t="str">
        <f>MIS[[#This Row],[ClientID]]</f>
        <v>12314523</v>
      </c>
    </row>
    <row r="451" spans="1:3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4.5</v>
      </c>
      <c r="AE451">
        <f>MIS[[#This Row],[OrderAverageTradedPrice]]*MIS[[#This Row],[OrderQuantity]]</f>
        <v>168</v>
      </c>
      <c r="AF451">
        <f>MIS[[#This Row],[LTP]]*MIS[[#This Row],[OrderQuantity]]</f>
        <v>90</v>
      </c>
      <c r="AG451">
        <f>IF(MIS[[#This Row],[OrderSide]]="SELL",MIS[[#This Row],[VALUE]]-MIS[[#This Row],[LIVE_VALUE]],MIS[[#This Row],[LIVE_VALUE]]-MIS[[#This Row],[VALUE]])</f>
        <v>-78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" t="str">
        <f>MIS[[#This Row],[TRADING SYMBOL]]</f>
        <v>SENSEX2552078800PE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XYT</v>
      </c>
      <c r="AL451" t="str">
        <f>MIS[[#This Row],[Broker]]</f>
        <v>JM</v>
      </c>
      <c r="AM451" t="str">
        <f>MIS[[#This Row],[ClientID]]</f>
        <v>12314523</v>
      </c>
    </row>
    <row r="452" spans="1:3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2.25</v>
      </c>
      <c r="AE452">
        <f>MIS[[#This Row],[OrderAverageTradedPrice]]*MIS[[#This Row],[OrderQuantity]]</f>
        <v>528.75</v>
      </c>
      <c r="AF452">
        <f>MIS[[#This Row],[LTP]]*MIS[[#This Row],[OrderQuantity]]</f>
        <v>506.25</v>
      </c>
      <c r="AG452">
        <f>IF(MIS[[#This Row],[OrderSide]]="SELL",MIS[[#This Row],[VALUE]]-MIS[[#This Row],[LIVE_VALUE]],MIS[[#This Row],[LIVE_VALUE]]-MIS[[#This Row],[VALUE]])</f>
        <v>-22.5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  <c r="AL452" t="str">
        <f>MIS[[#This Row],[Broker]]</f>
        <v>JM</v>
      </c>
      <c r="AM452" t="str">
        <f>MIS[[#This Row],[ClientID]]</f>
        <v>12314576</v>
      </c>
    </row>
    <row r="453" spans="1:3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4.55</v>
      </c>
      <c r="AE453">
        <f>MIS[[#This Row],[OrderAverageTradedPrice]]*MIS[[#This Row],[OrderQuantity]]</f>
        <v>1350</v>
      </c>
      <c r="AF453">
        <f>MIS[[#This Row],[LTP]]*MIS[[#This Row],[OrderQuantity]]</f>
        <v>1023.75</v>
      </c>
      <c r="AG453">
        <f>IF(MIS[[#This Row],[OrderSide]]="SELL",MIS[[#This Row],[VALUE]]-MIS[[#This Row],[LIVE_VALUE]],MIS[[#This Row],[LIVE_VALUE]]-MIS[[#This Row],[VALUE]])</f>
        <v>-326.25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  <c r="AL453" t="str">
        <f>MIS[[#This Row],[Broker]]</f>
        <v>JM</v>
      </c>
      <c r="AM453" t="str">
        <f>MIS[[#This Row],[ClientID]]</f>
        <v>12314576</v>
      </c>
    </row>
    <row r="454" spans="1:3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3.7</v>
      </c>
      <c r="AE454">
        <f>MIS[[#This Row],[OrderAverageTradedPrice]]*MIS[[#This Row],[OrderQuantity]]</f>
        <v>206</v>
      </c>
      <c r="AF454">
        <f>MIS[[#This Row],[LTP]]*MIS[[#This Row],[OrderQuantity]]</f>
        <v>148</v>
      </c>
      <c r="AG454">
        <f>IF(MIS[[#This Row],[OrderSide]]="SELL",MIS[[#This Row],[VALUE]]-MIS[[#This Row],[LIVE_VALUE]],MIS[[#This Row],[LIVE_VALUE]]-MIS[[#This Row],[VALUE]])</f>
        <v>-58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" t="str">
        <f>MIS[[#This Row],[TRADING SYMBOL]]</f>
        <v>SENSEX2552085400CE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XYT</v>
      </c>
      <c r="AL454" t="str">
        <f>MIS[[#This Row],[Broker]]</f>
        <v>JM</v>
      </c>
      <c r="AM454" t="str">
        <f>MIS[[#This Row],[ClientID]]</f>
        <v>12314576</v>
      </c>
    </row>
    <row r="455" spans="1:3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4.5</v>
      </c>
      <c r="AE455">
        <f>MIS[[#This Row],[OrderAverageTradedPrice]]*MIS[[#This Row],[OrderQuantity]]</f>
        <v>337</v>
      </c>
      <c r="AF455">
        <f>MIS[[#This Row],[LTP]]*MIS[[#This Row],[OrderQuantity]]</f>
        <v>180</v>
      </c>
      <c r="AG455">
        <f>IF(MIS[[#This Row],[OrderSide]]="SELL",MIS[[#This Row],[VALUE]]-MIS[[#This Row],[LIVE_VALUE]],MIS[[#This Row],[LIVE_VALUE]]-MIS[[#This Row],[VALUE]])</f>
        <v>-157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SENSEX2552078800PE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  <c r="AL455" t="str">
        <f>MIS[[#This Row],[Broker]]</f>
        <v>JM</v>
      </c>
      <c r="AM455" t="str">
        <f>MIS[[#This Row],[ClientID]]</f>
        <v>12314576</v>
      </c>
    </row>
    <row r="456" spans="1:3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4.55</v>
      </c>
      <c r="AE456">
        <f>MIS[[#This Row],[OrderAverageTradedPrice]]*MIS[[#This Row],[OrderQuantity]]</f>
        <v>900</v>
      </c>
      <c r="AF456">
        <f>MIS[[#This Row],[LTP]]*MIS[[#This Row],[OrderQuantity]]</f>
        <v>682.5</v>
      </c>
      <c r="AG456">
        <f>IF(MIS[[#This Row],[OrderSide]]="SELL",MIS[[#This Row],[VALUE]]-MIS[[#This Row],[LIVE_VALUE]],MIS[[#This Row],[LIVE_VALUE]]-MIS[[#This Row],[VALUE]])</f>
        <v>-217.5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NIFTY2552223700PE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  <c r="AL456" t="str">
        <f>MIS[[#This Row],[Broker]]</f>
        <v>JM</v>
      </c>
      <c r="AM456" t="str">
        <f>MIS[[#This Row],[ClientID]]</f>
        <v>12314604</v>
      </c>
    </row>
    <row r="457" spans="1:3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3.7</v>
      </c>
      <c r="AE457">
        <f>MIS[[#This Row],[OrderAverageTradedPrice]]*MIS[[#This Row],[OrderQuantity]]</f>
        <v>103</v>
      </c>
      <c r="AF457">
        <f>MIS[[#This Row],[LTP]]*MIS[[#This Row],[OrderQuantity]]</f>
        <v>74</v>
      </c>
      <c r="AG457">
        <f>IF(MIS[[#This Row],[OrderSide]]="SELL",MIS[[#This Row],[VALUE]]-MIS[[#This Row],[LIVE_VALUE]],MIS[[#This Row],[LIVE_VALUE]]-MIS[[#This Row],[VALUE]])</f>
        <v>-29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" t="str">
        <f>MIS[[#This Row],[TRADING SYMBOL]]</f>
        <v>SENSEX2552085400CE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XYT</v>
      </c>
      <c r="AL457" t="str">
        <f>MIS[[#This Row],[Broker]]</f>
        <v>JM</v>
      </c>
      <c r="AM457" t="str">
        <f>MIS[[#This Row],[ClientID]]</f>
        <v>12314604</v>
      </c>
    </row>
    <row r="458" spans="1:3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4.5</v>
      </c>
      <c r="AE458">
        <f>MIS[[#This Row],[OrderAverageTradedPrice]]*MIS[[#This Row],[OrderQuantity]]</f>
        <v>169</v>
      </c>
      <c r="AF458">
        <f>MIS[[#This Row],[LTP]]*MIS[[#This Row],[OrderQuantity]]</f>
        <v>90</v>
      </c>
      <c r="AG458">
        <f>IF(MIS[[#This Row],[OrderSide]]="SELL",MIS[[#This Row],[VALUE]]-MIS[[#This Row],[LIVE_VALUE]],MIS[[#This Row],[LIVE_VALUE]]-MIS[[#This Row],[VALUE]])</f>
        <v>-79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SENSEX2552078800PE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  <c r="AL458" t="str">
        <f>MIS[[#This Row],[Broker]]</f>
        <v>JM</v>
      </c>
      <c r="AM458" t="str">
        <f>MIS[[#This Row],[ClientID]]</f>
        <v>12314604</v>
      </c>
    </row>
    <row r="459" spans="1:3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4.55</v>
      </c>
      <c r="AE459">
        <f>MIS[[#This Row],[OrderAverageTradedPrice]]*MIS[[#This Row],[OrderQuantity]]</f>
        <v>900</v>
      </c>
      <c r="AF459">
        <f>MIS[[#This Row],[LTP]]*MIS[[#This Row],[OrderQuantity]]</f>
        <v>682.5</v>
      </c>
      <c r="AG459">
        <f>IF(MIS[[#This Row],[OrderSide]]="SELL",MIS[[#This Row],[VALUE]]-MIS[[#This Row],[LIVE_VALUE]],MIS[[#This Row],[LIVE_VALUE]]-MIS[[#This Row],[VALUE]])</f>
        <v>-217.5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" t="str">
        <f>MIS[[#This Row],[TRADING SYMBOL]]</f>
        <v>NIFTY2552223700PE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VWAP</v>
      </c>
      <c r="AL459" t="str">
        <f>MIS[[#This Row],[Broker]]</f>
        <v>JM</v>
      </c>
      <c r="AM459" t="str">
        <f>MIS[[#This Row],[ClientID]]</f>
        <v>12314883</v>
      </c>
    </row>
    <row r="460" spans="1:3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3.7</v>
      </c>
      <c r="AE460">
        <f>MIS[[#This Row],[OrderAverageTradedPrice]]*MIS[[#This Row],[OrderQuantity]]</f>
        <v>103</v>
      </c>
      <c r="AF460">
        <f>MIS[[#This Row],[LTP]]*MIS[[#This Row],[OrderQuantity]]</f>
        <v>74</v>
      </c>
      <c r="AG460">
        <f>IF(MIS[[#This Row],[OrderSide]]="SELL",MIS[[#This Row],[VALUE]]-MIS[[#This Row],[LIVE_VALUE]],MIS[[#This Row],[LIVE_VALUE]]-MIS[[#This Row],[VALUE]])</f>
        <v>-29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" t="str">
        <f>MIS[[#This Row],[TRADING SYMBOL]]</f>
        <v>SENSEX2552085400CE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XYT</v>
      </c>
      <c r="AL460" t="str">
        <f>MIS[[#This Row],[Broker]]</f>
        <v>JM</v>
      </c>
      <c r="AM460" t="str">
        <f>MIS[[#This Row],[ClientID]]</f>
        <v>12314883</v>
      </c>
    </row>
    <row r="461" spans="1:3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4.5</v>
      </c>
      <c r="AE461">
        <f>MIS[[#This Row],[OrderAverageTradedPrice]]*MIS[[#This Row],[OrderQuantity]]</f>
        <v>168</v>
      </c>
      <c r="AF461">
        <f>MIS[[#This Row],[LTP]]*MIS[[#This Row],[OrderQuantity]]</f>
        <v>90</v>
      </c>
      <c r="AG461">
        <f>IF(MIS[[#This Row],[OrderSide]]="SELL",MIS[[#This Row],[VALUE]]-MIS[[#This Row],[LIVE_VALUE]],MIS[[#This Row],[LIVE_VALUE]]-MIS[[#This Row],[VALUE]])</f>
        <v>-78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SENSEX2552078800PE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  <c r="AL461" t="str">
        <f>MIS[[#This Row],[Broker]]</f>
        <v>JM</v>
      </c>
      <c r="AM461" t="str">
        <f>MIS[[#This Row],[ClientID]]</f>
        <v>12314883</v>
      </c>
    </row>
    <row r="462" spans="1:3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3.7</v>
      </c>
      <c r="AE462">
        <f>MIS[[#This Row],[OrderAverageTradedPrice]]*MIS[[#This Row],[OrderQuantity]]</f>
        <v>412</v>
      </c>
      <c r="AF462">
        <f>MIS[[#This Row],[LTP]]*MIS[[#This Row],[OrderQuantity]]</f>
        <v>296</v>
      </c>
      <c r="AG462">
        <f>IF(MIS[[#This Row],[OrderSide]]="SELL",MIS[[#This Row],[VALUE]]-MIS[[#This Row],[LIVE_VALUE]],MIS[[#This Row],[LIVE_VALUE]]-MIS[[#This Row],[VALUE]])</f>
        <v>-116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SENSEX2552085400CE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  <c r="AL462" t="str">
        <f>MIS[[#This Row],[Broker]]</f>
        <v>JM</v>
      </c>
      <c r="AM462" t="str">
        <f>MIS[[#This Row],[ClientID]]</f>
        <v>12314927</v>
      </c>
    </row>
    <row r="463" spans="1:3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4.5</v>
      </c>
      <c r="AE463">
        <f>MIS[[#This Row],[OrderAverageTradedPrice]]*MIS[[#This Row],[OrderQuantity]]</f>
        <v>670</v>
      </c>
      <c r="AF463">
        <f>MIS[[#This Row],[LTP]]*MIS[[#This Row],[OrderQuantity]]</f>
        <v>360</v>
      </c>
      <c r="AG463">
        <f>IF(MIS[[#This Row],[OrderSide]]="SELL",MIS[[#This Row],[VALUE]]-MIS[[#This Row],[LIVE_VALUE]],MIS[[#This Row],[LIVE_VALUE]]-MIS[[#This Row],[VALUE]])</f>
        <v>-310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3" t="str">
        <f>MIS[[#This Row],[TRADING SYMBOL]]</f>
        <v>SENSEX2552078800PE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XYT</v>
      </c>
      <c r="AL463" t="str">
        <f>MIS[[#This Row],[Broker]]</f>
        <v>JM</v>
      </c>
      <c r="AM463" t="str">
        <f>MIS[[#This Row],[ClientID]]</f>
        <v>12314927</v>
      </c>
    </row>
    <row r="464" spans="1:3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4.55</v>
      </c>
      <c r="AE464">
        <f>MIS[[#This Row],[OrderAverageTradedPrice]]*MIS[[#This Row],[OrderQuantity]]</f>
        <v>900</v>
      </c>
      <c r="AF464">
        <f>MIS[[#This Row],[LTP]]*MIS[[#This Row],[OrderQuantity]]</f>
        <v>682.5</v>
      </c>
      <c r="AG464">
        <f>IF(MIS[[#This Row],[OrderSide]]="SELL",MIS[[#This Row],[VALUE]]-MIS[[#This Row],[LIVE_VALUE]],MIS[[#This Row],[LIVE_VALUE]]-MIS[[#This Row],[VALUE]])</f>
        <v>-217.5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  <c r="AL464" t="str">
        <f>MIS[[#This Row],[Broker]]</f>
        <v>MO</v>
      </c>
      <c r="AM464" t="str">
        <f>MIS[[#This Row],[ClientID]]</f>
        <v>OMDLAS1223</v>
      </c>
    </row>
    <row r="465" spans="1:3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4.55</v>
      </c>
      <c r="AE465">
        <f>MIS[[#This Row],[OrderAverageTradedPrice]]*MIS[[#This Row],[OrderQuantity]]</f>
        <v>900</v>
      </c>
      <c r="AF465">
        <f>MIS[[#This Row],[LTP]]*MIS[[#This Row],[OrderQuantity]]</f>
        <v>682.5</v>
      </c>
      <c r="AG465">
        <f>IF(MIS[[#This Row],[OrderSide]]="SELL",MIS[[#This Row],[VALUE]]-MIS[[#This Row],[LIVE_VALUE]],MIS[[#This Row],[LIVE_VALUE]]-MIS[[#This Row],[VALUE]])</f>
        <v>-217.5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  <c r="AL465" t="str">
        <f>MIS[[#This Row],[Broker]]</f>
        <v>MO</v>
      </c>
      <c r="AM465" t="str">
        <f>MIS[[#This Row],[ClientID]]</f>
        <v>OMDLAS1230</v>
      </c>
    </row>
    <row r="466" spans="1:3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2.25</v>
      </c>
      <c r="AE466">
        <f>MIS[[#This Row],[OrderAverageTradedPrice]]*MIS[[#This Row],[OrderQuantity]]</f>
        <v>176.25</v>
      </c>
      <c r="AF466">
        <f>MIS[[#This Row],[LTP]]*MIS[[#This Row],[OrderQuantity]]</f>
        <v>168.75</v>
      </c>
      <c r="AG466">
        <f>IF(MIS[[#This Row],[OrderSide]]="SELL",MIS[[#This Row],[VALUE]]-MIS[[#This Row],[LIVE_VALUE]],MIS[[#This Row],[LIVE_VALUE]]-MIS[[#This Row],[VALUE]])</f>
        <v>-7.5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  <c r="AL466" t="str">
        <f>MIS[[#This Row],[Broker]]</f>
        <v>MO</v>
      </c>
      <c r="AM466" t="str">
        <f>MIS[[#This Row],[ClientID]]</f>
        <v>OMDLAS1234</v>
      </c>
    </row>
    <row r="467" spans="1:3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4.55</v>
      </c>
      <c r="AE467">
        <f>MIS[[#This Row],[OrderAverageTradedPrice]]*MIS[[#This Row],[OrderQuantity]]</f>
        <v>4050</v>
      </c>
      <c r="AF467">
        <f>MIS[[#This Row],[LTP]]*MIS[[#This Row],[OrderQuantity]]</f>
        <v>3071.25</v>
      </c>
      <c r="AG467">
        <f>IF(MIS[[#This Row],[OrderSide]]="SELL",MIS[[#This Row],[VALUE]]-MIS[[#This Row],[LIVE_VALUE]],MIS[[#This Row],[LIVE_VALUE]]-MIS[[#This Row],[VALUE]])</f>
        <v>-978.75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  <c r="AL467" t="str">
        <f>MIS[[#This Row],[Broker]]</f>
        <v>AR</v>
      </c>
      <c r="AM467" t="str">
        <f>MIS[[#This Row],[ClientID]]</f>
        <v>GDLP1S332</v>
      </c>
    </row>
    <row r="468" spans="1:3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4.5</v>
      </c>
      <c r="AE468">
        <f>MIS[[#This Row],[OrderAverageTradedPrice]]*MIS[[#This Row],[OrderQuantity]]</f>
        <v>838.00000000000011</v>
      </c>
      <c r="AF468">
        <f>MIS[[#This Row],[LTP]]*MIS[[#This Row],[OrderQuantity]]</f>
        <v>450</v>
      </c>
      <c r="AG468">
        <f>IF(MIS[[#This Row],[OrderSide]]="SELL",MIS[[#This Row],[VALUE]]-MIS[[#This Row],[LIVE_VALUE]],MIS[[#This Row],[LIVE_VALUE]]-MIS[[#This Row],[VALUE]])</f>
        <v>-388.00000000000011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8" t="str">
        <f>MIS[[#This Row],[TRADING SYMBOL]]</f>
        <v>SENSEX2552078800PE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XYT</v>
      </c>
      <c r="AL468" t="str">
        <f>MIS[[#This Row],[Broker]]</f>
        <v>AR</v>
      </c>
      <c r="AM468" t="str">
        <f>MIS[[#This Row],[ClientID]]</f>
        <v>JPF1A235</v>
      </c>
    </row>
    <row r="469" spans="1:3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4.55</v>
      </c>
      <c r="AE469">
        <f>MIS[[#This Row],[OrderAverageTradedPrice]]*MIS[[#This Row],[OrderQuantity]]</f>
        <v>3150</v>
      </c>
      <c r="AF469">
        <f>MIS[[#This Row],[LTP]]*MIS[[#This Row],[OrderQuantity]]</f>
        <v>2388.75</v>
      </c>
      <c r="AG469">
        <f>IF(MIS[[#This Row],[OrderSide]]="SELL",MIS[[#This Row],[VALUE]]-MIS[[#This Row],[LIVE_VALUE]],MIS[[#This Row],[LIVE_VALUE]]-MIS[[#This Row],[VALUE]])</f>
        <v>-761.25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NIFTY2552223700PE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  <c r="AL469" t="str">
        <f>MIS[[#This Row],[Broker]]</f>
        <v>AR</v>
      </c>
      <c r="AM469" t="str">
        <f>MIS[[#This Row],[ClientID]]</f>
        <v>JPF1M176</v>
      </c>
    </row>
    <row r="470" spans="1:3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4.55</v>
      </c>
      <c r="AE470">
        <f>MIS[[#This Row],[OrderAverageTradedPrice]]*MIS[[#This Row],[OrderQuantity]]</f>
        <v>7200</v>
      </c>
      <c r="AF470">
        <f>MIS[[#This Row],[LTP]]*MIS[[#This Row],[OrderQuantity]]</f>
        <v>5460</v>
      </c>
      <c r="AG470">
        <f>IF(MIS[[#This Row],[OrderSide]]="SELL",MIS[[#This Row],[VALUE]]-MIS[[#This Row],[LIVE_VALUE]],MIS[[#This Row],[LIVE_VALUE]]-MIS[[#This Row],[VALUE]])</f>
        <v>-1740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NIFTY2552223700PE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  <c r="AL470" t="str">
        <f>MIS[[#This Row],[Broker]]</f>
        <v>AR</v>
      </c>
      <c r="AM470" t="str">
        <f>MIS[[#This Row],[ClientID]]</f>
        <v>JPF1N172</v>
      </c>
    </row>
    <row r="471" spans="1:3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4.55</v>
      </c>
      <c r="AE471">
        <f>MIS[[#This Row],[OrderAverageTradedPrice]]*MIS[[#This Row],[OrderQuantity]]</f>
        <v>1350</v>
      </c>
      <c r="AF471">
        <f>MIS[[#This Row],[LTP]]*MIS[[#This Row],[OrderQuantity]]</f>
        <v>1023.75</v>
      </c>
      <c r="AG471">
        <f>IF(MIS[[#This Row],[OrderSide]]="SELL",MIS[[#This Row],[VALUE]]-MIS[[#This Row],[LIVE_VALUE]],MIS[[#This Row],[LIVE_VALUE]]-MIS[[#This Row],[VALUE]])</f>
        <v>-326.25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NIFTY2552223700PE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  <c r="AL471" t="str">
        <f>MIS[[#This Row],[Broker]]</f>
        <v>AR</v>
      </c>
      <c r="AM471" t="str">
        <f>MIS[[#This Row],[ClientID]]</f>
        <v>JPF1S152</v>
      </c>
    </row>
    <row r="472" spans="1:3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2.25</v>
      </c>
      <c r="AE472">
        <f>MIS[[#This Row],[OrderAverageTradedPrice]]*MIS[[#This Row],[OrderQuantity]]</f>
        <v>176.25</v>
      </c>
      <c r="AF472">
        <f>MIS[[#This Row],[LTP]]*MIS[[#This Row],[OrderQuantity]]</f>
        <v>168.75</v>
      </c>
      <c r="AG472">
        <f>IF(MIS[[#This Row],[OrderSide]]="SELL",MIS[[#This Row],[VALUE]]-MIS[[#This Row],[LIVE_VALUE]],MIS[[#This Row],[LIVE_VALUE]]-MIS[[#This Row],[VALUE]])</f>
        <v>-7.5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NIFTY2552226300CE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  <c r="AL472" t="str">
        <f>MIS[[#This Row],[Broker]]</f>
        <v>JM</v>
      </c>
      <c r="AM472" t="str">
        <f>MIS[[#This Row],[ClientID]]</f>
        <v>12314526</v>
      </c>
    </row>
    <row r="473" spans="1:3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4.55</v>
      </c>
      <c r="AE473">
        <f>MIS[[#This Row],[OrderAverageTradedPrice]]*MIS[[#This Row],[OrderQuantity]]</f>
        <v>450</v>
      </c>
      <c r="AF473">
        <f>MIS[[#This Row],[LTP]]*MIS[[#This Row],[OrderQuantity]]</f>
        <v>341.25</v>
      </c>
      <c r="AG473">
        <f>IF(MIS[[#This Row],[OrderSide]]="SELL",MIS[[#This Row],[VALUE]]-MIS[[#This Row],[LIVE_VALUE]],MIS[[#This Row],[LIVE_VALUE]]-MIS[[#This Row],[VALUE]])</f>
        <v>-108.75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  <c r="AL473" t="str">
        <f>MIS[[#This Row],[Broker]]</f>
        <v>JM</v>
      </c>
      <c r="AM473" t="str">
        <f>MIS[[#This Row],[ClientID]]</f>
        <v>12314526</v>
      </c>
    </row>
    <row r="474" spans="1:3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4.55</v>
      </c>
      <c r="AE474">
        <f>MIS[[#This Row],[OrderAverageTradedPrice]]*MIS[[#This Row],[OrderQuantity]]</f>
        <v>450</v>
      </c>
      <c r="AF474">
        <f>MIS[[#This Row],[LTP]]*MIS[[#This Row],[OrderQuantity]]</f>
        <v>341.25</v>
      </c>
      <c r="AG474">
        <f>IF(MIS[[#This Row],[OrderSide]]="SELL",MIS[[#This Row],[VALUE]]-MIS[[#This Row],[LIVE_VALUE]],MIS[[#This Row],[LIVE_VALUE]]-MIS[[#This Row],[VALUE]])</f>
        <v>-108.75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  <c r="AL474" t="str">
        <f>MIS[[#This Row],[Broker]]</f>
        <v>MO</v>
      </c>
      <c r="AM474" t="str">
        <f>MIS[[#This Row],[ClientID]]</f>
        <v>OMDLAS1234</v>
      </c>
    </row>
    <row r="475" spans="1:3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2.25</v>
      </c>
      <c r="AE475">
        <f>MIS[[#This Row],[OrderAverageTradedPrice]]*MIS[[#This Row],[OrderQuantity]]</f>
        <v>4230</v>
      </c>
      <c r="AF475">
        <f>MIS[[#This Row],[LTP]]*MIS[[#This Row],[OrderQuantity]]</f>
        <v>4050</v>
      </c>
      <c r="AG475">
        <f>IF(MIS[[#This Row],[OrderSide]]="SELL",MIS[[#This Row],[VALUE]]-MIS[[#This Row],[LIVE_VALUE]],MIS[[#This Row],[LIVE_VALUE]]-MIS[[#This Row],[VALUE]])</f>
        <v>-180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NIFTY2552226300CE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  <c r="AL475" t="str">
        <f>MIS[[#This Row],[Broker]]</f>
        <v>MO</v>
      </c>
      <c r="AM475" t="str">
        <f>MIS[[#This Row],[ClientID]]</f>
        <v>DELD991</v>
      </c>
    </row>
    <row r="476" spans="1:3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2.25</v>
      </c>
      <c r="AE476">
        <f>MIS[[#This Row],[OrderAverageTradedPrice]]*MIS[[#This Row],[OrderQuantity]]</f>
        <v>1233.75</v>
      </c>
      <c r="AF476">
        <f>MIS[[#This Row],[LTP]]*MIS[[#This Row],[OrderQuantity]]</f>
        <v>1181.25</v>
      </c>
      <c r="AG476">
        <f>IF(MIS[[#This Row],[OrderSide]]="SELL",MIS[[#This Row],[VALUE]]-MIS[[#This Row],[LIVE_VALUE]],MIS[[#This Row],[LIVE_VALUE]]-MIS[[#This Row],[VALUE]])</f>
        <v>-52.5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NIFTY2552226300CE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  <c r="AL476" t="str">
        <f>MIS[[#This Row],[Broker]]</f>
        <v>MO</v>
      </c>
      <c r="AM476" t="str">
        <f>MIS[[#This Row],[ClientID]]</f>
        <v>DELD991</v>
      </c>
    </row>
    <row r="477" spans="1:3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2.25</v>
      </c>
      <c r="AE477">
        <f>MIS[[#This Row],[OrderAverageTradedPrice]]*MIS[[#This Row],[OrderQuantity]]</f>
        <v>4230</v>
      </c>
      <c r="AF477">
        <f>MIS[[#This Row],[LTP]]*MIS[[#This Row],[OrderQuantity]]</f>
        <v>4050</v>
      </c>
      <c r="AG477">
        <f>IF(MIS[[#This Row],[OrderSide]]="SELL",MIS[[#This Row],[VALUE]]-MIS[[#This Row],[LIVE_VALUE]],MIS[[#This Row],[LIVE_VALUE]]-MIS[[#This Row],[VALUE]])</f>
        <v>-180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NIFTY2552226300CE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  <c r="AL477" t="str">
        <f>MIS[[#This Row],[Broker]]</f>
        <v>MO</v>
      </c>
      <c r="AM477" t="str">
        <f>MIS[[#This Row],[ClientID]]</f>
        <v>JR0546</v>
      </c>
    </row>
    <row r="478" spans="1:3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2.25</v>
      </c>
      <c r="AE478">
        <f>MIS[[#This Row],[OrderAverageTradedPrice]]*MIS[[#This Row],[OrderQuantity]]</f>
        <v>705</v>
      </c>
      <c r="AF478">
        <f>MIS[[#This Row],[LTP]]*MIS[[#This Row],[OrderQuantity]]</f>
        <v>675</v>
      </c>
      <c r="AG478">
        <f>IF(MIS[[#This Row],[OrderSide]]="SELL",MIS[[#This Row],[VALUE]]-MIS[[#This Row],[LIVE_VALUE]],MIS[[#This Row],[LIVE_VALUE]]-MIS[[#This Row],[VALUE]])</f>
        <v>-30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" t="str">
        <f>MIS[[#This Row],[TRADING SYMBOL]]</f>
        <v>NIFTY2552226300CE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VWAP</v>
      </c>
      <c r="AL478" t="str">
        <f>MIS[[#This Row],[Broker]]</f>
        <v>MO</v>
      </c>
      <c r="AM478" t="str">
        <f>MIS[[#This Row],[ClientID]]</f>
        <v>JR0546</v>
      </c>
    </row>
    <row r="479" spans="1:3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2.25</v>
      </c>
      <c r="AE479">
        <f>MIS[[#This Row],[OrderAverageTradedPrice]]*MIS[[#This Row],[OrderQuantity]]</f>
        <v>1233.75</v>
      </c>
      <c r="AF479">
        <f>MIS[[#This Row],[LTP]]*MIS[[#This Row],[OrderQuantity]]</f>
        <v>1181.25</v>
      </c>
      <c r="AG479">
        <f>IF(MIS[[#This Row],[OrderSide]]="SELL",MIS[[#This Row],[VALUE]]-MIS[[#This Row],[LIVE_VALUE]],MIS[[#This Row],[LIVE_VALUE]]-MIS[[#This Row],[VALUE]])</f>
        <v>-52.5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" t="str">
        <f>MIS[[#This Row],[TRADING SYMBOL]]</f>
        <v>NIFTY2552226300CE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VWAP</v>
      </c>
      <c r="AL479" t="str">
        <f>MIS[[#This Row],[Broker]]</f>
        <v>MO</v>
      </c>
      <c r="AM479" t="str">
        <f>MIS[[#This Row],[ClientID]]</f>
        <v>OMDLAS1203</v>
      </c>
    </row>
    <row r="480" spans="1:3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4.55</v>
      </c>
      <c r="AE480">
        <f>MIS[[#This Row],[OrderAverageTradedPrice]]*MIS[[#This Row],[OrderQuantity]]</f>
        <v>3150</v>
      </c>
      <c r="AF480">
        <f>MIS[[#This Row],[LTP]]*MIS[[#This Row],[OrderQuantity]]</f>
        <v>2388.75</v>
      </c>
      <c r="AG480">
        <f>IF(MIS[[#This Row],[OrderSide]]="SELL",MIS[[#This Row],[VALUE]]-MIS[[#This Row],[LIVE_VALUE]],MIS[[#This Row],[LIVE_VALUE]]-MIS[[#This Row],[VALUE]])</f>
        <v>-761.25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NIFTY2552223700PE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  <c r="AL480" t="str">
        <f>MIS[[#This Row],[Broker]]</f>
        <v>MO</v>
      </c>
      <c r="AM480" t="str">
        <f>MIS[[#This Row],[ClientID]]</f>
        <v>OMDLAS1203</v>
      </c>
    </row>
    <row r="481" spans="1:3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2.25</v>
      </c>
      <c r="AE481">
        <f>MIS[[#This Row],[OrderAverageTradedPrice]]*MIS[[#This Row],[OrderQuantity]]</f>
        <v>1057.5</v>
      </c>
      <c r="AF481">
        <f>MIS[[#This Row],[LTP]]*MIS[[#This Row],[OrderQuantity]]</f>
        <v>1012.5</v>
      </c>
      <c r="AG481">
        <f>IF(MIS[[#This Row],[OrderSide]]="SELL",MIS[[#This Row],[VALUE]]-MIS[[#This Row],[LIVE_VALUE]],MIS[[#This Row],[LIVE_VALUE]]-MIS[[#This Row],[VALUE]])</f>
        <v>-45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  <c r="AL481" t="str">
        <f>MIS[[#This Row],[Broker]]</f>
        <v>MO</v>
      </c>
      <c r="AM481" t="str">
        <f>MIS[[#This Row],[ClientID]]</f>
        <v>OMDLAS1227</v>
      </c>
    </row>
    <row r="482" spans="1:3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4.55</v>
      </c>
      <c r="AE482">
        <f>MIS[[#This Row],[OrderAverageTradedPrice]]*MIS[[#This Row],[OrderQuantity]]</f>
        <v>10800</v>
      </c>
      <c r="AF482">
        <f>MIS[[#This Row],[LTP]]*MIS[[#This Row],[OrderQuantity]]</f>
        <v>8190</v>
      </c>
      <c r="AG482">
        <f>IF(MIS[[#This Row],[OrderSide]]="SELL",MIS[[#This Row],[VALUE]]-MIS[[#This Row],[LIVE_VALUE]],MIS[[#This Row],[LIVE_VALUE]]-MIS[[#This Row],[VALUE]])</f>
        <v>-2610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NIFTY2552223700PE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  <c r="AL482" t="str">
        <f>MIS[[#This Row],[Broker]]</f>
        <v>MO</v>
      </c>
      <c r="AM482" t="str">
        <f>MIS[[#This Row],[ClientID]]</f>
        <v>DELD991</v>
      </c>
    </row>
    <row r="483" spans="1:3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4.55</v>
      </c>
      <c r="AE483">
        <f>MIS[[#This Row],[OrderAverageTradedPrice]]*MIS[[#This Row],[OrderQuantity]]</f>
        <v>3150</v>
      </c>
      <c r="AF483">
        <f>MIS[[#This Row],[LTP]]*MIS[[#This Row],[OrderQuantity]]</f>
        <v>2388.75</v>
      </c>
      <c r="AG483">
        <f>IF(MIS[[#This Row],[OrderSide]]="SELL",MIS[[#This Row],[VALUE]]-MIS[[#This Row],[LIVE_VALUE]],MIS[[#This Row],[LIVE_VALUE]]-MIS[[#This Row],[VALUE]])</f>
        <v>-761.25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NIFTY2552223700PE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  <c r="AL483" t="str">
        <f>MIS[[#This Row],[Broker]]</f>
        <v>MO</v>
      </c>
      <c r="AM483" t="str">
        <f>MIS[[#This Row],[ClientID]]</f>
        <v>DELD991</v>
      </c>
    </row>
    <row r="484" spans="1:3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4.55</v>
      </c>
      <c r="AE484">
        <f>MIS[[#This Row],[OrderAverageTradedPrice]]*MIS[[#This Row],[OrderQuantity]]</f>
        <v>10800</v>
      </c>
      <c r="AF484">
        <f>MIS[[#This Row],[LTP]]*MIS[[#This Row],[OrderQuantity]]</f>
        <v>8190</v>
      </c>
      <c r="AG484">
        <f>IF(MIS[[#This Row],[OrderSide]]="SELL",MIS[[#This Row],[VALUE]]-MIS[[#This Row],[LIVE_VALUE]],MIS[[#This Row],[LIVE_VALUE]]-MIS[[#This Row],[VALUE]])</f>
        <v>-2610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  <c r="AL484" t="str">
        <f>MIS[[#This Row],[Broker]]</f>
        <v>MO</v>
      </c>
      <c r="AM484" t="str">
        <f>MIS[[#This Row],[ClientID]]</f>
        <v>JR0546</v>
      </c>
    </row>
    <row r="485" spans="1:3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4.55</v>
      </c>
      <c r="AE485">
        <f>MIS[[#This Row],[OrderAverageTradedPrice]]*MIS[[#This Row],[OrderQuantity]]</f>
        <v>1800</v>
      </c>
      <c r="AF485">
        <f>MIS[[#This Row],[LTP]]*MIS[[#This Row],[OrderQuantity]]</f>
        <v>1365</v>
      </c>
      <c r="AG485">
        <f>IF(MIS[[#This Row],[OrderSide]]="SELL",MIS[[#This Row],[VALUE]]-MIS[[#This Row],[LIVE_VALUE]],MIS[[#This Row],[LIVE_VALUE]]-MIS[[#This Row],[VALUE]])</f>
        <v>-435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  <c r="AL485" t="str">
        <f>MIS[[#This Row],[Broker]]</f>
        <v>MO</v>
      </c>
      <c r="AM485" t="str">
        <f>MIS[[#This Row],[ClientID]]</f>
        <v>JR0546</v>
      </c>
    </row>
    <row r="486" spans="1:3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2.25</v>
      </c>
      <c r="AE486">
        <f>MIS[[#This Row],[OrderAverageTradedPrice]]*MIS[[#This Row],[OrderQuantity]]</f>
        <v>1410</v>
      </c>
      <c r="AF486">
        <f>MIS[[#This Row],[LTP]]*MIS[[#This Row],[OrderQuantity]]</f>
        <v>1350</v>
      </c>
      <c r="AG486">
        <f>IF(MIS[[#This Row],[OrderSide]]="SELL",MIS[[#This Row],[VALUE]]-MIS[[#This Row],[LIVE_VALUE]],MIS[[#This Row],[LIVE_VALUE]]-MIS[[#This Row],[VALUE]])</f>
        <v>-60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  <c r="AL486" t="str">
        <f>MIS[[#This Row],[Broker]]</f>
        <v>MO</v>
      </c>
      <c r="AM486" t="str">
        <f>MIS[[#This Row],[ClientID]]</f>
        <v>OMDLAS1225</v>
      </c>
    </row>
    <row r="487" spans="1:3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4.55</v>
      </c>
      <c r="AE487">
        <f>MIS[[#This Row],[OrderAverageTradedPrice]]*MIS[[#This Row],[OrderQuantity]]</f>
        <v>3630</v>
      </c>
      <c r="AF487">
        <f>MIS[[#This Row],[LTP]]*MIS[[#This Row],[OrderQuantity]]</f>
        <v>2730</v>
      </c>
      <c r="AG487">
        <f>IF(MIS[[#This Row],[OrderSide]]="SELL",MIS[[#This Row],[VALUE]]-MIS[[#This Row],[LIVE_VALUE]],MIS[[#This Row],[LIVE_VALUE]]-MIS[[#This Row],[VALUE]])</f>
        <v>-900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  <c r="AL487" t="str">
        <f>MIS[[#This Row],[Broker]]</f>
        <v>MO</v>
      </c>
      <c r="AM487" t="str">
        <f>MIS[[#This Row],[ClientID]]</f>
        <v>OMDLAS1225</v>
      </c>
    </row>
    <row r="488" spans="1:3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2.25</v>
      </c>
      <c r="AE488">
        <f>MIS[[#This Row],[OrderAverageTradedPrice]]*MIS[[#This Row],[OrderQuantity]]</f>
        <v>1410</v>
      </c>
      <c r="AF488">
        <f>MIS[[#This Row],[LTP]]*MIS[[#This Row],[OrderQuantity]]</f>
        <v>1350</v>
      </c>
      <c r="AG488">
        <f>IF(MIS[[#This Row],[OrderSide]]="SELL",MIS[[#This Row],[VALUE]]-MIS[[#This Row],[LIVE_VALUE]],MIS[[#This Row],[LIVE_VALUE]]-MIS[[#This Row],[VALUE]])</f>
        <v>-60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  <c r="AL488" t="str">
        <f>MIS[[#This Row],[Broker]]</f>
        <v>MO</v>
      </c>
      <c r="AM488" t="str">
        <f>MIS[[#This Row],[ClientID]]</f>
        <v>OMDLAS1226</v>
      </c>
    </row>
    <row r="489" spans="1:3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4.55</v>
      </c>
      <c r="AE489">
        <f>MIS[[#This Row],[OrderAverageTradedPrice]]*MIS[[#This Row],[OrderQuantity]]</f>
        <v>3600</v>
      </c>
      <c r="AF489">
        <f>MIS[[#This Row],[LTP]]*MIS[[#This Row],[OrderQuantity]]</f>
        <v>2730</v>
      </c>
      <c r="AG489">
        <f>IF(MIS[[#This Row],[OrderSide]]="SELL",MIS[[#This Row],[VALUE]]-MIS[[#This Row],[LIVE_VALUE]],MIS[[#This Row],[LIVE_VALUE]]-MIS[[#This Row],[VALUE]])</f>
        <v>-870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NIFTY2552223700PE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  <c r="AL489" t="str">
        <f>MIS[[#This Row],[Broker]]</f>
        <v>MO</v>
      </c>
      <c r="AM489" t="str">
        <f>MIS[[#This Row],[ClientID]]</f>
        <v>OMDLAS1226</v>
      </c>
    </row>
    <row r="490" spans="1:3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4.55</v>
      </c>
      <c r="AE490">
        <f>MIS[[#This Row],[OrderAverageTradedPrice]]*MIS[[#This Row],[OrderQuantity]]</f>
        <v>2700</v>
      </c>
      <c r="AF490">
        <f>MIS[[#This Row],[LTP]]*MIS[[#This Row],[OrderQuantity]]</f>
        <v>2047.5</v>
      </c>
      <c r="AG490">
        <f>IF(MIS[[#This Row],[OrderSide]]="SELL",MIS[[#This Row],[VALUE]]-MIS[[#This Row],[LIVE_VALUE]],MIS[[#This Row],[LIVE_VALUE]]-MIS[[#This Row],[VALUE]])</f>
        <v>-652.5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" t="str">
        <f>MIS[[#This Row],[TRADING SYMBOL]]</f>
        <v>NIFTY2552223700PE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VWAP</v>
      </c>
      <c r="AL490" t="str">
        <f>MIS[[#This Row],[Broker]]</f>
        <v>MO</v>
      </c>
      <c r="AM490" t="str">
        <f>MIS[[#This Row],[ClientID]]</f>
        <v>OMDLAS1227</v>
      </c>
    </row>
    <row r="491" spans="1:3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2.25</v>
      </c>
      <c r="AE491">
        <f>MIS[[#This Row],[OrderAverageTradedPrice]]*MIS[[#This Row],[OrderQuantity]]</f>
        <v>1938.75</v>
      </c>
      <c r="AF491">
        <f>MIS[[#This Row],[LTP]]*MIS[[#This Row],[OrderQuantity]]</f>
        <v>1856.25</v>
      </c>
      <c r="AG491">
        <f>IF(MIS[[#This Row],[OrderSide]]="SELL",MIS[[#This Row],[VALUE]]-MIS[[#This Row],[LIVE_VALUE]],MIS[[#This Row],[LIVE_VALUE]]-MIS[[#This Row],[VALUE]])</f>
        <v>-82.5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NIFTY2552226300CE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  <c r="AL491" t="str">
        <f>MIS[[#This Row],[Broker]]</f>
        <v>MO</v>
      </c>
      <c r="AM491" t="str">
        <f>MIS[[#This Row],[ClientID]]</f>
        <v>OMDLAS1229</v>
      </c>
    </row>
    <row r="492" spans="1:3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4.55</v>
      </c>
      <c r="AE492">
        <f>MIS[[#This Row],[OrderAverageTradedPrice]]*MIS[[#This Row],[OrderQuantity]]</f>
        <v>4950</v>
      </c>
      <c r="AF492">
        <f>MIS[[#This Row],[LTP]]*MIS[[#This Row],[OrderQuantity]]</f>
        <v>3753.75</v>
      </c>
      <c r="AG492">
        <f>IF(MIS[[#This Row],[OrderSide]]="SELL",MIS[[#This Row],[VALUE]]-MIS[[#This Row],[LIVE_VALUE]],MIS[[#This Row],[LIVE_VALUE]]-MIS[[#This Row],[VALUE]])</f>
        <v>-1196.25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  <c r="AL492" t="str">
        <f>MIS[[#This Row],[Broker]]</f>
        <v>MO</v>
      </c>
      <c r="AM492" t="str">
        <f>MIS[[#This Row],[ClientID]]</f>
        <v>OMDLAS1229</v>
      </c>
    </row>
    <row r="493" spans="1:3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2.25</v>
      </c>
      <c r="AE493">
        <f>MIS[[#This Row],[OrderAverageTradedPrice]]*MIS[[#This Row],[OrderQuantity]]</f>
        <v>352.5</v>
      </c>
      <c r="AF493">
        <f>MIS[[#This Row],[LTP]]*MIS[[#This Row],[OrderQuantity]]</f>
        <v>337.5</v>
      </c>
      <c r="AG493">
        <f>IF(MIS[[#This Row],[OrderSide]]="SELL",MIS[[#This Row],[VALUE]]-MIS[[#This Row],[LIVE_VALUE]],MIS[[#This Row],[LIVE_VALUE]]-MIS[[#This Row],[VALUE]])</f>
        <v>-15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  <c r="AL493" t="str">
        <f>MIS[[#This Row],[Broker]]</f>
        <v>AR</v>
      </c>
      <c r="AM493" t="str">
        <f>MIS[[#This Row],[ClientID]]</f>
        <v>JPF1M106</v>
      </c>
    </row>
    <row r="494" spans="1:3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10.65</v>
      </c>
      <c r="AE494">
        <f>MIS[[#This Row],[OrderAverageTradedPrice]]*MIS[[#This Row],[OrderQuantity]]</f>
        <v>2135</v>
      </c>
      <c r="AF494">
        <f>MIS[[#This Row],[LTP]]*MIS[[#This Row],[OrderQuantity]]</f>
        <v>1491</v>
      </c>
      <c r="AG494">
        <f>IF(MIS[[#This Row],[OrderSide]]="SELL",MIS[[#This Row],[VALUE]]-MIS[[#This Row],[LIVE_VALUE]],MIS[[#This Row],[LIVE_VALUE]]-MIS[[#This Row],[VALUE]])</f>
        <v>-644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4" t="str">
        <f>MIS[[#This Row],[TRADING SYMBOL]]</f>
        <v>SENSEX2552084400CE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XYT</v>
      </c>
      <c r="AL494" t="str">
        <f>MIS[[#This Row],[Broker]]</f>
        <v>JAINAM</v>
      </c>
      <c r="AM494" t="str">
        <f>MIS[[#This Row],[ClientID]]</f>
        <v>DLL14013</v>
      </c>
    </row>
    <row r="495" spans="1:3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2.25</v>
      </c>
      <c r="AE495">
        <f>MIS[[#This Row],[OrderAverageTradedPrice]]*MIS[[#This Row],[OrderQuantity]]</f>
        <v>3348.75</v>
      </c>
      <c r="AF495">
        <f>MIS[[#This Row],[LTP]]*MIS[[#This Row],[OrderQuantity]]</f>
        <v>3206.25</v>
      </c>
      <c r="AG495">
        <f>IF(MIS[[#This Row],[OrderSide]]="SELL",MIS[[#This Row],[VALUE]]-MIS[[#This Row],[LIVE_VALUE]],MIS[[#This Row],[LIVE_VALUE]]-MIS[[#This Row],[VALUE]])</f>
        <v>-142.5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NIFTY2552226300CE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  <c r="AL495" t="str">
        <f>MIS[[#This Row],[Broker]]</f>
        <v>JM</v>
      </c>
      <c r="AM495" t="str">
        <f>MIS[[#This Row],[ClientID]]</f>
        <v>12314455</v>
      </c>
    </row>
    <row r="496" spans="1:3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2.25</v>
      </c>
      <c r="AE496">
        <f>MIS[[#This Row],[OrderAverageTradedPrice]]*MIS[[#This Row],[OrderQuantity]]</f>
        <v>4230</v>
      </c>
      <c r="AF496">
        <f>MIS[[#This Row],[LTP]]*MIS[[#This Row],[OrderQuantity]]</f>
        <v>4050</v>
      </c>
      <c r="AG496">
        <f>IF(MIS[[#This Row],[OrderSide]]="SELL",MIS[[#This Row],[VALUE]]-MIS[[#This Row],[LIVE_VALUE]],MIS[[#This Row],[LIVE_VALUE]]-MIS[[#This Row],[VALUE]])</f>
        <v>-180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NIFTY2552226300CE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  <c r="AL496" t="str">
        <f>MIS[[#This Row],[Broker]]</f>
        <v>JM</v>
      </c>
      <c r="AM496" t="str">
        <f>MIS[[#This Row],[ClientID]]</f>
        <v>12314964</v>
      </c>
    </row>
    <row r="497" spans="1:3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2.25</v>
      </c>
      <c r="AE497">
        <f>MIS[[#This Row],[OrderAverageTradedPrice]]*MIS[[#This Row],[OrderQuantity]]</f>
        <v>2996.25</v>
      </c>
      <c r="AF497">
        <f>MIS[[#This Row],[LTP]]*MIS[[#This Row],[OrderQuantity]]</f>
        <v>2868.75</v>
      </c>
      <c r="AG497">
        <f>IF(MIS[[#This Row],[OrderSide]]="SELL",MIS[[#This Row],[VALUE]]-MIS[[#This Row],[LIVE_VALUE]],MIS[[#This Row],[LIVE_VALUE]]-MIS[[#This Row],[VALUE]])</f>
        <v>-127.5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  <c r="AL497" t="str">
        <f>MIS[[#This Row],[Broker]]</f>
        <v>XTS</v>
      </c>
      <c r="AM497" t="str">
        <f>MIS[[#This Row],[ClientID]]</f>
        <v>FIXAKE0000</v>
      </c>
    </row>
    <row r="498" spans="1:3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4.55</v>
      </c>
      <c r="AE498">
        <f>MIS[[#This Row],[OrderAverageTradedPrice]]*MIS[[#This Row],[OrderQuantity]]</f>
        <v>7650</v>
      </c>
      <c r="AF498">
        <f>MIS[[#This Row],[LTP]]*MIS[[#This Row],[OrderQuantity]]</f>
        <v>5801.25</v>
      </c>
      <c r="AG498">
        <f>IF(MIS[[#This Row],[OrderSide]]="SELL",MIS[[#This Row],[VALUE]]-MIS[[#This Row],[LIVE_VALUE]],MIS[[#This Row],[LIVE_VALUE]]-MIS[[#This Row],[VALUE]])</f>
        <v>-1848.75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  <c r="AL498" t="str">
        <f>MIS[[#This Row],[Broker]]</f>
        <v>XTS</v>
      </c>
      <c r="AM498" t="str">
        <f>MIS[[#This Row],[ClientID]]</f>
        <v>FIXAKE0000</v>
      </c>
    </row>
    <row r="499" spans="1:3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4.55</v>
      </c>
      <c r="AE499">
        <f>MIS[[#This Row],[OrderAverageTradedPrice]]*MIS[[#This Row],[OrderQuantity]]</f>
        <v>900</v>
      </c>
      <c r="AF499">
        <f>MIS[[#This Row],[LTP]]*MIS[[#This Row],[OrderQuantity]]</f>
        <v>682.5</v>
      </c>
      <c r="AG499">
        <f>IF(MIS[[#This Row],[OrderSide]]="SELL",MIS[[#This Row],[VALUE]]-MIS[[#This Row],[LIVE_VALUE]],MIS[[#This Row],[LIVE_VALUE]]-MIS[[#This Row],[VALUE]])</f>
        <v>-217.5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NIFTY2552223700PE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  <c r="AL499" t="str">
        <f>MIS[[#This Row],[Broker]]</f>
        <v>AR</v>
      </c>
      <c r="AM499" t="str">
        <f>MIS[[#This Row],[ClientID]]</f>
        <v>JPF1M106</v>
      </c>
    </row>
    <row r="500" spans="1:3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3.7</v>
      </c>
      <c r="AE500">
        <f>MIS[[#This Row],[OrderAverageTradedPrice]]*MIS[[#This Row],[OrderQuantity]]</f>
        <v>98</v>
      </c>
      <c r="AF500">
        <f>MIS[[#This Row],[LTP]]*MIS[[#This Row],[OrderQuantity]]</f>
        <v>74</v>
      </c>
      <c r="AG500">
        <f>IF(MIS[[#This Row],[OrderSide]]="SELL",MIS[[#This Row],[VALUE]]-MIS[[#This Row],[LIVE_VALUE]],MIS[[#This Row],[LIVE_VALUE]]-MIS[[#This Row],[VALUE]])</f>
        <v>-24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0" t="str">
        <f>MIS[[#This Row],[TRADING SYMBOL]]</f>
        <v>SENSEX2552085400CE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XYT</v>
      </c>
      <c r="AL500" t="str">
        <f>MIS[[#This Row],[Broker]]</f>
        <v>AR</v>
      </c>
      <c r="AM500" t="str">
        <f>MIS[[#This Row],[ClientID]]</f>
        <v>JPF1M106</v>
      </c>
    </row>
    <row r="501" spans="1:3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4.5</v>
      </c>
      <c r="AE501">
        <f>MIS[[#This Row],[OrderAverageTradedPrice]]*MIS[[#This Row],[OrderQuantity]]</f>
        <v>166</v>
      </c>
      <c r="AF501">
        <f>MIS[[#This Row],[LTP]]*MIS[[#This Row],[OrderQuantity]]</f>
        <v>90</v>
      </c>
      <c r="AG501">
        <f>IF(MIS[[#This Row],[OrderSide]]="SELL",MIS[[#This Row],[VALUE]]-MIS[[#This Row],[LIVE_VALUE]],MIS[[#This Row],[LIVE_VALUE]]-MIS[[#This Row],[VALUE]])</f>
        <v>-76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1" t="str">
        <f>MIS[[#This Row],[TRADING SYMBOL]]</f>
        <v>SENSEX2552078800PE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XYT</v>
      </c>
      <c r="AL501" t="str">
        <f>MIS[[#This Row],[Broker]]</f>
        <v>AR</v>
      </c>
      <c r="AM501" t="str">
        <f>MIS[[#This Row],[ClientID]]</f>
        <v>JPF1M106</v>
      </c>
    </row>
    <row r="502" spans="1:39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11.65</v>
      </c>
      <c r="AE502">
        <f>MIS[[#This Row],[OrderAverageTradedPrice]]*MIS[[#This Row],[OrderQuantity]]</f>
        <v>3185</v>
      </c>
      <c r="AF502">
        <f>MIS[[#This Row],[LTP]]*MIS[[#This Row],[OrderQuantity]]</f>
        <v>1631</v>
      </c>
      <c r="AG502">
        <f>IF(MIS[[#This Row],[OrderSide]]="SELL",MIS[[#This Row],[VALUE]]-MIS[[#This Row],[LIVE_VALUE]],MIS[[#This Row],[LIVE_VALUE]]-MIS[[#This Row],[VALUE]])</f>
        <v>-1554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2" t="str">
        <f>MIS[[#This Row],[TRADING SYMBOL]]</f>
        <v>SENSEX2552079800PE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XYT</v>
      </c>
      <c r="AL502" t="str">
        <f>MIS[[#This Row],[Broker]]</f>
        <v>JAINAM</v>
      </c>
      <c r="AM502" t="str">
        <f>MIS[[#This Row],[ClientID]]</f>
        <v>DLL14013</v>
      </c>
    </row>
    <row r="503" spans="1:39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2.25</v>
      </c>
      <c r="AE503">
        <f>MIS[[#This Row],[OrderAverageTradedPrice]]*MIS[[#This Row],[OrderQuantity]]</f>
        <v>1762.5</v>
      </c>
      <c r="AF503">
        <f>MIS[[#This Row],[LTP]]*MIS[[#This Row],[OrderQuantity]]</f>
        <v>1687.5</v>
      </c>
      <c r="AG503">
        <f>IF(MIS[[#This Row],[OrderSide]]="SELL",MIS[[#This Row],[VALUE]]-MIS[[#This Row],[LIVE_VALUE]],MIS[[#This Row],[LIVE_VALUE]]-MIS[[#This Row],[VALUE]])</f>
        <v>-75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NIFTY2552226300CE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  <c r="AL503" t="str">
        <f>MIS[[#This Row],[Broker]]</f>
        <v>JM</v>
      </c>
      <c r="AM503" t="str">
        <f>MIS[[#This Row],[ClientID]]</f>
        <v>12314412</v>
      </c>
    </row>
    <row r="504" spans="1:39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4.55</v>
      </c>
      <c r="AE504">
        <f>MIS[[#This Row],[OrderAverageTradedPrice]]*MIS[[#This Row],[OrderQuantity]]</f>
        <v>4500</v>
      </c>
      <c r="AF504">
        <f>MIS[[#This Row],[LTP]]*MIS[[#This Row],[OrderQuantity]]</f>
        <v>3412.5</v>
      </c>
      <c r="AG504">
        <f>IF(MIS[[#This Row],[OrderSide]]="SELL",MIS[[#This Row],[VALUE]]-MIS[[#This Row],[LIVE_VALUE]],MIS[[#This Row],[LIVE_VALUE]]-MIS[[#This Row],[VALUE]])</f>
        <v>-1087.5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NIFTY2552223700PE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  <c r="AL504" t="str">
        <f>MIS[[#This Row],[Broker]]</f>
        <v>JM</v>
      </c>
      <c r="AM504" t="str">
        <f>MIS[[#This Row],[ClientID]]</f>
        <v>12314412</v>
      </c>
    </row>
    <row r="505" spans="1:39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4.55</v>
      </c>
      <c r="AE505">
        <f>MIS[[#This Row],[OrderAverageTradedPrice]]*MIS[[#This Row],[OrderQuantity]]</f>
        <v>8550</v>
      </c>
      <c r="AF505">
        <f>MIS[[#This Row],[LTP]]*MIS[[#This Row],[OrderQuantity]]</f>
        <v>6483.75</v>
      </c>
      <c r="AG505">
        <f>IF(MIS[[#This Row],[OrderSide]]="SELL",MIS[[#This Row],[VALUE]]-MIS[[#This Row],[LIVE_VALUE]],MIS[[#This Row],[LIVE_VALUE]]-MIS[[#This Row],[VALUE]])</f>
        <v>-2066.25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  <c r="AL505" t="str">
        <f>MIS[[#This Row],[Broker]]</f>
        <v>JM</v>
      </c>
      <c r="AM505" t="str">
        <f>MIS[[#This Row],[ClientID]]</f>
        <v>12314455</v>
      </c>
    </row>
    <row r="506" spans="1:39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2.25</v>
      </c>
      <c r="AE506">
        <f>MIS[[#This Row],[OrderAverageTradedPrice]]*MIS[[#This Row],[OrderQuantity]]</f>
        <v>705</v>
      </c>
      <c r="AF506">
        <f>MIS[[#This Row],[LTP]]*MIS[[#This Row],[OrderQuantity]]</f>
        <v>675</v>
      </c>
      <c r="AG506">
        <f>IF(MIS[[#This Row],[OrderSide]]="SELL",MIS[[#This Row],[VALUE]]-MIS[[#This Row],[LIVE_VALUE]],MIS[[#This Row],[LIVE_VALUE]]-MIS[[#This Row],[VALUE]])</f>
        <v>-30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" t="str">
        <f>MIS[[#This Row],[TRADING SYMBOL]]</f>
        <v>NIFTY2552226300CE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VWAP</v>
      </c>
      <c r="AL506" t="str">
        <f>MIS[[#This Row],[Broker]]</f>
        <v>JM</v>
      </c>
      <c r="AM506" t="str">
        <f>MIS[[#This Row],[ClientID]]</f>
        <v>12314964</v>
      </c>
    </row>
    <row r="507" spans="1:39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4.55</v>
      </c>
      <c r="AE507">
        <f>MIS[[#This Row],[OrderAverageTradedPrice]]*MIS[[#This Row],[OrderQuantity]]</f>
        <v>10818.749999999987</v>
      </c>
      <c r="AF507">
        <f>MIS[[#This Row],[LTP]]*MIS[[#This Row],[OrderQuantity]]</f>
        <v>8190</v>
      </c>
      <c r="AG507">
        <f>IF(MIS[[#This Row],[OrderSide]]="SELL",MIS[[#This Row],[VALUE]]-MIS[[#This Row],[LIVE_VALUE]],MIS[[#This Row],[LIVE_VALUE]]-MIS[[#This Row],[VALUE]])</f>
        <v>-2628.7499999999873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NIFTY2552223700PE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  <c r="AL507" t="str">
        <f>MIS[[#This Row],[Broker]]</f>
        <v>JM</v>
      </c>
      <c r="AM507" t="str">
        <f>MIS[[#This Row],[ClientID]]</f>
        <v>12314964</v>
      </c>
    </row>
    <row r="508" spans="1:39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4.55</v>
      </c>
      <c r="AE508">
        <f>MIS[[#This Row],[OrderAverageTradedPrice]]*MIS[[#This Row],[OrderQuantity]]</f>
        <v>1800</v>
      </c>
      <c r="AF508">
        <f>MIS[[#This Row],[LTP]]*MIS[[#This Row],[OrderQuantity]]</f>
        <v>1365</v>
      </c>
      <c r="AG508">
        <f>IF(MIS[[#This Row],[OrderSide]]="SELL",MIS[[#This Row],[VALUE]]-MIS[[#This Row],[LIVE_VALUE]],MIS[[#This Row],[LIVE_VALUE]]-MIS[[#This Row],[VALUE]])</f>
        <v>-435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NIFTY2552223700PE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  <c r="AL508" t="str">
        <f>MIS[[#This Row],[Broker]]</f>
        <v>JM</v>
      </c>
      <c r="AM508" t="str">
        <f>MIS[[#This Row],[ClientID]]</f>
        <v>12314964</v>
      </c>
    </row>
    <row r="509" spans="1:39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10.65</v>
      </c>
      <c r="AE509">
        <f>MIS[[#This Row],[OrderAverageTradedPrice]]*MIS[[#This Row],[OrderQuantity]]</f>
        <v>1220</v>
      </c>
      <c r="AF509">
        <f>MIS[[#This Row],[LTP]]*MIS[[#This Row],[OrderQuantity]]</f>
        <v>852</v>
      </c>
      <c r="AG509">
        <f>IF(MIS[[#This Row],[OrderSide]]="SELL",MIS[[#This Row],[VALUE]]-MIS[[#This Row],[LIVE_VALUE]],MIS[[#This Row],[LIVE_VALUE]]-MIS[[#This Row],[VALUE]])</f>
        <v>-368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9" t="str">
        <f>MIS[[#This Row],[TRADING SYMBOL]]</f>
        <v>SENSEX2552084400CE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XYT</v>
      </c>
      <c r="AL509" t="str">
        <f>MIS[[#This Row],[Broker]]</f>
        <v>JAINAM3001</v>
      </c>
      <c r="AM509" t="str">
        <f>MIS[[#This Row],[ClientID]]</f>
        <v>DLL13461</v>
      </c>
    </row>
    <row r="510" spans="1:39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11.65</v>
      </c>
      <c r="AE510">
        <f>MIS[[#This Row],[OrderAverageTradedPrice]]*MIS[[#This Row],[OrderQuantity]]</f>
        <v>1796</v>
      </c>
      <c r="AF510">
        <f>MIS[[#This Row],[LTP]]*MIS[[#This Row],[OrderQuantity]]</f>
        <v>932</v>
      </c>
      <c r="AG510">
        <f>IF(MIS[[#This Row],[OrderSide]]="SELL",MIS[[#This Row],[VALUE]]-MIS[[#This Row],[LIVE_VALUE]],MIS[[#This Row],[LIVE_VALUE]]-MIS[[#This Row],[VALUE]])</f>
        <v>-864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0" t="str">
        <f>MIS[[#This Row],[TRADING SYMBOL]]</f>
        <v>SENSEX2552079800PE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XYT</v>
      </c>
      <c r="AL510" t="str">
        <f>MIS[[#This Row],[Broker]]</f>
        <v>JAINAM3001</v>
      </c>
      <c r="AM510" t="str">
        <f>MIS[[#This Row],[ClientID]]</f>
        <v>DLL13461</v>
      </c>
    </row>
    <row r="511" spans="1:39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10.65</v>
      </c>
      <c r="AE511">
        <f>MIS[[#This Row],[OrderAverageTradedPrice]]*MIS[[#This Row],[OrderQuantity]]</f>
        <v>5203.9999999999745</v>
      </c>
      <c r="AF511">
        <f>MIS[[#This Row],[LTP]]*MIS[[#This Row],[OrderQuantity]]</f>
        <v>3621</v>
      </c>
      <c r="AG511">
        <f>IF(MIS[[#This Row],[OrderSide]]="SELL",MIS[[#This Row],[VALUE]]-MIS[[#This Row],[LIVE_VALUE]],MIS[[#This Row],[LIVE_VALUE]]-MIS[[#This Row],[VALUE]])</f>
        <v>-1582.9999999999745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1" t="str">
        <f>MIS[[#This Row],[TRADING SYMBOL]]</f>
        <v>SENSEX2552084400CE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XYT</v>
      </c>
      <c r="AL511" t="str">
        <f>MIS[[#This Row],[Broker]]</f>
        <v>JAINAM3001</v>
      </c>
      <c r="AM511" t="str">
        <f>MIS[[#This Row],[ClientID]]</f>
        <v>MITH675</v>
      </c>
    </row>
    <row r="512" spans="1:39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11.65</v>
      </c>
      <c r="AE512">
        <f>MIS[[#This Row],[OrderAverageTradedPrice]]*MIS[[#This Row],[OrderQuantity]]</f>
        <v>7635.9999999999773</v>
      </c>
      <c r="AF512">
        <f>MIS[[#This Row],[LTP]]*MIS[[#This Row],[OrderQuantity]]</f>
        <v>3961</v>
      </c>
      <c r="AG512">
        <f>IF(MIS[[#This Row],[OrderSide]]="SELL",MIS[[#This Row],[VALUE]]-MIS[[#This Row],[LIVE_VALUE]],MIS[[#This Row],[LIVE_VALUE]]-MIS[[#This Row],[VALUE]])</f>
        <v>-3674.9999999999773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2" t="str">
        <f>MIS[[#This Row],[TRADING SYMBOL]]</f>
        <v>SENSEX2552079800PE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XYT</v>
      </c>
      <c r="AL512" t="str">
        <f>MIS[[#This Row],[Broker]]</f>
        <v>JAINAM3001</v>
      </c>
      <c r="AM512" t="str">
        <f>MIS[[#This Row],[ClientID]]</f>
        <v>MITH675</v>
      </c>
    </row>
    <row r="513" spans="1:39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2.25</v>
      </c>
      <c r="AE513">
        <f>MIS[[#This Row],[OrderAverageTradedPrice]]*MIS[[#This Row],[OrderQuantity]]</f>
        <v>352.5</v>
      </c>
      <c r="AF513">
        <f>MIS[[#This Row],[LTP]]*MIS[[#This Row],[OrderQuantity]]</f>
        <v>337.5</v>
      </c>
      <c r="AG513">
        <f>IF(MIS[[#This Row],[OrderSide]]="SELL",MIS[[#This Row],[VALUE]]-MIS[[#This Row],[LIVE_VALUE]],MIS[[#This Row],[LIVE_VALUE]]-MIS[[#This Row],[VALUE]])</f>
        <v>-15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NIFTY2552226300CE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  <c r="AL513" t="str">
        <f>MIS[[#This Row],[Broker]]</f>
        <v>JAINAM</v>
      </c>
      <c r="AM513" t="str">
        <f>MIS[[#This Row],[ClientID]]</f>
        <v>MITH442</v>
      </c>
    </row>
    <row r="514" spans="1:39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3.7</v>
      </c>
      <c r="AE514">
        <f>MIS[[#This Row],[OrderAverageTradedPrice]]*MIS[[#This Row],[OrderQuantity]]</f>
        <v>98</v>
      </c>
      <c r="AF514">
        <f>MIS[[#This Row],[LTP]]*MIS[[#This Row],[OrderQuantity]]</f>
        <v>74</v>
      </c>
      <c r="AG514">
        <f>IF(MIS[[#This Row],[OrderSide]]="SELL",MIS[[#This Row],[VALUE]]-MIS[[#This Row],[LIVE_VALUE]],MIS[[#This Row],[LIVE_VALUE]]-MIS[[#This Row],[VALUE]])</f>
        <v>-24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SENSEX2552085400CE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  <c r="AL514" t="str">
        <f>MIS[[#This Row],[Broker]]</f>
        <v>JAINAM</v>
      </c>
      <c r="AM514" t="str">
        <f>MIS[[#This Row],[ClientID]]</f>
        <v>MITH442</v>
      </c>
    </row>
    <row r="515" spans="1:39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4.55</v>
      </c>
      <c r="AE515">
        <f>MIS[[#This Row],[OrderAverageTradedPrice]]*MIS[[#This Row],[OrderQuantity]]</f>
        <v>900</v>
      </c>
      <c r="AF515">
        <f>MIS[[#This Row],[LTP]]*MIS[[#This Row],[OrderQuantity]]</f>
        <v>682.5</v>
      </c>
      <c r="AG515">
        <f>IF(MIS[[#This Row],[OrderSide]]="SELL",MIS[[#This Row],[VALUE]]-MIS[[#This Row],[LIVE_VALUE]],MIS[[#This Row],[LIVE_VALUE]]-MIS[[#This Row],[VALUE]])</f>
        <v>-217.5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" t="str">
        <f>MIS[[#This Row],[TRADING SYMBOL]]</f>
        <v>NIFTY2552223700PE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VWAP</v>
      </c>
      <c r="AL515" t="str">
        <f>MIS[[#This Row],[Broker]]</f>
        <v>JAINAM</v>
      </c>
      <c r="AM515" t="str">
        <f>MIS[[#This Row],[ClientID]]</f>
        <v>MITH442</v>
      </c>
    </row>
    <row r="516" spans="1:39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4.5</v>
      </c>
      <c r="AE516">
        <f>MIS[[#This Row],[OrderAverageTradedPrice]]*MIS[[#This Row],[OrderQuantity]]</f>
        <v>168</v>
      </c>
      <c r="AF516">
        <f>MIS[[#This Row],[LTP]]*MIS[[#This Row],[OrderQuantity]]</f>
        <v>90</v>
      </c>
      <c r="AG516">
        <f>IF(MIS[[#This Row],[OrderSide]]="SELL",MIS[[#This Row],[VALUE]]-MIS[[#This Row],[LIVE_VALUE]],MIS[[#This Row],[LIVE_VALUE]]-MIS[[#This Row],[VALUE]])</f>
        <v>-78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SENSEX2552078800PE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  <c r="AL516" t="str">
        <f>MIS[[#This Row],[Broker]]</f>
        <v>JAINAM</v>
      </c>
      <c r="AM516" t="str">
        <f>MIS[[#This Row],[ClientID]]</f>
        <v>MITH442</v>
      </c>
    </row>
    <row r="517" spans="1:39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10.65</v>
      </c>
      <c r="AE517">
        <f>MIS[[#This Row],[OrderAverageTradedPrice]]*MIS[[#This Row],[OrderQuantity]]</f>
        <v>1232</v>
      </c>
      <c r="AF517">
        <f>MIS[[#This Row],[LTP]]*MIS[[#This Row],[OrderQuantity]]</f>
        <v>852</v>
      </c>
      <c r="AG517">
        <f>IF(MIS[[#This Row],[OrderSide]]="SELL",MIS[[#This Row],[VALUE]]-MIS[[#This Row],[LIVE_VALUE]],MIS[[#This Row],[LIVE_VALUE]]-MIS[[#This Row],[VALUE]])</f>
        <v>-380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SENSEX2552084400CE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  <c r="AL517" t="str">
        <f>MIS[[#This Row],[Broker]]</f>
        <v>MOTI</v>
      </c>
      <c r="AM517" t="str">
        <f>MIS[[#This Row],[ClientID]]</f>
        <v>5708</v>
      </c>
    </row>
    <row r="518" spans="1:39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11.65</v>
      </c>
      <c r="AE518">
        <f>MIS[[#This Row],[OrderAverageTradedPrice]]*MIS[[#This Row],[OrderQuantity]]</f>
        <v>1824</v>
      </c>
      <c r="AF518">
        <f>MIS[[#This Row],[LTP]]*MIS[[#This Row],[OrderQuantity]]</f>
        <v>932</v>
      </c>
      <c r="AG518">
        <f>IF(MIS[[#This Row],[OrderSide]]="SELL",MIS[[#This Row],[VALUE]]-MIS[[#This Row],[LIVE_VALUE]],MIS[[#This Row],[LIVE_VALUE]]-MIS[[#This Row],[VALUE]])</f>
        <v>-892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" t="str">
        <f>MIS[[#This Row],[TRADING SYMBOL]]</f>
        <v>SENSEX2552079800PE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XYT</v>
      </c>
      <c r="AL518" t="str">
        <f>MIS[[#This Row],[Broker]]</f>
        <v>MOTI</v>
      </c>
      <c r="AM518" t="str">
        <f>MIS[[#This Row],[ClientID]]</f>
        <v>5708</v>
      </c>
    </row>
    <row r="519" spans="1:39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30.85</v>
      </c>
      <c r="AE519">
        <f>MIS[[#This Row],[OrderAverageTradedPrice]]*MIS[[#This Row],[OrderQuantity]]</f>
        <v>17707.5</v>
      </c>
      <c r="AF519">
        <f>MIS[[#This Row],[LTP]]*MIS[[#This Row],[OrderQuantity]]</f>
        <v>13882.5</v>
      </c>
      <c r="AG519">
        <f>IF(MIS[[#This Row],[OrderSide]]="SELL",MIS[[#This Row],[VALUE]]-MIS[[#This Row],[LIVE_VALUE]],MIS[[#This Row],[LIVE_VALUE]]-MIS[[#This Row],[VALUE]])</f>
        <v>-3825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" t="str">
        <f>MIS[[#This Row],[TRADING SYMBOL]]</f>
        <v>NIFTY2552224500PE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VWAP</v>
      </c>
      <c r="AL519" t="str">
        <f>MIS[[#This Row],[Broker]]</f>
        <v>CHOICE</v>
      </c>
      <c r="AM519" t="str">
        <f>MIS[[#This Row],[ClientID]]</f>
        <v>D600</v>
      </c>
    </row>
    <row r="520" spans="1:39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27.85</v>
      </c>
      <c r="AE520">
        <f>MIS[[#This Row],[OrderAverageTradedPrice]]*MIS[[#This Row],[OrderQuantity]]</f>
        <v>33292.499999999964</v>
      </c>
      <c r="AF520">
        <f>MIS[[#This Row],[LTP]]*MIS[[#This Row],[OrderQuantity]]</f>
        <v>31331.25</v>
      </c>
      <c r="AG520">
        <f>IF(MIS[[#This Row],[OrderSide]]="SELL",MIS[[#This Row],[VALUE]]-MIS[[#This Row],[LIVE_VALUE]],MIS[[#This Row],[LIVE_VALUE]]-MIS[[#This Row],[VALUE]])</f>
        <v>-1961.2499999999636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" t="str">
        <f>MIS[[#This Row],[TRADING SYMBOL]]</f>
        <v>NIFTY2552225500CE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VWAP</v>
      </c>
      <c r="AL520" t="str">
        <f>MIS[[#This Row],[Broker]]</f>
        <v>JAINAM</v>
      </c>
      <c r="AM520" t="str">
        <f>MIS[[#This Row],[ClientID]]</f>
        <v>DLL14013</v>
      </c>
    </row>
    <row r="521" spans="1:39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30.85</v>
      </c>
      <c r="AE521">
        <f>MIS[[#This Row],[OrderAverageTradedPrice]]*MIS[[#This Row],[OrderQuantity]]</f>
        <v>45866.25</v>
      </c>
      <c r="AF521">
        <f>MIS[[#This Row],[LTP]]*MIS[[#This Row],[OrderQuantity]]</f>
        <v>34706.25</v>
      </c>
      <c r="AG521">
        <f>IF(MIS[[#This Row],[OrderSide]]="SELL",MIS[[#This Row],[VALUE]]-MIS[[#This Row],[LIVE_VALUE]],MIS[[#This Row],[LIVE_VALUE]]-MIS[[#This Row],[VALUE]])</f>
        <v>-11160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" t="str">
        <f>MIS[[#This Row],[TRADING SYMBOL]]</f>
        <v>NIFTY2552224500PE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VWAP</v>
      </c>
      <c r="AL521" t="str">
        <f>MIS[[#This Row],[Broker]]</f>
        <v>JAINAM</v>
      </c>
      <c r="AM521" t="str">
        <f>MIS[[#This Row],[ClientID]]</f>
        <v>DLL14013</v>
      </c>
    </row>
    <row r="522" spans="1:39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27.85</v>
      </c>
      <c r="AE522">
        <f>MIS[[#This Row],[OrderAverageTradedPrice]]*MIS[[#This Row],[OrderQuantity]]</f>
        <v>15487.5</v>
      </c>
      <c r="AF522">
        <f>MIS[[#This Row],[LTP]]*MIS[[#This Row],[OrderQuantity]]</f>
        <v>14621.25</v>
      </c>
      <c r="AG522">
        <f>IF(MIS[[#This Row],[OrderSide]]="SELL",MIS[[#This Row],[VALUE]]-MIS[[#This Row],[LIVE_VALUE]],MIS[[#This Row],[LIVE_VALUE]]-MIS[[#This Row],[VALUE]])</f>
        <v>-866.25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" t="str">
        <f>MIS[[#This Row],[TRADING SYMBOL]]</f>
        <v>NIFTY2552225500CE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VWAP</v>
      </c>
      <c r="AL522" t="str">
        <f>MIS[[#This Row],[Broker]]</f>
        <v>JAINAM3001</v>
      </c>
      <c r="AM522" t="str">
        <f>MIS[[#This Row],[ClientID]]</f>
        <v>DLL13461</v>
      </c>
    </row>
    <row r="523" spans="1:39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30.85</v>
      </c>
      <c r="AE523">
        <f>MIS[[#This Row],[OrderAverageTradedPrice]]*MIS[[#This Row],[OrderQuantity]]</f>
        <v>21359.999999999953</v>
      </c>
      <c r="AF523">
        <f>MIS[[#This Row],[LTP]]*MIS[[#This Row],[OrderQuantity]]</f>
        <v>16196.25</v>
      </c>
      <c r="AG523">
        <f>IF(MIS[[#This Row],[OrderSide]]="SELL",MIS[[#This Row],[VALUE]]-MIS[[#This Row],[LIVE_VALUE]],MIS[[#This Row],[LIVE_VALUE]]-MIS[[#This Row],[VALUE]])</f>
        <v>-5163.7499999999527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" t="str">
        <f>MIS[[#This Row],[TRADING SYMBOL]]</f>
        <v>NIFTY2552224500PE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VWAP</v>
      </c>
      <c r="AL523" t="str">
        <f>MIS[[#This Row],[Broker]]</f>
        <v>JAINAM3001</v>
      </c>
      <c r="AM523" t="str">
        <f>MIS[[#This Row],[ClientID]]</f>
        <v>DLL13461</v>
      </c>
    </row>
    <row r="524" spans="1:39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27.85</v>
      </c>
      <c r="AE524">
        <f>MIS[[#This Row],[OrderAverageTradedPrice]]*MIS[[#This Row],[OrderQuantity]]</f>
        <v>52747.499999999876</v>
      </c>
      <c r="AF524">
        <f>MIS[[#This Row],[LTP]]*MIS[[#This Row],[OrderQuantity]]</f>
        <v>50130</v>
      </c>
      <c r="AG524">
        <f>IF(MIS[[#This Row],[OrderSide]]="SELL",MIS[[#This Row],[VALUE]]-MIS[[#This Row],[LIVE_VALUE]],MIS[[#This Row],[LIVE_VALUE]]-MIS[[#This Row],[VALUE]])</f>
        <v>-2617.4999999998763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" t="str">
        <f>MIS[[#This Row],[TRADING SYMBOL]]</f>
        <v>NIFTY2552225500CE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VWAP</v>
      </c>
      <c r="AL524" t="str">
        <f>MIS[[#This Row],[Broker]]</f>
        <v>JAINAM3001</v>
      </c>
      <c r="AM524" t="str">
        <f>MIS[[#This Row],[ClientID]]</f>
        <v>MITH675</v>
      </c>
    </row>
    <row r="525" spans="1:39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27.85</v>
      </c>
      <c r="AE525">
        <f>MIS[[#This Row],[OrderAverageTradedPrice]]*MIS[[#This Row],[OrderQuantity]]</f>
        <v>26373.749999999938</v>
      </c>
      <c r="AF525">
        <f>MIS[[#This Row],[LTP]]*MIS[[#This Row],[OrderQuantity]]</f>
        <v>25065</v>
      </c>
      <c r="AG525">
        <f>IF(MIS[[#This Row],[OrderSide]]="SELL",MIS[[#This Row],[VALUE]]-MIS[[#This Row],[LIVE_VALUE]],MIS[[#This Row],[LIVE_VALUE]]-MIS[[#This Row],[VALUE]])</f>
        <v>-1308.7499999999382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" t="str">
        <f>MIS[[#This Row],[TRADING SYMBOL]]</f>
        <v>NIFTY2552225500CE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VWAP</v>
      </c>
      <c r="AL525" t="str">
        <f>MIS[[#This Row],[Broker]]</f>
        <v>JAINAM3001</v>
      </c>
      <c r="AM525" t="str">
        <f>MIS[[#This Row],[ClientID]]</f>
        <v>MITH675</v>
      </c>
    </row>
    <row r="526" spans="1:39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30.85</v>
      </c>
      <c r="AE526">
        <f>MIS[[#This Row],[OrderAverageTradedPrice]]*MIS[[#This Row],[OrderQuantity]]</f>
        <v>73616.249999999884</v>
      </c>
      <c r="AF526">
        <f>MIS[[#This Row],[LTP]]*MIS[[#This Row],[OrderQuantity]]</f>
        <v>55530</v>
      </c>
      <c r="AG526">
        <f>IF(MIS[[#This Row],[OrderSide]]="SELL",MIS[[#This Row],[VALUE]]-MIS[[#This Row],[LIVE_VALUE]],MIS[[#This Row],[LIVE_VALUE]]-MIS[[#This Row],[VALUE]])</f>
        <v>-18086.249999999884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" t="str">
        <f>MIS[[#This Row],[TRADING SYMBOL]]</f>
        <v>NIFTY2552224500PE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VWAP</v>
      </c>
      <c r="AL526" t="str">
        <f>MIS[[#This Row],[Broker]]</f>
        <v>JAINAM3001</v>
      </c>
      <c r="AM526" t="str">
        <f>MIS[[#This Row],[ClientID]]</f>
        <v>MITH675</v>
      </c>
    </row>
    <row r="527" spans="1:39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30.85</v>
      </c>
      <c r="AE527">
        <f>MIS[[#This Row],[OrderAverageTradedPrice]]*MIS[[#This Row],[OrderQuantity]]</f>
        <v>36540</v>
      </c>
      <c r="AF527">
        <f>MIS[[#This Row],[LTP]]*MIS[[#This Row],[OrderQuantity]]</f>
        <v>27765</v>
      </c>
      <c r="AG527">
        <f>IF(MIS[[#This Row],[OrderSide]]="SELL",MIS[[#This Row],[VALUE]]-MIS[[#This Row],[LIVE_VALUE]],MIS[[#This Row],[LIVE_VALUE]]-MIS[[#This Row],[VALUE]])</f>
        <v>-8775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NIFTY2552224500PE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  <c r="AL527" t="str">
        <f>MIS[[#This Row],[Broker]]</f>
        <v>JAINAM3001</v>
      </c>
      <c r="AM527" t="str">
        <f>MIS[[#This Row],[ClientID]]</f>
        <v>MITH675</v>
      </c>
    </row>
    <row r="528" spans="1:39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27.85</v>
      </c>
      <c r="AE528">
        <f>MIS[[#This Row],[OrderAverageTradedPrice]]*MIS[[#This Row],[OrderQuantity]]</f>
        <v>15540</v>
      </c>
      <c r="AF528">
        <f>MIS[[#This Row],[LTP]]*MIS[[#This Row],[OrderQuantity]]</f>
        <v>14621.25</v>
      </c>
      <c r="AG528">
        <f>IF(MIS[[#This Row],[OrderSide]]="SELL",MIS[[#This Row],[VALUE]]-MIS[[#This Row],[LIVE_VALUE]],MIS[[#This Row],[LIVE_VALUE]]-MIS[[#This Row],[VALUE]])</f>
        <v>-918.75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  <c r="AL528" t="str">
        <f>MIS[[#This Row],[Broker]]</f>
        <v>MOTI</v>
      </c>
      <c r="AM528" t="str">
        <f>MIS[[#This Row],[ClientID]]</f>
        <v>5708</v>
      </c>
    </row>
    <row r="529" spans="1:39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30.85</v>
      </c>
      <c r="AE529">
        <f>MIS[[#This Row],[OrderAverageTradedPrice]]*MIS[[#This Row],[OrderQuantity]]</f>
        <v>21210</v>
      </c>
      <c r="AF529">
        <f>MIS[[#This Row],[LTP]]*MIS[[#This Row],[OrderQuantity]]</f>
        <v>16196.25</v>
      </c>
      <c r="AG529">
        <f>IF(MIS[[#This Row],[OrderSide]]="SELL",MIS[[#This Row],[VALUE]]-MIS[[#This Row],[LIVE_VALUE]],MIS[[#This Row],[LIVE_VALUE]]-MIS[[#This Row],[VALUE]])</f>
        <v>-5013.75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NIFTY2552224500PE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  <c r="AL529" t="str">
        <f>MIS[[#This Row],[Broker]]</f>
        <v>MOTI</v>
      </c>
      <c r="AM529" t="str">
        <f>MIS[[#This Row],[ClientID]]</f>
        <v>5708</v>
      </c>
    </row>
    <row r="530" spans="1:39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127.55</v>
      </c>
      <c r="AE530">
        <f>MIS[[#This Row],[OrderAverageTradedPrice]]*MIS[[#This Row],[OrderQuantity]]</f>
        <v>3547</v>
      </c>
      <c r="AF530">
        <f>MIS[[#This Row],[LTP]]*MIS[[#This Row],[OrderQuantity]]</f>
        <v>2551</v>
      </c>
      <c r="AG530">
        <f>IF(MIS[[#This Row],[OrderSide]]="SELL",MIS[[#This Row],[VALUE]]-MIS[[#This Row],[LIVE_VALUE]],MIS[[#This Row],[LIVE_VALUE]]-MIS[[#This Row],[VALUE]])</f>
        <v>996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0" t="str">
        <f>MIS[[#This Row],[TRADING SYMBOL]]</f>
        <v>SENSEX2552082900CE</v>
      </c>
      <c r="AJ530" t="str">
        <f>IF(RIGHT(MIS[[#This Row],[Main/Hedge]],4)="MAIN","MAIN","HEDGE")</f>
        <v>MAIN</v>
      </c>
      <c r="AK530" t="str" cm="1">
        <f t="array" ref="AK530">_xlfn._xlws.FILTER(Table4[Column1],ISNUMBER(SEARCH(Table4[Column1],MIS[[#This Row],[OrderUniqueIdentifier]])),"")</f>
        <v>XYT</v>
      </c>
      <c r="AL530" t="str">
        <f>MIS[[#This Row],[Broker]]</f>
        <v>AR</v>
      </c>
      <c r="AM530" t="str">
        <f>MIS[[#This Row],[ClientID]]</f>
        <v>JPF1A122</v>
      </c>
    </row>
    <row r="531" spans="1:39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127.55</v>
      </c>
      <c r="AE531">
        <f>MIS[[#This Row],[OrderAverageTradedPrice]]*MIS[[#This Row],[OrderQuantity]]</f>
        <v>3585</v>
      </c>
      <c r="AF531">
        <f>MIS[[#This Row],[LTP]]*MIS[[#This Row],[OrderQuantity]]</f>
        <v>2551</v>
      </c>
      <c r="AG531">
        <f>IF(MIS[[#This Row],[OrderSide]]="SELL",MIS[[#This Row],[VALUE]]-MIS[[#This Row],[LIVE_VALUE]],MIS[[#This Row],[LIVE_VALUE]]-MIS[[#This Row],[VALUE]])</f>
        <v>1034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1" t="str">
        <f>MIS[[#This Row],[TRADING SYMBOL]]</f>
        <v>SENSEX2552082900CE</v>
      </c>
      <c r="AJ531" t="str">
        <f>IF(RIGHT(MIS[[#This Row],[Main/Hedge]],4)="MAIN","MAIN","HEDGE")</f>
        <v>MAIN</v>
      </c>
      <c r="AK531" t="str" cm="1">
        <f t="array" ref="AK531">_xlfn._xlws.FILTER(Table4[Column1],ISNUMBER(SEARCH(Table4[Column1],MIS[[#This Row],[OrderUniqueIdentifier]])),"")</f>
        <v>XYT</v>
      </c>
      <c r="AL531" t="str">
        <f>MIS[[#This Row],[Broker]]</f>
        <v>AR</v>
      </c>
      <c r="AM531" t="str">
        <f>MIS[[#This Row],[ClientID]]</f>
        <v>JPF1A208</v>
      </c>
    </row>
    <row r="532" spans="1:39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108.4</v>
      </c>
      <c r="AE532">
        <f>MIS[[#This Row],[OrderAverageTradedPrice]]*MIS[[#This Row],[OrderQuantity]]</f>
        <v>3032</v>
      </c>
      <c r="AF532">
        <f>MIS[[#This Row],[LTP]]*MIS[[#This Row],[OrderQuantity]]</f>
        <v>2168</v>
      </c>
      <c r="AG532">
        <f>IF(MIS[[#This Row],[OrderSide]]="SELL",MIS[[#This Row],[VALUE]]-MIS[[#This Row],[LIVE_VALUE]],MIS[[#This Row],[LIVE_VALUE]]-MIS[[#This Row],[VALUE]])</f>
        <v>864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2" t="str">
        <f>MIS[[#This Row],[TRADING SYMBOL]]</f>
        <v>SENSEX2552083000CE</v>
      </c>
      <c r="AJ532" t="str">
        <f>IF(RIGHT(MIS[[#This Row],[Main/Hedge]],4)="MAIN","MAIN","HEDGE")</f>
        <v>MAIN</v>
      </c>
      <c r="AK532" t="str" cm="1">
        <f t="array" ref="AK532">_xlfn._xlws.FILTER(Table4[Column1],ISNUMBER(SEARCH(Table4[Column1],MIS[[#This Row],[OrderUniqueIdentifier]])),"")</f>
        <v>XYT</v>
      </c>
      <c r="AL532" t="str">
        <f>MIS[[#This Row],[Broker]]</f>
        <v>AR</v>
      </c>
      <c r="AM532" t="str">
        <f>MIS[[#This Row],[ClientID]]</f>
        <v>JPF1N180</v>
      </c>
    </row>
    <row r="533" spans="1:39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127.55</v>
      </c>
      <c r="AE533">
        <f>MIS[[#This Row],[OrderAverageTradedPrice]]*MIS[[#This Row],[OrderQuantity]]</f>
        <v>3605</v>
      </c>
      <c r="AF533">
        <f>MIS[[#This Row],[LTP]]*MIS[[#This Row],[OrderQuantity]]</f>
        <v>2551</v>
      </c>
      <c r="AG533">
        <f>IF(MIS[[#This Row],[OrderSide]]="SELL",MIS[[#This Row],[VALUE]]-MIS[[#This Row],[LIVE_VALUE]],MIS[[#This Row],[LIVE_VALUE]]-MIS[[#This Row],[VALUE]])</f>
        <v>1054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3" t="str">
        <f>MIS[[#This Row],[TRADING SYMBOL]]</f>
        <v>SENSEX2552082900CE</v>
      </c>
      <c r="AJ533" t="str">
        <f>IF(RIGHT(MIS[[#This Row],[Main/Hedge]],4)="MAIN","MAIN","HEDGE")</f>
        <v>MAIN</v>
      </c>
      <c r="AK533" t="str" cm="1">
        <f t="array" ref="AK533">_xlfn._xlws.FILTER(Table4[Column1],ISNUMBER(SEARCH(Table4[Column1],MIS[[#This Row],[OrderUniqueIdentifier]])),"")</f>
        <v>XYT</v>
      </c>
      <c r="AL533" t="str">
        <f>MIS[[#This Row],[Broker]]</f>
        <v>AR</v>
      </c>
      <c r="AM533" t="str">
        <f>MIS[[#This Row],[ClientID]]</f>
        <v>JPF1S131</v>
      </c>
    </row>
    <row r="534" spans="1:39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108.4</v>
      </c>
      <c r="AE534">
        <f>MIS[[#This Row],[OrderAverageTradedPrice]]*MIS[[#This Row],[OrderQuantity]]</f>
        <v>3088</v>
      </c>
      <c r="AF534">
        <f>MIS[[#This Row],[LTP]]*MIS[[#This Row],[OrderQuantity]]</f>
        <v>2168</v>
      </c>
      <c r="AG534">
        <f>IF(MIS[[#This Row],[OrderSide]]="SELL",MIS[[#This Row],[VALUE]]-MIS[[#This Row],[LIVE_VALUE]],MIS[[#This Row],[LIVE_VALUE]]-MIS[[#This Row],[VALUE]])</f>
        <v>920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4" t="str">
        <f>MIS[[#This Row],[TRADING SYMBOL]]</f>
        <v>SENSEX2552083000CE</v>
      </c>
      <c r="AJ534" t="str">
        <f>IF(RIGHT(MIS[[#This Row],[Main/Hedge]],4)="MAIN","MAIN","HEDGE")</f>
        <v>MAIN</v>
      </c>
      <c r="AK534" t="str" cm="1">
        <f t="array" ref="AK534">_xlfn._xlws.FILTER(Table4[Column1],ISNUMBER(SEARCH(Table4[Column1],MIS[[#This Row],[OrderUniqueIdentifier]])),"")</f>
        <v>XYT</v>
      </c>
      <c r="AL534" t="str">
        <f>MIS[[#This Row],[Broker]]</f>
        <v>AR</v>
      </c>
      <c r="AM534" t="str">
        <f>MIS[[#This Row],[ClientID]]</f>
        <v>JPF1S217</v>
      </c>
    </row>
    <row r="535" spans="1:39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108.4</v>
      </c>
      <c r="AE535">
        <f>MIS[[#This Row],[OrderAverageTradedPrice]]*MIS[[#This Row],[OrderQuantity]]</f>
        <v>12307</v>
      </c>
      <c r="AF535">
        <f>MIS[[#This Row],[LTP]]*MIS[[#This Row],[OrderQuantity]]</f>
        <v>8672</v>
      </c>
      <c r="AG535">
        <f>IF(MIS[[#This Row],[OrderSide]]="SELL",MIS[[#This Row],[VALUE]]-MIS[[#This Row],[LIVE_VALUE]],MIS[[#This Row],[LIVE_VALUE]]-MIS[[#This Row],[VALUE]])</f>
        <v>3635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5" t="str">
        <f>MIS[[#This Row],[TRADING SYMBOL]]</f>
        <v>SENSEX2552083000CE</v>
      </c>
      <c r="AJ535" t="str">
        <f>IF(RIGHT(MIS[[#This Row],[Main/Hedge]],4)="MAIN","MAIN","HEDGE")</f>
        <v>MAIN</v>
      </c>
      <c r="AK535" t="str" cm="1">
        <f t="array" ref="AK535">_xlfn._xlws.FILTER(Table4[Column1],ISNUMBER(SEARCH(Table4[Column1],MIS[[#This Row],[OrderUniqueIdentifier]])),"")</f>
        <v>XYT</v>
      </c>
      <c r="AL535" t="str">
        <f>MIS[[#This Row],[Broker]]</f>
        <v>AR</v>
      </c>
      <c r="AM535" t="str">
        <f>MIS[[#This Row],[ClientID]]</f>
        <v>GDLP1S332</v>
      </c>
    </row>
    <row r="536" spans="1:39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108.4</v>
      </c>
      <c r="AE536">
        <f>MIS[[#This Row],[OrderAverageTradedPrice]]*MIS[[#This Row],[OrderQuantity]]</f>
        <v>3078</v>
      </c>
      <c r="AF536">
        <f>MIS[[#This Row],[LTP]]*MIS[[#This Row],[OrderQuantity]]</f>
        <v>2168</v>
      </c>
      <c r="AG536">
        <f>IF(MIS[[#This Row],[OrderSide]]="SELL",MIS[[#This Row],[VALUE]]-MIS[[#This Row],[LIVE_VALUE]],MIS[[#This Row],[LIVE_VALUE]]-MIS[[#This Row],[VALUE]])</f>
        <v>910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6" t="str">
        <f>MIS[[#This Row],[TRADING SYMBOL]]</f>
        <v>SENSEX2552083000CE</v>
      </c>
      <c r="AJ536" t="str">
        <f>IF(RIGHT(MIS[[#This Row],[Main/Hedge]],4)="MAIN","MAIN","HEDGE")</f>
        <v>MAIN</v>
      </c>
      <c r="AK536" t="str" cm="1">
        <f t="array" ref="AK536">_xlfn._xlws.FILTER(Table4[Column1],ISNUMBER(SEARCH(Table4[Column1],MIS[[#This Row],[OrderUniqueIdentifier]])),"")</f>
        <v>XYT</v>
      </c>
      <c r="AL536" t="str">
        <f>MIS[[#This Row],[Broker]]</f>
        <v>AR</v>
      </c>
      <c r="AM536" t="str">
        <f>MIS[[#This Row],[ClientID]]</f>
        <v>JPF1A121</v>
      </c>
    </row>
    <row r="537" spans="1:39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87.1</v>
      </c>
      <c r="AE537">
        <f>MIS[[#This Row],[OrderAverageTradedPrice]]*MIS[[#This Row],[OrderQuantity]]</f>
        <v>3033</v>
      </c>
      <c r="AF537">
        <f>MIS[[#This Row],[LTP]]*MIS[[#This Row],[OrderQuantity]]</f>
        <v>1742</v>
      </c>
      <c r="AG537">
        <f>IF(MIS[[#This Row],[OrderSide]]="SELL",MIS[[#This Row],[VALUE]]-MIS[[#This Row],[LIVE_VALUE]],MIS[[#This Row],[LIVE_VALUE]]-MIS[[#This Row],[VALUE]])</f>
        <v>1291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7" t="str">
        <f>MIS[[#This Row],[TRADING SYMBOL]]</f>
        <v>SENSEX2552081400PE</v>
      </c>
      <c r="AJ537" t="str">
        <f>IF(RIGHT(MIS[[#This Row],[Main/Hedge]],4)="MAIN","MAIN","HEDGE")</f>
        <v>MAIN</v>
      </c>
      <c r="AK537" t="str" cm="1">
        <f t="array" ref="AK537">_xlfn._xlws.FILTER(Table4[Column1],ISNUMBER(SEARCH(Table4[Column1],MIS[[#This Row],[OrderUniqueIdentifier]])),"")</f>
        <v>XYT</v>
      </c>
      <c r="AL537" t="str">
        <f>MIS[[#This Row],[Broker]]</f>
        <v>AR</v>
      </c>
      <c r="AM537" t="str">
        <f>MIS[[#This Row],[ClientID]]</f>
        <v>JPF1A121</v>
      </c>
    </row>
    <row r="538" spans="1:39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87.1</v>
      </c>
      <c r="AE538">
        <f>MIS[[#This Row],[OrderAverageTradedPrice]]*MIS[[#This Row],[OrderQuantity]]</f>
        <v>3036</v>
      </c>
      <c r="AF538">
        <f>MIS[[#This Row],[LTP]]*MIS[[#This Row],[OrderQuantity]]</f>
        <v>1742</v>
      </c>
      <c r="AG538">
        <f>IF(MIS[[#This Row],[OrderSide]]="SELL",MIS[[#This Row],[VALUE]]-MIS[[#This Row],[LIVE_VALUE]],MIS[[#This Row],[LIVE_VALUE]]-MIS[[#This Row],[VALUE]])</f>
        <v>1294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SENSEX2552081400PE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  <c r="AL538" t="str">
        <f>MIS[[#This Row],[Broker]]</f>
        <v>AR</v>
      </c>
      <c r="AM538" t="str">
        <f>MIS[[#This Row],[ClientID]]</f>
        <v>JPF1A122</v>
      </c>
    </row>
    <row r="539" spans="1:39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127.55</v>
      </c>
      <c r="AE539">
        <f>MIS[[#This Row],[OrderAverageTradedPrice]]*MIS[[#This Row],[OrderQuantity]]</f>
        <v>3562</v>
      </c>
      <c r="AF539">
        <f>MIS[[#This Row],[LTP]]*MIS[[#This Row],[OrderQuantity]]</f>
        <v>2551</v>
      </c>
      <c r="AG539">
        <f>IF(MIS[[#This Row],[OrderSide]]="SELL",MIS[[#This Row],[VALUE]]-MIS[[#This Row],[LIVE_VALUE]],MIS[[#This Row],[LIVE_VALUE]]-MIS[[#This Row],[VALUE]])</f>
        <v>1011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SENSEX2552082900CE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  <c r="AL539" t="str">
        <f>MIS[[#This Row],[Broker]]</f>
        <v>AR</v>
      </c>
      <c r="AM539" t="str">
        <f>MIS[[#This Row],[ClientID]]</f>
        <v>JPF1A206</v>
      </c>
    </row>
    <row r="540" spans="1:39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108.4</v>
      </c>
      <c r="AE540">
        <f>MIS[[#This Row],[OrderAverageTradedPrice]]*MIS[[#This Row],[OrderQuantity]]</f>
        <v>36207.99999999984</v>
      </c>
      <c r="AF540">
        <f>MIS[[#This Row],[LTP]]*MIS[[#This Row],[OrderQuantity]]</f>
        <v>26016</v>
      </c>
      <c r="AG540">
        <f>IF(MIS[[#This Row],[OrderSide]]="SELL",MIS[[#This Row],[VALUE]]-MIS[[#This Row],[LIVE_VALUE]],MIS[[#This Row],[LIVE_VALUE]]-MIS[[#This Row],[VALUE]])</f>
        <v>10191.99999999984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SENSEX2552083000CE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  <c r="AL540" t="str">
        <f>MIS[[#This Row],[Broker]]</f>
        <v>AR</v>
      </c>
      <c r="AM540" t="str">
        <f>MIS[[#This Row],[ClientID]]</f>
        <v>JPF1A207</v>
      </c>
    </row>
    <row r="541" spans="1:39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87.1</v>
      </c>
      <c r="AE541">
        <f>MIS[[#This Row],[OrderAverageTradedPrice]]*MIS[[#This Row],[OrderQuantity]]</f>
        <v>36306</v>
      </c>
      <c r="AF541">
        <f>MIS[[#This Row],[LTP]]*MIS[[#This Row],[OrderQuantity]]</f>
        <v>20904</v>
      </c>
      <c r="AG541">
        <f>IF(MIS[[#This Row],[OrderSide]]="SELL",MIS[[#This Row],[VALUE]]-MIS[[#This Row],[LIVE_VALUE]],MIS[[#This Row],[LIVE_VALUE]]-MIS[[#This Row],[VALUE]])</f>
        <v>15402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SENSEX2552081400PE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  <c r="AL541" t="str">
        <f>MIS[[#This Row],[Broker]]</f>
        <v>AR</v>
      </c>
      <c r="AM541" t="str">
        <f>MIS[[#This Row],[ClientID]]</f>
        <v>JPF1A207</v>
      </c>
    </row>
    <row r="542" spans="1:39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87.1</v>
      </c>
      <c r="AE542">
        <f>MIS[[#This Row],[OrderAverageTradedPrice]]*MIS[[#This Row],[OrderQuantity]]</f>
        <v>3042</v>
      </c>
      <c r="AF542">
        <f>MIS[[#This Row],[LTP]]*MIS[[#This Row],[OrderQuantity]]</f>
        <v>1742</v>
      </c>
      <c r="AG542">
        <f>IF(MIS[[#This Row],[OrderSide]]="SELL",MIS[[#This Row],[VALUE]]-MIS[[#This Row],[LIVE_VALUE]],MIS[[#This Row],[LIVE_VALUE]]-MIS[[#This Row],[VALUE]])</f>
        <v>1300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SENSEX2552081400PE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  <c r="AL542" t="str">
        <f>MIS[[#This Row],[Broker]]</f>
        <v>AR</v>
      </c>
      <c r="AM542" t="str">
        <f>MIS[[#This Row],[ClientID]]</f>
        <v>JPF1A208</v>
      </c>
    </row>
    <row r="543" spans="1:39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108.4</v>
      </c>
      <c r="AE543">
        <f>MIS[[#This Row],[OrderAverageTradedPrice]]*MIS[[#This Row],[OrderQuantity]]</f>
        <v>12251</v>
      </c>
      <c r="AF543">
        <f>MIS[[#This Row],[LTP]]*MIS[[#This Row],[OrderQuantity]]</f>
        <v>8672</v>
      </c>
      <c r="AG543">
        <f>IF(MIS[[#This Row],[OrderSide]]="SELL",MIS[[#This Row],[VALUE]]-MIS[[#This Row],[LIVE_VALUE]],MIS[[#This Row],[LIVE_VALUE]]-MIS[[#This Row],[VALUE]])</f>
        <v>3579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SENSEX2552083000CE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  <c r="AL543" t="str">
        <f>MIS[[#This Row],[Broker]]</f>
        <v>AR</v>
      </c>
      <c r="AM543" t="str">
        <f>MIS[[#This Row],[ClientID]]</f>
        <v>JPF1D108</v>
      </c>
    </row>
    <row r="544" spans="1:39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127.55</v>
      </c>
      <c r="AE544">
        <f>MIS[[#This Row],[OrderAverageTradedPrice]]*MIS[[#This Row],[OrderQuantity]]</f>
        <v>3557</v>
      </c>
      <c r="AF544">
        <f>MIS[[#This Row],[LTP]]*MIS[[#This Row],[OrderQuantity]]</f>
        <v>2551</v>
      </c>
      <c r="AG544">
        <f>IF(MIS[[#This Row],[OrderSide]]="SELL",MIS[[#This Row],[VALUE]]-MIS[[#This Row],[LIVE_VALUE]],MIS[[#This Row],[LIVE_VALUE]]-MIS[[#This Row],[VALUE]])</f>
        <v>1006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SENSEX2552082900CE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  <c r="AL544" t="str">
        <f>MIS[[#This Row],[Broker]]</f>
        <v>AR</v>
      </c>
      <c r="AM544" t="str">
        <f>MIS[[#This Row],[ClientID]]</f>
        <v>JPF1D166</v>
      </c>
    </row>
    <row r="545" spans="1:39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108.4</v>
      </c>
      <c r="AE545">
        <f>MIS[[#This Row],[OrderAverageTradedPrice]]*MIS[[#This Row],[OrderQuantity]]</f>
        <v>3059</v>
      </c>
      <c r="AF545">
        <f>MIS[[#This Row],[LTP]]*MIS[[#This Row],[OrderQuantity]]</f>
        <v>2168</v>
      </c>
      <c r="AG545">
        <f>IF(MIS[[#This Row],[OrderSide]]="SELL",MIS[[#This Row],[VALUE]]-MIS[[#This Row],[LIVE_VALUE]],MIS[[#This Row],[LIVE_VALUE]]-MIS[[#This Row],[VALUE]])</f>
        <v>891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SENSEX2552083000CE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  <c r="AL545" t="str">
        <f>MIS[[#This Row],[Broker]]</f>
        <v>AR</v>
      </c>
      <c r="AM545" t="str">
        <f>MIS[[#This Row],[ClientID]]</f>
        <v>JPF1G159</v>
      </c>
    </row>
    <row r="546" spans="1:39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108.4</v>
      </c>
      <c r="AE546">
        <f>MIS[[#This Row],[OrderAverageTradedPrice]]*MIS[[#This Row],[OrderQuantity]]</f>
        <v>21494.99999999996</v>
      </c>
      <c r="AF546">
        <f>MIS[[#This Row],[LTP]]*MIS[[#This Row],[OrderQuantity]]</f>
        <v>15176</v>
      </c>
      <c r="AG546">
        <f>IF(MIS[[#This Row],[OrderSide]]="SELL",MIS[[#This Row],[VALUE]]-MIS[[#This Row],[LIVE_VALUE]],MIS[[#This Row],[LIVE_VALUE]]-MIS[[#This Row],[VALUE]])</f>
        <v>6318.99999999996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SENSEX2552083000CE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  <c r="AL546" t="str">
        <f>MIS[[#This Row],[Broker]]</f>
        <v>AR</v>
      </c>
      <c r="AM546" t="str">
        <f>MIS[[#This Row],[ClientID]]</f>
        <v>JPF1K110</v>
      </c>
    </row>
    <row r="547" spans="1:39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108.4</v>
      </c>
      <c r="AE547">
        <f>MIS[[#This Row],[OrderAverageTradedPrice]]*MIS[[#This Row],[OrderQuantity]]</f>
        <v>3029</v>
      </c>
      <c r="AF547">
        <f>MIS[[#This Row],[LTP]]*MIS[[#This Row],[OrderQuantity]]</f>
        <v>2168</v>
      </c>
      <c r="AG547">
        <f>IF(MIS[[#This Row],[OrderSide]]="SELL",MIS[[#This Row],[VALUE]]-MIS[[#This Row],[LIVE_VALUE]],MIS[[#This Row],[LIVE_VALUE]]-MIS[[#This Row],[VALUE]])</f>
        <v>861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SENSEX2552083000CE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  <c r="AL547" t="str">
        <f>MIS[[#This Row],[Broker]]</f>
        <v>AR</v>
      </c>
      <c r="AM547" t="str">
        <f>MIS[[#This Row],[ClientID]]</f>
        <v>JPF1L102</v>
      </c>
    </row>
    <row r="548" spans="1:39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108.4</v>
      </c>
      <c r="AE548">
        <f>MIS[[#This Row],[OrderAverageTradedPrice]]*MIS[[#This Row],[OrderQuantity]]</f>
        <v>9180</v>
      </c>
      <c r="AF548">
        <f>MIS[[#This Row],[LTP]]*MIS[[#This Row],[OrderQuantity]]</f>
        <v>6504</v>
      </c>
      <c r="AG548">
        <f>IF(MIS[[#This Row],[OrderSide]]="SELL",MIS[[#This Row],[VALUE]]-MIS[[#This Row],[LIVE_VALUE]],MIS[[#This Row],[LIVE_VALUE]]-MIS[[#This Row],[VALUE]])</f>
        <v>2676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SENSEX2552083000CE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  <c r="AL548" t="str">
        <f>MIS[[#This Row],[Broker]]</f>
        <v>AR</v>
      </c>
      <c r="AM548" t="str">
        <f>MIS[[#This Row],[ClientID]]</f>
        <v>JPF1M176</v>
      </c>
    </row>
    <row r="549" spans="1:39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108.4</v>
      </c>
      <c r="AE549">
        <f>MIS[[#This Row],[OrderAverageTradedPrice]]*MIS[[#This Row],[OrderQuantity]]</f>
        <v>6058</v>
      </c>
      <c r="AF549">
        <f>MIS[[#This Row],[LTP]]*MIS[[#This Row],[OrderQuantity]]</f>
        <v>4336</v>
      </c>
      <c r="AG549">
        <f>IF(MIS[[#This Row],[OrderSide]]="SELL",MIS[[#This Row],[VALUE]]-MIS[[#This Row],[LIVE_VALUE]],MIS[[#This Row],[LIVE_VALUE]]-MIS[[#This Row],[VALUE]])</f>
        <v>1722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SENSEX2552083000CE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  <c r="AL549" t="str">
        <f>MIS[[#This Row],[Broker]]</f>
        <v>AR</v>
      </c>
      <c r="AM549" t="str">
        <f>MIS[[#This Row],[ClientID]]</f>
        <v>JPF1N171</v>
      </c>
    </row>
    <row r="550" spans="1:39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87.1</v>
      </c>
      <c r="AE550">
        <f>MIS[[#This Row],[OrderAverageTradedPrice]]*MIS[[#This Row],[OrderQuantity]]</f>
        <v>6052</v>
      </c>
      <c r="AF550">
        <f>MIS[[#This Row],[LTP]]*MIS[[#This Row],[OrderQuantity]]</f>
        <v>3484</v>
      </c>
      <c r="AG550">
        <f>IF(MIS[[#This Row],[OrderSide]]="SELL",MIS[[#This Row],[VALUE]]-MIS[[#This Row],[LIVE_VALUE]],MIS[[#This Row],[LIVE_VALUE]]-MIS[[#This Row],[VALUE]])</f>
        <v>2568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SENSEX2552081400PE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  <c r="AL550" t="str">
        <f>MIS[[#This Row],[Broker]]</f>
        <v>AR</v>
      </c>
      <c r="AM550" t="str">
        <f>MIS[[#This Row],[ClientID]]</f>
        <v>JPF1N171</v>
      </c>
    </row>
    <row r="551" spans="1:39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108.4</v>
      </c>
      <c r="AE551">
        <f>MIS[[#This Row],[OrderAverageTradedPrice]]*MIS[[#This Row],[OrderQuantity]]</f>
        <v>24730</v>
      </c>
      <c r="AF551">
        <f>MIS[[#This Row],[LTP]]*MIS[[#This Row],[OrderQuantity]]</f>
        <v>17344</v>
      </c>
      <c r="AG551">
        <f>IF(MIS[[#This Row],[OrderSide]]="SELL",MIS[[#This Row],[VALUE]]-MIS[[#This Row],[LIVE_VALUE]],MIS[[#This Row],[LIVE_VALUE]]-MIS[[#This Row],[VALUE]])</f>
        <v>7386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SENSEX2552083000CE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  <c r="AL551" t="str">
        <f>MIS[[#This Row],[Broker]]</f>
        <v>AR</v>
      </c>
      <c r="AM551" t="str">
        <f>MIS[[#This Row],[ClientID]]</f>
        <v>JPF1N172</v>
      </c>
    </row>
    <row r="552" spans="1:39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87.1</v>
      </c>
      <c r="AE552">
        <f>MIS[[#This Row],[OrderAverageTradedPrice]]*MIS[[#This Row],[OrderQuantity]]</f>
        <v>3027</v>
      </c>
      <c r="AF552">
        <f>MIS[[#This Row],[LTP]]*MIS[[#This Row],[OrderQuantity]]</f>
        <v>1742</v>
      </c>
      <c r="AG552">
        <f>IF(MIS[[#This Row],[OrderSide]]="SELL",MIS[[#This Row],[VALUE]]-MIS[[#This Row],[LIVE_VALUE]],MIS[[#This Row],[LIVE_VALUE]]-MIS[[#This Row],[VALUE]])</f>
        <v>1285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SENSEX2552081400PE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  <c r="AL552" t="str">
        <f>MIS[[#This Row],[Broker]]</f>
        <v>AR</v>
      </c>
      <c r="AM552" t="str">
        <f>MIS[[#This Row],[ClientID]]</f>
        <v>JPF1N180</v>
      </c>
    </row>
    <row r="553" spans="1:39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108.4</v>
      </c>
      <c r="AE553">
        <f>MIS[[#This Row],[OrderAverageTradedPrice]]*MIS[[#This Row],[OrderQuantity]]</f>
        <v>6106</v>
      </c>
      <c r="AF553">
        <f>MIS[[#This Row],[LTP]]*MIS[[#This Row],[OrderQuantity]]</f>
        <v>4336</v>
      </c>
      <c r="AG553">
        <f>IF(MIS[[#This Row],[OrderSide]]="SELL",MIS[[#This Row],[VALUE]]-MIS[[#This Row],[LIVE_VALUE]],MIS[[#This Row],[LIVE_VALUE]]-MIS[[#This Row],[VALUE]])</f>
        <v>1770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SENSEX2552083000CE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  <c r="AL553" t="str">
        <f>MIS[[#This Row],[Broker]]</f>
        <v>AR</v>
      </c>
      <c r="AM553" t="str">
        <f>MIS[[#This Row],[ClientID]]</f>
        <v>JPF1R193</v>
      </c>
    </row>
    <row r="554" spans="1:39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108.4</v>
      </c>
      <c r="AE554">
        <f>MIS[[#This Row],[OrderAverageTradedPrice]]*MIS[[#This Row],[OrderQuantity]]</f>
        <v>3060</v>
      </c>
      <c r="AF554">
        <f>MIS[[#This Row],[LTP]]*MIS[[#This Row],[OrderQuantity]]</f>
        <v>2168</v>
      </c>
      <c r="AG554">
        <f>IF(MIS[[#This Row],[OrderSide]]="SELL",MIS[[#This Row],[VALUE]]-MIS[[#This Row],[LIVE_VALUE]],MIS[[#This Row],[LIVE_VALUE]]-MIS[[#This Row],[VALUE]])</f>
        <v>892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SENSEX2552083000CE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  <c r="AL554" t="str">
        <f>MIS[[#This Row],[Broker]]</f>
        <v>AR</v>
      </c>
      <c r="AM554" t="str">
        <f>MIS[[#This Row],[ClientID]]</f>
        <v>JPF1R194</v>
      </c>
    </row>
    <row r="555" spans="1:39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108.4</v>
      </c>
      <c r="AE555">
        <f>MIS[[#This Row],[OrderAverageTradedPrice]]*MIS[[#This Row],[OrderQuantity]]</f>
        <v>18312</v>
      </c>
      <c r="AF555">
        <f>MIS[[#This Row],[LTP]]*MIS[[#This Row],[OrderQuantity]]</f>
        <v>13008</v>
      </c>
      <c r="AG555">
        <f>IF(MIS[[#This Row],[OrderSide]]="SELL",MIS[[#This Row],[VALUE]]-MIS[[#This Row],[LIVE_VALUE]],MIS[[#This Row],[LIVE_VALUE]]-MIS[[#This Row],[VALUE]])</f>
        <v>5304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SENSEX2552083000CE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  <c r="AL555" t="str">
        <f>MIS[[#This Row],[Broker]]</f>
        <v>AR</v>
      </c>
      <c r="AM555" t="str">
        <f>MIS[[#This Row],[ClientID]]</f>
        <v>JPF1R197</v>
      </c>
    </row>
    <row r="556" spans="1:39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108.4</v>
      </c>
      <c r="AE556">
        <f>MIS[[#This Row],[OrderAverageTradedPrice]]*MIS[[#This Row],[OrderQuantity]]</f>
        <v>6123</v>
      </c>
      <c r="AF556">
        <f>MIS[[#This Row],[LTP]]*MIS[[#This Row],[OrderQuantity]]</f>
        <v>4336</v>
      </c>
      <c r="AG556">
        <f>IF(MIS[[#This Row],[OrderSide]]="SELL",MIS[[#This Row],[VALUE]]-MIS[[#This Row],[LIVE_VALUE]],MIS[[#This Row],[LIVE_VALUE]]-MIS[[#This Row],[VALUE]])</f>
        <v>1787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SENSEX2552083000CE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  <c r="AL556" t="str">
        <f>MIS[[#This Row],[Broker]]</f>
        <v>AR</v>
      </c>
      <c r="AM556" t="str">
        <f>MIS[[#This Row],[ClientID]]</f>
        <v>JPF1R199</v>
      </c>
    </row>
    <row r="557" spans="1:39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108.4</v>
      </c>
      <c r="AE557">
        <f>MIS[[#This Row],[OrderAverageTradedPrice]]*MIS[[#This Row],[OrderQuantity]]</f>
        <v>9226.99999999998</v>
      </c>
      <c r="AF557">
        <f>MIS[[#This Row],[LTP]]*MIS[[#This Row],[OrderQuantity]]</f>
        <v>6504</v>
      </c>
      <c r="AG557">
        <f>IF(MIS[[#This Row],[OrderSide]]="SELL",MIS[[#This Row],[VALUE]]-MIS[[#This Row],[LIVE_VALUE]],MIS[[#This Row],[LIVE_VALUE]]-MIS[[#This Row],[VALUE]])</f>
        <v>2722.99999999998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SENSEX2552083000CE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  <c r="AL557" t="str">
        <f>MIS[[#This Row],[Broker]]</f>
        <v>AR</v>
      </c>
      <c r="AM557" t="str">
        <f>MIS[[#This Row],[ClientID]]</f>
        <v>JPF1R202</v>
      </c>
    </row>
    <row r="558" spans="1:39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87.1</v>
      </c>
      <c r="AE558">
        <f>MIS[[#This Row],[OrderAverageTradedPrice]]*MIS[[#This Row],[OrderQuantity]]</f>
        <v>3045</v>
      </c>
      <c r="AF558">
        <f>MIS[[#This Row],[LTP]]*MIS[[#This Row],[OrderQuantity]]</f>
        <v>1742</v>
      </c>
      <c r="AG558">
        <f>IF(MIS[[#This Row],[OrderSide]]="SELL",MIS[[#This Row],[VALUE]]-MIS[[#This Row],[LIVE_VALUE]],MIS[[#This Row],[LIVE_VALUE]]-MIS[[#This Row],[VALUE]])</f>
        <v>1303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SENSEX2552081400PE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  <c r="AL558" t="str">
        <f>MIS[[#This Row],[Broker]]</f>
        <v>AR</v>
      </c>
      <c r="AM558" t="str">
        <f>MIS[[#This Row],[ClientID]]</f>
        <v>JPF1S131</v>
      </c>
    </row>
    <row r="559" spans="1:39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108.4</v>
      </c>
      <c r="AE559">
        <f>MIS[[#This Row],[OrderAverageTradedPrice]]*MIS[[#This Row],[OrderQuantity]]</f>
        <v>3029</v>
      </c>
      <c r="AF559">
        <f>MIS[[#This Row],[LTP]]*MIS[[#This Row],[OrderQuantity]]</f>
        <v>2168</v>
      </c>
      <c r="AG559">
        <f>IF(MIS[[#This Row],[OrderSide]]="SELL",MIS[[#This Row],[VALUE]]-MIS[[#This Row],[LIVE_VALUE]],MIS[[#This Row],[LIVE_VALUE]]-MIS[[#This Row],[VALUE]])</f>
        <v>861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SENSEX2552083000CE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  <c r="AL559" t="str">
        <f>MIS[[#This Row],[Broker]]</f>
        <v>AR</v>
      </c>
      <c r="AM559" t="str">
        <f>MIS[[#This Row],[ClientID]]</f>
        <v>JPF1S152</v>
      </c>
    </row>
    <row r="560" spans="1:39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87.1</v>
      </c>
      <c r="AE560">
        <f>MIS[[#This Row],[OrderAverageTradedPrice]]*MIS[[#This Row],[OrderQuantity]]</f>
        <v>3024</v>
      </c>
      <c r="AF560">
        <f>MIS[[#This Row],[LTP]]*MIS[[#This Row],[OrderQuantity]]</f>
        <v>1742</v>
      </c>
      <c r="AG560">
        <f>IF(MIS[[#This Row],[OrderSide]]="SELL",MIS[[#This Row],[VALUE]]-MIS[[#This Row],[LIVE_VALUE]],MIS[[#This Row],[LIVE_VALUE]]-MIS[[#This Row],[VALUE]])</f>
        <v>1282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SENSEX2552081400PE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  <c r="AL560" t="str">
        <f>MIS[[#This Row],[Broker]]</f>
        <v>AR</v>
      </c>
      <c r="AM560" t="str">
        <f>MIS[[#This Row],[ClientID]]</f>
        <v>JPF1S152</v>
      </c>
    </row>
    <row r="561" spans="1:39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127.55</v>
      </c>
      <c r="AE561">
        <f>MIS[[#This Row],[OrderAverageTradedPrice]]*MIS[[#This Row],[OrderQuantity]]</f>
        <v>3537</v>
      </c>
      <c r="AF561">
        <f>MIS[[#This Row],[LTP]]*MIS[[#This Row],[OrderQuantity]]</f>
        <v>2551</v>
      </c>
      <c r="AG561">
        <f>IF(MIS[[#This Row],[OrderSide]]="SELL",MIS[[#This Row],[VALUE]]-MIS[[#This Row],[LIVE_VALUE]],MIS[[#This Row],[LIVE_VALUE]]-MIS[[#This Row],[VALUE]])</f>
        <v>986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SENSEX2552082900CE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  <c r="AL561" t="str">
        <f>MIS[[#This Row],[Broker]]</f>
        <v>AR</v>
      </c>
      <c r="AM561" t="str">
        <f>MIS[[#This Row],[ClientID]]</f>
        <v>JPF1S213</v>
      </c>
    </row>
    <row r="562" spans="1:39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87.1</v>
      </c>
      <c r="AE562">
        <f>MIS[[#This Row],[OrderAverageTradedPrice]]*MIS[[#This Row],[OrderQuantity]]</f>
        <v>3030</v>
      </c>
      <c r="AF562">
        <f>MIS[[#This Row],[LTP]]*MIS[[#This Row],[OrderQuantity]]</f>
        <v>1742</v>
      </c>
      <c r="AG562">
        <f>IF(MIS[[#This Row],[OrderSide]]="SELL",MIS[[#This Row],[VALUE]]-MIS[[#This Row],[LIVE_VALUE]],MIS[[#This Row],[LIVE_VALUE]]-MIS[[#This Row],[VALUE]])</f>
        <v>1288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SENSEX2552081400PE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  <c r="AL562" t="str">
        <f>MIS[[#This Row],[Broker]]</f>
        <v>AR</v>
      </c>
      <c r="AM562" t="str">
        <f>MIS[[#This Row],[ClientID]]</f>
        <v>JPF1S213</v>
      </c>
    </row>
    <row r="563" spans="1:39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87.1</v>
      </c>
      <c r="AE563">
        <f>MIS[[#This Row],[OrderAverageTradedPrice]]*MIS[[#This Row],[OrderQuantity]]</f>
        <v>3043</v>
      </c>
      <c r="AF563">
        <f>MIS[[#This Row],[LTP]]*MIS[[#This Row],[OrderQuantity]]</f>
        <v>1742</v>
      </c>
      <c r="AG563">
        <f>IF(MIS[[#This Row],[OrderSide]]="SELL",MIS[[#This Row],[VALUE]]-MIS[[#This Row],[LIVE_VALUE]],MIS[[#This Row],[LIVE_VALUE]]-MIS[[#This Row],[VALUE]])</f>
        <v>1301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SENSEX2552081400PE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  <c r="AL563" t="str">
        <f>MIS[[#This Row],[Broker]]</f>
        <v>AR</v>
      </c>
      <c r="AM563" t="str">
        <f>MIS[[#This Row],[ClientID]]</f>
        <v>JPF1S217</v>
      </c>
    </row>
    <row r="564" spans="1:39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127.55</v>
      </c>
      <c r="AE564">
        <f>MIS[[#This Row],[OrderAverageTradedPrice]]*MIS[[#This Row],[OrderQuantity]]</f>
        <v>3526</v>
      </c>
      <c r="AF564">
        <f>MIS[[#This Row],[LTP]]*MIS[[#This Row],[OrderQuantity]]</f>
        <v>2551</v>
      </c>
      <c r="AG564">
        <f>IF(MIS[[#This Row],[OrderSide]]="SELL",MIS[[#This Row],[VALUE]]-MIS[[#This Row],[LIVE_VALUE]],MIS[[#This Row],[LIVE_VALUE]]-MIS[[#This Row],[VALUE]])</f>
        <v>975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SENSEX2552082900CE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  <c r="AL564" t="str">
        <f>MIS[[#This Row],[Broker]]</f>
        <v>AR</v>
      </c>
      <c r="AM564" t="str">
        <f>MIS[[#This Row],[ClientID]]</f>
        <v>JPF1V163</v>
      </c>
    </row>
    <row r="565" spans="1:39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87.1</v>
      </c>
      <c r="AE565">
        <f>MIS[[#This Row],[OrderAverageTradedPrice]]*MIS[[#This Row],[OrderQuantity]]</f>
        <v>3015</v>
      </c>
      <c r="AF565">
        <f>MIS[[#This Row],[LTP]]*MIS[[#This Row],[OrderQuantity]]</f>
        <v>1742</v>
      </c>
      <c r="AG565">
        <f>IF(MIS[[#This Row],[OrderSide]]="SELL",MIS[[#This Row],[VALUE]]-MIS[[#This Row],[LIVE_VALUE]],MIS[[#This Row],[LIVE_VALUE]]-MIS[[#This Row],[VALUE]])</f>
        <v>1273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SENSEX2552081400PE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  <c r="AL565" t="str">
        <f>MIS[[#This Row],[Broker]]</f>
        <v>AR</v>
      </c>
      <c r="AM565" t="str">
        <f>MIS[[#This Row],[ClientID]]</f>
        <v>JPF1V163</v>
      </c>
    </row>
    <row r="566" spans="1:39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108.4</v>
      </c>
      <c r="AE566">
        <f>MIS[[#This Row],[OrderAverageTradedPrice]]*MIS[[#This Row],[OrderQuantity]]</f>
        <v>3072</v>
      </c>
      <c r="AF566">
        <f>MIS[[#This Row],[LTP]]*MIS[[#This Row],[OrderQuantity]]</f>
        <v>2168</v>
      </c>
      <c r="AG566">
        <f>IF(MIS[[#This Row],[OrderSide]]="SELL",MIS[[#This Row],[VALUE]]-MIS[[#This Row],[LIVE_VALUE]],MIS[[#This Row],[LIVE_VALUE]]-MIS[[#This Row],[VALUE]])</f>
        <v>904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SENSEX2552083000CE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  <c r="AL566" t="str">
        <f>MIS[[#This Row],[Broker]]</f>
        <v>AR</v>
      </c>
      <c r="AM566" t="str">
        <f>MIS[[#This Row],[ClientID]]</f>
        <v>JPF1V164</v>
      </c>
    </row>
    <row r="567" spans="1:39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108.4</v>
      </c>
      <c r="AE567">
        <f>MIS[[#This Row],[OrderAverageTradedPrice]]*MIS[[#This Row],[OrderQuantity]]</f>
        <v>6144</v>
      </c>
      <c r="AF567">
        <f>MIS[[#This Row],[LTP]]*MIS[[#This Row],[OrderQuantity]]</f>
        <v>4336</v>
      </c>
      <c r="AG567">
        <f>IF(MIS[[#This Row],[OrderSide]]="SELL",MIS[[#This Row],[VALUE]]-MIS[[#This Row],[LIVE_VALUE]],MIS[[#This Row],[LIVE_VALUE]]-MIS[[#This Row],[VALUE]])</f>
        <v>1808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SENSEX2552083000CE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  <c r="AL567" t="str">
        <f>MIS[[#This Row],[Broker]]</f>
        <v>AR</v>
      </c>
      <c r="AM567" t="str">
        <f>MIS[[#This Row],[ClientID]]</f>
        <v>JPP032</v>
      </c>
    </row>
    <row r="568" spans="1:39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127.55</v>
      </c>
      <c r="AE568">
        <f>MIS[[#This Row],[OrderAverageTradedPrice]]*MIS[[#This Row],[OrderQuantity]]</f>
        <v>3561</v>
      </c>
      <c r="AF568">
        <f>MIS[[#This Row],[LTP]]*MIS[[#This Row],[OrderQuantity]]</f>
        <v>2551</v>
      </c>
      <c r="AG568">
        <f>IF(MIS[[#This Row],[OrderSide]]="SELL",MIS[[#This Row],[VALUE]]-MIS[[#This Row],[LIVE_VALUE]],MIS[[#This Row],[LIVE_VALUE]]-MIS[[#This Row],[VALUE]])</f>
        <v>1010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SENSEX2552082900CE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  <c r="AL568" t="str">
        <f>MIS[[#This Row],[Broker]]</f>
        <v>AR</v>
      </c>
      <c r="AM568" t="str">
        <f>MIS[[#This Row],[ClientID]]</f>
        <v>JPS7N102</v>
      </c>
    </row>
    <row r="569" spans="1:39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87.1</v>
      </c>
      <c r="AE569">
        <f>MIS[[#This Row],[OrderAverageTradedPrice]]*MIS[[#This Row],[OrderQuantity]]</f>
        <v>12144</v>
      </c>
      <c r="AF569">
        <f>MIS[[#This Row],[LTP]]*MIS[[#This Row],[OrderQuantity]]</f>
        <v>6968</v>
      </c>
      <c r="AG569">
        <f>IF(MIS[[#This Row],[OrderSide]]="SELL",MIS[[#This Row],[VALUE]]-MIS[[#This Row],[LIVE_VALUE]],MIS[[#This Row],[LIVE_VALUE]]-MIS[[#This Row],[VALUE]])</f>
        <v>5176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SENSEX2552081400PE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  <c r="AL569" t="str">
        <f>MIS[[#This Row],[Broker]]</f>
        <v>AR</v>
      </c>
      <c r="AM569" t="str">
        <f>MIS[[#This Row],[ClientID]]</f>
        <v>GDLP1S332</v>
      </c>
    </row>
    <row r="570" spans="1:39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108.4</v>
      </c>
      <c r="AE570">
        <f>MIS[[#This Row],[OrderAverageTradedPrice]]*MIS[[#This Row],[OrderQuantity]]</f>
        <v>20869.99999999992</v>
      </c>
      <c r="AF570">
        <f>MIS[[#This Row],[LTP]]*MIS[[#This Row],[OrderQuantity]]</f>
        <v>15176</v>
      </c>
      <c r="AG570">
        <f>IF(MIS[[#This Row],[OrderSide]]="SELL",MIS[[#This Row],[VALUE]]-MIS[[#This Row],[LIVE_VALUE]],MIS[[#This Row],[LIVE_VALUE]]-MIS[[#This Row],[VALUE]])</f>
        <v>5693.99999999992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SENSEX2552083000CE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  <c r="AL570" t="str">
        <f>MIS[[#This Row],[Broker]]</f>
        <v>AR</v>
      </c>
      <c r="AM570" t="str">
        <f>MIS[[#This Row],[ClientID]]</f>
        <v>GKOHN3R110</v>
      </c>
    </row>
    <row r="571" spans="1:39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108.4</v>
      </c>
      <c r="AE571">
        <f>MIS[[#This Row],[OrderAverageTradedPrice]]*MIS[[#This Row],[OrderQuantity]]</f>
        <v>6008</v>
      </c>
      <c r="AF571">
        <f>MIS[[#This Row],[LTP]]*MIS[[#This Row],[OrderQuantity]]</f>
        <v>4336</v>
      </c>
      <c r="AG571">
        <f>IF(MIS[[#This Row],[OrderSide]]="SELL",MIS[[#This Row],[VALUE]]-MIS[[#This Row],[LIVE_VALUE]],MIS[[#This Row],[LIVE_VALUE]]-MIS[[#This Row],[VALUE]])</f>
        <v>1672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SENSEX2552083000CE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  <c r="AL571" t="str">
        <f>MIS[[#This Row],[Broker]]</f>
        <v>AR</v>
      </c>
      <c r="AM571" t="str">
        <f>MIS[[#This Row],[ClientID]]</f>
        <v>JPF1A119</v>
      </c>
    </row>
    <row r="572" spans="1:39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108.4</v>
      </c>
      <c r="AE572">
        <f>MIS[[#This Row],[OrderAverageTradedPrice]]*MIS[[#This Row],[OrderQuantity]]</f>
        <v>21189</v>
      </c>
      <c r="AF572">
        <f>MIS[[#This Row],[LTP]]*MIS[[#This Row],[OrderQuantity]]</f>
        <v>15176</v>
      </c>
      <c r="AG572">
        <f>IF(MIS[[#This Row],[OrderSide]]="SELL",MIS[[#This Row],[VALUE]]-MIS[[#This Row],[LIVE_VALUE]],MIS[[#This Row],[LIVE_VALUE]]-MIS[[#This Row],[VALUE]])</f>
        <v>6013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SENSEX2552083000CE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  <c r="AL572" t="str">
        <f>MIS[[#This Row],[Broker]]</f>
        <v>AR</v>
      </c>
      <c r="AM572" t="str">
        <f>MIS[[#This Row],[ClientID]]</f>
        <v>JPF1A197</v>
      </c>
    </row>
    <row r="573" spans="1:39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87.1</v>
      </c>
      <c r="AE573">
        <f>MIS[[#This Row],[OrderAverageTradedPrice]]*MIS[[#This Row],[OrderQuantity]]</f>
        <v>21282.99999999992</v>
      </c>
      <c r="AF573">
        <f>MIS[[#This Row],[LTP]]*MIS[[#This Row],[OrderQuantity]]</f>
        <v>12194</v>
      </c>
      <c r="AG573">
        <f>IF(MIS[[#This Row],[OrderSide]]="SELL",MIS[[#This Row],[VALUE]]-MIS[[#This Row],[LIVE_VALUE]],MIS[[#This Row],[LIVE_VALUE]]-MIS[[#This Row],[VALUE]])</f>
        <v>9088.99999999992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SENSEX2552081400PE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  <c r="AL573" t="str">
        <f>MIS[[#This Row],[Broker]]</f>
        <v>AR</v>
      </c>
      <c r="AM573" t="str">
        <f>MIS[[#This Row],[ClientID]]</f>
        <v>JPF1A197</v>
      </c>
    </row>
    <row r="574" spans="1:39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87.1</v>
      </c>
      <c r="AE574">
        <f>MIS[[#This Row],[OrderAverageTradedPrice]]*MIS[[#This Row],[OrderQuantity]]</f>
        <v>3043</v>
      </c>
      <c r="AF574">
        <f>MIS[[#This Row],[LTP]]*MIS[[#This Row],[OrderQuantity]]</f>
        <v>1742</v>
      </c>
      <c r="AG574">
        <f>IF(MIS[[#This Row],[OrderSide]]="SELL",MIS[[#This Row],[VALUE]]-MIS[[#This Row],[LIVE_VALUE]],MIS[[#This Row],[LIVE_VALUE]]-MIS[[#This Row],[VALUE]])</f>
        <v>1301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SENSEX2552081400PE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  <c r="AL574" t="str">
        <f>MIS[[#This Row],[Broker]]</f>
        <v>AR</v>
      </c>
      <c r="AM574" t="str">
        <f>MIS[[#This Row],[ClientID]]</f>
        <v>JPF1A206</v>
      </c>
    </row>
    <row r="575" spans="1:39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108.4</v>
      </c>
      <c r="AE575">
        <f>MIS[[#This Row],[OrderAverageTradedPrice]]*MIS[[#This Row],[OrderQuantity]]</f>
        <v>5990</v>
      </c>
      <c r="AF575">
        <f>MIS[[#This Row],[LTP]]*MIS[[#This Row],[OrderQuantity]]</f>
        <v>4336</v>
      </c>
      <c r="AG575">
        <f>IF(MIS[[#This Row],[OrderSide]]="SELL",MIS[[#This Row],[VALUE]]-MIS[[#This Row],[LIVE_VALUE]],MIS[[#This Row],[LIVE_VALUE]]-MIS[[#This Row],[VALUE]])</f>
        <v>1654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SENSEX2552083000CE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  <c r="AL575" t="str">
        <f>MIS[[#This Row],[Broker]]</f>
        <v>AR</v>
      </c>
      <c r="AM575" t="str">
        <f>MIS[[#This Row],[ClientID]]</f>
        <v>JPF1A229</v>
      </c>
    </row>
    <row r="576" spans="1:39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87.1</v>
      </c>
      <c r="AE576">
        <f>MIS[[#This Row],[OrderAverageTradedPrice]]*MIS[[#This Row],[OrderQuantity]]</f>
        <v>12167</v>
      </c>
      <c r="AF576">
        <f>MIS[[#This Row],[LTP]]*MIS[[#This Row],[OrderQuantity]]</f>
        <v>6968</v>
      </c>
      <c r="AG576">
        <f>IF(MIS[[#This Row],[OrderSide]]="SELL",MIS[[#This Row],[VALUE]]-MIS[[#This Row],[LIVE_VALUE]],MIS[[#This Row],[LIVE_VALUE]]-MIS[[#This Row],[VALUE]])</f>
        <v>5199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SENSEX2552081400PE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  <c r="AL576" t="str">
        <f>MIS[[#This Row],[Broker]]</f>
        <v>AR</v>
      </c>
      <c r="AM576" t="str">
        <f>MIS[[#This Row],[ClientID]]</f>
        <v>JPF1D108</v>
      </c>
    </row>
    <row r="577" spans="1:39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87.1</v>
      </c>
      <c r="AE577">
        <f>MIS[[#This Row],[OrderAverageTradedPrice]]*MIS[[#This Row],[OrderQuantity]]</f>
        <v>3040</v>
      </c>
      <c r="AF577">
        <f>MIS[[#This Row],[LTP]]*MIS[[#This Row],[OrderQuantity]]</f>
        <v>1742</v>
      </c>
      <c r="AG577">
        <f>IF(MIS[[#This Row],[OrderSide]]="SELL",MIS[[#This Row],[VALUE]]-MIS[[#This Row],[LIVE_VALUE]],MIS[[#This Row],[LIVE_VALUE]]-MIS[[#This Row],[VALUE]])</f>
        <v>1298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SENSEX2552081400PE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  <c r="AL577" t="str">
        <f>MIS[[#This Row],[Broker]]</f>
        <v>AR</v>
      </c>
      <c r="AM577" t="str">
        <f>MIS[[#This Row],[ClientID]]</f>
        <v>JPF1D166</v>
      </c>
    </row>
    <row r="578" spans="1:39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87.1</v>
      </c>
      <c r="AE578">
        <f>MIS[[#This Row],[OrderAverageTradedPrice]]*MIS[[#This Row],[OrderQuantity]]</f>
        <v>3039</v>
      </c>
      <c r="AF578">
        <f>MIS[[#This Row],[LTP]]*MIS[[#This Row],[OrderQuantity]]</f>
        <v>1742</v>
      </c>
      <c r="AG578">
        <f>IF(MIS[[#This Row],[OrderSide]]="SELL",MIS[[#This Row],[VALUE]]-MIS[[#This Row],[LIVE_VALUE]],MIS[[#This Row],[LIVE_VALUE]]-MIS[[#This Row],[VALUE]])</f>
        <v>1297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SENSEX2552081400PE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  <c r="AL578" t="str">
        <f>MIS[[#This Row],[Broker]]</f>
        <v>AR</v>
      </c>
      <c r="AM578" t="str">
        <f>MIS[[#This Row],[ClientID]]</f>
        <v>JPF1G159</v>
      </c>
    </row>
    <row r="579" spans="1:39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127.55</v>
      </c>
      <c r="AE579">
        <f>MIS[[#This Row],[OrderAverageTradedPrice]]*MIS[[#This Row],[OrderQuantity]]</f>
        <v>3518</v>
      </c>
      <c r="AF579">
        <f>MIS[[#This Row],[LTP]]*MIS[[#This Row],[OrderQuantity]]</f>
        <v>2551</v>
      </c>
      <c r="AG579">
        <f>IF(MIS[[#This Row],[OrderSide]]="SELL",MIS[[#This Row],[VALUE]]-MIS[[#This Row],[LIVE_VALUE]],MIS[[#This Row],[LIVE_VALUE]]-MIS[[#This Row],[VALUE]])</f>
        <v>967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SENSEX2552082900CE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  <c r="AL579" t="str">
        <f>MIS[[#This Row],[Broker]]</f>
        <v>AR</v>
      </c>
      <c r="AM579" t="str">
        <f>MIS[[#This Row],[ClientID]]</f>
        <v>JPF1J101</v>
      </c>
    </row>
    <row r="580" spans="1:39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87.1</v>
      </c>
      <c r="AE580">
        <f>MIS[[#This Row],[OrderAverageTradedPrice]]*MIS[[#This Row],[OrderQuantity]]</f>
        <v>3041</v>
      </c>
      <c r="AF580">
        <f>MIS[[#This Row],[LTP]]*MIS[[#This Row],[OrderQuantity]]</f>
        <v>1742</v>
      </c>
      <c r="AG580">
        <f>IF(MIS[[#This Row],[OrderSide]]="SELL",MIS[[#This Row],[VALUE]]-MIS[[#This Row],[LIVE_VALUE]],MIS[[#This Row],[LIVE_VALUE]]-MIS[[#This Row],[VALUE]])</f>
        <v>1299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SENSEX2552081400PE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  <c r="AL580" t="str">
        <f>MIS[[#This Row],[Broker]]</f>
        <v>AR</v>
      </c>
      <c r="AM580" t="str">
        <f>MIS[[#This Row],[ClientID]]</f>
        <v>JPF1J101</v>
      </c>
    </row>
    <row r="581" spans="1:39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87.1</v>
      </c>
      <c r="AE581">
        <f>MIS[[#This Row],[OrderAverageTradedPrice]]*MIS[[#This Row],[OrderQuantity]]</f>
        <v>21226.99999999992</v>
      </c>
      <c r="AF581">
        <f>MIS[[#This Row],[LTP]]*MIS[[#This Row],[OrderQuantity]]</f>
        <v>12194</v>
      </c>
      <c r="AG581">
        <f>IF(MIS[[#This Row],[OrderSide]]="SELL",MIS[[#This Row],[VALUE]]-MIS[[#This Row],[LIVE_VALUE]],MIS[[#This Row],[LIVE_VALUE]]-MIS[[#This Row],[VALUE]])</f>
        <v>9032.99999999992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SENSEX2552081400PE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  <c r="AL581" t="str">
        <f>MIS[[#This Row],[Broker]]</f>
        <v>AR</v>
      </c>
      <c r="AM581" t="str">
        <f>MIS[[#This Row],[ClientID]]</f>
        <v>JPF1K110</v>
      </c>
    </row>
    <row r="582" spans="1:39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87.1</v>
      </c>
      <c r="AE582">
        <f>MIS[[#This Row],[OrderAverageTradedPrice]]*MIS[[#This Row],[OrderQuantity]]</f>
        <v>3028</v>
      </c>
      <c r="AF582">
        <f>MIS[[#This Row],[LTP]]*MIS[[#This Row],[OrderQuantity]]</f>
        <v>1742</v>
      </c>
      <c r="AG582">
        <f>IF(MIS[[#This Row],[OrderSide]]="SELL",MIS[[#This Row],[VALUE]]-MIS[[#This Row],[LIVE_VALUE]],MIS[[#This Row],[LIVE_VALUE]]-MIS[[#This Row],[VALUE]])</f>
        <v>1286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SENSEX2552081400PE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  <c r="AL582" t="str">
        <f>MIS[[#This Row],[Broker]]</f>
        <v>AR</v>
      </c>
      <c r="AM582" t="str">
        <f>MIS[[#This Row],[ClientID]]</f>
        <v>JPF1L102</v>
      </c>
    </row>
    <row r="583" spans="1:39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108.4</v>
      </c>
      <c r="AE583">
        <f>MIS[[#This Row],[OrderAverageTradedPrice]]*MIS[[#This Row],[OrderQuantity]]</f>
        <v>3007</v>
      </c>
      <c r="AF583">
        <f>MIS[[#This Row],[LTP]]*MIS[[#This Row],[OrderQuantity]]</f>
        <v>2168</v>
      </c>
      <c r="AG583">
        <f>IF(MIS[[#This Row],[OrderSide]]="SELL",MIS[[#This Row],[VALUE]]-MIS[[#This Row],[LIVE_VALUE]],MIS[[#This Row],[LIVE_VALUE]]-MIS[[#This Row],[VALUE]])</f>
        <v>839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SENSEX2552083000CE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  <c r="AL583" t="str">
        <f>MIS[[#This Row],[Broker]]</f>
        <v>AR</v>
      </c>
      <c r="AM583" t="str">
        <f>MIS[[#This Row],[ClientID]]</f>
        <v>JPF1M118</v>
      </c>
    </row>
    <row r="584" spans="1:39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127.55</v>
      </c>
      <c r="AE584">
        <f>MIS[[#This Row],[OrderAverageTradedPrice]]*MIS[[#This Row],[OrderQuantity]]</f>
        <v>3478</v>
      </c>
      <c r="AF584">
        <f>MIS[[#This Row],[LTP]]*MIS[[#This Row],[OrderQuantity]]</f>
        <v>2551</v>
      </c>
      <c r="AG584">
        <f>IF(MIS[[#This Row],[OrderSide]]="SELL",MIS[[#This Row],[VALUE]]-MIS[[#This Row],[LIVE_VALUE]],MIS[[#This Row],[LIVE_VALUE]]-MIS[[#This Row],[VALUE]])</f>
        <v>927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SENSEX2552082900CE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  <c r="AL584" t="str">
        <f>MIS[[#This Row],[Broker]]</f>
        <v>AR</v>
      </c>
      <c r="AM584" t="str">
        <f>MIS[[#This Row],[ClientID]]</f>
        <v>JPF1M170</v>
      </c>
    </row>
    <row r="585" spans="1:39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108.4</v>
      </c>
      <c r="AE585">
        <f>MIS[[#This Row],[OrderAverageTradedPrice]]*MIS[[#This Row],[OrderQuantity]]</f>
        <v>3026</v>
      </c>
      <c r="AF585">
        <f>MIS[[#This Row],[LTP]]*MIS[[#This Row],[OrderQuantity]]</f>
        <v>2168</v>
      </c>
      <c r="AG585">
        <f>IF(MIS[[#This Row],[OrderSide]]="SELL",MIS[[#This Row],[VALUE]]-MIS[[#This Row],[LIVE_VALUE]],MIS[[#This Row],[LIVE_VALUE]]-MIS[[#This Row],[VALUE]])</f>
        <v>858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SENSEX2552083000CE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  <c r="AL585" t="str">
        <f>MIS[[#This Row],[Broker]]</f>
        <v>AR</v>
      </c>
      <c r="AM585" t="str">
        <f>MIS[[#This Row],[ClientID]]</f>
        <v>JPF1M174</v>
      </c>
    </row>
    <row r="586" spans="1:39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87.1</v>
      </c>
      <c r="AE586">
        <f>MIS[[#This Row],[OrderAverageTradedPrice]]*MIS[[#This Row],[OrderQuantity]]</f>
        <v>3040</v>
      </c>
      <c r="AF586">
        <f>MIS[[#This Row],[LTP]]*MIS[[#This Row],[OrderQuantity]]</f>
        <v>1742</v>
      </c>
      <c r="AG586">
        <f>IF(MIS[[#This Row],[OrderSide]]="SELL",MIS[[#This Row],[VALUE]]-MIS[[#This Row],[LIVE_VALUE]],MIS[[#This Row],[LIVE_VALUE]]-MIS[[#This Row],[VALUE]])</f>
        <v>1298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SENSEX2552081400PE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  <c r="AL586" t="str">
        <f>MIS[[#This Row],[Broker]]</f>
        <v>AR</v>
      </c>
      <c r="AM586" t="str">
        <f>MIS[[#This Row],[ClientID]]</f>
        <v>JPF1M174</v>
      </c>
    </row>
    <row r="587" spans="1:39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87.1</v>
      </c>
      <c r="AE587">
        <f>MIS[[#This Row],[OrderAverageTradedPrice]]*MIS[[#This Row],[OrderQuantity]]</f>
        <v>9126</v>
      </c>
      <c r="AF587">
        <f>MIS[[#This Row],[LTP]]*MIS[[#This Row],[OrderQuantity]]</f>
        <v>5226</v>
      </c>
      <c r="AG587">
        <f>IF(MIS[[#This Row],[OrderSide]]="SELL",MIS[[#This Row],[VALUE]]-MIS[[#This Row],[LIVE_VALUE]],MIS[[#This Row],[LIVE_VALUE]]-MIS[[#This Row],[VALUE]])</f>
        <v>3900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SENSEX2552081400PE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  <c r="AL587" t="str">
        <f>MIS[[#This Row],[Broker]]</f>
        <v>AR</v>
      </c>
      <c r="AM587" t="str">
        <f>MIS[[#This Row],[ClientID]]</f>
        <v>JPF1M176</v>
      </c>
    </row>
    <row r="588" spans="1:39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108.4</v>
      </c>
      <c r="AE588">
        <f>MIS[[#This Row],[OrderAverageTradedPrice]]*MIS[[#This Row],[OrderQuantity]]</f>
        <v>9003.99999999996</v>
      </c>
      <c r="AF588">
        <f>MIS[[#This Row],[LTP]]*MIS[[#This Row],[OrderQuantity]]</f>
        <v>6504</v>
      </c>
      <c r="AG588">
        <f>IF(MIS[[#This Row],[OrderSide]]="SELL",MIS[[#This Row],[VALUE]]-MIS[[#This Row],[LIVE_VALUE]],MIS[[#This Row],[LIVE_VALUE]]-MIS[[#This Row],[VALUE]])</f>
        <v>2499.99999999996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SENSEX2552083000CE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  <c r="AL588" t="str">
        <f>MIS[[#This Row],[Broker]]</f>
        <v>AR</v>
      </c>
      <c r="AM588" t="str">
        <f>MIS[[#This Row],[ClientID]]</f>
        <v>JPF1N112</v>
      </c>
    </row>
    <row r="589" spans="1:39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108.4</v>
      </c>
      <c r="AE589">
        <f>MIS[[#This Row],[OrderAverageTradedPrice]]*MIS[[#This Row],[OrderQuantity]]</f>
        <v>9048</v>
      </c>
      <c r="AF589">
        <f>MIS[[#This Row],[LTP]]*MIS[[#This Row],[OrderQuantity]]</f>
        <v>6504</v>
      </c>
      <c r="AG589">
        <f>IF(MIS[[#This Row],[OrderSide]]="SELL",MIS[[#This Row],[VALUE]]-MIS[[#This Row],[LIVE_VALUE]],MIS[[#This Row],[LIVE_VALUE]]-MIS[[#This Row],[VALUE]])</f>
        <v>2544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SENSEX2552083000CE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  <c r="AL589" t="str">
        <f>MIS[[#This Row],[Broker]]</f>
        <v>AR</v>
      </c>
      <c r="AM589" t="str">
        <f>MIS[[#This Row],[ClientID]]</f>
        <v>JPF1N117</v>
      </c>
    </row>
    <row r="590" spans="1:39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87.1</v>
      </c>
      <c r="AE590">
        <f>MIS[[#This Row],[OrderAverageTradedPrice]]*MIS[[#This Row],[OrderQuantity]]</f>
        <v>9106.99999999998</v>
      </c>
      <c r="AF590">
        <f>MIS[[#This Row],[LTP]]*MIS[[#This Row],[OrderQuantity]]</f>
        <v>5226</v>
      </c>
      <c r="AG590">
        <f>IF(MIS[[#This Row],[OrderSide]]="SELL",MIS[[#This Row],[VALUE]]-MIS[[#This Row],[LIVE_VALUE]],MIS[[#This Row],[LIVE_VALUE]]-MIS[[#This Row],[VALUE]])</f>
        <v>3880.99999999998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SENSEX2552081400PE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  <c r="AL590" t="str">
        <f>MIS[[#This Row],[Broker]]</f>
        <v>AR</v>
      </c>
      <c r="AM590" t="str">
        <f>MIS[[#This Row],[ClientID]]</f>
        <v>JPF1N117</v>
      </c>
    </row>
    <row r="591" spans="1:39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87.1</v>
      </c>
      <c r="AE591">
        <f>MIS[[#This Row],[OrderAverageTradedPrice]]*MIS[[#This Row],[OrderQuantity]]</f>
        <v>24258</v>
      </c>
      <c r="AF591">
        <f>MIS[[#This Row],[LTP]]*MIS[[#This Row],[OrderQuantity]]</f>
        <v>13936</v>
      </c>
      <c r="AG591">
        <f>IF(MIS[[#This Row],[OrderSide]]="SELL",MIS[[#This Row],[VALUE]]-MIS[[#This Row],[LIVE_VALUE]],MIS[[#This Row],[LIVE_VALUE]]-MIS[[#This Row],[VALUE]])</f>
        <v>10322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SENSEX2552081400PE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  <c r="AL591" t="str">
        <f>MIS[[#This Row],[Broker]]</f>
        <v>AR</v>
      </c>
      <c r="AM591" t="str">
        <f>MIS[[#This Row],[ClientID]]</f>
        <v>JPF1N172</v>
      </c>
    </row>
    <row r="592" spans="1:39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108.4</v>
      </c>
      <c r="AE592">
        <f>MIS[[#This Row],[OrderAverageTradedPrice]]*MIS[[#This Row],[OrderQuantity]]</f>
        <v>3026</v>
      </c>
      <c r="AF592">
        <f>MIS[[#This Row],[LTP]]*MIS[[#This Row],[OrderQuantity]]</f>
        <v>2168</v>
      </c>
      <c r="AG592">
        <f>IF(MIS[[#This Row],[OrderSide]]="SELL",MIS[[#This Row],[VALUE]]-MIS[[#This Row],[LIVE_VALUE]],MIS[[#This Row],[LIVE_VALUE]]-MIS[[#This Row],[VALUE]])</f>
        <v>858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SENSEX2552083000CE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  <c r="AL592" t="str">
        <f>MIS[[#This Row],[Broker]]</f>
        <v>AR</v>
      </c>
      <c r="AM592" t="str">
        <f>MIS[[#This Row],[ClientID]]</f>
        <v>JPF1N173</v>
      </c>
    </row>
    <row r="593" spans="1:39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87.1</v>
      </c>
      <c r="AE593">
        <f>MIS[[#This Row],[OrderAverageTradedPrice]]*MIS[[#This Row],[OrderQuantity]]</f>
        <v>3040</v>
      </c>
      <c r="AF593">
        <f>MIS[[#This Row],[LTP]]*MIS[[#This Row],[OrderQuantity]]</f>
        <v>1742</v>
      </c>
      <c r="AG593">
        <f>IF(MIS[[#This Row],[OrderSide]]="SELL",MIS[[#This Row],[VALUE]]-MIS[[#This Row],[LIVE_VALUE]],MIS[[#This Row],[LIVE_VALUE]]-MIS[[#This Row],[VALUE]])</f>
        <v>1298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SENSEX2552081400PE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  <c r="AL593" t="str">
        <f>MIS[[#This Row],[Broker]]</f>
        <v>AR</v>
      </c>
      <c r="AM593" t="str">
        <f>MIS[[#This Row],[ClientID]]</f>
        <v>JPF1N173</v>
      </c>
    </row>
    <row r="594" spans="1:39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127.55</v>
      </c>
      <c r="AE594">
        <f>MIS[[#This Row],[OrderAverageTradedPrice]]*MIS[[#This Row],[OrderQuantity]]</f>
        <v>3539</v>
      </c>
      <c r="AF594">
        <f>MIS[[#This Row],[LTP]]*MIS[[#This Row],[OrderQuantity]]</f>
        <v>2551</v>
      </c>
      <c r="AG594">
        <f>IF(MIS[[#This Row],[OrderSide]]="SELL",MIS[[#This Row],[VALUE]]-MIS[[#This Row],[LIVE_VALUE]],MIS[[#This Row],[LIVE_VALUE]]-MIS[[#This Row],[VALUE]])</f>
        <v>988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SENSEX2552082900CE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  <c r="AL594" t="str">
        <f>MIS[[#This Row],[Broker]]</f>
        <v>AR</v>
      </c>
      <c r="AM594" t="str">
        <f>MIS[[#This Row],[ClientID]]</f>
        <v>JPF1O151</v>
      </c>
    </row>
    <row r="595" spans="1:39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87.1</v>
      </c>
      <c r="AE595">
        <f>MIS[[#This Row],[OrderAverageTradedPrice]]*MIS[[#This Row],[OrderQuantity]]</f>
        <v>3041</v>
      </c>
      <c r="AF595">
        <f>MIS[[#This Row],[LTP]]*MIS[[#This Row],[OrderQuantity]]</f>
        <v>1742</v>
      </c>
      <c r="AG595">
        <f>IF(MIS[[#This Row],[OrderSide]]="SELL",MIS[[#This Row],[VALUE]]-MIS[[#This Row],[LIVE_VALUE]],MIS[[#This Row],[LIVE_VALUE]]-MIS[[#This Row],[VALUE]])</f>
        <v>1299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SENSEX2552081400PE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  <c r="AL595" t="str">
        <f>MIS[[#This Row],[Broker]]</f>
        <v>AR</v>
      </c>
      <c r="AM595" t="str">
        <f>MIS[[#This Row],[ClientID]]</f>
        <v>JPF1O151</v>
      </c>
    </row>
    <row r="596" spans="1:39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108.4</v>
      </c>
      <c r="AE596">
        <f>MIS[[#This Row],[OrderAverageTradedPrice]]*MIS[[#This Row],[OrderQuantity]]</f>
        <v>2982</v>
      </c>
      <c r="AF596">
        <f>MIS[[#This Row],[LTP]]*MIS[[#This Row],[OrderQuantity]]</f>
        <v>2168</v>
      </c>
      <c r="AG596">
        <f>IF(MIS[[#This Row],[OrderSide]]="SELL",MIS[[#This Row],[VALUE]]-MIS[[#This Row],[LIVE_VALUE]],MIS[[#This Row],[LIVE_VALUE]]-MIS[[#This Row],[VALUE]])</f>
        <v>814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SENSEX2552083000CE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  <c r="AL596" t="str">
        <f>MIS[[#This Row],[Broker]]</f>
        <v>AR</v>
      </c>
      <c r="AM596" t="str">
        <f>MIS[[#This Row],[ClientID]]</f>
        <v>JPF1P111</v>
      </c>
    </row>
    <row r="597" spans="1:39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108.4</v>
      </c>
      <c r="AE597">
        <f>MIS[[#This Row],[OrderAverageTradedPrice]]*MIS[[#This Row],[OrderQuantity]]</f>
        <v>5976</v>
      </c>
      <c r="AF597">
        <f>MIS[[#This Row],[LTP]]*MIS[[#This Row],[OrderQuantity]]</f>
        <v>4336</v>
      </c>
      <c r="AG597">
        <f>IF(MIS[[#This Row],[OrderSide]]="SELL",MIS[[#This Row],[VALUE]]-MIS[[#This Row],[LIVE_VALUE]],MIS[[#This Row],[LIVE_VALUE]]-MIS[[#This Row],[VALUE]])</f>
        <v>1640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SENSEX2552083000CE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  <c r="AL597" t="str">
        <f>MIS[[#This Row],[Broker]]</f>
        <v>AR</v>
      </c>
      <c r="AM597" t="str">
        <f>MIS[[#This Row],[ClientID]]</f>
        <v>JPF1P165</v>
      </c>
    </row>
    <row r="598" spans="1:39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108.4</v>
      </c>
      <c r="AE598">
        <f>MIS[[#This Row],[OrderAverageTradedPrice]]*MIS[[#This Row],[OrderQuantity]]</f>
        <v>6088</v>
      </c>
      <c r="AF598">
        <f>MIS[[#This Row],[LTP]]*MIS[[#This Row],[OrderQuantity]]</f>
        <v>4336</v>
      </c>
      <c r="AG598">
        <f>IF(MIS[[#This Row],[OrderSide]]="SELL",MIS[[#This Row],[VALUE]]-MIS[[#This Row],[LIVE_VALUE]],MIS[[#This Row],[LIVE_VALUE]]-MIS[[#This Row],[VALUE]])</f>
        <v>1752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SENSEX2552083000CE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  <c r="AL598" t="str">
        <f>MIS[[#This Row],[Broker]]</f>
        <v>AR</v>
      </c>
      <c r="AM598" t="str">
        <f>MIS[[#This Row],[ClientID]]</f>
        <v>JPF1R123</v>
      </c>
    </row>
    <row r="599" spans="1:39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127.55</v>
      </c>
      <c r="AE599">
        <f>MIS[[#This Row],[OrderAverageTradedPrice]]*MIS[[#This Row],[OrderQuantity]]</f>
        <v>3508</v>
      </c>
      <c r="AF599">
        <f>MIS[[#This Row],[LTP]]*MIS[[#This Row],[OrderQuantity]]</f>
        <v>2551</v>
      </c>
      <c r="AG599">
        <f>IF(MIS[[#This Row],[OrderSide]]="SELL",MIS[[#This Row],[VALUE]]-MIS[[#This Row],[LIVE_VALUE]],MIS[[#This Row],[LIVE_VALUE]]-MIS[[#This Row],[VALUE]])</f>
        <v>957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SENSEX2552082900CE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  <c r="AL599" t="str">
        <f>MIS[[#This Row],[Broker]]</f>
        <v>AR</v>
      </c>
      <c r="AM599" t="str">
        <f>MIS[[#This Row],[ClientID]]</f>
        <v>JPF1R134</v>
      </c>
    </row>
    <row r="600" spans="1:39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87.1</v>
      </c>
      <c r="AE600">
        <f>MIS[[#This Row],[OrderAverageTradedPrice]]*MIS[[#This Row],[OrderQuantity]]</f>
        <v>6088</v>
      </c>
      <c r="AF600">
        <f>MIS[[#This Row],[LTP]]*MIS[[#This Row],[OrderQuantity]]</f>
        <v>3484</v>
      </c>
      <c r="AG600">
        <f>IF(MIS[[#This Row],[OrderSide]]="SELL",MIS[[#This Row],[VALUE]]-MIS[[#This Row],[LIVE_VALUE]],MIS[[#This Row],[LIVE_VALUE]]-MIS[[#This Row],[VALUE]])</f>
        <v>2604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SENSEX2552081400PE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  <c r="AL600" t="str">
        <f>MIS[[#This Row],[Broker]]</f>
        <v>AR</v>
      </c>
      <c r="AM600" t="str">
        <f>MIS[[#This Row],[ClientID]]</f>
        <v>JPF1R193</v>
      </c>
    </row>
    <row r="601" spans="1:39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87.1</v>
      </c>
      <c r="AE601">
        <f>MIS[[#This Row],[OrderAverageTradedPrice]]*MIS[[#This Row],[OrderQuantity]]</f>
        <v>3041</v>
      </c>
      <c r="AF601">
        <f>MIS[[#This Row],[LTP]]*MIS[[#This Row],[OrderQuantity]]</f>
        <v>1742</v>
      </c>
      <c r="AG601">
        <f>IF(MIS[[#This Row],[OrderSide]]="SELL",MIS[[#This Row],[VALUE]]-MIS[[#This Row],[LIVE_VALUE]],MIS[[#This Row],[LIVE_VALUE]]-MIS[[#This Row],[VALUE]])</f>
        <v>1299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SENSEX2552081400PE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  <c r="AL601" t="str">
        <f>MIS[[#This Row],[Broker]]</f>
        <v>AR</v>
      </c>
      <c r="AM601" t="str">
        <f>MIS[[#This Row],[ClientID]]</f>
        <v>JPF1R194</v>
      </c>
    </row>
    <row r="602" spans="1:39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87.1</v>
      </c>
      <c r="AE602">
        <f>MIS[[#This Row],[OrderAverageTradedPrice]]*MIS[[#This Row],[OrderQuantity]]</f>
        <v>18273</v>
      </c>
      <c r="AF602">
        <f>MIS[[#This Row],[LTP]]*MIS[[#This Row],[OrderQuantity]]</f>
        <v>10452</v>
      </c>
      <c r="AG602">
        <f>IF(MIS[[#This Row],[OrderSide]]="SELL",MIS[[#This Row],[VALUE]]-MIS[[#This Row],[LIVE_VALUE]],MIS[[#This Row],[LIVE_VALUE]]-MIS[[#This Row],[VALUE]])</f>
        <v>7821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SENSEX2552081400PE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  <c r="AL602" t="str">
        <f>MIS[[#This Row],[Broker]]</f>
        <v>AR</v>
      </c>
      <c r="AM602" t="str">
        <f>MIS[[#This Row],[ClientID]]</f>
        <v>JPF1R197</v>
      </c>
    </row>
    <row r="603" spans="1:39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87.1</v>
      </c>
      <c r="AE603">
        <f>MIS[[#This Row],[OrderAverageTradedPrice]]*MIS[[#This Row],[OrderQuantity]]</f>
        <v>6087</v>
      </c>
      <c r="AF603">
        <f>MIS[[#This Row],[LTP]]*MIS[[#This Row],[OrderQuantity]]</f>
        <v>3484</v>
      </c>
      <c r="AG603">
        <f>IF(MIS[[#This Row],[OrderSide]]="SELL",MIS[[#This Row],[VALUE]]-MIS[[#This Row],[LIVE_VALUE]],MIS[[#This Row],[LIVE_VALUE]]-MIS[[#This Row],[VALUE]])</f>
        <v>2603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SENSEX2552081400PE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  <c r="AL603" t="str">
        <f>MIS[[#This Row],[Broker]]</f>
        <v>AR</v>
      </c>
      <c r="AM603" t="str">
        <f>MIS[[#This Row],[ClientID]]</f>
        <v>JPF1R199</v>
      </c>
    </row>
    <row r="604" spans="1:39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87.1</v>
      </c>
      <c r="AE604">
        <f>MIS[[#This Row],[OrderAverageTradedPrice]]*MIS[[#This Row],[OrderQuantity]]</f>
        <v>9130.99999999998</v>
      </c>
      <c r="AF604">
        <f>MIS[[#This Row],[LTP]]*MIS[[#This Row],[OrderQuantity]]</f>
        <v>5226</v>
      </c>
      <c r="AG604">
        <f>IF(MIS[[#This Row],[OrderSide]]="SELL",MIS[[#This Row],[VALUE]]-MIS[[#This Row],[LIVE_VALUE]],MIS[[#This Row],[LIVE_VALUE]]-MIS[[#This Row],[VALUE]])</f>
        <v>3904.99999999998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SENSEX2552081400PE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  <c r="AL604" t="str">
        <f>MIS[[#This Row],[Broker]]</f>
        <v>AR</v>
      </c>
      <c r="AM604" t="str">
        <f>MIS[[#This Row],[ClientID]]</f>
        <v>JPF1R202</v>
      </c>
    </row>
    <row r="605" spans="1:39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127.55</v>
      </c>
      <c r="AE605">
        <f>MIS[[#This Row],[OrderAverageTradedPrice]]*MIS[[#This Row],[OrderQuantity]]</f>
        <v>3478</v>
      </c>
      <c r="AF605">
        <f>MIS[[#This Row],[LTP]]*MIS[[#This Row],[OrderQuantity]]</f>
        <v>2551</v>
      </c>
      <c r="AG605">
        <f>IF(MIS[[#This Row],[OrderSide]]="SELL",MIS[[#This Row],[VALUE]]-MIS[[#This Row],[LIVE_VALUE]],MIS[[#This Row],[LIVE_VALUE]]-MIS[[#This Row],[VALUE]])</f>
        <v>927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SENSEX2552082900CE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  <c r="AL605" t="str">
        <f>MIS[[#This Row],[Broker]]</f>
        <v>AR</v>
      </c>
      <c r="AM605" t="str">
        <f>MIS[[#This Row],[ClientID]]</f>
        <v>JPF1R203</v>
      </c>
    </row>
    <row r="606" spans="1:39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108.4</v>
      </c>
      <c r="AE606">
        <f>MIS[[#This Row],[OrderAverageTradedPrice]]*MIS[[#This Row],[OrderQuantity]]</f>
        <v>15232</v>
      </c>
      <c r="AF606">
        <f>MIS[[#This Row],[LTP]]*MIS[[#This Row],[OrderQuantity]]</f>
        <v>10840</v>
      </c>
      <c r="AG606">
        <f>IF(MIS[[#This Row],[OrderSide]]="SELL",MIS[[#This Row],[VALUE]]-MIS[[#This Row],[LIVE_VALUE]],MIS[[#This Row],[LIVE_VALUE]]-MIS[[#This Row],[VALUE]])</f>
        <v>4392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SENSEX2552083000CE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  <c r="AL606" t="str">
        <f>MIS[[#This Row],[Broker]]</f>
        <v>AR</v>
      </c>
      <c r="AM606" t="str">
        <f>MIS[[#This Row],[ClientID]]</f>
        <v>JPF1S132</v>
      </c>
    </row>
    <row r="607" spans="1:39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108.4</v>
      </c>
      <c r="AE607">
        <f>MIS[[#This Row],[OrderAverageTradedPrice]]*MIS[[#This Row],[OrderQuantity]]</f>
        <v>3047</v>
      </c>
      <c r="AF607">
        <f>MIS[[#This Row],[LTP]]*MIS[[#This Row],[OrderQuantity]]</f>
        <v>2168</v>
      </c>
      <c r="AG607">
        <f>IF(MIS[[#This Row],[OrderSide]]="SELL",MIS[[#This Row],[VALUE]]-MIS[[#This Row],[LIVE_VALUE]],MIS[[#This Row],[LIVE_VALUE]]-MIS[[#This Row],[VALUE]])</f>
        <v>879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SENSEX2552083000CE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  <c r="AL607" t="str">
        <f>MIS[[#This Row],[Broker]]</f>
        <v>AR</v>
      </c>
      <c r="AM607" t="str">
        <f>MIS[[#This Row],[ClientID]]</f>
        <v>JPF1S210</v>
      </c>
    </row>
    <row r="608" spans="1:39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108.4</v>
      </c>
      <c r="AE608">
        <f>MIS[[#This Row],[OrderAverageTradedPrice]]*MIS[[#This Row],[OrderQuantity]]</f>
        <v>14925</v>
      </c>
      <c r="AF608">
        <f>MIS[[#This Row],[LTP]]*MIS[[#This Row],[OrderQuantity]]</f>
        <v>10840</v>
      </c>
      <c r="AG608">
        <f>IF(MIS[[#This Row],[OrderSide]]="SELL",MIS[[#This Row],[VALUE]]-MIS[[#This Row],[LIVE_VALUE]],MIS[[#This Row],[LIVE_VALUE]]-MIS[[#This Row],[VALUE]])</f>
        <v>4085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SENSEX2552083000CE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  <c r="AL608" t="str">
        <f>MIS[[#This Row],[Broker]]</f>
        <v>AR</v>
      </c>
      <c r="AM608" t="str">
        <f>MIS[[#This Row],[ClientID]]</f>
        <v>JPF1S215</v>
      </c>
    </row>
    <row r="609" spans="1:39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108.4</v>
      </c>
      <c r="AE609">
        <f>MIS[[#This Row],[OrderAverageTradedPrice]]*MIS[[#This Row],[OrderQuantity]]</f>
        <v>2994</v>
      </c>
      <c r="AF609">
        <f>MIS[[#This Row],[LTP]]*MIS[[#This Row],[OrderQuantity]]</f>
        <v>2168</v>
      </c>
      <c r="AG609">
        <f>IF(MIS[[#This Row],[OrderSide]]="SELL",MIS[[#This Row],[VALUE]]-MIS[[#This Row],[LIVE_VALUE]],MIS[[#This Row],[LIVE_VALUE]]-MIS[[#This Row],[VALUE]])</f>
        <v>826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SENSEX2552083000CE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  <c r="AL609" t="str">
        <f>MIS[[#This Row],[Broker]]</f>
        <v>AR</v>
      </c>
      <c r="AM609" t="str">
        <f>MIS[[#This Row],[ClientID]]</f>
        <v>JPF1S218</v>
      </c>
    </row>
    <row r="610" spans="1:39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108.4</v>
      </c>
      <c r="AE610">
        <f>MIS[[#This Row],[OrderAverageTradedPrice]]*MIS[[#This Row],[OrderQuantity]]</f>
        <v>3017</v>
      </c>
      <c r="AF610">
        <f>MIS[[#This Row],[LTP]]*MIS[[#This Row],[OrderQuantity]]</f>
        <v>2168</v>
      </c>
      <c r="AG610">
        <f>IF(MIS[[#This Row],[OrderSide]]="SELL",MIS[[#This Row],[VALUE]]-MIS[[#This Row],[LIVE_VALUE]],MIS[[#This Row],[LIVE_VALUE]]-MIS[[#This Row],[VALUE]])</f>
        <v>849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SENSEX2552083000CE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  <c r="AL610" t="str">
        <f>MIS[[#This Row],[Broker]]</f>
        <v>AR</v>
      </c>
      <c r="AM610" t="str">
        <f>MIS[[#This Row],[ClientID]]</f>
        <v>JPF1S233</v>
      </c>
    </row>
    <row r="611" spans="1:39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108.4</v>
      </c>
      <c r="AE611">
        <f>MIS[[#This Row],[OrderAverageTradedPrice]]*MIS[[#This Row],[OrderQuantity]]</f>
        <v>8944.99999999998</v>
      </c>
      <c r="AF611">
        <f>MIS[[#This Row],[LTP]]*MIS[[#This Row],[OrderQuantity]]</f>
        <v>6504</v>
      </c>
      <c r="AG611">
        <f>IF(MIS[[#This Row],[OrderSide]]="SELL",MIS[[#This Row],[VALUE]]-MIS[[#This Row],[LIVE_VALUE]],MIS[[#This Row],[LIVE_VALUE]]-MIS[[#This Row],[VALUE]])</f>
        <v>2440.99999999998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SENSEX2552083000CE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  <c r="AL611" t="str">
        <f>MIS[[#This Row],[Broker]]</f>
        <v>AR</v>
      </c>
      <c r="AM611" t="str">
        <f>MIS[[#This Row],[ClientID]]</f>
        <v>JPF1V110</v>
      </c>
    </row>
    <row r="612" spans="1:39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87.1</v>
      </c>
      <c r="AE612">
        <f>MIS[[#This Row],[OrderAverageTradedPrice]]*MIS[[#This Row],[OrderQuantity]]</f>
        <v>3041</v>
      </c>
      <c r="AF612">
        <f>MIS[[#This Row],[LTP]]*MIS[[#This Row],[OrderQuantity]]</f>
        <v>1742</v>
      </c>
      <c r="AG612">
        <f>IF(MIS[[#This Row],[OrderSide]]="SELL",MIS[[#This Row],[VALUE]]-MIS[[#This Row],[LIVE_VALUE]],MIS[[#This Row],[LIVE_VALUE]]-MIS[[#This Row],[VALUE]])</f>
        <v>1299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SENSEX2552081400PE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  <c r="AL612" t="str">
        <f>MIS[[#This Row],[Broker]]</f>
        <v>AR</v>
      </c>
      <c r="AM612" t="str">
        <f>MIS[[#This Row],[ClientID]]</f>
        <v>JPF1V164</v>
      </c>
    </row>
    <row r="613" spans="1:39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108.4</v>
      </c>
      <c r="AE613">
        <f>MIS[[#This Row],[OrderAverageTradedPrice]]*MIS[[#This Row],[OrderQuantity]]</f>
        <v>5969</v>
      </c>
      <c r="AF613">
        <f>MIS[[#This Row],[LTP]]*MIS[[#This Row],[OrderQuantity]]</f>
        <v>4336</v>
      </c>
      <c r="AG613">
        <f>IF(MIS[[#This Row],[OrderSide]]="SELL",MIS[[#This Row],[VALUE]]-MIS[[#This Row],[LIVE_VALUE]],MIS[[#This Row],[LIVE_VALUE]]-MIS[[#This Row],[VALUE]])</f>
        <v>1633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SENSEX2552083000CE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  <c r="AL613" t="str">
        <f>MIS[[#This Row],[Broker]]</f>
        <v>AR</v>
      </c>
      <c r="AM613" t="str">
        <f>MIS[[#This Row],[ClientID]]</f>
        <v>JPF1Y102</v>
      </c>
    </row>
    <row r="614" spans="1:39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87.1</v>
      </c>
      <c r="AE614">
        <f>MIS[[#This Row],[OrderAverageTradedPrice]]*MIS[[#This Row],[OrderQuantity]]</f>
        <v>6065</v>
      </c>
      <c r="AF614">
        <f>MIS[[#This Row],[LTP]]*MIS[[#This Row],[OrderQuantity]]</f>
        <v>3484</v>
      </c>
      <c r="AG614">
        <f>IF(MIS[[#This Row],[OrderSide]]="SELL",MIS[[#This Row],[VALUE]]-MIS[[#This Row],[LIVE_VALUE]],MIS[[#This Row],[LIVE_VALUE]]-MIS[[#This Row],[VALUE]])</f>
        <v>2581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SENSEX2552081400PE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  <c r="AL614" t="str">
        <f>MIS[[#This Row],[Broker]]</f>
        <v>AR</v>
      </c>
      <c r="AM614" t="str">
        <f>MIS[[#This Row],[ClientID]]</f>
        <v>JPP032</v>
      </c>
    </row>
    <row r="615" spans="1:39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108.4</v>
      </c>
      <c r="AE615">
        <f>MIS[[#This Row],[OrderAverageTradedPrice]]*MIS[[#This Row],[OrderQuantity]]</f>
        <v>9078</v>
      </c>
      <c r="AF615">
        <f>MIS[[#This Row],[LTP]]*MIS[[#This Row],[OrderQuantity]]</f>
        <v>6504</v>
      </c>
      <c r="AG615">
        <f>IF(MIS[[#This Row],[OrderSide]]="SELL",MIS[[#This Row],[VALUE]]-MIS[[#This Row],[LIVE_VALUE]],MIS[[#This Row],[LIVE_VALUE]]-MIS[[#This Row],[VALUE]])</f>
        <v>2574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SENSEX2552083000CE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  <c r="AL615" t="str">
        <f>MIS[[#This Row],[Broker]]</f>
        <v>AR</v>
      </c>
      <c r="AM615" t="str">
        <f>MIS[[#This Row],[ClientID]]</f>
        <v>JPS7A101</v>
      </c>
    </row>
    <row r="616" spans="1:39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87.1</v>
      </c>
      <c r="AE616">
        <f>MIS[[#This Row],[OrderAverageTradedPrice]]*MIS[[#This Row],[OrderQuantity]]</f>
        <v>9117</v>
      </c>
      <c r="AF616">
        <f>MIS[[#This Row],[LTP]]*MIS[[#This Row],[OrderQuantity]]</f>
        <v>5226</v>
      </c>
      <c r="AG616">
        <f>IF(MIS[[#This Row],[OrderSide]]="SELL",MIS[[#This Row],[VALUE]]-MIS[[#This Row],[LIVE_VALUE]],MIS[[#This Row],[LIVE_VALUE]]-MIS[[#This Row],[VALUE]])</f>
        <v>3891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SENSEX2552081400PE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  <c r="AL616" t="str">
        <f>MIS[[#This Row],[Broker]]</f>
        <v>AR</v>
      </c>
      <c r="AM616" t="str">
        <f>MIS[[#This Row],[ClientID]]</f>
        <v>JPS7A101</v>
      </c>
    </row>
    <row r="617" spans="1:39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87.1</v>
      </c>
      <c r="AE617">
        <f>MIS[[#This Row],[OrderAverageTradedPrice]]*MIS[[#This Row],[OrderQuantity]]</f>
        <v>3033</v>
      </c>
      <c r="AF617">
        <f>MIS[[#This Row],[LTP]]*MIS[[#This Row],[OrderQuantity]]</f>
        <v>1742</v>
      </c>
      <c r="AG617">
        <f>IF(MIS[[#This Row],[OrderSide]]="SELL",MIS[[#This Row],[VALUE]]-MIS[[#This Row],[LIVE_VALUE]],MIS[[#This Row],[LIVE_VALUE]]-MIS[[#This Row],[VALUE]])</f>
        <v>1291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SENSEX2552081400PE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  <c r="AL617" t="str">
        <f>MIS[[#This Row],[Broker]]</f>
        <v>AR</v>
      </c>
      <c r="AM617" t="str">
        <f>MIS[[#This Row],[ClientID]]</f>
        <v>JPS7N102</v>
      </c>
    </row>
    <row r="618" spans="1:39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108.4</v>
      </c>
      <c r="AE618">
        <f>MIS[[#This Row],[OrderAverageTradedPrice]]*MIS[[#This Row],[OrderQuantity]]</f>
        <v>5922</v>
      </c>
      <c r="AF618">
        <f>MIS[[#This Row],[LTP]]*MIS[[#This Row],[OrderQuantity]]</f>
        <v>4336</v>
      </c>
      <c r="AG618">
        <f>IF(MIS[[#This Row],[OrderSide]]="SELL",MIS[[#This Row],[VALUE]]-MIS[[#This Row],[LIVE_VALUE]],MIS[[#This Row],[LIVE_VALUE]]-MIS[[#This Row],[VALUE]])</f>
        <v>1586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SENSEX2552083000CE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  <c r="AL618" t="str">
        <f>MIS[[#This Row],[Broker]]</f>
        <v>AR</v>
      </c>
      <c r="AM618" t="str">
        <f>MIS[[#This Row],[ClientID]]</f>
        <v>GDL1R112</v>
      </c>
    </row>
    <row r="619" spans="1:39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87.1</v>
      </c>
      <c r="AE619">
        <f>MIS[[#This Row],[OrderAverageTradedPrice]]*MIS[[#This Row],[OrderQuantity]]</f>
        <v>20919.999999999938</v>
      </c>
      <c r="AF619">
        <f>MIS[[#This Row],[LTP]]*MIS[[#This Row],[OrderQuantity]]</f>
        <v>12194</v>
      </c>
      <c r="AG619">
        <f>IF(MIS[[#This Row],[OrderSide]]="SELL",MIS[[#This Row],[VALUE]]-MIS[[#This Row],[LIVE_VALUE]],MIS[[#This Row],[LIVE_VALUE]]-MIS[[#This Row],[VALUE]])</f>
        <v>8725.9999999999382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SENSEX2552081400PE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  <c r="AL619" t="str">
        <f>MIS[[#This Row],[Broker]]</f>
        <v>AR</v>
      </c>
      <c r="AM619" t="str">
        <f>MIS[[#This Row],[ClientID]]</f>
        <v>GKOHN3R110</v>
      </c>
    </row>
    <row r="620" spans="1:39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108.4</v>
      </c>
      <c r="AE620">
        <f>MIS[[#This Row],[OrderAverageTradedPrice]]*MIS[[#This Row],[OrderQuantity]]</f>
        <v>8817</v>
      </c>
      <c r="AF620">
        <f>MIS[[#This Row],[LTP]]*MIS[[#This Row],[OrderQuantity]]</f>
        <v>6504</v>
      </c>
      <c r="AG620">
        <f>IF(MIS[[#This Row],[OrderSide]]="SELL",MIS[[#This Row],[VALUE]]-MIS[[#This Row],[LIVE_VALUE]],MIS[[#This Row],[LIVE_VALUE]]-MIS[[#This Row],[VALUE]])</f>
        <v>2313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SENSEX2552083000CE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  <c r="AL620" t="str">
        <f>MIS[[#This Row],[Broker]]</f>
        <v>AR</v>
      </c>
      <c r="AM620" t="str">
        <f>MIS[[#This Row],[ClientID]]</f>
        <v>GKOHNS211</v>
      </c>
    </row>
    <row r="621" spans="1:39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108.4</v>
      </c>
      <c r="AE621">
        <f>MIS[[#This Row],[OrderAverageTradedPrice]]*MIS[[#This Row],[OrderQuantity]]</f>
        <v>2949</v>
      </c>
      <c r="AF621">
        <f>MIS[[#This Row],[LTP]]*MIS[[#This Row],[OrderQuantity]]</f>
        <v>2168</v>
      </c>
      <c r="AG621">
        <f>IF(MIS[[#This Row],[OrderSide]]="SELL",MIS[[#This Row],[VALUE]]-MIS[[#This Row],[LIVE_VALUE]],MIS[[#This Row],[LIVE_VALUE]]-MIS[[#This Row],[VALUE]])</f>
        <v>781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SENSEX2552083000CE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  <c r="AL621" t="str">
        <f>MIS[[#This Row],[Broker]]</f>
        <v>AR</v>
      </c>
      <c r="AM621" t="str">
        <f>MIS[[#This Row],[ClientID]]</f>
        <v>HYD5K129</v>
      </c>
    </row>
    <row r="622" spans="1:39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87.1</v>
      </c>
      <c r="AE622">
        <f>MIS[[#This Row],[OrderAverageTradedPrice]]*MIS[[#This Row],[OrderQuantity]]</f>
        <v>5996</v>
      </c>
      <c r="AF622">
        <f>MIS[[#This Row],[LTP]]*MIS[[#This Row],[OrderQuantity]]</f>
        <v>3484</v>
      </c>
      <c r="AG622">
        <f>IF(MIS[[#This Row],[OrderSide]]="SELL",MIS[[#This Row],[VALUE]]-MIS[[#This Row],[LIVE_VALUE]],MIS[[#This Row],[LIVE_VALUE]]-MIS[[#This Row],[VALUE]])</f>
        <v>2512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SENSEX2552081400PE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  <c r="AL622" t="str">
        <f>MIS[[#This Row],[Broker]]</f>
        <v>AR</v>
      </c>
      <c r="AM622" t="str">
        <f>MIS[[#This Row],[ClientID]]</f>
        <v>JPF1A119</v>
      </c>
    </row>
    <row r="623" spans="1:39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108.4</v>
      </c>
      <c r="AE623">
        <f>MIS[[#This Row],[OrderAverageTradedPrice]]*MIS[[#This Row],[OrderQuantity]]</f>
        <v>2961</v>
      </c>
      <c r="AF623">
        <f>MIS[[#This Row],[LTP]]*MIS[[#This Row],[OrderQuantity]]</f>
        <v>2168</v>
      </c>
      <c r="AG623">
        <f>IF(MIS[[#This Row],[OrderSide]]="SELL",MIS[[#This Row],[VALUE]]-MIS[[#This Row],[LIVE_VALUE]],MIS[[#This Row],[LIVE_VALUE]]-MIS[[#This Row],[VALUE]])</f>
        <v>793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SENSEX2552083000CE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  <c r="AL623" t="str">
        <f>MIS[[#This Row],[Broker]]</f>
        <v>AR</v>
      </c>
      <c r="AM623" t="str">
        <f>MIS[[#This Row],[ClientID]]</f>
        <v>JPF1A184</v>
      </c>
    </row>
    <row r="624" spans="1:39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108.4</v>
      </c>
      <c r="AE624">
        <f>MIS[[#This Row],[OrderAverageTradedPrice]]*MIS[[#This Row],[OrderQuantity]]</f>
        <v>8862</v>
      </c>
      <c r="AF624">
        <f>MIS[[#This Row],[LTP]]*MIS[[#This Row],[OrderQuantity]]</f>
        <v>6504</v>
      </c>
      <c r="AG624">
        <f>IF(MIS[[#This Row],[OrderSide]]="SELL",MIS[[#This Row],[VALUE]]-MIS[[#This Row],[LIVE_VALUE]],MIS[[#This Row],[LIVE_VALUE]]-MIS[[#This Row],[VALUE]])</f>
        <v>2358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SENSEX2552083000CE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  <c r="AL624" t="str">
        <f>MIS[[#This Row],[Broker]]</f>
        <v>AR</v>
      </c>
      <c r="AM624" t="str">
        <f>MIS[[#This Row],[ClientID]]</f>
        <v>JPF1A187</v>
      </c>
    </row>
    <row r="625" spans="1:39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108.4</v>
      </c>
      <c r="AE625">
        <f>MIS[[#This Row],[OrderAverageTradedPrice]]*MIS[[#This Row],[OrderQuantity]]</f>
        <v>8883</v>
      </c>
      <c r="AF625">
        <f>MIS[[#This Row],[LTP]]*MIS[[#This Row],[OrderQuantity]]</f>
        <v>6504</v>
      </c>
      <c r="AG625">
        <f>IF(MIS[[#This Row],[OrderSide]]="SELL",MIS[[#This Row],[VALUE]]-MIS[[#This Row],[LIVE_VALUE]],MIS[[#This Row],[LIVE_VALUE]]-MIS[[#This Row],[VALUE]])</f>
        <v>2379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SENSEX2552083000CE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  <c r="AL625" t="str">
        <f>MIS[[#This Row],[Broker]]</f>
        <v>AR</v>
      </c>
      <c r="AM625" t="str">
        <f>MIS[[#This Row],[ClientID]]</f>
        <v>JPF1A195</v>
      </c>
    </row>
    <row r="626" spans="1:39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87.1</v>
      </c>
      <c r="AE626">
        <f>MIS[[#This Row],[OrderAverageTradedPrice]]*MIS[[#This Row],[OrderQuantity]]</f>
        <v>5981</v>
      </c>
      <c r="AF626">
        <f>MIS[[#This Row],[LTP]]*MIS[[#This Row],[OrderQuantity]]</f>
        <v>3484</v>
      </c>
      <c r="AG626">
        <f>IF(MIS[[#This Row],[OrderSide]]="SELL",MIS[[#This Row],[VALUE]]-MIS[[#This Row],[LIVE_VALUE]],MIS[[#This Row],[LIVE_VALUE]]-MIS[[#This Row],[VALUE]])</f>
        <v>2497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SENSEX2552081400PE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  <c r="AL626" t="str">
        <f>MIS[[#This Row],[Broker]]</f>
        <v>AR</v>
      </c>
      <c r="AM626" t="str">
        <f>MIS[[#This Row],[ClientID]]</f>
        <v>JPF1A229</v>
      </c>
    </row>
    <row r="627" spans="1:39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108.4</v>
      </c>
      <c r="AE627">
        <f>MIS[[#This Row],[OrderAverageTradedPrice]]*MIS[[#This Row],[OrderQuantity]]</f>
        <v>8872.99999999998</v>
      </c>
      <c r="AF627">
        <f>MIS[[#This Row],[LTP]]*MIS[[#This Row],[OrderQuantity]]</f>
        <v>6504</v>
      </c>
      <c r="AG627">
        <f>IF(MIS[[#This Row],[OrderSide]]="SELL",MIS[[#This Row],[VALUE]]-MIS[[#This Row],[LIVE_VALUE]],MIS[[#This Row],[LIVE_VALUE]]-MIS[[#This Row],[VALUE]])</f>
        <v>2368.99999999998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SENSEX2552083000CE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  <c r="AL627" t="str">
        <f>MIS[[#This Row],[Broker]]</f>
        <v>AR</v>
      </c>
      <c r="AM627" t="str">
        <f>MIS[[#This Row],[ClientID]]</f>
        <v>JPF1C156</v>
      </c>
    </row>
    <row r="628" spans="1:39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108.4</v>
      </c>
      <c r="AE628">
        <f>MIS[[#This Row],[OrderAverageTradedPrice]]*MIS[[#This Row],[OrderQuantity]]</f>
        <v>2983</v>
      </c>
      <c r="AF628">
        <f>MIS[[#This Row],[LTP]]*MIS[[#This Row],[OrderQuantity]]</f>
        <v>2168</v>
      </c>
      <c r="AG628">
        <f>IF(MIS[[#This Row],[OrderSide]]="SELL",MIS[[#This Row],[VALUE]]-MIS[[#This Row],[LIVE_VALUE]],MIS[[#This Row],[LIVE_VALUE]]-MIS[[#This Row],[VALUE]])</f>
        <v>815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SENSEX2552083000CE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  <c r="AL628" t="str">
        <f>MIS[[#This Row],[Broker]]</f>
        <v>AR</v>
      </c>
      <c r="AM628" t="str">
        <f>MIS[[#This Row],[ClientID]]</f>
        <v>JPF1D107</v>
      </c>
    </row>
    <row r="629" spans="1:39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108.4</v>
      </c>
      <c r="AE629">
        <f>MIS[[#This Row],[OrderAverageTradedPrice]]*MIS[[#This Row],[OrderQuantity]]</f>
        <v>2959</v>
      </c>
      <c r="AF629">
        <f>MIS[[#This Row],[LTP]]*MIS[[#This Row],[OrderQuantity]]</f>
        <v>2168</v>
      </c>
      <c r="AG629">
        <f>IF(MIS[[#This Row],[OrderSide]]="SELL",MIS[[#This Row],[VALUE]]-MIS[[#This Row],[LIVE_VALUE]],MIS[[#This Row],[LIVE_VALUE]]-MIS[[#This Row],[VALUE]])</f>
        <v>791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SENSEX2552083000CE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  <c r="AL629" t="str">
        <f>MIS[[#This Row],[Broker]]</f>
        <v>AR</v>
      </c>
      <c r="AM629" t="str">
        <f>MIS[[#This Row],[ClientID]]</f>
        <v>JPF1G102</v>
      </c>
    </row>
    <row r="630" spans="1:39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108.4</v>
      </c>
      <c r="AE630">
        <f>MIS[[#This Row],[OrderAverageTradedPrice]]*MIS[[#This Row],[OrderQuantity]]</f>
        <v>11783</v>
      </c>
      <c r="AF630">
        <f>MIS[[#This Row],[LTP]]*MIS[[#This Row],[OrderQuantity]]</f>
        <v>8672</v>
      </c>
      <c r="AG630">
        <f>IF(MIS[[#This Row],[OrderSide]]="SELL",MIS[[#This Row],[VALUE]]-MIS[[#This Row],[LIVE_VALUE]],MIS[[#This Row],[LIVE_VALUE]]-MIS[[#This Row],[VALUE]])</f>
        <v>3111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SENSEX2552083000CE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  <c r="AL630" t="str">
        <f>MIS[[#This Row],[Broker]]</f>
        <v>AR</v>
      </c>
      <c r="AM630" t="str">
        <f>MIS[[#This Row],[ClientID]]</f>
        <v>JPF1H158</v>
      </c>
    </row>
    <row r="631" spans="1:39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108.4</v>
      </c>
      <c r="AE631">
        <f>MIS[[#This Row],[OrderAverageTradedPrice]]*MIS[[#This Row],[OrderQuantity]]</f>
        <v>2956</v>
      </c>
      <c r="AF631">
        <f>MIS[[#This Row],[LTP]]*MIS[[#This Row],[OrderQuantity]]</f>
        <v>2168</v>
      </c>
      <c r="AG631">
        <f>IF(MIS[[#This Row],[OrderSide]]="SELL",MIS[[#This Row],[VALUE]]-MIS[[#This Row],[LIVE_VALUE]],MIS[[#This Row],[LIVE_VALUE]]-MIS[[#This Row],[VALUE]])</f>
        <v>788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SENSEX2552083000CE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  <c r="AL631" t="str">
        <f>MIS[[#This Row],[Broker]]</f>
        <v>AR</v>
      </c>
      <c r="AM631" t="str">
        <f>MIS[[#This Row],[ClientID]]</f>
        <v>JPF1K172</v>
      </c>
    </row>
    <row r="632" spans="1:39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108.4</v>
      </c>
      <c r="AE632">
        <f>MIS[[#This Row],[OrderAverageTradedPrice]]*MIS[[#This Row],[OrderQuantity]]</f>
        <v>6029</v>
      </c>
      <c r="AF632">
        <f>MIS[[#This Row],[LTP]]*MIS[[#This Row],[OrderQuantity]]</f>
        <v>4336</v>
      </c>
      <c r="AG632">
        <f>IF(MIS[[#This Row],[OrderSide]]="SELL",MIS[[#This Row],[VALUE]]-MIS[[#This Row],[LIVE_VALUE]],MIS[[#This Row],[LIVE_VALUE]]-MIS[[#This Row],[VALUE]])</f>
        <v>1693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SENSEX2552083000CE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  <c r="AL632" t="str">
        <f>MIS[[#This Row],[Broker]]</f>
        <v>AR</v>
      </c>
      <c r="AM632" t="str">
        <f>MIS[[#This Row],[ClientID]]</f>
        <v>JPF1L103</v>
      </c>
    </row>
    <row r="633" spans="1:39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87.1</v>
      </c>
      <c r="AE633">
        <f>MIS[[#This Row],[OrderAverageTradedPrice]]*MIS[[#This Row],[OrderQuantity]]</f>
        <v>5965</v>
      </c>
      <c r="AF633">
        <f>MIS[[#This Row],[LTP]]*MIS[[#This Row],[OrderQuantity]]</f>
        <v>3484</v>
      </c>
      <c r="AG633">
        <f>IF(MIS[[#This Row],[OrderSide]]="SELL",MIS[[#This Row],[VALUE]]-MIS[[#This Row],[LIVE_VALUE]],MIS[[#This Row],[LIVE_VALUE]]-MIS[[#This Row],[VALUE]])</f>
        <v>2481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SENSEX2552081400PE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  <c r="AL633" t="str">
        <f>MIS[[#This Row],[Broker]]</f>
        <v>AR</v>
      </c>
      <c r="AM633" t="str">
        <f>MIS[[#This Row],[ClientID]]</f>
        <v>JPF1L103</v>
      </c>
    </row>
    <row r="634" spans="1:39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87.1</v>
      </c>
      <c r="AE634">
        <f>MIS[[#This Row],[OrderAverageTradedPrice]]*MIS[[#This Row],[OrderQuantity]]</f>
        <v>2978</v>
      </c>
      <c r="AF634">
        <f>MIS[[#This Row],[LTP]]*MIS[[#This Row],[OrderQuantity]]</f>
        <v>1742</v>
      </c>
      <c r="AG634">
        <f>IF(MIS[[#This Row],[OrderSide]]="SELL",MIS[[#This Row],[VALUE]]-MIS[[#This Row],[LIVE_VALUE]],MIS[[#This Row],[LIVE_VALUE]]-MIS[[#This Row],[VALUE]])</f>
        <v>1236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SENSEX2552081400PE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  <c r="AL634" t="str">
        <f>MIS[[#This Row],[Broker]]</f>
        <v>AR</v>
      </c>
      <c r="AM634" t="str">
        <f>MIS[[#This Row],[ClientID]]</f>
        <v>JPF1M118</v>
      </c>
    </row>
    <row r="635" spans="1:39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87.1</v>
      </c>
      <c r="AE635">
        <f>MIS[[#This Row],[OrderAverageTradedPrice]]*MIS[[#This Row],[OrderQuantity]]</f>
        <v>2995</v>
      </c>
      <c r="AF635">
        <f>MIS[[#This Row],[LTP]]*MIS[[#This Row],[OrderQuantity]]</f>
        <v>1742</v>
      </c>
      <c r="AG635">
        <f>IF(MIS[[#This Row],[OrderSide]]="SELL",MIS[[#This Row],[VALUE]]-MIS[[#This Row],[LIVE_VALUE]],MIS[[#This Row],[LIVE_VALUE]]-MIS[[#This Row],[VALUE]])</f>
        <v>1253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SENSEX2552081400PE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  <c r="AL635" t="str">
        <f>MIS[[#This Row],[Broker]]</f>
        <v>AR</v>
      </c>
      <c r="AM635" t="str">
        <f>MIS[[#This Row],[ClientID]]</f>
        <v>JPF1M170</v>
      </c>
    </row>
    <row r="636" spans="1:39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87.1</v>
      </c>
      <c r="AE636">
        <f>MIS[[#This Row],[OrderAverageTradedPrice]]*MIS[[#This Row],[OrderQuantity]]</f>
        <v>8940.99999999996</v>
      </c>
      <c r="AF636">
        <f>MIS[[#This Row],[LTP]]*MIS[[#This Row],[OrderQuantity]]</f>
        <v>5226</v>
      </c>
      <c r="AG636">
        <f>IF(MIS[[#This Row],[OrderSide]]="SELL",MIS[[#This Row],[VALUE]]-MIS[[#This Row],[LIVE_VALUE]],MIS[[#This Row],[LIVE_VALUE]]-MIS[[#This Row],[VALUE]])</f>
        <v>3714.99999999996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SENSEX2552081400PE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  <c r="AL636" t="str">
        <f>MIS[[#This Row],[Broker]]</f>
        <v>AR</v>
      </c>
      <c r="AM636" t="str">
        <f>MIS[[#This Row],[ClientID]]</f>
        <v>JPF1N112</v>
      </c>
    </row>
    <row r="637" spans="1:39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87.1</v>
      </c>
      <c r="AE637">
        <f>MIS[[#This Row],[OrderAverageTradedPrice]]*MIS[[#This Row],[OrderQuantity]]</f>
        <v>2998</v>
      </c>
      <c r="AF637">
        <f>MIS[[#This Row],[LTP]]*MIS[[#This Row],[OrderQuantity]]</f>
        <v>1742</v>
      </c>
      <c r="AG637">
        <f>IF(MIS[[#This Row],[OrderSide]]="SELL",MIS[[#This Row],[VALUE]]-MIS[[#This Row],[LIVE_VALUE]],MIS[[#This Row],[LIVE_VALUE]]-MIS[[#This Row],[VALUE]])</f>
        <v>1256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SENSEX2552081400PE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  <c r="AL637" t="str">
        <f>MIS[[#This Row],[Broker]]</f>
        <v>AR</v>
      </c>
      <c r="AM637" t="str">
        <f>MIS[[#This Row],[ClientID]]</f>
        <v>JPF1P111</v>
      </c>
    </row>
    <row r="638" spans="1:39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108.4</v>
      </c>
      <c r="AE638">
        <f>MIS[[#This Row],[OrderAverageTradedPrice]]*MIS[[#This Row],[OrderQuantity]]</f>
        <v>8922</v>
      </c>
      <c r="AF638">
        <f>MIS[[#This Row],[LTP]]*MIS[[#This Row],[OrderQuantity]]</f>
        <v>6504</v>
      </c>
      <c r="AG638">
        <f>IF(MIS[[#This Row],[OrderSide]]="SELL",MIS[[#This Row],[VALUE]]-MIS[[#This Row],[LIVE_VALUE]],MIS[[#This Row],[LIVE_VALUE]]-MIS[[#This Row],[VALUE]])</f>
        <v>2418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SENSEX2552083000CE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  <c r="AL638" t="str">
        <f>MIS[[#This Row],[Broker]]</f>
        <v>AR</v>
      </c>
      <c r="AM638" t="str">
        <f>MIS[[#This Row],[ClientID]]</f>
        <v>JPF1P164</v>
      </c>
    </row>
    <row r="639" spans="1:39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87.1</v>
      </c>
      <c r="AE639">
        <f>MIS[[#This Row],[OrderAverageTradedPrice]]*MIS[[#This Row],[OrderQuantity]]</f>
        <v>6022</v>
      </c>
      <c r="AF639">
        <f>MIS[[#This Row],[LTP]]*MIS[[#This Row],[OrderQuantity]]</f>
        <v>3484</v>
      </c>
      <c r="AG639">
        <f>IF(MIS[[#This Row],[OrderSide]]="SELL",MIS[[#This Row],[VALUE]]-MIS[[#This Row],[LIVE_VALUE]],MIS[[#This Row],[LIVE_VALUE]]-MIS[[#This Row],[VALUE]])</f>
        <v>2538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SENSEX2552081400PE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  <c r="AL639" t="str">
        <f>MIS[[#This Row],[Broker]]</f>
        <v>AR</v>
      </c>
      <c r="AM639" t="str">
        <f>MIS[[#This Row],[ClientID]]</f>
        <v>JPF1P165</v>
      </c>
    </row>
    <row r="640" spans="1:39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108.4</v>
      </c>
      <c r="AE640">
        <f>MIS[[#This Row],[OrderAverageTradedPrice]]*MIS[[#This Row],[OrderQuantity]]</f>
        <v>2944</v>
      </c>
      <c r="AF640">
        <f>MIS[[#This Row],[LTP]]*MIS[[#This Row],[OrderQuantity]]</f>
        <v>2168</v>
      </c>
      <c r="AG640">
        <f>IF(MIS[[#This Row],[OrderSide]]="SELL",MIS[[#This Row],[VALUE]]-MIS[[#This Row],[LIVE_VALUE]],MIS[[#This Row],[LIVE_VALUE]]-MIS[[#This Row],[VALUE]])</f>
        <v>776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SENSEX2552083000CE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  <c r="AL640" t="str">
        <f>MIS[[#This Row],[Broker]]</f>
        <v>AR</v>
      </c>
      <c r="AM640" t="str">
        <f>MIS[[#This Row],[ClientID]]</f>
        <v>JPF1P170</v>
      </c>
    </row>
    <row r="641" spans="1:39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87.1</v>
      </c>
      <c r="AE641">
        <f>MIS[[#This Row],[OrderAverageTradedPrice]]*MIS[[#This Row],[OrderQuantity]]</f>
        <v>5986</v>
      </c>
      <c r="AF641">
        <f>MIS[[#This Row],[LTP]]*MIS[[#This Row],[OrderQuantity]]</f>
        <v>3484</v>
      </c>
      <c r="AG641">
        <f>IF(MIS[[#This Row],[OrderSide]]="SELL",MIS[[#This Row],[VALUE]]-MIS[[#This Row],[LIVE_VALUE]],MIS[[#This Row],[LIVE_VALUE]]-MIS[[#This Row],[VALUE]])</f>
        <v>2502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SENSEX2552081400PE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  <c r="AL641" t="str">
        <f>MIS[[#This Row],[Broker]]</f>
        <v>AR</v>
      </c>
      <c r="AM641" t="str">
        <f>MIS[[#This Row],[ClientID]]</f>
        <v>JPF1R123</v>
      </c>
    </row>
    <row r="642" spans="1:39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87.1</v>
      </c>
      <c r="AE642">
        <f>MIS[[#This Row],[OrderAverageTradedPrice]]*MIS[[#This Row],[OrderQuantity]]</f>
        <v>3032</v>
      </c>
      <c r="AF642">
        <f>MIS[[#This Row],[LTP]]*MIS[[#This Row],[OrderQuantity]]</f>
        <v>1742</v>
      </c>
      <c r="AG642">
        <f>IF(MIS[[#This Row],[OrderSide]]="SELL",MIS[[#This Row],[VALUE]]-MIS[[#This Row],[LIVE_VALUE]],MIS[[#This Row],[LIVE_VALUE]]-MIS[[#This Row],[VALUE]])</f>
        <v>1290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SENSEX2552081400PE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  <c r="AL642" t="str">
        <f>MIS[[#This Row],[Broker]]</f>
        <v>AR</v>
      </c>
      <c r="AM642" t="str">
        <f>MIS[[#This Row],[ClientID]]</f>
        <v>JPF1R134</v>
      </c>
    </row>
    <row r="643" spans="1:39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87.1</v>
      </c>
      <c r="AE643">
        <f>MIS[[#This Row],[OrderAverageTradedPrice]]*MIS[[#This Row],[OrderQuantity]]</f>
        <v>2990</v>
      </c>
      <c r="AF643">
        <f>MIS[[#This Row],[LTP]]*MIS[[#This Row],[OrderQuantity]]</f>
        <v>1742</v>
      </c>
      <c r="AG643">
        <f>IF(MIS[[#This Row],[OrderSide]]="SELL",MIS[[#This Row],[VALUE]]-MIS[[#This Row],[LIVE_VALUE]],MIS[[#This Row],[LIVE_VALUE]]-MIS[[#This Row],[VALUE]])</f>
        <v>1248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SENSEX2552081400PE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  <c r="AL643" t="str">
        <f>MIS[[#This Row],[Broker]]</f>
        <v>AR</v>
      </c>
      <c r="AM643" t="str">
        <f>MIS[[#This Row],[ClientID]]</f>
        <v>JPF1R203</v>
      </c>
    </row>
    <row r="644" spans="1:39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108.4</v>
      </c>
      <c r="AE644">
        <f>MIS[[#This Row],[OrderAverageTradedPrice]]*MIS[[#This Row],[OrderQuantity]]</f>
        <v>5917</v>
      </c>
      <c r="AF644">
        <f>MIS[[#This Row],[LTP]]*MIS[[#This Row],[OrderQuantity]]</f>
        <v>4336</v>
      </c>
      <c r="AG644">
        <f>IF(MIS[[#This Row],[OrderSide]]="SELL",MIS[[#This Row],[VALUE]]-MIS[[#This Row],[LIVE_VALUE]],MIS[[#This Row],[LIVE_VALUE]]-MIS[[#This Row],[VALUE]])</f>
        <v>1581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SENSEX2552083000CE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  <c r="AL644" t="str">
        <f>MIS[[#This Row],[Broker]]</f>
        <v>AR</v>
      </c>
      <c r="AM644" t="str">
        <f>MIS[[#This Row],[ClientID]]</f>
        <v>JPF1R205</v>
      </c>
    </row>
    <row r="645" spans="1:39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87.1</v>
      </c>
      <c r="AE645">
        <f>MIS[[#This Row],[OrderAverageTradedPrice]]*MIS[[#This Row],[OrderQuantity]]</f>
        <v>14900</v>
      </c>
      <c r="AF645">
        <f>MIS[[#This Row],[LTP]]*MIS[[#This Row],[OrderQuantity]]</f>
        <v>8710</v>
      </c>
      <c r="AG645">
        <f>IF(MIS[[#This Row],[OrderSide]]="SELL",MIS[[#This Row],[VALUE]]-MIS[[#This Row],[LIVE_VALUE]],MIS[[#This Row],[LIVE_VALUE]]-MIS[[#This Row],[VALUE]])</f>
        <v>6190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SENSEX2552081400PE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  <c r="AL645" t="str">
        <f>MIS[[#This Row],[Broker]]</f>
        <v>AR</v>
      </c>
      <c r="AM645" t="str">
        <f>MIS[[#This Row],[ClientID]]</f>
        <v>JPF1S132</v>
      </c>
    </row>
    <row r="646" spans="1:39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87.1</v>
      </c>
      <c r="AE646">
        <f>MIS[[#This Row],[OrderAverageTradedPrice]]*MIS[[#This Row],[OrderQuantity]]</f>
        <v>2993</v>
      </c>
      <c r="AF646">
        <f>MIS[[#This Row],[LTP]]*MIS[[#This Row],[OrderQuantity]]</f>
        <v>1742</v>
      </c>
      <c r="AG646">
        <f>IF(MIS[[#This Row],[OrderSide]]="SELL",MIS[[#This Row],[VALUE]]-MIS[[#This Row],[LIVE_VALUE]],MIS[[#This Row],[LIVE_VALUE]]-MIS[[#This Row],[VALUE]])</f>
        <v>1251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SENSEX2552081400PE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  <c r="AL646" t="str">
        <f>MIS[[#This Row],[Broker]]</f>
        <v>AR</v>
      </c>
      <c r="AM646" t="str">
        <f>MIS[[#This Row],[ClientID]]</f>
        <v>JPF1S210</v>
      </c>
    </row>
    <row r="647" spans="1:39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87.1</v>
      </c>
      <c r="AE647">
        <f>MIS[[#This Row],[OrderAverageTradedPrice]]*MIS[[#This Row],[OrderQuantity]]</f>
        <v>15060</v>
      </c>
      <c r="AF647">
        <f>MIS[[#This Row],[LTP]]*MIS[[#This Row],[OrderQuantity]]</f>
        <v>8710</v>
      </c>
      <c r="AG647">
        <f>IF(MIS[[#This Row],[OrderSide]]="SELL",MIS[[#This Row],[VALUE]]-MIS[[#This Row],[LIVE_VALUE]],MIS[[#This Row],[LIVE_VALUE]]-MIS[[#This Row],[VALUE]])</f>
        <v>6350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SENSEX2552081400PE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  <c r="AL647" t="str">
        <f>MIS[[#This Row],[Broker]]</f>
        <v>AR</v>
      </c>
      <c r="AM647" t="str">
        <f>MIS[[#This Row],[ClientID]]</f>
        <v>JPF1S215</v>
      </c>
    </row>
    <row r="648" spans="1:39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87.1</v>
      </c>
      <c r="AE648">
        <f>MIS[[#This Row],[OrderAverageTradedPrice]]*MIS[[#This Row],[OrderQuantity]]</f>
        <v>3005</v>
      </c>
      <c r="AF648">
        <f>MIS[[#This Row],[LTP]]*MIS[[#This Row],[OrderQuantity]]</f>
        <v>1742</v>
      </c>
      <c r="AG648">
        <f>IF(MIS[[#This Row],[OrderSide]]="SELL",MIS[[#This Row],[VALUE]]-MIS[[#This Row],[LIVE_VALUE]],MIS[[#This Row],[LIVE_VALUE]]-MIS[[#This Row],[VALUE]])</f>
        <v>1263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SENSEX2552081400PE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  <c r="AL648" t="str">
        <f>MIS[[#This Row],[Broker]]</f>
        <v>AR</v>
      </c>
      <c r="AM648" t="str">
        <f>MIS[[#This Row],[ClientID]]</f>
        <v>JPF1S218</v>
      </c>
    </row>
    <row r="649" spans="1:39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87.1</v>
      </c>
      <c r="AE649">
        <f>MIS[[#This Row],[OrderAverageTradedPrice]]*MIS[[#This Row],[OrderQuantity]]</f>
        <v>3031</v>
      </c>
      <c r="AF649">
        <f>MIS[[#This Row],[LTP]]*MIS[[#This Row],[OrderQuantity]]</f>
        <v>1742</v>
      </c>
      <c r="AG649">
        <f>IF(MIS[[#This Row],[OrderSide]]="SELL",MIS[[#This Row],[VALUE]]-MIS[[#This Row],[LIVE_VALUE]],MIS[[#This Row],[LIVE_VALUE]]-MIS[[#This Row],[VALUE]])</f>
        <v>1289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SENSEX2552081400PE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  <c r="AL649" t="str">
        <f>MIS[[#This Row],[Broker]]</f>
        <v>AR</v>
      </c>
      <c r="AM649" t="str">
        <f>MIS[[#This Row],[ClientID]]</f>
        <v>JPF1S233</v>
      </c>
    </row>
    <row r="650" spans="1:39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108.4</v>
      </c>
      <c r="AE650">
        <f>MIS[[#This Row],[OrderAverageTradedPrice]]*MIS[[#This Row],[OrderQuantity]]</f>
        <v>3009</v>
      </c>
      <c r="AF650">
        <f>MIS[[#This Row],[LTP]]*MIS[[#This Row],[OrderQuantity]]</f>
        <v>2168</v>
      </c>
      <c r="AG650">
        <f>IF(MIS[[#This Row],[OrderSide]]="SELL",MIS[[#This Row],[VALUE]]-MIS[[#This Row],[LIVE_VALUE]],MIS[[#This Row],[LIVE_VALUE]]-MIS[[#This Row],[VALUE]])</f>
        <v>841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SENSEX2552083000CE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  <c r="AL650" t="str">
        <f>MIS[[#This Row],[Broker]]</f>
        <v>AR</v>
      </c>
      <c r="AM650" t="str">
        <f>MIS[[#This Row],[ClientID]]</f>
        <v>JPF1S241</v>
      </c>
    </row>
    <row r="651" spans="1:39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87.1</v>
      </c>
      <c r="AE651">
        <f>MIS[[#This Row],[OrderAverageTradedPrice]]*MIS[[#This Row],[OrderQuantity]]</f>
        <v>2978</v>
      </c>
      <c r="AF651">
        <f>MIS[[#This Row],[LTP]]*MIS[[#This Row],[OrderQuantity]]</f>
        <v>1742</v>
      </c>
      <c r="AG651">
        <f>IF(MIS[[#This Row],[OrderSide]]="SELL",MIS[[#This Row],[VALUE]]-MIS[[#This Row],[LIVE_VALUE]],MIS[[#This Row],[LIVE_VALUE]]-MIS[[#This Row],[VALUE]])</f>
        <v>1236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SENSEX2552081400PE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  <c r="AL651" t="str">
        <f>MIS[[#This Row],[Broker]]</f>
        <v>AR</v>
      </c>
      <c r="AM651" t="str">
        <f>MIS[[#This Row],[ClientID]]</f>
        <v>JPF1S241</v>
      </c>
    </row>
    <row r="652" spans="1:39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87.1</v>
      </c>
      <c r="AE652">
        <f>MIS[[#This Row],[OrderAverageTradedPrice]]*MIS[[#This Row],[OrderQuantity]]</f>
        <v>9024</v>
      </c>
      <c r="AF652">
        <f>MIS[[#This Row],[LTP]]*MIS[[#This Row],[OrderQuantity]]</f>
        <v>5226</v>
      </c>
      <c r="AG652">
        <f>IF(MIS[[#This Row],[OrderSide]]="SELL",MIS[[#This Row],[VALUE]]-MIS[[#This Row],[LIVE_VALUE]],MIS[[#This Row],[LIVE_VALUE]]-MIS[[#This Row],[VALUE]])</f>
        <v>3798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SENSEX2552081400PE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  <c r="AL652" t="str">
        <f>MIS[[#This Row],[Broker]]</f>
        <v>AR</v>
      </c>
      <c r="AM652" t="str">
        <f>MIS[[#This Row],[ClientID]]</f>
        <v>JPF1V110</v>
      </c>
    </row>
    <row r="653" spans="1:39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87.1</v>
      </c>
      <c r="AE653">
        <f>MIS[[#This Row],[OrderAverageTradedPrice]]*MIS[[#This Row],[OrderQuantity]]</f>
        <v>6008</v>
      </c>
      <c r="AF653">
        <f>MIS[[#This Row],[LTP]]*MIS[[#This Row],[OrderQuantity]]</f>
        <v>3484</v>
      </c>
      <c r="AG653">
        <f>IF(MIS[[#This Row],[OrderSide]]="SELL",MIS[[#This Row],[VALUE]]-MIS[[#This Row],[LIVE_VALUE]],MIS[[#This Row],[LIVE_VALUE]]-MIS[[#This Row],[VALUE]])</f>
        <v>2524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SENSEX2552081400PE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  <c r="AL653" t="str">
        <f>MIS[[#This Row],[Broker]]</f>
        <v>AR</v>
      </c>
      <c r="AM653" t="str">
        <f>MIS[[#This Row],[ClientID]]</f>
        <v>JPF1Y102</v>
      </c>
    </row>
    <row r="654" spans="1:39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108.4</v>
      </c>
      <c r="AE654">
        <f>MIS[[#This Row],[OrderAverageTradedPrice]]*MIS[[#This Row],[OrderQuantity]]</f>
        <v>6018</v>
      </c>
      <c r="AF654">
        <f>MIS[[#This Row],[LTP]]*MIS[[#This Row],[OrderQuantity]]</f>
        <v>4336</v>
      </c>
      <c r="AG654">
        <f>IF(MIS[[#This Row],[OrderSide]]="SELL",MIS[[#This Row],[VALUE]]-MIS[[#This Row],[LIVE_VALUE]],MIS[[#This Row],[LIVE_VALUE]]-MIS[[#This Row],[VALUE]])</f>
        <v>1682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SENSEX2552083000CE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  <c r="AL654" t="str">
        <f>MIS[[#This Row],[Broker]]</f>
        <v>AR</v>
      </c>
      <c r="AM654" t="str">
        <f>MIS[[#This Row],[ClientID]]</f>
        <v>JPS10M103</v>
      </c>
    </row>
    <row r="655" spans="1:39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87.1</v>
      </c>
      <c r="AE655">
        <f>MIS[[#This Row],[OrderAverageTradedPrice]]*MIS[[#This Row],[OrderQuantity]]</f>
        <v>5942</v>
      </c>
      <c r="AF655">
        <f>MIS[[#This Row],[LTP]]*MIS[[#This Row],[OrderQuantity]]</f>
        <v>3484</v>
      </c>
      <c r="AG655">
        <f>IF(MIS[[#This Row],[OrderSide]]="SELL",MIS[[#This Row],[VALUE]]-MIS[[#This Row],[LIVE_VALUE]],MIS[[#This Row],[LIVE_VALUE]]-MIS[[#This Row],[VALUE]])</f>
        <v>2458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SENSEX2552081400PE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  <c r="AL655" t="str">
        <f>MIS[[#This Row],[Broker]]</f>
        <v>AR</v>
      </c>
      <c r="AM655" t="str">
        <f>MIS[[#This Row],[ClientID]]</f>
        <v>JPS10M103</v>
      </c>
    </row>
    <row r="656" spans="1:39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108.4</v>
      </c>
      <c r="AE656">
        <f>MIS[[#This Row],[OrderAverageTradedPrice]]*MIS[[#This Row],[OrderQuantity]]</f>
        <v>41122.999999999956</v>
      </c>
      <c r="AF656">
        <f>MIS[[#This Row],[LTP]]*MIS[[#This Row],[OrderQuantity]]</f>
        <v>30352</v>
      </c>
      <c r="AG656">
        <f>IF(MIS[[#This Row],[OrderSide]]="SELL",MIS[[#This Row],[VALUE]]-MIS[[#This Row],[LIVE_VALUE]],MIS[[#This Row],[LIVE_VALUE]]-MIS[[#This Row],[VALUE]])</f>
        <v>10770.999999999956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SENSEX2552083000CE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  <c r="AL656" t="str">
        <f>MIS[[#This Row],[Broker]]</f>
        <v>MO</v>
      </c>
      <c r="AM656" t="str">
        <f>MIS[[#This Row],[ClientID]]</f>
        <v>DELD991</v>
      </c>
    </row>
    <row r="657" spans="1:39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108.4</v>
      </c>
      <c r="AE657">
        <f>MIS[[#This Row],[OrderAverageTradedPrice]]*MIS[[#This Row],[OrderQuantity]]</f>
        <v>38411.999999999862</v>
      </c>
      <c r="AF657">
        <f>MIS[[#This Row],[LTP]]*MIS[[#This Row],[OrderQuantity]]</f>
        <v>28184</v>
      </c>
      <c r="AG657">
        <f>IF(MIS[[#This Row],[OrderSide]]="SELL",MIS[[#This Row],[VALUE]]-MIS[[#This Row],[LIVE_VALUE]],MIS[[#This Row],[LIVE_VALUE]]-MIS[[#This Row],[VALUE]])</f>
        <v>10227.999999999862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SENSEX2552083000CE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  <c r="AL657" t="str">
        <f>MIS[[#This Row],[Broker]]</f>
        <v>MO</v>
      </c>
      <c r="AM657" t="str">
        <f>MIS[[#This Row],[ClientID]]</f>
        <v>JR0546</v>
      </c>
    </row>
    <row r="658" spans="1:39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87.1</v>
      </c>
      <c r="AE658">
        <f>MIS[[#This Row],[OrderAverageTradedPrice]]*MIS[[#This Row],[OrderQuantity]]</f>
        <v>38933.999999999782</v>
      </c>
      <c r="AF658">
        <f>MIS[[#This Row],[LTP]]*MIS[[#This Row],[OrderQuantity]]</f>
        <v>22646</v>
      </c>
      <c r="AG658">
        <f>IF(MIS[[#This Row],[OrderSide]]="SELL",MIS[[#This Row],[VALUE]]-MIS[[#This Row],[LIVE_VALUE]],MIS[[#This Row],[LIVE_VALUE]]-MIS[[#This Row],[VALUE]])</f>
        <v>16287.999999999782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SENSEX2552081400PE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  <c r="AL658" t="str">
        <f>MIS[[#This Row],[Broker]]</f>
        <v>MO</v>
      </c>
      <c r="AM658" t="str">
        <f>MIS[[#This Row],[ClientID]]</f>
        <v>JR0546</v>
      </c>
    </row>
    <row r="659" spans="1:39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108.4</v>
      </c>
      <c r="AE659">
        <f>MIS[[#This Row],[OrderAverageTradedPrice]]*MIS[[#This Row],[OrderQuantity]]</f>
        <v>8856</v>
      </c>
      <c r="AF659">
        <f>MIS[[#This Row],[LTP]]*MIS[[#This Row],[OrderQuantity]]</f>
        <v>6504</v>
      </c>
      <c r="AG659">
        <f>IF(MIS[[#This Row],[OrderSide]]="SELL",MIS[[#This Row],[VALUE]]-MIS[[#This Row],[LIVE_VALUE]],MIS[[#This Row],[LIVE_VALUE]]-MIS[[#This Row],[VALUE]])</f>
        <v>2352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SENSEX2552083000CE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  <c r="AL659" t="str">
        <f>MIS[[#This Row],[Broker]]</f>
        <v>MO</v>
      </c>
      <c r="AM659" t="str">
        <f>MIS[[#This Row],[ClientID]]</f>
        <v>OMDLAS1203</v>
      </c>
    </row>
    <row r="660" spans="1:39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87.1</v>
      </c>
      <c r="AE660">
        <f>MIS[[#This Row],[OrderAverageTradedPrice]]*MIS[[#This Row],[OrderQuantity]]</f>
        <v>8967</v>
      </c>
      <c r="AF660">
        <f>MIS[[#This Row],[LTP]]*MIS[[#This Row],[OrderQuantity]]</f>
        <v>5226</v>
      </c>
      <c r="AG660">
        <f>IF(MIS[[#This Row],[OrderSide]]="SELL",MIS[[#This Row],[VALUE]]-MIS[[#This Row],[LIVE_VALUE]],MIS[[#This Row],[LIVE_VALUE]]-MIS[[#This Row],[VALUE]])</f>
        <v>3741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SENSEX2552081400PE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  <c r="AL660" t="str">
        <f>MIS[[#This Row],[Broker]]</f>
        <v>MO</v>
      </c>
      <c r="AM660" t="str">
        <f>MIS[[#This Row],[ClientID]]</f>
        <v>OMDLAS1203</v>
      </c>
    </row>
    <row r="661" spans="1:39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108.4</v>
      </c>
      <c r="AE661">
        <f>MIS[[#This Row],[OrderAverageTradedPrice]]*MIS[[#This Row],[OrderQuantity]]</f>
        <v>8845.99999999998</v>
      </c>
      <c r="AF661">
        <f>MIS[[#This Row],[LTP]]*MIS[[#This Row],[OrderQuantity]]</f>
        <v>6504</v>
      </c>
      <c r="AG661">
        <f>IF(MIS[[#This Row],[OrderSide]]="SELL",MIS[[#This Row],[VALUE]]-MIS[[#This Row],[LIVE_VALUE]],MIS[[#This Row],[LIVE_VALUE]]-MIS[[#This Row],[VALUE]])</f>
        <v>2341.99999999998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SENSEX2552083000CE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  <c r="AL661" t="str">
        <f>MIS[[#This Row],[Broker]]</f>
        <v>MO</v>
      </c>
      <c r="AM661" t="str">
        <f>MIS[[#This Row],[ClientID]]</f>
        <v>OMDLAS1227</v>
      </c>
    </row>
    <row r="662" spans="1:39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87.1</v>
      </c>
      <c r="AE662">
        <f>MIS[[#This Row],[OrderAverageTradedPrice]]*MIS[[#This Row],[OrderQuantity]]</f>
        <v>6004</v>
      </c>
      <c r="AF662">
        <f>MIS[[#This Row],[LTP]]*MIS[[#This Row],[OrderQuantity]]</f>
        <v>3484</v>
      </c>
      <c r="AG662">
        <f>IF(MIS[[#This Row],[OrderSide]]="SELL",MIS[[#This Row],[VALUE]]-MIS[[#This Row],[LIVE_VALUE]],MIS[[#This Row],[LIVE_VALUE]]-MIS[[#This Row],[VALUE]])</f>
        <v>2520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SENSEX2552081400PE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  <c r="AL662" t="str">
        <f>MIS[[#This Row],[Broker]]</f>
        <v>AR</v>
      </c>
      <c r="AM662" t="str">
        <f>MIS[[#This Row],[ClientID]]</f>
        <v>GDL1R112</v>
      </c>
    </row>
    <row r="663" spans="1:39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108.4</v>
      </c>
      <c r="AE663">
        <f>MIS[[#This Row],[OrderAverageTradedPrice]]*MIS[[#This Row],[OrderQuantity]]</f>
        <v>5871</v>
      </c>
      <c r="AF663">
        <f>MIS[[#This Row],[LTP]]*MIS[[#This Row],[OrderQuantity]]</f>
        <v>4336</v>
      </c>
      <c r="AG663">
        <f>IF(MIS[[#This Row],[OrderSide]]="SELL",MIS[[#This Row],[VALUE]]-MIS[[#This Row],[LIVE_VALUE]],MIS[[#This Row],[LIVE_VALUE]]-MIS[[#This Row],[VALUE]])</f>
        <v>1535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SENSEX2552083000CE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  <c r="AL663" t="str">
        <f>MIS[[#This Row],[Broker]]</f>
        <v>AR</v>
      </c>
      <c r="AM663" t="str">
        <f>MIS[[#This Row],[ClientID]]</f>
        <v>GDLC2R124</v>
      </c>
    </row>
    <row r="664" spans="1:39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87.1</v>
      </c>
      <c r="AE664">
        <f>MIS[[#This Row],[OrderAverageTradedPrice]]*MIS[[#This Row],[OrderQuantity]]</f>
        <v>5968</v>
      </c>
      <c r="AF664">
        <f>MIS[[#This Row],[LTP]]*MIS[[#This Row],[OrderQuantity]]</f>
        <v>3484</v>
      </c>
      <c r="AG664">
        <f>IF(MIS[[#This Row],[OrderSide]]="SELL",MIS[[#This Row],[VALUE]]-MIS[[#This Row],[LIVE_VALUE]],MIS[[#This Row],[LIVE_VALUE]]-MIS[[#This Row],[VALUE]])</f>
        <v>2484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SENSEX2552081400PE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  <c r="AL664" t="str">
        <f>MIS[[#This Row],[Broker]]</f>
        <v>AR</v>
      </c>
      <c r="AM664" t="str">
        <f>MIS[[#This Row],[ClientID]]</f>
        <v>GDLC2R124</v>
      </c>
    </row>
    <row r="665" spans="1:39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108.4</v>
      </c>
      <c r="AE665">
        <f>MIS[[#This Row],[OrderAverageTradedPrice]]*MIS[[#This Row],[OrderQuantity]]</f>
        <v>5842</v>
      </c>
      <c r="AF665">
        <f>MIS[[#This Row],[LTP]]*MIS[[#This Row],[OrderQuantity]]</f>
        <v>4336</v>
      </c>
      <c r="AG665">
        <f>IF(MIS[[#This Row],[OrderSide]]="SELL",MIS[[#This Row],[VALUE]]-MIS[[#This Row],[LIVE_VALUE]],MIS[[#This Row],[LIVE_VALUE]]-MIS[[#This Row],[VALUE]])</f>
        <v>1506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SENSEX2552083000CE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  <c r="AL665" t="str">
        <f>MIS[[#This Row],[Broker]]</f>
        <v>AR</v>
      </c>
      <c r="AM665" t="str">
        <f>MIS[[#This Row],[ClientID]]</f>
        <v>GKOHNA327</v>
      </c>
    </row>
    <row r="666" spans="1:39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87.1</v>
      </c>
      <c r="AE666">
        <f>MIS[[#This Row],[OrderAverageTradedPrice]]*MIS[[#This Row],[OrderQuantity]]</f>
        <v>8991</v>
      </c>
      <c r="AF666">
        <f>MIS[[#This Row],[LTP]]*MIS[[#This Row],[OrderQuantity]]</f>
        <v>5226</v>
      </c>
      <c r="AG666">
        <f>IF(MIS[[#This Row],[OrderSide]]="SELL",MIS[[#This Row],[VALUE]]-MIS[[#This Row],[LIVE_VALUE]],MIS[[#This Row],[LIVE_VALUE]]-MIS[[#This Row],[VALUE]])</f>
        <v>3765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SENSEX2552081400PE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  <c r="AL666" t="str">
        <f>MIS[[#This Row],[Broker]]</f>
        <v>AR</v>
      </c>
      <c r="AM666" t="str">
        <f>MIS[[#This Row],[ClientID]]</f>
        <v>GKOHNS211</v>
      </c>
    </row>
    <row r="667" spans="1:39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108.4</v>
      </c>
      <c r="AE667">
        <f>MIS[[#This Row],[OrderAverageTradedPrice]]*MIS[[#This Row],[OrderQuantity]]</f>
        <v>5891</v>
      </c>
      <c r="AF667">
        <f>MIS[[#This Row],[LTP]]*MIS[[#This Row],[OrderQuantity]]</f>
        <v>4336</v>
      </c>
      <c r="AG667">
        <f>IF(MIS[[#This Row],[OrderSide]]="SELL",MIS[[#This Row],[VALUE]]-MIS[[#This Row],[LIVE_VALUE]],MIS[[#This Row],[LIVE_VALUE]]-MIS[[#This Row],[VALUE]])</f>
        <v>1555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SENSEX2552083000CE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  <c r="AL667" t="str">
        <f>MIS[[#This Row],[Broker]]</f>
        <v>AR</v>
      </c>
      <c r="AM667" t="str">
        <f>MIS[[#This Row],[ClientID]]</f>
        <v>HOT133</v>
      </c>
    </row>
    <row r="668" spans="1:39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87.1</v>
      </c>
      <c r="AE668">
        <f>MIS[[#This Row],[OrderAverageTradedPrice]]*MIS[[#This Row],[OrderQuantity]]</f>
        <v>2986</v>
      </c>
      <c r="AF668">
        <f>MIS[[#This Row],[LTP]]*MIS[[#This Row],[OrderQuantity]]</f>
        <v>1742</v>
      </c>
      <c r="AG668">
        <f>IF(MIS[[#This Row],[OrderSide]]="SELL",MIS[[#This Row],[VALUE]]-MIS[[#This Row],[LIVE_VALUE]],MIS[[#This Row],[LIVE_VALUE]]-MIS[[#This Row],[VALUE]])</f>
        <v>1244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SENSEX2552081400PE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  <c r="AL668" t="str">
        <f>MIS[[#This Row],[Broker]]</f>
        <v>AR</v>
      </c>
      <c r="AM668" t="str">
        <f>MIS[[#This Row],[ClientID]]</f>
        <v>HYD5K129</v>
      </c>
    </row>
    <row r="669" spans="1:39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108.4</v>
      </c>
      <c r="AE669">
        <f>MIS[[#This Row],[OrderAverageTradedPrice]]*MIS[[#This Row],[OrderQuantity]]</f>
        <v>2951</v>
      </c>
      <c r="AF669">
        <f>MIS[[#This Row],[LTP]]*MIS[[#This Row],[OrderQuantity]]</f>
        <v>2168</v>
      </c>
      <c r="AG669">
        <f>IF(MIS[[#This Row],[OrderSide]]="SELL",MIS[[#This Row],[VALUE]]-MIS[[#This Row],[LIVE_VALUE]],MIS[[#This Row],[LIVE_VALUE]]-MIS[[#This Row],[VALUE]])</f>
        <v>783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SENSEX2552083000CE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  <c r="AL669" t="str">
        <f>MIS[[#This Row],[Broker]]</f>
        <v>AR</v>
      </c>
      <c r="AM669" t="str">
        <f>MIS[[#This Row],[ClientID]]</f>
        <v>JPA1043</v>
      </c>
    </row>
    <row r="670" spans="1:39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87.1</v>
      </c>
      <c r="AE670">
        <f>MIS[[#This Row],[OrderAverageTradedPrice]]*MIS[[#This Row],[OrderQuantity]]</f>
        <v>3003</v>
      </c>
      <c r="AF670">
        <f>MIS[[#This Row],[LTP]]*MIS[[#This Row],[OrderQuantity]]</f>
        <v>1742</v>
      </c>
      <c r="AG670">
        <f>IF(MIS[[#This Row],[OrderSide]]="SELL",MIS[[#This Row],[VALUE]]-MIS[[#This Row],[LIVE_VALUE]],MIS[[#This Row],[LIVE_VALUE]]-MIS[[#This Row],[VALUE]])</f>
        <v>1261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SENSEX2552081400PE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  <c r="AL670" t="str">
        <f>MIS[[#This Row],[Broker]]</f>
        <v>AR</v>
      </c>
      <c r="AM670" t="str">
        <f>MIS[[#This Row],[ClientID]]</f>
        <v>JPF1A184</v>
      </c>
    </row>
    <row r="671" spans="1:39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87.1</v>
      </c>
      <c r="AE671">
        <f>MIS[[#This Row],[OrderAverageTradedPrice]]*MIS[[#This Row],[OrderQuantity]]</f>
        <v>8988</v>
      </c>
      <c r="AF671">
        <f>MIS[[#This Row],[LTP]]*MIS[[#This Row],[OrderQuantity]]</f>
        <v>5226</v>
      </c>
      <c r="AG671">
        <f>IF(MIS[[#This Row],[OrderSide]]="SELL",MIS[[#This Row],[VALUE]]-MIS[[#This Row],[LIVE_VALUE]],MIS[[#This Row],[LIVE_VALUE]]-MIS[[#This Row],[VALUE]])</f>
        <v>3762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SENSEX2552081400PE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  <c r="AL671" t="str">
        <f>MIS[[#This Row],[Broker]]</f>
        <v>AR</v>
      </c>
      <c r="AM671" t="str">
        <f>MIS[[#This Row],[ClientID]]</f>
        <v>JPF1A187</v>
      </c>
    </row>
    <row r="672" spans="1:39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87.1</v>
      </c>
      <c r="AE672">
        <f>MIS[[#This Row],[OrderAverageTradedPrice]]*MIS[[#This Row],[OrderQuantity]]</f>
        <v>8974.99999999998</v>
      </c>
      <c r="AF672">
        <f>MIS[[#This Row],[LTP]]*MIS[[#This Row],[OrderQuantity]]</f>
        <v>5226</v>
      </c>
      <c r="AG672">
        <f>IF(MIS[[#This Row],[OrderSide]]="SELL",MIS[[#This Row],[VALUE]]-MIS[[#This Row],[LIVE_VALUE]],MIS[[#This Row],[LIVE_VALUE]]-MIS[[#This Row],[VALUE]])</f>
        <v>3748.99999999998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SENSEX2552081400PE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  <c r="AL672" t="str">
        <f>MIS[[#This Row],[Broker]]</f>
        <v>AR</v>
      </c>
      <c r="AM672" t="str">
        <f>MIS[[#This Row],[ClientID]]</f>
        <v>JPF1A195</v>
      </c>
    </row>
    <row r="673" spans="1:39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108.4</v>
      </c>
      <c r="AE673">
        <f>MIS[[#This Row],[OrderAverageTradedPrice]]*MIS[[#This Row],[OrderQuantity]]</f>
        <v>2907</v>
      </c>
      <c r="AF673">
        <f>MIS[[#This Row],[LTP]]*MIS[[#This Row],[OrderQuantity]]</f>
        <v>2168</v>
      </c>
      <c r="AG673">
        <f>IF(MIS[[#This Row],[OrderSide]]="SELL",MIS[[#This Row],[VALUE]]-MIS[[#This Row],[LIVE_VALUE]],MIS[[#This Row],[LIVE_VALUE]]-MIS[[#This Row],[VALUE]])</f>
        <v>739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SENSEX2552083000CE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  <c r="AL673" t="str">
        <f>MIS[[#This Row],[Broker]]</f>
        <v>AR</v>
      </c>
      <c r="AM673" t="str">
        <f>MIS[[#This Row],[ClientID]]</f>
        <v>JPF1A200</v>
      </c>
    </row>
    <row r="674" spans="1:39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108.4</v>
      </c>
      <c r="AE674">
        <f>MIS[[#This Row],[OrderAverageTradedPrice]]*MIS[[#This Row],[OrderQuantity]]</f>
        <v>2940</v>
      </c>
      <c r="AF674">
        <f>MIS[[#This Row],[LTP]]*MIS[[#This Row],[OrderQuantity]]</f>
        <v>2168</v>
      </c>
      <c r="AG674">
        <f>IF(MIS[[#This Row],[OrderSide]]="SELL",MIS[[#This Row],[VALUE]]-MIS[[#This Row],[LIVE_VALUE]],MIS[[#This Row],[LIVE_VALUE]]-MIS[[#This Row],[VALUE]])</f>
        <v>772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SENSEX2552083000CE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  <c r="AL674" t="str">
        <f>MIS[[#This Row],[Broker]]</f>
        <v>AR</v>
      </c>
      <c r="AM674" t="str">
        <f>MIS[[#This Row],[ClientID]]</f>
        <v>JPF1A222</v>
      </c>
    </row>
    <row r="675" spans="1:39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87.1</v>
      </c>
      <c r="AE675">
        <f>MIS[[#This Row],[OrderAverageTradedPrice]]*MIS[[#This Row],[OrderQuantity]]</f>
        <v>2982</v>
      </c>
      <c r="AF675">
        <f>MIS[[#This Row],[LTP]]*MIS[[#This Row],[OrderQuantity]]</f>
        <v>1742</v>
      </c>
      <c r="AG675">
        <f>IF(MIS[[#This Row],[OrderSide]]="SELL",MIS[[#This Row],[VALUE]]-MIS[[#This Row],[LIVE_VALUE]],MIS[[#This Row],[LIVE_VALUE]]-MIS[[#This Row],[VALUE]])</f>
        <v>1240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SENSEX2552081400PE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  <c r="AL675" t="str">
        <f>MIS[[#This Row],[Broker]]</f>
        <v>AR</v>
      </c>
      <c r="AM675" t="str">
        <f>MIS[[#This Row],[ClientID]]</f>
        <v>JPF1A222</v>
      </c>
    </row>
    <row r="676" spans="1:39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87.1</v>
      </c>
      <c r="AE676">
        <f>MIS[[#This Row],[OrderAverageTradedPrice]]*MIS[[#This Row],[OrderQuantity]]</f>
        <v>8952</v>
      </c>
      <c r="AF676">
        <f>MIS[[#This Row],[LTP]]*MIS[[#This Row],[OrderQuantity]]</f>
        <v>5226</v>
      </c>
      <c r="AG676">
        <f>IF(MIS[[#This Row],[OrderSide]]="SELL",MIS[[#This Row],[VALUE]]-MIS[[#This Row],[LIVE_VALUE]],MIS[[#This Row],[LIVE_VALUE]]-MIS[[#This Row],[VALUE]])</f>
        <v>3726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SENSEX2552081400PE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  <c r="AL676" t="str">
        <f>MIS[[#This Row],[Broker]]</f>
        <v>AR</v>
      </c>
      <c r="AM676" t="str">
        <f>MIS[[#This Row],[ClientID]]</f>
        <v>JPF1C156</v>
      </c>
    </row>
    <row r="677" spans="1:39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87.1</v>
      </c>
      <c r="AE677">
        <f>MIS[[#This Row],[OrderAverageTradedPrice]]*MIS[[#This Row],[OrderQuantity]]</f>
        <v>2986</v>
      </c>
      <c r="AF677">
        <f>MIS[[#This Row],[LTP]]*MIS[[#This Row],[OrderQuantity]]</f>
        <v>1742</v>
      </c>
      <c r="AG677">
        <f>IF(MIS[[#This Row],[OrderSide]]="SELL",MIS[[#This Row],[VALUE]]-MIS[[#This Row],[LIVE_VALUE]],MIS[[#This Row],[LIVE_VALUE]]-MIS[[#This Row],[VALUE]])</f>
        <v>1244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SENSEX2552081400PE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  <c r="AL677" t="str">
        <f>MIS[[#This Row],[Broker]]</f>
        <v>AR</v>
      </c>
      <c r="AM677" t="str">
        <f>MIS[[#This Row],[ClientID]]</f>
        <v>JPF1D107</v>
      </c>
    </row>
    <row r="678" spans="1:39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108.4</v>
      </c>
      <c r="AE678">
        <f>MIS[[#This Row],[OrderAverageTradedPrice]]*MIS[[#This Row],[OrderQuantity]]</f>
        <v>2950</v>
      </c>
      <c r="AF678">
        <f>MIS[[#This Row],[LTP]]*MIS[[#This Row],[OrderQuantity]]</f>
        <v>2168</v>
      </c>
      <c r="AG678">
        <f>IF(MIS[[#This Row],[OrderSide]]="SELL",MIS[[#This Row],[VALUE]]-MIS[[#This Row],[LIVE_VALUE]],MIS[[#This Row],[LIVE_VALUE]]-MIS[[#This Row],[VALUE]])</f>
        <v>782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SENSEX2552083000CE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  <c r="AL678" t="str">
        <f>MIS[[#This Row],[Broker]]</f>
        <v>AR</v>
      </c>
      <c r="AM678" t="str">
        <f>MIS[[#This Row],[ClientID]]</f>
        <v>JPF1D162</v>
      </c>
    </row>
    <row r="679" spans="1:39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87.1</v>
      </c>
      <c r="AE679">
        <f>MIS[[#This Row],[OrderAverageTradedPrice]]*MIS[[#This Row],[OrderQuantity]]</f>
        <v>2991</v>
      </c>
      <c r="AF679">
        <f>MIS[[#This Row],[LTP]]*MIS[[#This Row],[OrderQuantity]]</f>
        <v>1742</v>
      </c>
      <c r="AG679">
        <f>IF(MIS[[#This Row],[OrderSide]]="SELL",MIS[[#This Row],[VALUE]]-MIS[[#This Row],[LIVE_VALUE]],MIS[[#This Row],[LIVE_VALUE]]-MIS[[#This Row],[VALUE]])</f>
        <v>1249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SENSEX2552081400PE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  <c r="AL679" t="str">
        <f>MIS[[#This Row],[Broker]]</f>
        <v>AR</v>
      </c>
      <c r="AM679" t="str">
        <f>MIS[[#This Row],[ClientID]]</f>
        <v>JPF1D162</v>
      </c>
    </row>
    <row r="680" spans="1:39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87.1</v>
      </c>
      <c r="AE680">
        <f>MIS[[#This Row],[OrderAverageTradedPrice]]*MIS[[#This Row],[OrderQuantity]]</f>
        <v>2998</v>
      </c>
      <c r="AF680">
        <f>MIS[[#This Row],[LTP]]*MIS[[#This Row],[OrderQuantity]]</f>
        <v>1742</v>
      </c>
      <c r="AG680">
        <f>IF(MIS[[#This Row],[OrderSide]]="SELL",MIS[[#This Row],[VALUE]]-MIS[[#This Row],[LIVE_VALUE]],MIS[[#This Row],[LIVE_VALUE]]-MIS[[#This Row],[VALUE]])</f>
        <v>1256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SENSEX2552081400PE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  <c r="AL680" t="str">
        <f>MIS[[#This Row],[Broker]]</f>
        <v>AR</v>
      </c>
      <c r="AM680" t="str">
        <f>MIS[[#This Row],[ClientID]]</f>
        <v>JPF1G102</v>
      </c>
    </row>
    <row r="681" spans="1:39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108.4</v>
      </c>
      <c r="AE681">
        <f>MIS[[#This Row],[OrderAverageTradedPrice]]*MIS[[#This Row],[OrderQuantity]]</f>
        <v>2919</v>
      </c>
      <c r="AF681">
        <f>MIS[[#This Row],[LTP]]*MIS[[#This Row],[OrderQuantity]]</f>
        <v>2168</v>
      </c>
      <c r="AG681">
        <f>IF(MIS[[#This Row],[OrderSide]]="SELL",MIS[[#This Row],[VALUE]]-MIS[[#This Row],[LIVE_VALUE]],MIS[[#This Row],[LIVE_VALUE]]-MIS[[#This Row],[VALUE]])</f>
        <v>751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SENSEX2552083000CE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  <c r="AL681" t="str">
        <f>MIS[[#This Row],[Broker]]</f>
        <v>AR</v>
      </c>
      <c r="AM681" t="str">
        <f>MIS[[#This Row],[ClientID]]</f>
        <v>JPF1H106</v>
      </c>
    </row>
    <row r="682" spans="1:39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87.1</v>
      </c>
      <c r="AE682">
        <f>MIS[[#This Row],[OrderAverageTradedPrice]]*MIS[[#This Row],[OrderQuantity]]</f>
        <v>11932</v>
      </c>
      <c r="AF682">
        <f>MIS[[#This Row],[LTP]]*MIS[[#This Row],[OrderQuantity]]</f>
        <v>6968</v>
      </c>
      <c r="AG682">
        <f>IF(MIS[[#This Row],[OrderSide]]="SELL",MIS[[#This Row],[VALUE]]-MIS[[#This Row],[LIVE_VALUE]],MIS[[#This Row],[LIVE_VALUE]]-MIS[[#This Row],[VALUE]])</f>
        <v>4964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SENSEX2552081400PE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  <c r="AL682" t="str">
        <f>MIS[[#This Row],[Broker]]</f>
        <v>AR</v>
      </c>
      <c r="AM682" t="str">
        <f>MIS[[#This Row],[ClientID]]</f>
        <v>JPF1H158</v>
      </c>
    </row>
    <row r="683" spans="1:39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87.1</v>
      </c>
      <c r="AE683">
        <f>MIS[[#This Row],[OrderAverageTradedPrice]]*MIS[[#This Row],[OrderQuantity]]</f>
        <v>2999</v>
      </c>
      <c r="AF683">
        <f>MIS[[#This Row],[LTP]]*MIS[[#This Row],[OrderQuantity]]</f>
        <v>1742</v>
      </c>
      <c r="AG683">
        <f>IF(MIS[[#This Row],[OrderSide]]="SELL",MIS[[#This Row],[VALUE]]-MIS[[#This Row],[LIVE_VALUE]],MIS[[#This Row],[LIVE_VALUE]]-MIS[[#This Row],[VALUE]])</f>
        <v>1257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SENSEX2552081400PE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  <c r="AL683" t="str">
        <f>MIS[[#This Row],[Broker]]</f>
        <v>AR</v>
      </c>
      <c r="AM683" t="str">
        <f>MIS[[#This Row],[ClientID]]</f>
        <v>JPF1K172</v>
      </c>
    </row>
    <row r="684" spans="1:39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108.4</v>
      </c>
      <c r="AE684">
        <f>MIS[[#This Row],[OrderAverageTradedPrice]]*MIS[[#This Row],[OrderQuantity]]</f>
        <v>5906</v>
      </c>
      <c r="AF684">
        <f>MIS[[#This Row],[LTP]]*MIS[[#This Row],[OrderQuantity]]</f>
        <v>4336</v>
      </c>
      <c r="AG684">
        <f>IF(MIS[[#This Row],[OrderSide]]="SELL",MIS[[#This Row],[VALUE]]-MIS[[#This Row],[LIVE_VALUE]],MIS[[#This Row],[LIVE_VALUE]]-MIS[[#This Row],[VALUE]])</f>
        <v>1570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SENSEX2552083000CE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  <c r="AL684" t="str">
        <f>MIS[[#This Row],[Broker]]</f>
        <v>AR</v>
      </c>
      <c r="AM684" t="str">
        <f>MIS[[#This Row],[ClientID]]</f>
        <v>JPF1N169</v>
      </c>
    </row>
    <row r="685" spans="1:39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87.1</v>
      </c>
      <c r="AE685">
        <f>MIS[[#This Row],[OrderAverageTradedPrice]]*MIS[[#This Row],[OrderQuantity]]</f>
        <v>8946.99999999996</v>
      </c>
      <c r="AF685">
        <f>MIS[[#This Row],[LTP]]*MIS[[#This Row],[OrderQuantity]]</f>
        <v>5226</v>
      </c>
      <c r="AG685">
        <f>IF(MIS[[#This Row],[OrderSide]]="SELL",MIS[[#This Row],[VALUE]]-MIS[[#This Row],[LIVE_VALUE]],MIS[[#This Row],[LIVE_VALUE]]-MIS[[#This Row],[VALUE]])</f>
        <v>3720.99999999996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SENSEX2552081400PE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  <c r="AL685" t="str">
        <f>MIS[[#This Row],[Broker]]</f>
        <v>AR</v>
      </c>
      <c r="AM685" t="str">
        <f>MIS[[#This Row],[ClientID]]</f>
        <v>JPF1P164</v>
      </c>
    </row>
    <row r="686" spans="1:39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87.1</v>
      </c>
      <c r="AE686">
        <f>MIS[[#This Row],[OrderAverageTradedPrice]]*MIS[[#This Row],[OrderQuantity]]</f>
        <v>2984</v>
      </c>
      <c r="AF686">
        <f>MIS[[#This Row],[LTP]]*MIS[[#This Row],[OrderQuantity]]</f>
        <v>1742</v>
      </c>
      <c r="AG686">
        <f>IF(MIS[[#This Row],[OrderSide]]="SELL",MIS[[#This Row],[VALUE]]-MIS[[#This Row],[LIVE_VALUE]],MIS[[#This Row],[LIVE_VALUE]]-MIS[[#This Row],[VALUE]])</f>
        <v>1242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SENSEX2552081400PE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  <c r="AL686" t="str">
        <f>MIS[[#This Row],[Broker]]</f>
        <v>AR</v>
      </c>
      <c r="AM686" t="str">
        <f>MIS[[#This Row],[ClientID]]</f>
        <v>JPF1P170</v>
      </c>
    </row>
    <row r="687" spans="1:39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87.1</v>
      </c>
      <c r="AE687">
        <f>MIS[[#This Row],[OrderAverageTradedPrice]]*MIS[[#This Row],[OrderQuantity]]</f>
        <v>5996</v>
      </c>
      <c r="AF687">
        <f>MIS[[#This Row],[LTP]]*MIS[[#This Row],[OrderQuantity]]</f>
        <v>3484</v>
      </c>
      <c r="AG687">
        <f>IF(MIS[[#This Row],[OrderSide]]="SELL",MIS[[#This Row],[VALUE]]-MIS[[#This Row],[LIVE_VALUE]],MIS[[#This Row],[LIVE_VALUE]]-MIS[[#This Row],[VALUE]])</f>
        <v>2512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SENSEX2552081400PE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  <c r="AL687" t="str">
        <f>MIS[[#This Row],[Broker]]</f>
        <v>AR</v>
      </c>
      <c r="AM687" t="str">
        <f>MIS[[#This Row],[ClientID]]</f>
        <v>JPF1R205</v>
      </c>
    </row>
    <row r="688" spans="1:39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108.4</v>
      </c>
      <c r="AE688">
        <f>MIS[[#This Row],[OrderAverageTradedPrice]]*MIS[[#This Row],[OrderQuantity]]</f>
        <v>5814</v>
      </c>
      <c r="AF688">
        <f>MIS[[#This Row],[LTP]]*MIS[[#This Row],[OrderQuantity]]</f>
        <v>4336</v>
      </c>
      <c r="AG688">
        <f>IF(MIS[[#This Row],[OrderSide]]="SELL",MIS[[#This Row],[VALUE]]-MIS[[#This Row],[LIVE_VALUE]],MIS[[#This Row],[LIVE_VALUE]]-MIS[[#This Row],[VALUE]])</f>
        <v>1478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SENSEX2552083000CE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  <c r="AL688" t="str">
        <f>MIS[[#This Row],[Broker]]</f>
        <v>AR</v>
      </c>
      <c r="AM688" t="str">
        <f>MIS[[#This Row],[ClientID]]</f>
        <v>JPF1R212</v>
      </c>
    </row>
    <row r="689" spans="1:39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108.4</v>
      </c>
      <c r="AE689">
        <f>MIS[[#This Row],[OrderAverageTradedPrice]]*MIS[[#This Row],[OrderQuantity]]</f>
        <v>2945</v>
      </c>
      <c r="AF689">
        <f>MIS[[#This Row],[LTP]]*MIS[[#This Row],[OrderQuantity]]</f>
        <v>2168</v>
      </c>
      <c r="AG689">
        <f>IF(MIS[[#This Row],[OrderSide]]="SELL",MIS[[#This Row],[VALUE]]-MIS[[#This Row],[LIVE_VALUE]],MIS[[#This Row],[LIVE_VALUE]]-MIS[[#This Row],[VALUE]])</f>
        <v>777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SENSEX2552083000CE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  <c r="AL689" t="str">
        <f>MIS[[#This Row],[Broker]]</f>
        <v>AR</v>
      </c>
      <c r="AM689" t="str">
        <f>MIS[[#This Row],[ClientID]]</f>
        <v>JPF1S222</v>
      </c>
    </row>
    <row r="690" spans="1:39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108.4</v>
      </c>
      <c r="AE690">
        <f>MIS[[#This Row],[OrderAverageTradedPrice]]*MIS[[#This Row],[OrderQuantity]]</f>
        <v>2954</v>
      </c>
      <c r="AF690">
        <f>MIS[[#This Row],[LTP]]*MIS[[#This Row],[OrderQuantity]]</f>
        <v>2168</v>
      </c>
      <c r="AG690">
        <f>IF(MIS[[#This Row],[OrderSide]]="SELL",MIS[[#This Row],[VALUE]]-MIS[[#This Row],[LIVE_VALUE]],MIS[[#This Row],[LIVE_VALUE]]-MIS[[#This Row],[VALUE]])</f>
        <v>786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SENSEX2552083000CE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  <c r="AL690" t="str">
        <f>MIS[[#This Row],[Broker]]</f>
        <v>AR</v>
      </c>
      <c r="AM690" t="str">
        <f>MIS[[#This Row],[ClientID]]</f>
        <v>JPF1V101</v>
      </c>
    </row>
    <row r="691" spans="1:39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108.4</v>
      </c>
      <c r="AE691">
        <f>MIS[[#This Row],[OrderAverageTradedPrice]]*MIS[[#This Row],[OrderQuantity]]</f>
        <v>2925</v>
      </c>
      <c r="AF691">
        <f>MIS[[#This Row],[LTP]]*MIS[[#This Row],[OrderQuantity]]</f>
        <v>2168</v>
      </c>
      <c r="AG691">
        <f>IF(MIS[[#This Row],[OrderSide]]="SELL",MIS[[#This Row],[VALUE]]-MIS[[#This Row],[LIVE_VALUE]],MIS[[#This Row],[LIVE_VALUE]]-MIS[[#This Row],[VALUE]])</f>
        <v>757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SENSEX2552083000CE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  <c r="AL691" t="str">
        <f>MIS[[#This Row],[Broker]]</f>
        <v>AR</v>
      </c>
      <c r="AM691" t="str">
        <f>MIS[[#This Row],[ClientID]]</f>
        <v>JPF1V179</v>
      </c>
    </row>
    <row r="692" spans="1:39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108.4</v>
      </c>
      <c r="AE692">
        <f>MIS[[#This Row],[OrderAverageTradedPrice]]*MIS[[#This Row],[OrderQuantity]]</f>
        <v>2920</v>
      </c>
      <c r="AF692">
        <f>MIS[[#This Row],[LTP]]*MIS[[#This Row],[OrderQuantity]]</f>
        <v>2168</v>
      </c>
      <c r="AG692">
        <f>IF(MIS[[#This Row],[OrderSide]]="SELL",MIS[[#This Row],[VALUE]]-MIS[[#This Row],[LIVE_VALUE]],MIS[[#This Row],[LIVE_VALUE]]-MIS[[#This Row],[VALUE]])</f>
        <v>752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SENSEX2552083000CE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  <c r="AL692" t="str">
        <f>MIS[[#This Row],[Broker]]</f>
        <v>AR</v>
      </c>
      <c r="AM692" t="str">
        <f>MIS[[#This Row],[ClientID]]</f>
        <v>JPP690</v>
      </c>
    </row>
    <row r="693" spans="1:39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108.4</v>
      </c>
      <c r="AE693">
        <f>MIS[[#This Row],[OrderAverageTradedPrice]]*MIS[[#This Row],[OrderQuantity]]</f>
        <v>8815.99999999998</v>
      </c>
      <c r="AF693">
        <f>MIS[[#This Row],[LTP]]*MIS[[#This Row],[OrderQuantity]]</f>
        <v>6504</v>
      </c>
      <c r="AG693">
        <f>IF(MIS[[#This Row],[OrderSide]]="SELL",MIS[[#This Row],[VALUE]]-MIS[[#This Row],[LIVE_VALUE]],MIS[[#This Row],[LIVE_VALUE]]-MIS[[#This Row],[VALUE]])</f>
        <v>2311.99999999998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SENSEX2552083000CE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  <c r="AL693" t="str">
        <f>MIS[[#This Row],[Broker]]</f>
        <v>AR</v>
      </c>
      <c r="AM693" t="str">
        <f>MIS[[#This Row],[ClientID]]</f>
        <v>JPS10G101</v>
      </c>
    </row>
    <row r="694" spans="1:39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87.1</v>
      </c>
      <c r="AE694">
        <f>MIS[[#This Row],[OrderAverageTradedPrice]]*MIS[[#This Row],[OrderQuantity]]</f>
        <v>8952.99999999996</v>
      </c>
      <c r="AF694">
        <f>MIS[[#This Row],[LTP]]*MIS[[#This Row],[OrderQuantity]]</f>
        <v>5226</v>
      </c>
      <c r="AG694">
        <f>IF(MIS[[#This Row],[OrderSide]]="SELL",MIS[[#This Row],[VALUE]]-MIS[[#This Row],[LIVE_VALUE]],MIS[[#This Row],[LIVE_VALUE]]-MIS[[#This Row],[VALUE]])</f>
        <v>3726.99999999996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SENSEX2552081400PE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  <c r="AL694" t="str">
        <f>MIS[[#This Row],[Broker]]</f>
        <v>AR</v>
      </c>
      <c r="AM694" t="str">
        <f>MIS[[#This Row],[ClientID]]</f>
        <v>JPS10G101</v>
      </c>
    </row>
    <row r="695" spans="1:39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108.4</v>
      </c>
      <c r="AE695">
        <f>MIS[[#This Row],[OrderAverageTradedPrice]]*MIS[[#This Row],[OrderQuantity]]</f>
        <v>11636</v>
      </c>
      <c r="AF695">
        <f>MIS[[#This Row],[LTP]]*MIS[[#This Row],[OrderQuantity]]</f>
        <v>8672</v>
      </c>
      <c r="AG695">
        <f>IF(MIS[[#This Row],[OrderSide]]="SELL",MIS[[#This Row],[VALUE]]-MIS[[#This Row],[LIVE_VALUE]],MIS[[#This Row],[LIVE_VALUE]]-MIS[[#This Row],[VALUE]])</f>
        <v>2964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SENSEX2552083000CE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  <c r="AL695" t="str">
        <f>MIS[[#This Row],[Broker]]</f>
        <v>AR</v>
      </c>
      <c r="AM695" t="str">
        <f>MIS[[#This Row],[ClientID]]</f>
        <v>JPS1787</v>
      </c>
    </row>
    <row r="696" spans="1:39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127.55</v>
      </c>
      <c r="AE696">
        <f>MIS[[#This Row],[OrderAverageTradedPrice]]*MIS[[#This Row],[OrderQuantity]]</f>
        <v>3434</v>
      </c>
      <c r="AF696">
        <f>MIS[[#This Row],[LTP]]*MIS[[#This Row],[OrderQuantity]]</f>
        <v>2551</v>
      </c>
      <c r="AG696">
        <f>IF(MIS[[#This Row],[OrderSide]]="SELL",MIS[[#This Row],[VALUE]]-MIS[[#This Row],[LIVE_VALUE]],MIS[[#This Row],[LIVE_VALUE]]-MIS[[#This Row],[VALUE]])</f>
        <v>883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SENSEX2552082900CE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  <c r="AL696" t="str">
        <f>MIS[[#This Row],[Broker]]</f>
        <v>IIFL</v>
      </c>
      <c r="AM696" t="str">
        <f>MIS[[#This Row],[ClientID]]</f>
        <v>FINE1M02</v>
      </c>
    </row>
    <row r="697" spans="1:39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87.1</v>
      </c>
      <c r="AE697">
        <f>MIS[[#This Row],[OrderAverageTradedPrice]]*MIS[[#This Row],[OrderQuantity]]</f>
        <v>3002</v>
      </c>
      <c r="AF697">
        <f>MIS[[#This Row],[LTP]]*MIS[[#This Row],[OrderQuantity]]</f>
        <v>1742</v>
      </c>
      <c r="AG697">
        <f>IF(MIS[[#This Row],[OrderSide]]="SELL",MIS[[#This Row],[VALUE]]-MIS[[#This Row],[LIVE_VALUE]],MIS[[#This Row],[LIVE_VALUE]]-MIS[[#This Row],[VALUE]])</f>
        <v>1260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SENSEX2552081400PE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  <c r="AL697" t="str">
        <f>MIS[[#This Row],[Broker]]</f>
        <v>IIFL</v>
      </c>
      <c r="AM697" t="str">
        <f>MIS[[#This Row],[ClientID]]</f>
        <v>FINE1M02</v>
      </c>
    </row>
    <row r="698" spans="1:39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87.1</v>
      </c>
      <c r="AE698">
        <f>MIS[[#This Row],[OrderAverageTradedPrice]]*MIS[[#This Row],[OrderQuantity]]</f>
        <v>41832</v>
      </c>
      <c r="AF698">
        <f>MIS[[#This Row],[LTP]]*MIS[[#This Row],[OrderQuantity]]</f>
        <v>24388</v>
      </c>
      <c r="AG698">
        <f>IF(MIS[[#This Row],[OrderSide]]="SELL",MIS[[#This Row],[VALUE]]-MIS[[#This Row],[LIVE_VALUE]],MIS[[#This Row],[LIVE_VALUE]]-MIS[[#This Row],[VALUE]])</f>
        <v>17444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SENSEX2552081400PE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  <c r="AL698" t="str">
        <f>MIS[[#This Row],[Broker]]</f>
        <v>MO</v>
      </c>
      <c r="AM698" t="str">
        <f>MIS[[#This Row],[ClientID]]</f>
        <v>DELD991</v>
      </c>
    </row>
    <row r="699" spans="1:39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108.4</v>
      </c>
      <c r="AE699">
        <f>MIS[[#This Row],[OrderAverageTradedPrice]]*MIS[[#This Row],[OrderQuantity]]</f>
        <v>11771</v>
      </c>
      <c r="AF699">
        <f>MIS[[#This Row],[LTP]]*MIS[[#This Row],[OrderQuantity]]</f>
        <v>8672</v>
      </c>
      <c r="AG699">
        <f>IF(MIS[[#This Row],[OrderSide]]="SELL",MIS[[#This Row],[VALUE]]-MIS[[#This Row],[LIVE_VALUE]],MIS[[#This Row],[LIVE_VALUE]]-MIS[[#This Row],[VALUE]])</f>
        <v>3099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SENSEX2552083000CE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  <c r="AL699" t="str">
        <f>MIS[[#This Row],[Broker]]</f>
        <v>MO</v>
      </c>
      <c r="AM699" t="str">
        <f>MIS[[#This Row],[ClientID]]</f>
        <v>OMDLAS1225</v>
      </c>
    </row>
    <row r="700" spans="1:39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87.1</v>
      </c>
      <c r="AE700">
        <f>MIS[[#This Row],[OrderAverageTradedPrice]]*MIS[[#This Row],[OrderQuantity]]</f>
        <v>12009</v>
      </c>
      <c r="AF700">
        <f>MIS[[#This Row],[LTP]]*MIS[[#This Row],[OrderQuantity]]</f>
        <v>6968</v>
      </c>
      <c r="AG700">
        <f>IF(MIS[[#This Row],[OrderSide]]="SELL",MIS[[#This Row],[VALUE]]-MIS[[#This Row],[LIVE_VALUE]],MIS[[#This Row],[LIVE_VALUE]]-MIS[[#This Row],[VALUE]])</f>
        <v>5041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SENSEX2552081400PE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  <c r="AL700" t="str">
        <f>MIS[[#This Row],[Broker]]</f>
        <v>MO</v>
      </c>
      <c r="AM700" t="str">
        <f>MIS[[#This Row],[ClientID]]</f>
        <v>OMDLAS1225</v>
      </c>
    </row>
    <row r="701" spans="1:39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108.4</v>
      </c>
      <c r="AE701">
        <f>MIS[[#This Row],[OrderAverageTradedPrice]]*MIS[[#This Row],[OrderQuantity]]</f>
        <v>11725</v>
      </c>
      <c r="AF701">
        <f>MIS[[#This Row],[LTP]]*MIS[[#This Row],[OrderQuantity]]</f>
        <v>8672</v>
      </c>
      <c r="AG701">
        <f>IF(MIS[[#This Row],[OrderSide]]="SELL",MIS[[#This Row],[VALUE]]-MIS[[#This Row],[LIVE_VALUE]],MIS[[#This Row],[LIVE_VALUE]]-MIS[[#This Row],[VALUE]])</f>
        <v>3053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SENSEX2552083000CE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  <c r="AL701" t="str">
        <f>MIS[[#This Row],[Broker]]</f>
        <v>MO</v>
      </c>
      <c r="AM701" t="str">
        <f>MIS[[#This Row],[ClientID]]</f>
        <v>OMDLAS1226</v>
      </c>
    </row>
    <row r="702" spans="1:39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87.1</v>
      </c>
      <c r="AE702">
        <f>MIS[[#This Row],[OrderAverageTradedPrice]]*MIS[[#This Row],[OrderQuantity]]</f>
        <v>11931</v>
      </c>
      <c r="AF702">
        <f>MIS[[#This Row],[LTP]]*MIS[[#This Row],[OrderQuantity]]</f>
        <v>6968</v>
      </c>
      <c r="AG702">
        <f>IF(MIS[[#This Row],[OrderSide]]="SELL",MIS[[#This Row],[VALUE]]-MIS[[#This Row],[LIVE_VALUE]],MIS[[#This Row],[LIVE_VALUE]]-MIS[[#This Row],[VALUE]])</f>
        <v>4963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SENSEX2552081400PE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  <c r="AL702" t="str">
        <f>MIS[[#This Row],[Broker]]</f>
        <v>MO</v>
      </c>
      <c r="AM702" t="str">
        <f>MIS[[#This Row],[ClientID]]</f>
        <v>OMDLAS1226</v>
      </c>
    </row>
    <row r="703" spans="1:39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87.1</v>
      </c>
      <c r="AE703">
        <f>MIS[[#This Row],[OrderAverageTradedPrice]]*MIS[[#This Row],[OrderQuantity]]</f>
        <v>8997</v>
      </c>
      <c r="AF703">
        <f>MIS[[#This Row],[LTP]]*MIS[[#This Row],[OrderQuantity]]</f>
        <v>5226</v>
      </c>
      <c r="AG703">
        <f>IF(MIS[[#This Row],[OrderSide]]="SELL",MIS[[#This Row],[VALUE]]-MIS[[#This Row],[LIVE_VALUE]],MIS[[#This Row],[LIVE_VALUE]]-MIS[[#This Row],[VALUE]])</f>
        <v>3771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SENSEX2552081400PE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  <c r="AL703" t="str">
        <f>MIS[[#This Row],[Broker]]</f>
        <v>MO</v>
      </c>
      <c r="AM703" t="str">
        <f>MIS[[#This Row],[ClientID]]</f>
        <v>OMDLAS1227</v>
      </c>
    </row>
    <row r="704" spans="1:39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108.4</v>
      </c>
      <c r="AE704">
        <f>MIS[[#This Row],[OrderAverageTradedPrice]]*MIS[[#This Row],[OrderQuantity]]</f>
        <v>11695</v>
      </c>
      <c r="AF704">
        <f>MIS[[#This Row],[LTP]]*MIS[[#This Row],[OrderQuantity]]</f>
        <v>8672</v>
      </c>
      <c r="AG704">
        <f>IF(MIS[[#This Row],[OrderSide]]="SELL",MIS[[#This Row],[VALUE]]-MIS[[#This Row],[LIVE_VALUE]],MIS[[#This Row],[LIVE_VALUE]]-MIS[[#This Row],[VALUE]])</f>
        <v>3023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SENSEX2552083000CE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  <c r="AL704" t="str">
        <f>MIS[[#This Row],[Broker]]</f>
        <v>MO</v>
      </c>
      <c r="AM704" t="str">
        <f>MIS[[#This Row],[ClientID]]</f>
        <v>OMDLAS1229</v>
      </c>
    </row>
    <row r="705" spans="1:39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87.1</v>
      </c>
      <c r="AE705">
        <f>MIS[[#This Row],[OrderAverageTradedPrice]]*MIS[[#This Row],[OrderQuantity]]</f>
        <v>11948</v>
      </c>
      <c r="AF705">
        <f>MIS[[#This Row],[LTP]]*MIS[[#This Row],[OrderQuantity]]</f>
        <v>6968</v>
      </c>
      <c r="AG705">
        <f>IF(MIS[[#This Row],[OrderSide]]="SELL",MIS[[#This Row],[VALUE]]-MIS[[#This Row],[LIVE_VALUE]],MIS[[#This Row],[LIVE_VALUE]]-MIS[[#This Row],[VALUE]])</f>
        <v>4980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SENSEX2552081400PE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  <c r="AL705" t="str">
        <f>MIS[[#This Row],[Broker]]</f>
        <v>MO</v>
      </c>
      <c r="AM705" t="str">
        <f>MIS[[#This Row],[ClientID]]</f>
        <v>OMDLAS1229</v>
      </c>
    </row>
    <row r="706" spans="1:39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127.55</v>
      </c>
      <c r="AE706">
        <f>MIS[[#This Row],[OrderAverageTradedPrice]]*MIS[[#This Row],[OrderQuantity]]</f>
        <v>3404</v>
      </c>
      <c r="AF706">
        <f>MIS[[#This Row],[LTP]]*MIS[[#This Row],[OrderQuantity]]</f>
        <v>2551</v>
      </c>
      <c r="AG706">
        <f>IF(MIS[[#This Row],[OrderSide]]="SELL",MIS[[#This Row],[VALUE]]-MIS[[#This Row],[LIVE_VALUE]],MIS[[#This Row],[LIVE_VALUE]]-MIS[[#This Row],[VALUE]])</f>
        <v>853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SENSEX2552082900CE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  <c r="AL706" t="str">
        <f>MIS[[#This Row],[Broker]]</f>
        <v>MO</v>
      </c>
      <c r="AM706" t="str">
        <f>MIS[[#This Row],[ClientID]]</f>
        <v>OMDLAS1233</v>
      </c>
    </row>
    <row r="707" spans="1:39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87.1</v>
      </c>
      <c r="AE707">
        <f>MIS[[#This Row],[OrderAverageTradedPrice]]*MIS[[#This Row],[OrderQuantity]]</f>
        <v>6022</v>
      </c>
      <c r="AF707">
        <f>MIS[[#This Row],[LTP]]*MIS[[#This Row],[OrderQuantity]]</f>
        <v>3484</v>
      </c>
      <c r="AG707">
        <f>IF(MIS[[#This Row],[OrderSide]]="SELL",MIS[[#This Row],[VALUE]]-MIS[[#This Row],[LIVE_VALUE]],MIS[[#This Row],[LIVE_VALUE]]-MIS[[#This Row],[VALUE]])</f>
        <v>2538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SENSEX2552081400PE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  <c r="AL707" t="str">
        <f>MIS[[#This Row],[Broker]]</f>
        <v>AR</v>
      </c>
      <c r="AM707" t="str">
        <f>MIS[[#This Row],[ClientID]]</f>
        <v>GKOHNA327</v>
      </c>
    </row>
    <row r="708" spans="1:39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87.1</v>
      </c>
      <c r="AE708">
        <f>MIS[[#This Row],[OrderAverageTradedPrice]]*MIS[[#This Row],[OrderQuantity]]</f>
        <v>5953</v>
      </c>
      <c r="AF708">
        <f>MIS[[#This Row],[LTP]]*MIS[[#This Row],[OrderQuantity]]</f>
        <v>3484</v>
      </c>
      <c r="AG708">
        <f>IF(MIS[[#This Row],[OrderSide]]="SELL",MIS[[#This Row],[VALUE]]-MIS[[#This Row],[LIVE_VALUE]],MIS[[#This Row],[LIVE_VALUE]]-MIS[[#This Row],[VALUE]])</f>
        <v>2469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SENSEX2552081400PE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  <c r="AL708" t="str">
        <f>MIS[[#This Row],[Broker]]</f>
        <v>AR</v>
      </c>
      <c r="AM708" t="str">
        <f>MIS[[#This Row],[ClientID]]</f>
        <v>HOT133</v>
      </c>
    </row>
    <row r="709" spans="1:39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87.1</v>
      </c>
      <c r="AE709">
        <f>MIS[[#This Row],[OrderAverageTradedPrice]]*MIS[[#This Row],[OrderQuantity]]</f>
        <v>2967</v>
      </c>
      <c r="AF709">
        <f>MIS[[#This Row],[LTP]]*MIS[[#This Row],[OrderQuantity]]</f>
        <v>1742</v>
      </c>
      <c r="AG709">
        <f>IF(MIS[[#This Row],[OrderSide]]="SELL",MIS[[#This Row],[VALUE]]-MIS[[#This Row],[LIVE_VALUE]],MIS[[#This Row],[LIVE_VALUE]]-MIS[[#This Row],[VALUE]])</f>
        <v>1225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SENSEX2552081400PE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  <c r="AL709" t="str">
        <f>MIS[[#This Row],[Broker]]</f>
        <v>AR</v>
      </c>
      <c r="AM709" t="str">
        <f>MIS[[#This Row],[ClientID]]</f>
        <v>JPA1043</v>
      </c>
    </row>
    <row r="710" spans="1:39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108.4</v>
      </c>
      <c r="AE710">
        <f>MIS[[#This Row],[OrderAverageTradedPrice]]*MIS[[#This Row],[OrderQuantity]]</f>
        <v>2950</v>
      </c>
      <c r="AF710">
        <f>MIS[[#This Row],[LTP]]*MIS[[#This Row],[OrderQuantity]]</f>
        <v>2168</v>
      </c>
      <c r="AG710">
        <f>IF(MIS[[#This Row],[OrderSide]]="SELL",MIS[[#This Row],[VALUE]]-MIS[[#This Row],[LIVE_VALUE]],MIS[[#This Row],[LIVE_VALUE]]-MIS[[#This Row],[VALUE]])</f>
        <v>782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SENSEX2552083000CE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  <c r="AL710" t="str">
        <f>MIS[[#This Row],[Broker]]</f>
        <v>AR</v>
      </c>
      <c r="AM710" t="str">
        <f>MIS[[#This Row],[ClientID]]</f>
        <v>JPF1A104</v>
      </c>
    </row>
    <row r="711" spans="1:39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87.1</v>
      </c>
      <c r="AE711">
        <f>MIS[[#This Row],[OrderAverageTradedPrice]]*MIS[[#This Row],[OrderQuantity]]</f>
        <v>3007</v>
      </c>
      <c r="AF711">
        <f>MIS[[#This Row],[LTP]]*MIS[[#This Row],[OrderQuantity]]</f>
        <v>1742</v>
      </c>
      <c r="AG711">
        <f>IF(MIS[[#This Row],[OrderSide]]="SELL",MIS[[#This Row],[VALUE]]-MIS[[#This Row],[LIVE_VALUE]],MIS[[#This Row],[LIVE_VALUE]]-MIS[[#This Row],[VALUE]])</f>
        <v>1265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SENSEX2552081400PE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  <c r="AL711" t="str">
        <f>MIS[[#This Row],[Broker]]</f>
        <v>AR</v>
      </c>
      <c r="AM711" t="str">
        <f>MIS[[#This Row],[ClientID]]</f>
        <v>JPF1A200</v>
      </c>
    </row>
    <row r="712" spans="1:39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108.4</v>
      </c>
      <c r="AE712">
        <f>MIS[[#This Row],[OrderAverageTradedPrice]]*MIS[[#This Row],[OrderQuantity]]</f>
        <v>2947</v>
      </c>
      <c r="AF712">
        <f>MIS[[#This Row],[LTP]]*MIS[[#This Row],[OrderQuantity]]</f>
        <v>2168</v>
      </c>
      <c r="AG712">
        <f>IF(MIS[[#This Row],[OrderSide]]="SELL",MIS[[#This Row],[VALUE]]-MIS[[#This Row],[LIVE_VALUE]],MIS[[#This Row],[LIVE_VALUE]]-MIS[[#This Row],[VALUE]])</f>
        <v>779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SENSEX2552083000CE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  <c r="AL712" t="str">
        <f>MIS[[#This Row],[Broker]]</f>
        <v>AR</v>
      </c>
      <c r="AM712" t="str">
        <f>MIS[[#This Row],[ClientID]]</f>
        <v>JPF1G157</v>
      </c>
    </row>
    <row r="713" spans="1:39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87.1</v>
      </c>
      <c r="AE713">
        <f>MIS[[#This Row],[OrderAverageTradedPrice]]*MIS[[#This Row],[OrderQuantity]]</f>
        <v>3006</v>
      </c>
      <c r="AF713">
        <f>MIS[[#This Row],[LTP]]*MIS[[#This Row],[OrderQuantity]]</f>
        <v>1742</v>
      </c>
      <c r="AG713">
        <f>IF(MIS[[#This Row],[OrderSide]]="SELL",MIS[[#This Row],[VALUE]]-MIS[[#This Row],[LIVE_VALUE]],MIS[[#This Row],[LIVE_VALUE]]-MIS[[#This Row],[VALUE]])</f>
        <v>1264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SENSEX2552081400PE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  <c r="AL713" t="str">
        <f>MIS[[#This Row],[Broker]]</f>
        <v>AR</v>
      </c>
      <c r="AM713" t="str">
        <f>MIS[[#This Row],[ClientID]]</f>
        <v>JPF1H106</v>
      </c>
    </row>
    <row r="714" spans="1:39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108.4</v>
      </c>
      <c r="AE714">
        <f>MIS[[#This Row],[OrderAverageTradedPrice]]*MIS[[#This Row],[OrderQuantity]]</f>
        <v>2924</v>
      </c>
      <c r="AF714">
        <f>MIS[[#This Row],[LTP]]*MIS[[#This Row],[OrderQuantity]]</f>
        <v>2168</v>
      </c>
      <c r="AG714">
        <f>IF(MIS[[#This Row],[OrderSide]]="SELL",MIS[[#This Row],[VALUE]]-MIS[[#This Row],[LIVE_VALUE]],MIS[[#This Row],[LIVE_VALUE]]-MIS[[#This Row],[VALUE]])</f>
        <v>756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SENSEX2552083000CE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  <c r="AL714" t="str">
        <f>MIS[[#This Row],[Broker]]</f>
        <v>AR</v>
      </c>
      <c r="AM714" t="str">
        <f>MIS[[#This Row],[ClientID]]</f>
        <v>JPF1K163</v>
      </c>
    </row>
    <row r="715" spans="1:39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87.1</v>
      </c>
      <c r="AE715">
        <f>MIS[[#This Row],[OrderAverageTradedPrice]]*MIS[[#This Row],[OrderQuantity]]</f>
        <v>2995</v>
      </c>
      <c r="AF715">
        <f>MIS[[#This Row],[LTP]]*MIS[[#This Row],[OrderQuantity]]</f>
        <v>1742</v>
      </c>
      <c r="AG715">
        <f>IF(MIS[[#This Row],[OrderSide]]="SELL",MIS[[#This Row],[VALUE]]-MIS[[#This Row],[LIVE_VALUE]],MIS[[#This Row],[LIVE_VALUE]]-MIS[[#This Row],[VALUE]])</f>
        <v>1253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SENSEX2552081400PE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  <c r="AL715" t="str">
        <f>MIS[[#This Row],[Broker]]</f>
        <v>AR</v>
      </c>
      <c r="AM715" t="str">
        <f>MIS[[#This Row],[ClientID]]</f>
        <v>JPF1K163</v>
      </c>
    </row>
    <row r="716" spans="1:39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87.1</v>
      </c>
      <c r="AE716">
        <f>MIS[[#This Row],[OrderAverageTradedPrice]]*MIS[[#This Row],[OrderQuantity]]</f>
        <v>5960</v>
      </c>
      <c r="AF716">
        <f>MIS[[#This Row],[LTP]]*MIS[[#This Row],[OrderQuantity]]</f>
        <v>3484</v>
      </c>
      <c r="AG716">
        <f>IF(MIS[[#This Row],[OrderSide]]="SELL",MIS[[#This Row],[VALUE]]-MIS[[#This Row],[LIVE_VALUE]],MIS[[#This Row],[LIVE_VALUE]]-MIS[[#This Row],[VALUE]])</f>
        <v>2476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SENSEX2552081400PE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  <c r="AL716" t="str">
        <f>MIS[[#This Row],[Broker]]</f>
        <v>AR</v>
      </c>
      <c r="AM716" t="str">
        <f>MIS[[#This Row],[ClientID]]</f>
        <v>JPF1N169</v>
      </c>
    </row>
    <row r="717" spans="1:39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87.1</v>
      </c>
      <c r="AE717">
        <f>MIS[[#This Row],[OrderAverageTradedPrice]]*MIS[[#This Row],[OrderQuantity]]</f>
        <v>6014</v>
      </c>
      <c r="AF717">
        <f>MIS[[#This Row],[LTP]]*MIS[[#This Row],[OrderQuantity]]</f>
        <v>3484</v>
      </c>
      <c r="AG717">
        <f>IF(MIS[[#This Row],[OrderSide]]="SELL",MIS[[#This Row],[VALUE]]-MIS[[#This Row],[LIVE_VALUE]],MIS[[#This Row],[LIVE_VALUE]]-MIS[[#This Row],[VALUE]])</f>
        <v>2530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SENSEX2552081400PE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  <c r="AL717" t="str">
        <f>MIS[[#This Row],[Broker]]</f>
        <v>AR</v>
      </c>
      <c r="AM717" t="str">
        <f>MIS[[#This Row],[ClientID]]</f>
        <v>JPF1R212</v>
      </c>
    </row>
    <row r="718" spans="1:39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108.4</v>
      </c>
      <c r="AE718">
        <f>MIS[[#This Row],[OrderAverageTradedPrice]]*MIS[[#This Row],[OrderQuantity]]</f>
        <v>2956</v>
      </c>
      <c r="AF718">
        <f>MIS[[#This Row],[LTP]]*MIS[[#This Row],[OrderQuantity]]</f>
        <v>2168</v>
      </c>
      <c r="AG718">
        <f>IF(MIS[[#This Row],[OrderSide]]="SELL",MIS[[#This Row],[VALUE]]-MIS[[#This Row],[LIVE_VALUE]],MIS[[#This Row],[LIVE_VALUE]]-MIS[[#This Row],[VALUE]])</f>
        <v>788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SENSEX2552083000CE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  <c r="AL718" t="str">
        <f>MIS[[#This Row],[Broker]]</f>
        <v>AR</v>
      </c>
      <c r="AM718" t="str">
        <f>MIS[[#This Row],[ClientID]]</f>
        <v>JPF1S138</v>
      </c>
    </row>
    <row r="719" spans="1:39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87.1</v>
      </c>
      <c r="AE719">
        <f>MIS[[#This Row],[OrderAverageTradedPrice]]*MIS[[#This Row],[OrderQuantity]]</f>
        <v>2983</v>
      </c>
      <c r="AF719">
        <f>MIS[[#This Row],[LTP]]*MIS[[#This Row],[OrderQuantity]]</f>
        <v>1742</v>
      </c>
      <c r="AG719">
        <f>IF(MIS[[#This Row],[OrderSide]]="SELL",MIS[[#This Row],[VALUE]]-MIS[[#This Row],[LIVE_VALUE]],MIS[[#This Row],[LIVE_VALUE]]-MIS[[#This Row],[VALUE]])</f>
        <v>1241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SENSEX2552081400PE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  <c r="AL719" t="str">
        <f>MIS[[#This Row],[Broker]]</f>
        <v>AR</v>
      </c>
      <c r="AM719" t="str">
        <f>MIS[[#This Row],[ClientID]]</f>
        <v>JPF1S222</v>
      </c>
    </row>
    <row r="720" spans="1:39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87.1</v>
      </c>
      <c r="AE720">
        <f>MIS[[#This Row],[OrderAverageTradedPrice]]*MIS[[#This Row],[OrderQuantity]]</f>
        <v>2976</v>
      </c>
      <c r="AF720">
        <f>MIS[[#This Row],[LTP]]*MIS[[#This Row],[OrderQuantity]]</f>
        <v>1742</v>
      </c>
      <c r="AG720">
        <f>IF(MIS[[#This Row],[OrderSide]]="SELL",MIS[[#This Row],[VALUE]]-MIS[[#This Row],[LIVE_VALUE]],MIS[[#This Row],[LIVE_VALUE]]-MIS[[#This Row],[VALUE]])</f>
        <v>1234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SENSEX2552081400PE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  <c r="AL720" t="str">
        <f>MIS[[#This Row],[Broker]]</f>
        <v>AR</v>
      </c>
      <c r="AM720" t="str">
        <f>MIS[[#This Row],[ClientID]]</f>
        <v>JPF1V101</v>
      </c>
    </row>
    <row r="721" spans="1:39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87.1</v>
      </c>
      <c r="AE721">
        <f>MIS[[#This Row],[OrderAverageTradedPrice]]*MIS[[#This Row],[OrderQuantity]]</f>
        <v>2985</v>
      </c>
      <c r="AF721">
        <f>MIS[[#This Row],[LTP]]*MIS[[#This Row],[OrderQuantity]]</f>
        <v>1742</v>
      </c>
      <c r="AG721">
        <f>IF(MIS[[#This Row],[OrderSide]]="SELL",MIS[[#This Row],[VALUE]]-MIS[[#This Row],[LIVE_VALUE]],MIS[[#This Row],[LIVE_VALUE]]-MIS[[#This Row],[VALUE]])</f>
        <v>1243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SENSEX2552081400PE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  <c r="AL721" t="str">
        <f>MIS[[#This Row],[Broker]]</f>
        <v>AR</v>
      </c>
      <c r="AM721" t="str">
        <f>MIS[[#This Row],[ClientID]]</f>
        <v>JPF1V179</v>
      </c>
    </row>
    <row r="722" spans="1:39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87.1</v>
      </c>
      <c r="AE722">
        <f>MIS[[#This Row],[OrderAverageTradedPrice]]*MIS[[#This Row],[OrderQuantity]]</f>
        <v>2980</v>
      </c>
      <c r="AF722">
        <f>MIS[[#This Row],[LTP]]*MIS[[#This Row],[OrderQuantity]]</f>
        <v>1742</v>
      </c>
      <c r="AG722">
        <f>IF(MIS[[#This Row],[OrderSide]]="SELL",MIS[[#This Row],[VALUE]]-MIS[[#This Row],[LIVE_VALUE]],MIS[[#This Row],[LIVE_VALUE]]-MIS[[#This Row],[VALUE]])</f>
        <v>1238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SENSEX2552081400PE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  <c r="AL722" t="str">
        <f>MIS[[#This Row],[Broker]]</f>
        <v>AR</v>
      </c>
      <c r="AM722" t="str">
        <f>MIS[[#This Row],[ClientID]]</f>
        <v>JPP690</v>
      </c>
    </row>
    <row r="723" spans="1:39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87.1</v>
      </c>
      <c r="AE723">
        <f>MIS[[#This Row],[OrderAverageTradedPrice]]*MIS[[#This Row],[OrderQuantity]]</f>
        <v>11951</v>
      </c>
      <c r="AF723">
        <f>MIS[[#This Row],[LTP]]*MIS[[#This Row],[OrderQuantity]]</f>
        <v>6968</v>
      </c>
      <c r="AG723">
        <f>IF(MIS[[#This Row],[OrderSide]]="SELL",MIS[[#This Row],[VALUE]]-MIS[[#This Row],[LIVE_VALUE]],MIS[[#This Row],[LIVE_VALUE]]-MIS[[#This Row],[VALUE]])</f>
        <v>4983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SENSEX2552081400PE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  <c r="AL723" t="str">
        <f>MIS[[#This Row],[Broker]]</f>
        <v>AR</v>
      </c>
      <c r="AM723" t="str">
        <f>MIS[[#This Row],[ClientID]]</f>
        <v>JPS1787</v>
      </c>
    </row>
    <row r="724" spans="1:39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108.4</v>
      </c>
      <c r="AE724">
        <f>MIS[[#This Row],[OrderAverageTradedPrice]]*MIS[[#This Row],[OrderQuantity]]</f>
        <v>26739.000000000004</v>
      </c>
      <c r="AF724">
        <f>MIS[[#This Row],[LTP]]*MIS[[#This Row],[OrderQuantity]]</f>
        <v>19512</v>
      </c>
      <c r="AG724">
        <f>IF(MIS[[#This Row],[OrderSide]]="SELL",MIS[[#This Row],[VALUE]]-MIS[[#This Row],[LIVE_VALUE]],MIS[[#This Row],[LIVE_VALUE]]-MIS[[#This Row],[VALUE]])</f>
        <v>7227.0000000000036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SENSEX2552083000CE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  <c r="AL724" t="str">
        <f>MIS[[#This Row],[Broker]]</f>
        <v>JM</v>
      </c>
      <c r="AM724" t="str">
        <f>MIS[[#This Row],[ClientID]]</f>
        <v>12314455</v>
      </c>
    </row>
    <row r="725" spans="1:39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127.55</v>
      </c>
      <c r="AE725">
        <f>MIS[[#This Row],[OrderAverageTradedPrice]]*MIS[[#This Row],[OrderQuantity]]</f>
        <v>3436</v>
      </c>
      <c r="AF725">
        <f>MIS[[#This Row],[LTP]]*MIS[[#This Row],[OrderQuantity]]</f>
        <v>2551</v>
      </c>
      <c r="AG725">
        <f>IF(MIS[[#This Row],[OrderSide]]="SELL",MIS[[#This Row],[VALUE]]-MIS[[#This Row],[LIVE_VALUE]],MIS[[#This Row],[LIVE_VALUE]]-MIS[[#This Row],[VALUE]])</f>
        <v>885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SENSEX2552082900CE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  <c r="AL725" t="str">
        <f>MIS[[#This Row],[Broker]]</f>
        <v>JM</v>
      </c>
      <c r="AM725" t="str">
        <f>MIS[[#This Row],[ClientID]]</f>
        <v>12314526</v>
      </c>
    </row>
    <row r="726" spans="1:39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87.1</v>
      </c>
      <c r="AE726">
        <f>MIS[[#This Row],[OrderAverageTradedPrice]]*MIS[[#This Row],[OrderQuantity]]</f>
        <v>3013</v>
      </c>
      <c r="AF726">
        <f>MIS[[#This Row],[LTP]]*MIS[[#This Row],[OrderQuantity]]</f>
        <v>1742</v>
      </c>
      <c r="AG726">
        <f>IF(MIS[[#This Row],[OrderSide]]="SELL",MIS[[#This Row],[VALUE]]-MIS[[#This Row],[LIVE_VALUE]],MIS[[#This Row],[LIVE_VALUE]]-MIS[[#This Row],[VALUE]])</f>
        <v>1271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SENSEX2552081400PE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  <c r="AL726" t="str">
        <f>MIS[[#This Row],[Broker]]</f>
        <v>JM</v>
      </c>
      <c r="AM726" t="str">
        <f>MIS[[#This Row],[ClientID]]</f>
        <v>12314526</v>
      </c>
    </row>
    <row r="727" spans="1:39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108.4</v>
      </c>
      <c r="AE727">
        <f>MIS[[#This Row],[OrderAverageTradedPrice]]*MIS[[#This Row],[OrderQuantity]]</f>
        <v>38400.999999999782</v>
      </c>
      <c r="AF727">
        <f>MIS[[#This Row],[LTP]]*MIS[[#This Row],[OrderQuantity]]</f>
        <v>28184</v>
      </c>
      <c r="AG727">
        <f>IF(MIS[[#This Row],[OrderSide]]="SELL",MIS[[#This Row],[VALUE]]-MIS[[#This Row],[LIVE_VALUE]],MIS[[#This Row],[LIVE_VALUE]]-MIS[[#This Row],[VALUE]])</f>
        <v>10216.999999999782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SENSEX2552083000CE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  <c r="AL727" t="str">
        <f>MIS[[#This Row],[Broker]]</f>
        <v>JM</v>
      </c>
      <c r="AM727" t="str">
        <f>MIS[[#This Row],[ClientID]]</f>
        <v>12314964</v>
      </c>
    </row>
    <row r="728" spans="1:39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108.4</v>
      </c>
      <c r="AE728">
        <f>MIS[[#This Row],[OrderAverageTradedPrice]]*MIS[[#This Row],[OrderQuantity]]</f>
        <v>8872.99999999998</v>
      </c>
      <c r="AF728">
        <f>MIS[[#This Row],[LTP]]*MIS[[#This Row],[OrderQuantity]]</f>
        <v>6504</v>
      </c>
      <c r="AG728">
        <f>IF(MIS[[#This Row],[OrderSide]]="SELL",MIS[[#This Row],[VALUE]]-MIS[[#This Row],[LIVE_VALUE]],MIS[[#This Row],[LIVE_VALUE]]-MIS[[#This Row],[VALUE]])</f>
        <v>2368.99999999998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SENSEX2552083000CE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  <c r="AL728" t="str">
        <f>MIS[[#This Row],[Broker]]</f>
        <v>MO</v>
      </c>
      <c r="AM728" t="str">
        <f>MIS[[#This Row],[ClientID]]</f>
        <v>FINE1F02</v>
      </c>
    </row>
    <row r="729" spans="1:39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108.4</v>
      </c>
      <c r="AE729">
        <f>MIS[[#This Row],[OrderAverageTradedPrice]]*MIS[[#This Row],[OrderQuantity]]</f>
        <v>8853</v>
      </c>
      <c r="AF729">
        <f>MIS[[#This Row],[LTP]]*MIS[[#This Row],[OrderQuantity]]</f>
        <v>6504</v>
      </c>
      <c r="AG729">
        <f>IF(MIS[[#This Row],[OrderSide]]="SELL",MIS[[#This Row],[VALUE]]-MIS[[#This Row],[LIVE_VALUE]],MIS[[#This Row],[LIVE_VALUE]]-MIS[[#This Row],[VALUE]])</f>
        <v>2349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SENSEX2552083000CE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  <c r="AL729" t="str">
        <f>MIS[[#This Row],[Broker]]</f>
        <v>MO</v>
      </c>
      <c r="AM729" t="str">
        <f>MIS[[#This Row],[ClientID]]</f>
        <v>OMDLAS1215</v>
      </c>
    </row>
    <row r="730" spans="1:39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87.1</v>
      </c>
      <c r="AE730">
        <f>MIS[[#This Row],[OrderAverageTradedPrice]]*MIS[[#This Row],[OrderQuantity]]</f>
        <v>2995</v>
      </c>
      <c r="AF730">
        <f>MIS[[#This Row],[LTP]]*MIS[[#This Row],[OrderQuantity]]</f>
        <v>1742</v>
      </c>
      <c r="AG730">
        <f>IF(MIS[[#This Row],[OrderSide]]="SELL",MIS[[#This Row],[VALUE]]-MIS[[#This Row],[LIVE_VALUE]],MIS[[#This Row],[LIVE_VALUE]]-MIS[[#This Row],[VALUE]])</f>
        <v>1253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SENSEX2552081400PE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  <c r="AL730" t="str">
        <f>MIS[[#This Row],[Broker]]</f>
        <v>MO</v>
      </c>
      <c r="AM730" t="str">
        <f>MIS[[#This Row],[ClientID]]</f>
        <v>OMDLAS1233</v>
      </c>
    </row>
    <row r="731" spans="1:39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108.4</v>
      </c>
      <c r="AE731">
        <f>MIS[[#This Row],[OrderAverageTradedPrice]]*MIS[[#This Row],[OrderQuantity]]</f>
        <v>23378</v>
      </c>
      <c r="AF731">
        <f>MIS[[#This Row],[LTP]]*MIS[[#This Row],[OrderQuantity]]</f>
        <v>17344</v>
      </c>
      <c r="AG731">
        <f>IF(MIS[[#This Row],[OrderSide]]="SELL",MIS[[#This Row],[VALUE]]-MIS[[#This Row],[LIVE_VALUE]],MIS[[#This Row],[LIVE_VALUE]]-MIS[[#This Row],[VALUE]])</f>
        <v>6034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SENSEX2552083000CE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  <c r="AL731" t="str">
        <f>MIS[[#This Row],[Broker]]</f>
        <v>XTS</v>
      </c>
      <c r="AM731" t="str">
        <f>MIS[[#This Row],[ClientID]]</f>
        <v>FIXAKE0000</v>
      </c>
    </row>
    <row r="732" spans="1:39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87.1</v>
      </c>
      <c r="AE732">
        <f>MIS[[#This Row],[OrderAverageTradedPrice]]*MIS[[#This Row],[OrderQuantity]]</f>
        <v>23852</v>
      </c>
      <c r="AF732">
        <f>MIS[[#This Row],[LTP]]*MIS[[#This Row],[OrderQuantity]]</f>
        <v>13936</v>
      </c>
      <c r="AG732">
        <f>IF(MIS[[#This Row],[OrderSide]]="SELL",MIS[[#This Row],[VALUE]]-MIS[[#This Row],[LIVE_VALUE]],MIS[[#This Row],[LIVE_VALUE]]-MIS[[#This Row],[VALUE]])</f>
        <v>9916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SENSEX2552081400PE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  <c r="AL732" t="str">
        <f>MIS[[#This Row],[Broker]]</f>
        <v>XTS</v>
      </c>
      <c r="AM732" t="str">
        <f>MIS[[#This Row],[ClientID]]</f>
        <v>FIXAKE0000</v>
      </c>
    </row>
    <row r="733" spans="1:39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87.1</v>
      </c>
      <c r="AE733">
        <f>MIS[[#This Row],[OrderAverageTradedPrice]]*MIS[[#This Row],[OrderQuantity]]</f>
        <v>2991</v>
      </c>
      <c r="AF733">
        <f>MIS[[#This Row],[LTP]]*MIS[[#This Row],[OrderQuantity]]</f>
        <v>1742</v>
      </c>
      <c r="AG733">
        <f>IF(MIS[[#This Row],[OrderSide]]="SELL",MIS[[#This Row],[VALUE]]-MIS[[#This Row],[LIVE_VALUE]],MIS[[#This Row],[LIVE_VALUE]]-MIS[[#This Row],[VALUE]])</f>
        <v>1249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SENSEX2552081400PE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  <c r="AL733" t="str">
        <f>MIS[[#This Row],[Broker]]</f>
        <v>AR</v>
      </c>
      <c r="AM733" t="str">
        <f>MIS[[#This Row],[ClientID]]</f>
        <v>JPF1A104</v>
      </c>
    </row>
    <row r="734" spans="1:39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87.1</v>
      </c>
      <c r="AE734">
        <f>MIS[[#This Row],[OrderAverageTradedPrice]]*MIS[[#This Row],[OrderQuantity]]</f>
        <v>2961</v>
      </c>
      <c r="AF734">
        <f>MIS[[#This Row],[LTP]]*MIS[[#This Row],[OrderQuantity]]</f>
        <v>1742</v>
      </c>
      <c r="AG734">
        <f>IF(MIS[[#This Row],[OrderSide]]="SELL",MIS[[#This Row],[VALUE]]-MIS[[#This Row],[LIVE_VALUE]],MIS[[#This Row],[LIVE_VALUE]]-MIS[[#This Row],[VALUE]])</f>
        <v>1219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SENSEX2552081400PE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  <c r="AL734" t="str">
        <f>MIS[[#This Row],[Broker]]</f>
        <v>AR</v>
      </c>
      <c r="AM734" t="str">
        <f>MIS[[#This Row],[ClientID]]</f>
        <v>JPF1G157</v>
      </c>
    </row>
    <row r="735" spans="1:39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87.1</v>
      </c>
      <c r="AE735">
        <f>MIS[[#This Row],[OrderAverageTradedPrice]]*MIS[[#This Row],[OrderQuantity]]</f>
        <v>2974</v>
      </c>
      <c r="AF735">
        <f>MIS[[#This Row],[LTP]]*MIS[[#This Row],[OrderQuantity]]</f>
        <v>1742</v>
      </c>
      <c r="AG735">
        <f>IF(MIS[[#This Row],[OrderSide]]="SELL",MIS[[#This Row],[VALUE]]-MIS[[#This Row],[LIVE_VALUE]],MIS[[#This Row],[LIVE_VALUE]]-MIS[[#This Row],[VALUE]])</f>
        <v>1232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SENSEX2552081400PE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  <c r="AL735" t="str">
        <f>MIS[[#This Row],[Broker]]</f>
        <v>AR</v>
      </c>
      <c r="AM735" t="str">
        <f>MIS[[#This Row],[ClientID]]</f>
        <v>JPF1S138</v>
      </c>
    </row>
    <row r="736" spans="1:39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108.4</v>
      </c>
      <c r="AE736">
        <f>MIS[[#This Row],[OrderAverageTradedPrice]]*MIS[[#This Row],[OrderQuantity]]</f>
        <v>3032</v>
      </c>
      <c r="AF736">
        <f>MIS[[#This Row],[LTP]]*MIS[[#This Row],[OrderQuantity]]</f>
        <v>2168</v>
      </c>
      <c r="AG736">
        <f>IF(MIS[[#This Row],[OrderSide]]="SELL",MIS[[#This Row],[VALUE]]-MIS[[#This Row],[LIVE_VALUE]],MIS[[#This Row],[LIVE_VALUE]]-MIS[[#This Row],[VALUE]])</f>
        <v>864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SENSEX2552083000CE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  <c r="AL736" t="str">
        <f>MIS[[#This Row],[Broker]]</f>
        <v>IIFL</v>
      </c>
      <c r="AM736" t="str">
        <f>MIS[[#This Row],[ClientID]]</f>
        <v>FINE1P01</v>
      </c>
    </row>
    <row r="737" spans="1:39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87.1</v>
      </c>
      <c r="AE737">
        <f>MIS[[#This Row],[OrderAverageTradedPrice]]*MIS[[#This Row],[OrderQuantity]]</f>
        <v>2971</v>
      </c>
      <c r="AF737">
        <f>MIS[[#This Row],[LTP]]*MIS[[#This Row],[OrderQuantity]]</f>
        <v>1742</v>
      </c>
      <c r="AG737">
        <f>IF(MIS[[#This Row],[OrderSide]]="SELL",MIS[[#This Row],[VALUE]]-MIS[[#This Row],[LIVE_VALUE]],MIS[[#This Row],[LIVE_VALUE]]-MIS[[#This Row],[VALUE]])</f>
        <v>1229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SENSEX2552081400PE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  <c r="AL737" t="str">
        <f>MIS[[#This Row],[Broker]]</f>
        <v>IIFL</v>
      </c>
      <c r="AM737" t="str">
        <f>MIS[[#This Row],[ClientID]]</f>
        <v>FINE1P01</v>
      </c>
    </row>
    <row r="738" spans="1:39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108.4</v>
      </c>
      <c r="AE738">
        <f>MIS[[#This Row],[OrderAverageTradedPrice]]*MIS[[#This Row],[OrderQuantity]]</f>
        <v>14940</v>
      </c>
      <c r="AF738">
        <f>MIS[[#This Row],[LTP]]*MIS[[#This Row],[OrderQuantity]]</f>
        <v>10840</v>
      </c>
      <c r="AG738">
        <f>IF(MIS[[#This Row],[OrderSide]]="SELL",MIS[[#This Row],[VALUE]]-MIS[[#This Row],[LIVE_VALUE]],MIS[[#This Row],[LIVE_VALUE]]-MIS[[#This Row],[VALUE]])</f>
        <v>4100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SENSEX2552083000CE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  <c r="AL738" t="str">
        <f>MIS[[#This Row],[Broker]]</f>
        <v>JM</v>
      </c>
      <c r="AM738" t="str">
        <f>MIS[[#This Row],[ClientID]]</f>
        <v>12314412</v>
      </c>
    </row>
    <row r="739" spans="1:39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87.1</v>
      </c>
      <c r="AE739">
        <f>MIS[[#This Row],[OrderAverageTradedPrice]]*MIS[[#This Row],[OrderQuantity]]</f>
        <v>14805.000000000002</v>
      </c>
      <c r="AF739">
        <f>MIS[[#This Row],[LTP]]*MIS[[#This Row],[OrderQuantity]]</f>
        <v>8710</v>
      </c>
      <c r="AG739">
        <f>IF(MIS[[#This Row],[OrderSide]]="SELL",MIS[[#This Row],[VALUE]]-MIS[[#This Row],[LIVE_VALUE]],MIS[[#This Row],[LIVE_VALUE]]-MIS[[#This Row],[VALUE]])</f>
        <v>6095.0000000000018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SENSEX2552081400PE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  <c r="AL739" t="str">
        <f>MIS[[#This Row],[Broker]]</f>
        <v>JM</v>
      </c>
      <c r="AM739" t="str">
        <f>MIS[[#This Row],[ClientID]]</f>
        <v>12314412</v>
      </c>
    </row>
    <row r="740" spans="1:39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87.1</v>
      </c>
      <c r="AE740">
        <f>MIS[[#This Row],[OrderAverageTradedPrice]]*MIS[[#This Row],[OrderQuantity]]</f>
        <v>26923.999999999858</v>
      </c>
      <c r="AF740">
        <f>MIS[[#This Row],[LTP]]*MIS[[#This Row],[OrderQuantity]]</f>
        <v>15677.999999999998</v>
      </c>
      <c r="AG740">
        <f>IF(MIS[[#This Row],[OrderSide]]="SELL",MIS[[#This Row],[VALUE]]-MIS[[#This Row],[LIVE_VALUE]],MIS[[#This Row],[LIVE_VALUE]]-MIS[[#This Row],[VALUE]])</f>
        <v>11245.99999999986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SENSEX2552081400PE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  <c r="AL740" t="str">
        <f>MIS[[#This Row],[Broker]]</f>
        <v>JM</v>
      </c>
      <c r="AM740" t="str">
        <f>MIS[[#This Row],[ClientID]]</f>
        <v>12314455</v>
      </c>
    </row>
    <row r="741" spans="1:39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108.4</v>
      </c>
      <c r="AE741">
        <f>MIS[[#This Row],[OrderAverageTradedPrice]]*MIS[[#This Row],[OrderQuantity]]</f>
        <v>11912</v>
      </c>
      <c r="AF741">
        <f>MIS[[#This Row],[LTP]]*MIS[[#This Row],[OrderQuantity]]</f>
        <v>8672</v>
      </c>
      <c r="AG741">
        <f>IF(MIS[[#This Row],[OrderSide]]="SELL",MIS[[#This Row],[VALUE]]-MIS[[#This Row],[LIVE_VALUE]],MIS[[#This Row],[LIVE_VALUE]]-MIS[[#This Row],[VALUE]])</f>
        <v>3240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SENSEX2552083000CE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  <c r="AL741" t="str">
        <f>MIS[[#This Row],[Broker]]</f>
        <v>JM</v>
      </c>
      <c r="AM741" t="str">
        <f>MIS[[#This Row],[ClientID]]</f>
        <v>12314927</v>
      </c>
    </row>
    <row r="742" spans="1:39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87.1</v>
      </c>
      <c r="AE742">
        <f>MIS[[#This Row],[OrderAverageTradedPrice]]*MIS[[#This Row],[OrderQuantity]]</f>
        <v>38876.999999999978</v>
      </c>
      <c r="AF742">
        <f>MIS[[#This Row],[LTP]]*MIS[[#This Row],[OrderQuantity]]</f>
        <v>22646</v>
      </c>
      <c r="AG742">
        <f>IF(MIS[[#This Row],[OrderSide]]="SELL",MIS[[#This Row],[VALUE]]-MIS[[#This Row],[LIVE_VALUE]],MIS[[#This Row],[LIVE_VALUE]]-MIS[[#This Row],[VALUE]])</f>
        <v>16230.999999999978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SENSEX2552081400PE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  <c r="AL742" t="str">
        <f>MIS[[#This Row],[Broker]]</f>
        <v>JM</v>
      </c>
      <c r="AM742" t="str">
        <f>MIS[[#This Row],[ClientID]]</f>
        <v>12314964</v>
      </c>
    </row>
    <row r="743" spans="1:39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87.1</v>
      </c>
      <c r="AE743">
        <f>MIS[[#This Row],[OrderAverageTradedPrice]]*MIS[[#This Row],[OrderQuantity]]</f>
        <v>8917.99999999998</v>
      </c>
      <c r="AF743">
        <f>MIS[[#This Row],[LTP]]*MIS[[#This Row],[OrderQuantity]]</f>
        <v>5226</v>
      </c>
      <c r="AG743">
        <f>IF(MIS[[#This Row],[OrderSide]]="SELL",MIS[[#This Row],[VALUE]]-MIS[[#This Row],[LIVE_VALUE]],MIS[[#This Row],[LIVE_VALUE]]-MIS[[#This Row],[VALUE]])</f>
        <v>3691.99999999998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SENSEX2552081400PE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  <c r="AL743" t="str">
        <f>MIS[[#This Row],[Broker]]</f>
        <v>MO</v>
      </c>
      <c r="AM743" t="str">
        <f>MIS[[#This Row],[ClientID]]</f>
        <v>FINE1F02</v>
      </c>
    </row>
    <row r="744" spans="1:39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87.1</v>
      </c>
      <c r="AE744">
        <f>MIS[[#This Row],[OrderAverageTradedPrice]]*MIS[[#This Row],[OrderQuantity]]</f>
        <v>8979.99999999996</v>
      </c>
      <c r="AF744">
        <f>MIS[[#This Row],[LTP]]*MIS[[#This Row],[OrderQuantity]]</f>
        <v>5226</v>
      </c>
      <c r="AG744">
        <f>IF(MIS[[#This Row],[OrderSide]]="SELL",MIS[[#This Row],[VALUE]]-MIS[[#This Row],[LIVE_VALUE]],MIS[[#This Row],[LIVE_VALUE]]-MIS[[#This Row],[VALUE]])</f>
        <v>3753.99999999996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SENSEX2552081400PE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  <c r="AL744" t="str">
        <f>MIS[[#This Row],[Broker]]</f>
        <v>MO</v>
      </c>
      <c r="AM744" t="str">
        <f>MIS[[#This Row],[ClientID]]</f>
        <v>OMDLAS1215</v>
      </c>
    </row>
    <row r="745" spans="1:39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108.4</v>
      </c>
      <c r="AE745">
        <f>MIS[[#This Row],[OrderAverageTradedPrice]]*MIS[[#This Row],[OrderQuantity]]</f>
        <v>3026</v>
      </c>
      <c r="AF745">
        <f>MIS[[#This Row],[LTP]]*MIS[[#This Row],[OrderQuantity]]</f>
        <v>2168</v>
      </c>
      <c r="AG745">
        <f>IF(MIS[[#This Row],[OrderSide]]="SELL",MIS[[#This Row],[VALUE]]-MIS[[#This Row],[LIVE_VALUE]],MIS[[#This Row],[LIVE_VALUE]]-MIS[[#This Row],[VALUE]])</f>
        <v>858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SENSEX2552083000CE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  <c r="AL745" t="str">
        <f>MIS[[#This Row],[Broker]]</f>
        <v>MO</v>
      </c>
      <c r="AM745" t="str">
        <f>MIS[[#This Row],[ClientID]]</f>
        <v>OMDLAS1223</v>
      </c>
    </row>
    <row r="746" spans="1:39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87.1</v>
      </c>
      <c r="AE746">
        <f>MIS[[#This Row],[OrderAverageTradedPrice]]*MIS[[#This Row],[OrderQuantity]]</f>
        <v>2964</v>
      </c>
      <c r="AF746">
        <f>MIS[[#This Row],[LTP]]*MIS[[#This Row],[OrderQuantity]]</f>
        <v>1742</v>
      </c>
      <c r="AG746">
        <f>IF(MIS[[#This Row],[OrderSide]]="SELL",MIS[[#This Row],[VALUE]]-MIS[[#This Row],[LIVE_VALUE]],MIS[[#This Row],[LIVE_VALUE]]-MIS[[#This Row],[VALUE]])</f>
        <v>1222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SENSEX2552081400PE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  <c r="AL746" t="str">
        <f>MIS[[#This Row],[Broker]]</f>
        <v>MO</v>
      </c>
      <c r="AM746" t="str">
        <f>MIS[[#This Row],[ClientID]]</f>
        <v>OMDLAS1223</v>
      </c>
    </row>
    <row r="747" spans="1:39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108.4</v>
      </c>
      <c r="AE747">
        <f>MIS[[#This Row],[OrderAverageTradedPrice]]*MIS[[#This Row],[OrderQuantity]]</f>
        <v>5974</v>
      </c>
      <c r="AF747">
        <f>MIS[[#This Row],[LTP]]*MIS[[#This Row],[OrderQuantity]]</f>
        <v>4336</v>
      </c>
      <c r="AG747">
        <f>IF(MIS[[#This Row],[OrderSide]]="SELL",MIS[[#This Row],[VALUE]]-MIS[[#This Row],[LIVE_VALUE]],MIS[[#This Row],[LIVE_VALUE]]-MIS[[#This Row],[VALUE]])</f>
        <v>1638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SENSEX2552083000CE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  <c r="AL747" t="str">
        <f>MIS[[#This Row],[Broker]]</f>
        <v>MO</v>
      </c>
      <c r="AM747" t="str">
        <f>MIS[[#This Row],[ClientID]]</f>
        <v>OMDLAS1230</v>
      </c>
    </row>
    <row r="748" spans="1:39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87.1</v>
      </c>
      <c r="AE748">
        <f>MIS[[#This Row],[OrderAverageTradedPrice]]*MIS[[#This Row],[OrderQuantity]]</f>
        <v>5921</v>
      </c>
      <c r="AF748">
        <f>MIS[[#This Row],[LTP]]*MIS[[#This Row],[OrderQuantity]]</f>
        <v>3484</v>
      </c>
      <c r="AG748">
        <f>IF(MIS[[#This Row],[OrderSide]]="SELL",MIS[[#This Row],[VALUE]]-MIS[[#This Row],[LIVE_VALUE]],MIS[[#This Row],[LIVE_VALUE]]-MIS[[#This Row],[VALUE]])</f>
        <v>2437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SENSEX2552081400PE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  <c r="AL748" t="str">
        <f>MIS[[#This Row],[Broker]]</f>
        <v>MO</v>
      </c>
      <c r="AM748" t="str">
        <f>MIS[[#This Row],[ClientID]]</f>
        <v>OMDLAS1230</v>
      </c>
    </row>
    <row r="749" spans="1:39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108.4</v>
      </c>
      <c r="AE749">
        <f>MIS[[#This Row],[OrderAverageTradedPrice]]*MIS[[#This Row],[OrderQuantity]]</f>
        <v>14835</v>
      </c>
      <c r="AF749">
        <f>MIS[[#This Row],[LTP]]*MIS[[#This Row],[OrderQuantity]]</f>
        <v>10840</v>
      </c>
      <c r="AG749">
        <f>IF(MIS[[#This Row],[OrderSide]]="SELL",MIS[[#This Row],[VALUE]]-MIS[[#This Row],[LIVE_VALUE]],MIS[[#This Row],[LIVE_VALUE]]-MIS[[#This Row],[VALUE]])</f>
        <v>3995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SENSEX2552083000CE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  <c r="AL749" t="str">
        <f>MIS[[#This Row],[Broker]]</f>
        <v>MO</v>
      </c>
      <c r="AM749" t="str">
        <f>MIS[[#This Row],[ClientID]]</f>
        <v>SHSS083</v>
      </c>
    </row>
    <row r="750" spans="1:39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87.1</v>
      </c>
      <c r="AE750">
        <f>MIS[[#This Row],[OrderAverageTradedPrice]]*MIS[[#This Row],[OrderQuantity]]</f>
        <v>14816</v>
      </c>
      <c r="AF750">
        <f>MIS[[#This Row],[LTP]]*MIS[[#This Row],[OrderQuantity]]</f>
        <v>8710</v>
      </c>
      <c r="AG750">
        <f>IF(MIS[[#This Row],[OrderSide]]="SELL",MIS[[#This Row],[VALUE]]-MIS[[#This Row],[LIVE_VALUE]],MIS[[#This Row],[LIVE_VALUE]]-MIS[[#This Row],[VALUE]])</f>
        <v>6106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SENSEX2552081400PE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  <c r="AL750" t="str">
        <f>MIS[[#This Row],[Broker]]</f>
        <v>MO</v>
      </c>
      <c r="AM750" t="str">
        <f>MIS[[#This Row],[ClientID]]</f>
        <v>SHSS083</v>
      </c>
    </row>
    <row r="751" spans="1:39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108.4</v>
      </c>
      <c r="AE751">
        <f>MIS[[#This Row],[OrderAverageTradedPrice]]*MIS[[#This Row],[OrderQuantity]]</f>
        <v>5988</v>
      </c>
      <c r="AF751">
        <f>MIS[[#This Row],[LTP]]*MIS[[#This Row],[OrderQuantity]]</f>
        <v>4336</v>
      </c>
      <c r="AG751">
        <f>IF(MIS[[#This Row],[OrderSide]]="SELL",MIS[[#This Row],[VALUE]]-MIS[[#This Row],[LIVE_VALUE]],MIS[[#This Row],[LIVE_VALUE]]-MIS[[#This Row],[VALUE]])</f>
        <v>1652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SENSEX2552083000CE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  <c r="AL751" t="str">
        <f>MIS[[#This Row],[Broker]]</f>
        <v>TGL</v>
      </c>
      <c r="AM751" t="str">
        <f>MIS[[#This Row],[ClientID]]</f>
        <v>TGL05</v>
      </c>
    </row>
    <row r="752" spans="1:39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108.4</v>
      </c>
      <c r="AE752">
        <f>MIS[[#This Row],[OrderAverageTradedPrice]]*MIS[[#This Row],[OrderQuantity]]</f>
        <v>15319.999999999998</v>
      </c>
      <c r="AF752">
        <f>MIS[[#This Row],[LTP]]*MIS[[#This Row],[OrderQuantity]]</f>
        <v>10840</v>
      </c>
      <c r="AG752">
        <f>IF(MIS[[#This Row],[OrderSide]]="SELL",MIS[[#This Row],[VALUE]]-MIS[[#This Row],[LIVE_VALUE]],MIS[[#This Row],[LIVE_VALUE]]-MIS[[#This Row],[VALUE]])</f>
        <v>4479.9999999999982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SENSEX2552083000CE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  <c r="AL752" t="str">
        <f>MIS[[#This Row],[Broker]]</f>
        <v>AR</v>
      </c>
      <c r="AM752" t="str">
        <f>MIS[[#This Row],[ClientID]]</f>
        <v>JPF1A235</v>
      </c>
    </row>
    <row r="753" spans="1:39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108.4</v>
      </c>
      <c r="AE753">
        <f>MIS[[#This Row],[OrderAverageTradedPrice]]*MIS[[#This Row],[OrderQuantity]]</f>
        <v>9081.99999999996</v>
      </c>
      <c r="AF753">
        <f>MIS[[#This Row],[LTP]]*MIS[[#This Row],[OrderQuantity]]</f>
        <v>6504</v>
      </c>
      <c r="AG753">
        <f>IF(MIS[[#This Row],[OrderSide]]="SELL",MIS[[#This Row],[VALUE]]-MIS[[#This Row],[LIVE_VALUE]],MIS[[#This Row],[LIVE_VALUE]]-MIS[[#This Row],[VALUE]])</f>
        <v>2577.99999999996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SENSEX2552083000CE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  <c r="AL753" t="str">
        <f>MIS[[#This Row],[Broker]]</f>
        <v>CHOICE</v>
      </c>
      <c r="AM753" t="str">
        <f>MIS[[#This Row],[ClientID]]</f>
        <v>D600</v>
      </c>
    </row>
    <row r="754" spans="1:39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87.1</v>
      </c>
      <c r="AE754">
        <f>MIS[[#This Row],[OrderAverageTradedPrice]]*MIS[[#This Row],[OrderQuantity]]</f>
        <v>8997</v>
      </c>
      <c r="AF754">
        <f>MIS[[#This Row],[LTP]]*MIS[[#This Row],[OrderQuantity]]</f>
        <v>5226</v>
      </c>
      <c r="AG754">
        <f>IF(MIS[[#This Row],[OrderSide]]="SELL",MIS[[#This Row],[VALUE]]-MIS[[#This Row],[LIVE_VALUE]],MIS[[#This Row],[LIVE_VALUE]]-MIS[[#This Row],[VALUE]])</f>
        <v>3771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SENSEX2552081400PE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  <c r="AL754" t="str">
        <f>MIS[[#This Row],[Broker]]</f>
        <v>CHOICE</v>
      </c>
      <c r="AM754" t="str">
        <f>MIS[[#This Row],[ClientID]]</f>
        <v>D600</v>
      </c>
    </row>
    <row r="755" spans="1:39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108.4</v>
      </c>
      <c r="AE755">
        <f>MIS[[#This Row],[OrderAverageTradedPrice]]*MIS[[#This Row],[OrderQuantity]]</f>
        <v>21460.999999999982</v>
      </c>
      <c r="AF755">
        <f>MIS[[#This Row],[LTP]]*MIS[[#This Row],[OrderQuantity]]</f>
        <v>15176</v>
      </c>
      <c r="AG755">
        <f>IF(MIS[[#This Row],[OrderSide]]="SELL",MIS[[#This Row],[VALUE]]-MIS[[#This Row],[LIVE_VALUE]],MIS[[#This Row],[LIVE_VALUE]]-MIS[[#This Row],[VALUE]])</f>
        <v>6284.9999999999818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SENSEX2552083000CE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  <c r="AL755" t="str">
        <f>MIS[[#This Row],[Broker]]</f>
        <v>JAINAM</v>
      </c>
      <c r="AM755" t="str">
        <f>MIS[[#This Row],[ClientID]]</f>
        <v>DLL14013</v>
      </c>
    </row>
    <row r="756" spans="1:39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108.4</v>
      </c>
      <c r="AE756">
        <f>MIS[[#This Row],[OrderAverageTradedPrice]]*MIS[[#This Row],[OrderQuantity]]</f>
        <v>6060</v>
      </c>
      <c r="AF756">
        <f>MIS[[#This Row],[LTP]]*MIS[[#This Row],[OrderQuantity]]</f>
        <v>4336</v>
      </c>
      <c r="AG756">
        <f>IF(MIS[[#This Row],[OrderSide]]="SELL",MIS[[#This Row],[VALUE]]-MIS[[#This Row],[LIVE_VALUE]],MIS[[#This Row],[LIVE_VALUE]]-MIS[[#This Row],[VALUE]])</f>
        <v>1724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SENSEX2552083000CE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  <c r="AL756" t="str">
        <f>MIS[[#This Row],[Broker]]</f>
        <v>JM</v>
      </c>
      <c r="AM756" t="str">
        <f>MIS[[#This Row],[ClientID]]</f>
        <v>12314417</v>
      </c>
    </row>
    <row r="757" spans="1:39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87.1</v>
      </c>
      <c r="AE757">
        <f>MIS[[#This Row],[OrderAverageTradedPrice]]*MIS[[#This Row],[OrderQuantity]]</f>
        <v>6003</v>
      </c>
      <c r="AF757">
        <f>MIS[[#This Row],[LTP]]*MIS[[#This Row],[OrderQuantity]]</f>
        <v>3484</v>
      </c>
      <c r="AG757">
        <f>IF(MIS[[#This Row],[OrderSide]]="SELL",MIS[[#This Row],[VALUE]]-MIS[[#This Row],[LIVE_VALUE]],MIS[[#This Row],[LIVE_VALUE]]-MIS[[#This Row],[VALUE]])</f>
        <v>2519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SENSEX2552081400PE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  <c r="AL757" t="str">
        <f>MIS[[#This Row],[Broker]]</f>
        <v>JM</v>
      </c>
      <c r="AM757" t="str">
        <f>MIS[[#This Row],[ClientID]]</f>
        <v>12314417</v>
      </c>
    </row>
    <row r="758" spans="1:39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108.4</v>
      </c>
      <c r="AE758">
        <f>MIS[[#This Row],[OrderAverageTradedPrice]]*MIS[[#This Row],[OrderQuantity]]</f>
        <v>3002</v>
      </c>
      <c r="AF758">
        <f>MIS[[#This Row],[LTP]]*MIS[[#This Row],[OrderQuantity]]</f>
        <v>2168</v>
      </c>
      <c r="AG758">
        <f>IF(MIS[[#This Row],[OrderSide]]="SELL",MIS[[#This Row],[VALUE]]-MIS[[#This Row],[LIVE_VALUE]],MIS[[#This Row],[LIVE_VALUE]]-MIS[[#This Row],[VALUE]])</f>
        <v>834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SENSEX2552083000CE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  <c r="AL758" t="str">
        <f>MIS[[#This Row],[Broker]]</f>
        <v>JM</v>
      </c>
      <c r="AM758" t="str">
        <f>MIS[[#This Row],[ClientID]]</f>
        <v>12314523</v>
      </c>
    </row>
    <row r="759" spans="1:39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87.1</v>
      </c>
      <c r="AE759">
        <f>MIS[[#This Row],[OrderAverageTradedPrice]]*MIS[[#This Row],[OrderQuantity]]</f>
        <v>3005</v>
      </c>
      <c r="AF759">
        <f>MIS[[#This Row],[LTP]]*MIS[[#This Row],[OrderQuantity]]</f>
        <v>1742</v>
      </c>
      <c r="AG759">
        <f>IF(MIS[[#This Row],[OrderSide]]="SELL",MIS[[#This Row],[VALUE]]-MIS[[#This Row],[LIVE_VALUE]],MIS[[#This Row],[LIVE_VALUE]]-MIS[[#This Row],[VALUE]])</f>
        <v>1263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SENSEX2552081400PE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  <c r="AL759" t="str">
        <f>MIS[[#This Row],[Broker]]</f>
        <v>JM</v>
      </c>
      <c r="AM759" t="str">
        <f>MIS[[#This Row],[ClientID]]</f>
        <v>12314523</v>
      </c>
    </row>
    <row r="760" spans="1:39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108.4</v>
      </c>
      <c r="AE760">
        <f>MIS[[#This Row],[OrderAverageTradedPrice]]*MIS[[#This Row],[OrderQuantity]]</f>
        <v>5986</v>
      </c>
      <c r="AF760">
        <f>MIS[[#This Row],[LTP]]*MIS[[#This Row],[OrderQuantity]]</f>
        <v>4336</v>
      </c>
      <c r="AG760">
        <f>IF(MIS[[#This Row],[OrderSide]]="SELL",MIS[[#This Row],[VALUE]]-MIS[[#This Row],[LIVE_VALUE]],MIS[[#This Row],[LIVE_VALUE]]-MIS[[#This Row],[VALUE]])</f>
        <v>1650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SENSEX2552083000CE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  <c r="AL760" t="str">
        <f>MIS[[#This Row],[Broker]]</f>
        <v>JM</v>
      </c>
      <c r="AM760" t="str">
        <f>MIS[[#This Row],[ClientID]]</f>
        <v>12314576</v>
      </c>
    </row>
    <row r="761" spans="1:39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87.1</v>
      </c>
      <c r="AE761">
        <f>MIS[[#This Row],[OrderAverageTradedPrice]]*MIS[[#This Row],[OrderQuantity]]</f>
        <v>6048</v>
      </c>
      <c r="AF761">
        <f>MIS[[#This Row],[LTP]]*MIS[[#This Row],[OrderQuantity]]</f>
        <v>3484</v>
      </c>
      <c r="AG761">
        <f>IF(MIS[[#This Row],[OrderSide]]="SELL",MIS[[#This Row],[VALUE]]-MIS[[#This Row],[LIVE_VALUE]],MIS[[#This Row],[LIVE_VALUE]]-MIS[[#This Row],[VALUE]])</f>
        <v>2564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SENSEX2552081400PE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  <c r="AL761" t="str">
        <f>MIS[[#This Row],[Broker]]</f>
        <v>JM</v>
      </c>
      <c r="AM761" t="str">
        <f>MIS[[#This Row],[ClientID]]</f>
        <v>12314576</v>
      </c>
    </row>
    <row r="762" spans="1:39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108.4</v>
      </c>
      <c r="AE762">
        <f>MIS[[#This Row],[OrderAverageTradedPrice]]*MIS[[#This Row],[OrderQuantity]]</f>
        <v>3071</v>
      </c>
      <c r="AF762">
        <f>MIS[[#This Row],[LTP]]*MIS[[#This Row],[OrderQuantity]]</f>
        <v>2168</v>
      </c>
      <c r="AG762">
        <f>IF(MIS[[#This Row],[OrderSide]]="SELL",MIS[[#This Row],[VALUE]]-MIS[[#This Row],[LIVE_VALUE]],MIS[[#This Row],[LIVE_VALUE]]-MIS[[#This Row],[VALUE]])</f>
        <v>903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SENSEX2552083000CE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  <c r="AL762" t="str">
        <f>MIS[[#This Row],[Broker]]</f>
        <v>JM</v>
      </c>
      <c r="AM762" t="str">
        <f>MIS[[#This Row],[ClientID]]</f>
        <v>12314604</v>
      </c>
    </row>
    <row r="763" spans="1:39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108.4</v>
      </c>
      <c r="AE763">
        <f>MIS[[#This Row],[OrderAverageTradedPrice]]*MIS[[#This Row],[OrderQuantity]]</f>
        <v>3070</v>
      </c>
      <c r="AF763">
        <f>MIS[[#This Row],[LTP]]*MIS[[#This Row],[OrderQuantity]]</f>
        <v>2168</v>
      </c>
      <c r="AG763">
        <f>IF(MIS[[#This Row],[OrderSide]]="SELL",MIS[[#This Row],[VALUE]]-MIS[[#This Row],[LIVE_VALUE]],MIS[[#This Row],[LIVE_VALUE]]-MIS[[#This Row],[VALUE]])</f>
        <v>902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SENSEX2552083000CE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  <c r="AL763" t="str">
        <f>MIS[[#This Row],[Broker]]</f>
        <v>JM</v>
      </c>
      <c r="AM763" t="str">
        <f>MIS[[#This Row],[ClientID]]</f>
        <v>12314883</v>
      </c>
    </row>
    <row r="764" spans="1:39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87.1</v>
      </c>
      <c r="AE764">
        <f>MIS[[#This Row],[OrderAverageTradedPrice]]*MIS[[#This Row],[OrderQuantity]]</f>
        <v>11854</v>
      </c>
      <c r="AF764">
        <f>MIS[[#This Row],[LTP]]*MIS[[#This Row],[OrderQuantity]]</f>
        <v>6968</v>
      </c>
      <c r="AG764">
        <f>IF(MIS[[#This Row],[OrderSide]]="SELL",MIS[[#This Row],[VALUE]]-MIS[[#This Row],[LIVE_VALUE]],MIS[[#This Row],[LIVE_VALUE]]-MIS[[#This Row],[VALUE]])</f>
        <v>4886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SENSEX2552081400PE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  <c r="AL764" t="str">
        <f>MIS[[#This Row],[Broker]]</f>
        <v>JM</v>
      </c>
      <c r="AM764" t="str">
        <f>MIS[[#This Row],[ClientID]]</f>
        <v>12314927</v>
      </c>
    </row>
    <row r="765" spans="1:39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108.4</v>
      </c>
      <c r="AE765">
        <f>MIS[[#This Row],[OrderAverageTradedPrice]]*MIS[[#This Row],[OrderQuantity]]</f>
        <v>2998</v>
      </c>
      <c r="AF765">
        <f>MIS[[#This Row],[LTP]]*MIS[[#This Row],[OrderQuantity]]</f>
        <v>2168</v>
      </c>
      <c r="AG765">
        <f>IF(MIS[[#This Row],[OrderSide]]="SELL",MIS[[#This Row],[VALUE]]-MIS[[#This Row],[LIVE_VALUE]],MIS[[#This Row],[LIVE_VALUE]]-MIS[[#This Row],[VALUE]])</f>
        <v>830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SENSEX2552083000CE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  <c r="AL765" t="str">
        <f>MIS[[#This Row],[Broker]]</f>
        <v>MO</v>
      </c>
      <c r="AM765" t="str">
        <f>MIS[[#This Row],[ClientID]]</f>
        <v>OMDLAS1220</v>
      </c>
    </row>
    <row r="766" spans="1:39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87.1</v>
      </c>
      <c r="AE766">
        <f>MIS[[#This Row],[OrderAverageTradedPrice]]*MIS[[#This Row],[OrderQuantity]]</f>
        <v>3004</v>
      </c>
      <c r="AF766">
        <f>MIS[[#This Row],[LTP]]*MIS[[#This Row],[OrderQuantity]]</f>
        <v>1742</v>
      </c>
      <c r="AG766">
        <f>IF(MIS[[#This Row],[OrderSide]]="SELL",MIS[[#This Row],[VALUE]]-MIS[[#This Row],[LIVE_VALUE]],MIS[[#This Row],[LIVE_VALUE]]-MIS[[#This Row],[VALUE]])</f>
        <v>1262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SENSEX2552081400PE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  <c r="AL766" t="str">
        <f>MIS[[#This Row],[Broker]]</f>
        <v>MO</v>
      </c>
      <c r="AM766" t="str">
        <f>MIS[[#This Row],[ClientID]]</f>
        <v>OMDLAS1220</v>
      </c>
    </row>
    <row r="767" spans="1:39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87.1</v>
      </c>
      <c r="AE767">
        <f>MIS[[#This Row],[OrderAverageTradedPrice]]*MIS[[#This Row],[OrderQuantity]]</f>
        <v>6038</v>
      </c>
      <c r="AF767">
        <f>MIS[[#This Row],[LTP]]*MIS[[#This Row],[OrderQuantity]]</f>
        <v>3484</v>
      </c>
      <c r="AG767">
        <f>IF(MIS[[#This Row],[OrderSide]]="SELL",MIS[[#This Row],[VALUE]]-MIS[[#This Row],[LIVE_VALUE]],MIS[[#This Row],[LIVE_VALUE]]-MIS[[#This Row],[VALUE]])</f>
        <v>2554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SENSEX2552081400PE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  <c r="AL767" t="str">
        <f>MIS[[#This Row],[Broker]]</f>
        <v>TGL</v>
      </c>
      <c r="AM767" t="str">
        <f>MIS[[#This Row],[ClientID]]</f>
        <v>TGL05</v>
      </c>
    </row>
    <row r="768" spans="1:39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87.1</v>
      </c>
      <c r="AE768">
        <f>MIS[[#This Row],[OrderAverageTradedPrice]]*MIS[[#This Row],[OrderQuantity]]</f>
        <v>15055.000000000002</v>
      </c>
      <c r="AF768">
        <f>MIS[[#This Row],[LTP]]*MIS[[#This Row],[OrderQuantity]]</f>
        <v>8710</v>
      </c>
      <c r="AG768">
        <f>IF(MIS[[#This Row],[OrderSide]]="SELL",MIS[[#This Row],[VALUE]]-MIS[[#This Row],[LIVE_VALUE]],MIS[[#This Row],[LIVE_VALUE]]-MIS[[#This Row],[VALUE]])</f>
        <v>6345.0000000000018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SENSEX2552081400PE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  <c r="AL768" t="str">
        <f>MIS[[#This Row],[Broker]]</f>
        <v>AR</v>
      </c>
      <c r="AM768" t="str">
        <f>MIS[[#This Row],[ClientID]]</f>
        <v>JPF1A235</v>
      </c>
    </row>
    <row r="769" spans="1:39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108.4</v>
      </c>
      <c r="AE769">
        <f>MIS[[#This Row],[OrderAverageTradedPrice]]*MIS[[#This Row],[OrderQuantity]]</f>
        <v>3080</v>
      </c>
      <c r="AF769">
        <f>MIS[[#This Row],[LTP]]*MIS[[#This Row],[OrderQuantity]]</f>
        <v>2168</v>
      </c>
      <c r="AG769">
        <f>IF(MIS[[#This Row],[OrderSide]]="SELL",MIS[[#This Row],[VALUE]]-MIS[[#This Row],[LIVE_VALUE]],MIS[[#This Row],[LIVE_VALUE]]-MIS[[#This Row],[VALUE]])</f>
        <v>912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SENSEX2552083000CE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  <c r="AL769" t="str">
        <f>MIS[[#This Row],[Broker]]</f>
        <v>AR</v>
      </c>
      <c r="AM769" t="str">
        <f>MIS[[#This Row],[ClientID]]</f>
        <v>JPF1M106</v>
      </c>
    </row>
    <row r="770" spans="1:39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87.1</v>
      </c>
      <c r="AE770">
        <f>MIS[[#This Row],[OrderAverageTradedPrice]]*MIS[[#This Row],[OrderQuantity]]</f>
        <v>2962</v>
      </c>
      <c r="AF770">
        <f>MIS[[#This Row],[LTP]]*MIS[[#This Row],[OrderQuantity]]</f>
        <v>1742</v>
      </c>
      <c r="AG770">
        <f>IF(MIS[[#This Row],[OrderSide]]="SELL",MIS[[#This Row],[VALUE]]-MIS[[#This Row],[LIVE_VALUE]],MIS[[#This Row],[LIVE_VALUE]]-MIS[[#This Row],[VALUE]])</f>
        <v>1220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SENSEX2552081400PE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  <c r="AL770" t="str">
        <f>MIS[[#This Row],[Broker]]</f>
        <v>AR</v>
      </c>
      <c r="AM770" t="str">
        <f>MIS[[#This Row],[ClientID]]</f>
        <v>JPF1M106</v>
      </c>
    </row>
    <row r="771" spans="1:39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87.1</v>
      </c>
      <c r="AE771">
        <f>MIS[[#This Row],[OrderAverageTradedPrice]]*MIS[[#This Row],[OrderQuantity]]</f>
        <v>20804.99999999988</v>
      </c>
      <c r="AF771">
        <f>MIS[[#This Row],[LTP]]*MIS[[#This Row],[OrderQuantity]]</f>
        <v>12194</v>
      </c>
      <c r="AG771">
        <f>IF(MIS[[#This Row],[OrderSide]]="SELL",MIS[[#This Row],[VALUE]]-MIS[[#This Row],[LIVE_VALUE]],MIS[[#This Row],[LIVE_VALUE]]-MIS[[#This Row],[VALUE]])</f>
        <v>8610.9999999998799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SENSEX2552081400PE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  <c r="AL771" t="str">
        <f>MIS[[#This Row],[Broker]]</f>
        <v>JAINAM</v>
      </c>
      <c r="AM771" t="str">
        <f>MIS[[#This Row],[ClientID]]</f>
        <v>DLL14013</v>
      </c>
    </row>
    <row r="772" spans="1:39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87.1</v>
      </c>
      <c r="AE772">
        <f>MIS[[#This Row],[OrderAverageTradedPrice]]*MIS[[#This Row],[OrderQuantity]]</f>
        <v>2995</v>
      </c>
      <c r="AF772">
        <f>MIS[[#This Row],[LTP]]*MIS[[#This Row],[OrderQuantity]]</f>
        <v>1742</v>
      </c>
      <c r="AG772">
        <f>IF(MIS[[#This Row],[OrderSide]]="SELL",MIS[[#This Row],[VALUE]]-MIS[[#This Row],[LIVE_VALUE]],MIS[[#This Row],[LIVE_VALUE]]-MIS[[#This Row],[VALUE]])</f>
        <v>1253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SENSEX2552081400PE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  <c r="AL772" t="str">
        <f>MIS[[#This Row],[Broker]]</f>
        <v>JM</v>
      </c>
      <c r="AM772" t="str">
        <f>MIS[[#This Row],[ClientID]]</f>
        <v>12314604</v>
      </c>
    </row>
    <row r="773" spans="1:39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87.1</v>
      </c>
      <c r="AE773">
        <f>MIS[[#This Row],[OrderAverageTradedPrice]]*MIS[[#This Row],[OrderQuantity]]</f>
        <v>3029</v>
      </c>
      <c r="AF773">
        <f>MIS[[#This Row],[LTP]]*MIS[[#This Row],[OrderQuantity]]</f>
        <v>1742</v>
      </c>
      <c r="AG773">
        <f>IF(MIS[[#This Row],[OrderSide]]="SELL",MIS[[#This Row],[VALUE]]-MIS[[#This Row],[LIVE_VALUE]],MIS[[#This Row],[LIVE_VALUE]]-MIS[[#This Row],[VALUE]])</f>
        <v>1287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SENSEX2552081400PE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  <c r="AL773" t="str">
        <f>MIS[[#This Row],[Broker]]</f>
        <v>JM</v>
      </c>
      <c r="AM773" t="str">
        <f>MIS[[#This Row],[ClientID]]</f>
        <v>12314883</v>
      </c>
    </row>
    <row r="774" spans="1:39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108.4</v>
      </c>
      <c r="AE774">
        <f>MIS[[#This Row],[OrderAverageTradedPrice]]*MIS[[#This Row],[OrderQuantity]]</f>
        <v>12236</v>
      </c>
      <c r="AF774">
        <f>MIS[[#This Row],[LTP]]*MIS[[#This Row],[OrderQuantity]]</f>
        <v>8672</v>
      </c>
      <c r="AG774">
        <f>IF(MIS[[#This Row],[OrderSide]]="SELL",MIS[[#This Row],[VALUE]]-MIS[[#This Row],[LIVE_VALUE]],MIS[[#This Row],[LIVE_VALUE]]-MIS[[#This Row],[VALUE]])</f>
        <v>3564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SENSEX2552083000CE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  <c r="AL774" t="str">
        <f>MIS[[#This Row],[Broker]]</f>
        <v>JAINAM3001</v>
      </c>
      <c r="AM774" t="str">
        <f>MIS[[#This Row],[ClientID]]</f>
        <v>DLL13461</v>
      </c>
    </row>
    <row r="775" spans="1:39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87.1</v>
      </c>
      <c r="AE775">
        <f>MIS[[#This Row],[OrderAverageTradedPrice]]*MIS[[#This Row],[OrderQuantity]]</f>
        <v>12056</v>
      </c>
      <c r="AF775">
        <f>MIS[[#This Row],[LTP]]*MIS[[#This Row],[OrderQuantity]]</f>
        <v>6968</v>
      </c>
      <c r="AG775">
        <f>IF(MIS[[#This Row],[OrderSide]]="SELL",MIS[[#This Row],[VALUE]]-MIS[[#This Row],[LIVE_VALUE]],MIS[[#This Row],[LIVE_VALUE]]-MIS[[#This Row],[VALUE]])</f>
        <v>5088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SENSEX2552081400PE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  <c r="AL775" t="str">
        <f>MIS[[#This Row],[Broker]]</f>
        <v>JAINAM3001</v>
      </c>
      <c r="AM775" t="str">
        <f>MIS[[#This Row],[ClientID]]</f>
        <v>DLL13461</v>
      </c>
    </row>
    <row r="776" spans="1:39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108.4</v>
      </c>
      <c r="AE776">
        <f>MIS[[#This Row],[OrderAverageTradedPrice]]*MIS[[#This Row],[OrderQuantity]]</f>
        <v>52263.999999999818</v>
      </c>
      <c r="AF776">
        <f>MIS[[#This Row],[LTP]]*MIS[[#This Row],[OrderQuantity]]</f>
        <v>36856</v>
      </c>
      <c r="AG776">
        <f>IF(MIS[[#This Row],[OrderSide]]="SELL",MIS[[#This Row],[VALUE]]-MIS[[#This Row],[LIVE_VALUE]],MIS[[#This Row],[LIVE_VALUE]]-MIS[[#This Row],[VALUE]])</f>
        <v>15407.999999999818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SENSEX2552083000CE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  <c r="AL776" t="str">
        <f>MIS[[#This Row],[Broker]]</f>
        <v>JAINAM3001</v>
      </c>
      <c r="AM776" t="str">
        <f>MIS[[#This Row],[ClientID]]</f>
        <v>MITH675</v>
      </c>
    </row>
    <row r="777" spans="1:39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87.1</v>
      </c>
      <c r="AE777">
        <f>MIS[[#This Row],[OrderAverageTradedPrice]]*MIS[[#This Row],[OrderQuantity]]</f>
        <v>51209.999999999818</v>
      </c>
      <c r="AF777">
        <f>MIS[[#This Row],[LTP]]*MIS[[#This Row],[OrderQuantity]]</f>
        <v>29613.999999999996</v>
      </c>
      <c r="AG777">
        <f>IF(MIS[[#This Row],[OrderSide]]="SELL",MIS[[#This Row],[VALUE]]-MIS[[#This Row],[LIVE_VALUE]],MIS[[#This Row],[LIVE_VALUE]]-MIS[[#This Row],[VALUE]])</f>
        <v>21595.999999999822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SENSEX2552081400PE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  <c r="AL777" t="str">
        <f>MIS[[#This Row],[Broker]]</f>
        <v>JAINAM3001</v>
      </c>
      <c r="AM777" t="str">
        <f>MIS[[#This Row],[ClientID]]</f>
        <v>MITH675</v>
      </c>
    </row>
    <row r="778" spans="1:39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108.4</v>
      </c>
      <c r="AE778">
        <f>MIS[[#This Row],[OrderAverageTradedPrice]]*MIS[[#This Row],[OrderQuantity]]</f>
        <v>3086</v>
      </c>
      <c r="AF778">
        <f>MIS[[#This Row],[LTP]]*MIS[[#This Row],[OrderQuantity]]</f>
        <v>2168</v>
      </c>
      <c r="AG778">
        <f>IF(MIS[[#This Row],[OrderSide]]="SELL",MIS[[#This Row],[VALUE]]-MIS[[#This Row],[LIVE_VALUE]],MIS[[#This Row],[LIVE_VALUE]]-MIS[[#This Row],[VALUE]])</f>
        <v>918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SENSEX2552083000CE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  <c r="AL778" t="str">
        <f>MIS[[#This Row],[Broker]]</f>
        <v>JAINAM</v>
      </c>
      <c r="AM778" t="str">
        <f>MIS[[#This Row],[ClientID]]</f>
        <v>MITH442</v>
      </c>
    </row>
    <row r="779" spans="1:39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87.1</v>
      </c>
      <c r="AE779">
        <f>MIS[[#This Row],[OrderAverageTradedPrice]]*MIS[[#This Row],[OrderQuantity]]</f>
        <v>3004</v>
      </c>
      <c r="AF779">
        <f>MIS[[#This Row],[LTP]]*MIS[[#This Row],[OrderQuantity]]</f>
        <v>1742</v>
      </c>
      <c r="AG779">
        <f>IF(MIS[[#This Row],[OrderSide]]="SELL",MIS[[#This Row],[VALUE]]-MIS[[#This Row],[LIVE_VALUE]],MIS[[#This Row],[LIVE_VALUE]]-MIS[[#This Row],[VALUE]])</f>
        <v>1262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SENSEX2552081400PE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  <c r="AL779" t="str">
        <f>MIS[[#This Row],[Broker]]</f>
        <v>JAINAM</v>
      </c>
      <c r="AM779" t="str">
        <f>MIS[[#This Row],[ClientID]]</f>
        <v>MITH442</v>
      </c>
    </row>
    <row r="780" spans="1:39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108.4</v>
      </c>
      <c r="AE780">
        <f>MIS[[#This Row],[OrderAverageTradedPrice]]*MIS[[#This Row],[OrderQuantity]]</f>
        <v>12277</v>
      </c>
      <c r="AF780">
        <f>MIS[[#This Row],[LTP]]*MIS[[#This Row],[OrderQuantity]]</f>
        <v>8672</v>
      </c>
      <c r="AG780">
        <f>IF(MIS[[#This Row],[OrderSide]]="SELL",MIS[[#This Row],[VALUE]]-MIS[[#This Row],[LIVE_VALUE]],MIS[[#This Row],[LIVE_VALUE]]-MIS[[#This Row],[VALUE]])</f>
        <v>3605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SENSEX2552083000CE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  <c r="AL780" t="str">
        <f>MIS[[#This Row],[Broker]]</f>
        <v>MOTI</v>
      </c>
      <c r="AM780" t="str">
        <f>MIS[[#This Row],[ClientID]]</f>
        <v>5708</v>
      </c>
    </row>
    <row r="781" spans="1:39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87.1</v>
      </c>
      <c r="AE781">
        <f>MIS[[#This Row],[OrderAverageTradedPrice]]*MIS[[#This Row],[OrderQuantity]]</f>
        <v>12004</v>
      </c>
      <c r="AF781">
        <f>MIS[[#This Row],[LTP]]*MIS[[#This Row],[OrderQuantity]]</f>
        <v>6968</v>
      </c>
      <c r="AG781">
        <f>IF(MIS[[#This Row],[OrderSide]]="SELL",MIS[[#This Row],[VALUE]]-MIS[[#This Row],[LIVE_VALUE]],MIS[[#This Row],[LIVE_VALUE]]-MIS[[#This Row],[VALUE]])</f>
        <v>5036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SENSEX2552081400PE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  <c r="AL781" t="str">
        <f>MIS[[#This Row],[Broker]]</f>
        <v>MOTI</v>
      </c>
      <c r="AM781" t="str">
        <f>MIS[[#This Row],[ClientID]]</f>
        <v>5708</v>
      </c>
    </row>
    <row r="782" spans="1:39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6.55</v>
      </c>
      <c r="AE782">
        <f>MIS[[#This Row],[OrderAverageTradedPrice]]*MIS[[#This Row],[OrderQuantity]]</f>
        <v>1062</v>
      </c>
      <c r="AF782">
        <f>MIS[[#This Row],[LTP]]*MIS[[#This Row],[OrderQuantity]]</f>
        <v>655</v>
      </c>
      <c r="AG782">
        <f>IF(MIS[[#This Row],[OrderSide]]="SELL",MIS[[#This Row],[VALUE]]-MIS[[#This Row],[LIVE_VALUE]],MIS[[#This Row],[LIVE_VALUE]]-MIS[[#This Row],[VALUE]])</f>
        <v>-407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SENSEX2552084800CE</v>
      </c>
      <c r="AJ782" t="str">
        <f>IF(RIGHT(MIS[[#This Row],[Main/Hedge]],4)="MAIN","MAIN","HEDGE")</f>
        <v>HEDGE</v>
      </c>
      <c r="AK782" t="str" cm="1">
        <f t="array" ref="AK782">_xlfn._xlws.FILTER(Table4[Column1],ISNUMBER(SEARCH(Table4[Column1],MIS[[#This Row],[OrderUniqueIdentifier]])),"")</f>
        <v>XYT</v>
      </c>
      <c r="AL782" t="str">
        <f>MIS[[#This Row],[Broker]]</f>
        <v>AR</v>
      </c>
      <c r="AM782" t="str">
        <f>MIS[[#This Row],[ClientID]]</f>
        <v>JPF1A235</v>
      </c>
    </row>
    <row r="783" spans="1:39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6.55</v>
      </c>
      <c r="AE783">
        <f>MIS[[#This Row],[OrderAverageTradedPrice]]*MIS[[#This Row],[OrderQuantity]]</f>
        <v>212</v>
      </c>
      <c r="AF783">
        <f>MIS[[#This Row],[LTP]]*MIS[[#This Row],[OrderQuantity]]</f>
        <v>131</v>
      </c>
      <c r="AG783">
        <f>IF(MIS[[#This Row],[OrderSide]]="SELL",MIS[[#This Row],[VALUE]]-MIS[[#This Row],[LIVE_VALUE]],MIS[[#This Row],[LIVE_VALUE]]-MIS[[#This Row],[VALUE]])</f>
        <v>-81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SENSEX2552084800CE</v>
      </c>
      <c r="AJ783" t="str">
        <f>IF(RIGHT(MIS[[#This Row],[Main/Hedge]],4)="MAIN","MAIN","HEDGE")</f>
        <v>HEDGE</v>
      </c>
      <c r="AK783" t="str" cm="1">
        <f t="array" ref="AK783">_xlfn._xlws.FILTER(Table4[Column1],ISNUMBER(SEARCH(Table4[Column1],MIS[[#This Row],[OrderUniqueIdentifier]])),"")</f>
        <v>XYT</v>
      </c>
      <c r="AL783" t="str">
        <f>MIS[[#This Row],[Broker]]</f>
        <v>AR</v>
      </c>
      <c r="AM783" t="str">
        <f>MIS[[#This Row],[ClientID]]</f>
        <v>JPF1M106</v>
      </c>
    </row>
    <row r="784" spans="1:39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28</v>
      </c>
      <c r="AE784">
        <f>MIS[[#This Row],[OrderAverageTradedPrice]]*MIS[[#This Row],[OrderQuantity]]</f>
        <v>2754</v>
      </c>
      <c r="AF784">
        <f>MIS[[#This Row],[LTP]]*MIS[[#This Row],[OrderQuantity]]</f>
        <v>1680</v>
      </c>
      <c r="AG784">
        <f>IF(MIS[[#This Row],[OrderSide]]="SELL",MIS[[#This Row],[VALUE]]-MIS[[#This Row],[LIVE_VALUE]],MIS[[#This Row],[LIVE_VALUE]]-MIS[[#This Row],[VALUE]])</f>
        <v>1074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SENSEX2552083800CE</v>
      </c>
      <c r="AJ784" t="str">
        <f>IF(RIGHT(MIS[[#This Row],[Main/Hedge]],4)="MAIN","MAIN","HEDGE")</f>
        <v>HEDGE</v>
      </c>
      <c r="AK784" t="str" cm="1">
        <f t="array" ref="AK784">_xlfn._xlws.FILTER(Table4[Column1],ISNUMBER(SEARCH(Table4[Column1],MIS[[#This Row],[OrderUniqueIdentifier]])),"")</f>
        <v>XYT</v>
      </c>
      <c r="AL784" t="str">
        <f>MIS[[#This Row],[Broker]]</f>
        <v>JAINAM3001</v>
      </c>
      <c r="AM784" t="str">
        <f>MIS[[#This Row],[ClientID]]</f>
        <v>DLL13461</v>
      </c>
    </row>
    <row r="785" spans="1:39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6.55</v>
      </c>
      <c r="AE785">
        <f>MIS[[#This Row],[OrderAverageTradedPrice]]*MIS[[#This Row],[OrderQuantity]]</f>
        <v>213</v>
      </c>
      <c r="AF785">
        <f>MIS[[#This Row],[LTP]]*MIS[[#This Row],[OrderQuantity]]</f>
        <v>131</v>
      </c>
      <c r="AG785">
        <f>IF(MIS[[#This Row],[OrderSide]]="SELL",MIS[[#This Row],[VALUE]]-MIS[[#This Row],[LIVE_VALUE]],MIS[[#This Row],[LIVE_VALUE]]-MIS[[#This Row],[VALUE]])</f>
        <v>-82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SENSEX2552084800CE</v>
      </c>
      <c r="AJ785" t="str">
        <f>IF(RIGHT(MIS[[#This Row],[Main/Hedge]],4)="MAIN","MAIN","HEDGE")</f>
        <v>HEDGE</v>
      </c>
      <c r="AK785" t="str" cm="1">
        <f t="array" ref="AK785">_xlfn._xlws.FILTER(Table4[Column1],ISNUMBER(SEARCH(Table4[Column1],MIS[[#This Row],[OrderUniqueIdentifier]])),"")</f>
        <v>XYT</v>
      </c>
      <c r="AL785" t="str">
        <f>MIS[[#This Row],[Broker]]</f>
        <v>JAINAM</v>
      </c>
      <c r="AM785" t="str">
        <f>MIS[[#This Row],[ClientID]]</f>
        <v>MITH442</v>
      </c>
    </row>
    <row r="786" spans="1:39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108.4</v>
      </c>
      <c r="AE786">
        <f>MIS[[#This Row],[OrderAverageTradedPrice]]*MIS[[#This Row],[OrderQuantity]]</f>
        <v>7798</v>
      </c>
      <c r="AF786">
        <f>MIS[[#This Row],[LTP]]*MIS[[#This Row],[OrderQuantity]]</f>
        <v>4336</v>
      </c>
      <c r="AG786">
        <f>IF(MIS[[#This Row],[OrderSide]]="SELL",MIS[[#This Row],[VALUE]]-MIS[[#This Row],[LIVE_VALUE]],MIS[[#This Row],[LIVE_VALUE]]-MIS[[#This Row],[VALUE]])</f>
        <v>-3462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SENSEX2552083000CE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  <c r="AL786" t="str">
        <f>MIS[[#This Row],[Broker]]</f>
        <v>AR</v>
      </c>
      <c r="AM786" t="str">
        <f>MIS[[#This Row],[ClientID]]</f>
        <v>GDL1R112</v>
      </c>
    </row>
    <row r="787" spans="1:39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108.4</v>
      </c>
      <c r="AE787">
        <f>MIS[[#This Row],[OrderAverageTradedPrice]]*MIS[[#This Row],[OrderQuantity]]</f>
        <v>7798</v>
      </c>
      <c r="AF787">
        <f>MIS[[#This Row],[LTP]]*MIS[[#This Row],[OrderQuantity]]</f>
        <v>4336</v>
      </c>
      <c r="AG787">
        <f>IF(MIS[[#This Row],[OrderSide]]="SELL",MIS[[#This Row],[VALUE]]-MIS[[#This Row],[LIVE_VALUE]],MIS[[#This Row],[LIVE_VALUE]]-MIS[[#This Row],[VALUE]])</f>
        <v>-3462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SENSEX2552083000CE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  <c r="AL787" t="str">
        <f>MIS[[#This Row],[Broker]]</f>
        <v>AR</v>
      </c>
      <c r="AM787" t="str">
        <f>MIS[[#This Row],[ClientID]]</f>
        <v>GDLC2R124</v>
      </c>
    </row>
    <row r="788" spans="1:39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108.4</v>
      </c>
      <c r="AE788">
        <f>MIS[[#This Row],[OrderAverageTradedPrice]]*MIS[[#This Row],[OrderQuantity]]</f>
        <v>15091</v>
      </c>
      <c r="AF788">
        <f>MIS[[#This Row],[LTP]]*MIS[[#This Row],[OrderQuantity]]</f>
        <v>8672</v>
      </c>
      <c r="AG788">
        <f>IF(MIS[[#This Row],[OrderSide]]="SELL",MIS[[#This Row],[VALUE]]-MIS[[#This Row],[LIVE_VALUE]],MIS[[#This Row],[LIVE_VALUE]]-MIS[[#This Row],[VALUE]])</f>
        <v>-6419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SENSEX2552083000CE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  <c r="AL788" t="str">
        <f>MIS[[#This Row],[Broker]]</f>
        <v>AR</v>
      </c>
      <c r="AM788" t="str">
        <f>MIS[[#This Row],[ClientID]]</f>
        <v>GDLP1S332</v>
      </c>
    </row>
    <row r="789" spans="1:39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108.4</v>
      </c>
      <c r="AE789">
        <f>MIS[[#This Row],[OrderAverageTradedPrice]]*MIS[[#This Row],[OrderQuantity]]</f>
        <v>26906.999999999982</v>
      </c>
      <c r="AF789">
        <f>MIS[[#This Row],[LTP]]*MIS[[#This Row],[OrderQuantity]]</f>
        <v>15176</v>
      </c>
      <c r="AG789">
        <f>IF(MIS[[#This Row],[OrderSide]]="SELL",MIS[[#This Row],[VALUE]]-MIS[[#This Row],[LIVE_VALUE]],MIS[[#This Row],[LIVE_VALUE]]-MIS[[#This Row],[VALUE]])</f>
        <v>-11730.999999999982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SENSEX2552083000CE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  <c r="AL789" t="str">
        <f>MIS[[#This Row],[Broker]]</f>
        <v>AR</v>
      </c>
      <c r="AM789" t="str">
        <f>MIS[[#This Row],[ClientID]]</f>
        <v>GKOHN3R110</v>
      </c>
    </row>
    <row r="790" spans="1:39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108.4</v>
      </c>
      <c r="AE790">
        <f>MIS[[#This Row],[OrderAverageTradedPrice]]*MIS[[#This Row],[OrderQuantity]]</f>
        <v>7800</v>
      </c>
      <c r="AF790">
        <f>MIS[[#This Row],[LTP]]*MIS[[#This Row],[OrderQuantity]]</f>
        <v>4336</v>
      </c>
      <c r="AG790">
        <f>IF(MIS[[#This Row],[OrderSide]]="SELL",MIS[[#This Row],[VALUE]]-MIS[[#This Row],[LIVE_VALUE]],MIS[[#This Row],[LIVE_VALUE]]-MIS[[#This Row],[VALUE]])</f>
        <v>-3464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SENSEX2552083000CE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  <c r="AL790" t="str">
        <f>MIS[[#This Row],[Broker]]</f>
        <v>AR</v>
      </c>
      <c r="AM790" t="str">
        <f>MIS[[#This Row],[ClientID]]</f>
        <v>GKOHNA327</v>
      </c>
    </row>
    <row r="791" spans="1:39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108.4</v>
      </c>
      <c r="AE791">
        <f>MIS[[#This Row],[OrderAverageTradedPrice]]*MIS[[#This Row],[OrderQuantity]]</f>
        <v>11697</v>
      </c>
      <c r="AF791">
        <f>MIS[[#This Row],[LTP]]*MIS[[#This Row],[OrderQuantity]]</f>
        <v>6504</v>
      </c>
      <c r="AG791">
        <f>IF(MIS[[#This Row],[OrderSide]]="SELL",MIS[[#This Row],[VALUE]]-MIS[[#This Row],[LIVE_VALUE]],MIS[[#This Row],[LIVE_VALUE]]-MIS[[#This Row],[VALUE]])</f>
        <v>-5193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SENSEX2552083000CE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  <c r="AL791" t="str">
        <f>MIS[[#This Row],[Broker]]</f>
        <v>AR</v>
      </c>
      <c r="AM791" t="str">
        <f>MIS[[#This Row],[ClientID]]</f>
        <v>GKOHNS211</v>
      </c>
    </row>
    <row r="792" spans="1:39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108.4</v>
      </c>
      <c r="AE792">
        <f>MIS[[#This Row],[OrderAverageTradedPrice]]*MIS[[#This Row],[OrderQuantity]]</f>
        <v>7800</v>
      </c>
      <c r="AF792">
        <f>MIS[[#This Row],[LTP]]*MIS[[#This Row],[OrderQuantity]]</f>
        <v>4336</v>
      </c>
      <c r="AG792">
        <f>IF(MIS[[#This Row],[OrderSide]]="SELL",MIS[[#This Row],[VALUE]]-MIS[[#This Row],[LIVE_VALUE]],MIS[[#This Row],[LIVE_VALUE]]-MIS[[#This Row],[VALUE]])</f>
        <v>-3464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SENSEX2552083000CE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  <c r="AL792" t="str">
        <f>MIS[[#This Row],[Broker]]</f>
        <v>AR</v>
      </c>
      <c r="AM792" t="str">
        <f>MIS[[#This Row],[ClientID]]</f>
        <v>HOT133</v>
      </c>
    </row>
    <row r="793" spans="1:39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108.4</v>
      </c>
      <c r="AE793">
        <f>MIS[[#This Row],[OrderAverageTradedPrice]]*MIS[[#This Row],[OrderQuantity]]</f>
        <v>3899</v>
      </c>
      <c r="AF793">
        <f>MIS[[#This Row],[LTP]]*MIS[[#This Row],[OrderQuantity]]</f>
        <v>2168</v>
      </c>
      <c r="AG793">
        <f>IF(MIS[[#This Row],[OrderSide]]="SELL",MIS[[#This Row],[VALUE]]-MIS[[#This Row],[LIVE_VALUE]],MIS[[#This Row],[LIVE_VALUE]]-MIS[[#This Row],[VALUE]])</f>
        <v>-1731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SENSEX2552083000CE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  <c r="AL793" t="str">
        <f>MIS[[#This Row],[Broker]]</f>
        <v>AR</v>
      </c>
      <c r="AM793" t="str">
        <f>MIS[[#This Row],[ClientID]]</f>
        <v>HYD5K129</v>
      </c>
    </row>
    <row r="794" spans="1:39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108.4</v>
      </c>
      <c r="AE794">
        <f>MIS[[#This Row],[OrderAverageTradedPrice]]*MIS[[#This Row],[OrderQuantity]]</f>
        <v>3899</v>
      </c>
      <c r="AF794">
        <f>MIS[[#This Row],[LTP]]*MIS[[#This Row],[OrderQuantity]]</f>
        <v>2168</v>
      </c>
      <c r="AG794">
        <f>IF(MIS[[#This Row],[OrderSide]]="SELL",MIS[[#This Row],[VALUE]]-MIS[[#This Row],[LIVE_VALUE]],MIS[[#This Row],[LIVE_VALUE]]-MIS[[#This Row],[VALUE]])</f>
        <v>-1731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SENSEX2552083000CE</v>
      </c>
      <c r="AJ794" t="str">
        <f>IF(RIGHT(MIS[[#This Row],[Main/Hedge]],4)="MAIN","MAIN","HEDGE")</f>
        <v>MAIN</v>
      </c>
      <c r="AK794" t="str" cm="1">
        <f t="array" ref="AK794">_xlfn._xlws.FILTER(Table4[Column1],ISNUMBER(SEARCH(Table4[Column1],MIS[[#This Row],[OrderUniqueIdentifier]])),"")</f>
        <v>XYT</v>
      </c>
      <c r="AL794" t="str">
        <f>MIS[[#This Row],[Broker]]</f>
        <v>AR</v>
      </c>
      <c r="AM794" t="str">
        <f>MIS[[#This Row],[ClientID]]</f>
        <v>JPA1043</v>
      </c>
    </row>
    <row r="795" spans="1:39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108.4</v>
      </c>
      <c r="AE795">
        <f>MIS[[#This Row],[OrderAverageTradedPrice]]*MIS[[#This Row],[OrderQuantity]]</f>
        <v>3920</v>
      </c>
      <c r="AF795">
        <f>MIS[[#This Row],[LTP]]*MIS[[#This Row],[OrderQuantity]]</f>
        <v>2168</v>
      </c>
      <c r="AG795">
        <f>IF(MIS[[#This Row],[OrderSide]]="SELL",MIS[[#This Row],[VALUE]]-MIS[[#This Row],[LIVE_VALUE]],MIS[[#This Row],[LIVE_VALUE]]-MIS[[#This Row],[VALUE]])</f>
        <v>-1752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SENSEX2552083000CE</v>
      </c>
      <c r="AJ795" t="str">
        <f>IF(RIGHT(MIS[[#This Row],[Main/Hedge]],4)="MAIN","MAIN","HEDGE")</f>
        <v>MAIN</v>
      </c>
      <c r="AK795" t="str" cm="1">
        <f t="array" ref="AK795">_xlfn._xlws.FILTER(Table4[Column1],ISNUMBER(SEARCH(Table4[Column1],MIS[[#This Row],[OrderUniqueIdentifier]])),"")</f>
        <v>XYT</v>
      </c>
      <c r="AL795" t="str">
        <f>MIS[[#This Row],[Broker]]</f>
        <v>AR</v>
      </c>
      <c r="AM795" t="str">
        <f>MIS[[#This Row],[ClientID]]</f>
        <v>JPF1A104</v>
      </c>
    </row>
    <row r="796" spans="1:39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108.4</v>
      </c>
      <c r="AE796">
        <f>MIS[[#This Row],[OrderAverageTradedPrice]]*MIS[[#This Row],[OrderQuantity]]</f>
        <v>7758</v>
      </c>
      <c r="AF796">
        <f>MIS[[#This Row],[LTP]]*MIS[[#This Row],[OrderQuantity]]</f>
        <v>4336</v>
      </c>
      <c r="AG796">
        <f>IF(MIS[[#This Row],[OrderSide]]="SELL",MIS[[#This Row],[VALUE]]-MIS[[#This Row],[LIVE_VALUE]],MIS[[#This Row],[LIVE_VALUE]]-MIS[[#This Row],[VALUE]])</f>
        <v>-3422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SENSEX2552083000CE</v>
      </c>
      <c r="AJ796" t="str">
        <f>IF(RIGHT(MIS[[#This Row],[Main/Hedge]],4)="MAIN","MAIN","HEDGE")</f>
        <v>MAIN</v>
      </c>
      <c r="AK796" t="str" cm="1">
        <f t="array" ref="AK796">_xlfn._xlws.FILTER(Table4[Column1],ISNUMBER(SEARCH(Table4[Column1],MIS[[#This Row],[OrderUniqueIdentifier]])),"")</f>
        <v>XYT</v>
      </c>
      <c r="AL796" t="str">
        <f>MIS[[#This Row],[Broker]]</f>
        <v>AR</v>
      </c>
      <c r="AM796" t="str">
        <f>MIS[[#This Row],[ClientID]]</f>
        <v>JPF1A119</v>
      </c>
    </row>
    <row r="797" spans="1:39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108.4</v>
      </c>
      <c r="AE797">
        <f>MIS[[#This Row],[OrderAverageTradedPrice]]*MIS[[#This Row],[OrderQuantity]]</f>
        <v>3819</v>
      </c>
      <c r="AF797">
        <f>MIS[[#This Row],[LTP]]*MIS[[#This Row],[OrderQuantity]]</f>
        <v>2168</v>
      </c>
      <c r="AG797">
        <f>IF(MIS[[#This Row],[OrderSide]]="SELL",MIS[[#This Row],[VALUE]]-MIS[[#This Row],[LIVE_VALUE]],MIS[[#This Row],[LIVE_VALUE]]-MIS[[#This Row],[VALUE]])</f>
        <v>-1651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SENSEX2552083000CE</v>
      </c>
      <c r="AJ797" t="str">
        <f>IF(RIGHT(MIS[[#This Row],[Main/Hedge]],4)="MAIN","MAIN","HEDGE")</f>
        <v>MAIN</v>
      </c>
      <c r="AK797" t="str" cm="1">
        <f t="array" ref="AK797">_xlfn._xlws.FILTER(Table4[Column1],ISNUMBER(SEARCH(Table4[Column1],MIS[[#This Row],[OrderUniqueIdentifier]])),"")</f>
        <v>XYT</v>
      </c>
      <c r="AL797" t="str">
        <f>MIS[[#This Row],[Broker]]</f>
        <v>AR</v>
      </c>
      <c r="AM797" t="str">
        <f>MIS[[#This Row],[ClientID]]</f>
        <v>JPF1A121</v>
      </c>
    </row>
    <row r="798" spans="1:39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127.55</v>
      </c>
      <c r="AE798">
        <f>MIS[[#This Row],[OrderAverageTradedPrice]]*MIS[[#This Row],[OrderQuantity]]</f>
        <v>4440</v>
      </c>
      <c r="AF798">
        <f>MIS[[#This Row],[LTP]]*MIS[[#This Row],[OrderQuantity]]</f>
        <v>2551</v>
      </c>
      <c r="AG798">
        <f>IF(MIS[[#This Row],[OrderSide]]="SELL",MIS[[#This Row],[VALUE]]-MIS[[#This Row],[LIVE_VALUE]],MIS[[#This Row],[LIVE_VALUE]]-MIS[[#This Row],[VALUE]])</f>
        <v>-1889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SENSEX2552082900CE</v>
      </c>
      <c r="AJ798" t="str">
        <f>IF(RIGHT(MIS[[#This Row],[Main/Hedge]],4)="MAIN","MAIN","HEDGE")</f>
        <v>MAIN</v>
      </c>
      <c r="AK798" t="str" cm="1">
        <f t="array" ref="AK798">_xlfn._xlws.FILTER(Table4[Column1],ISNUMBER(SEARCH(Table4[Column1],MIS[[#This Row],[OrderUniqueIdentifier]])),"")</f>
        <v>XYT</v>
      </c>
      <c r="AL798" t="str">
        <f>MIS[[#This Row],[Broker]]</f>
        <v>AR</v>
      </c>
      <c r="AM798" t="str">
        <f>MIS[[#This Row],[ClientID]]</f>
        <v>JPF1A122</v>
      </c>
    </row>
    <row r="799" spans="1:39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108.4</v>
      </c>
      <c r="AE799">
        <f>MIS[[#This Row],[OrderAverageTradedPrice]]*MIS[[#This Row],[OrderQuantity]]</f>
        <v>3899</v>
      </c>
      <c r="AF799">
        <f>MIS[[#This Row],[LTP]]*MIS[[#This Row],[OrderQuantity]]</f>
        <v>2168</v>
      </c>
      <c r="AG799">
        <f>IF(MIS[[#This Row],[OrderSide]]="SELL",MIS[[#This Row],[VALUE]]-MIS[[#This Row],[LIVE_VALUE]],MIS[[#This Row],[LIVE_VALUE]]-MIS[[#This Row],[VALUE]])</f>
        <v>-1731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SENSEX2552083000CE</v>
      </c>
      <c r="AJ799" t="str">
        <f>IF(RIGHT(MIS[[#This Row],[Main/Hedge]],4)="MAIN","MAIN","HEDGE")</f>
        <v>MAIN</v>
      </c>
      <c r="AK799" t="str" cm="1">
        <f t="array" ref="AK799">_xlfn._xlws.FILTER(Table4[Column1],ISNUMBER(SEARCH(Table4[Column1],MIS[[#This Row],[OrderUniqueIdentifier]])),"")</f>
        <v>XYT</v>
      </c>
      <c r="AL799" t="str">
        <f>MIS[[#This Row],[Broker]]</f>
        <v>AR</v>
      </c>
      <c r="AM799" t="str">
        <f>MIS[[#This Row],[ClientID]]</f>
        <v>JPF1A184</v>
      </c>
    </row>
    <row r="800" spans="1:39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108.4</v>
      </c>
      <c r="AE800">
        <f>MIS[[#This Row],[OrderAverageTradedPrice]]*MIS[[#This Row],[OrderQuantity]]</f>
        <v>11700</v>
      </c>
      <c r="AF800">
        <f>MIS[[#This Row],[LTP]]*MIS[[#This Row],[OrderQuantity]]</f>
        <v>6504</v>
      </c>
      <c r="AG800">
        <f>IF(MIS[[#This Row],[OrderSide]]="SELL",MIS[[#This Row],[VALUE]]-MIS[[#This Row],[LIVE_VALUE]],MIS[[#This Row],[LIVE_VALUE]]-MIS[[#This Row],[VALUE]])</f>
        <v>-5196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SENSEX2552083000CE</v>
      </c>
      <c r="AJ800" t="str">
        <f>IF(RIGHT(MIS[[#This Row],[Main/Hedge]],4)="MAIN","MAIN","HEDGE")</f>
        <v>MAIN</v>
      </c>
      <c r="AK800" t="str" cm="1">
        <f t="array" ref="AK800">_xlfn._xlws.FILTER(Table4[Column1],ISNUMBER(SEARCH(Table4[Column1],MIS[[#This Row],[OrderUniqueIdentifier]])),"")</f>
        <v>XYT</v>
      </c>
      <c r="AL800" t="str">
        <f>MIS[[#This Row],[Broker]]</f>
        <v>AR</v>
      </c>
      <c r="AM800" t="str">
        <f>MIS[[#This Row],[ClientID]]</f>
        <v>JPF1A187</v>
      </c>
    </row>
    <row r="801" spans="1:39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108.4</v>
      </c>
      <c r="AE801">
        <f>MIS[[#This Row],[OrderAverageTradedPrice]]*MIS[[#This Row],[OrderQuantity]]</f>
        <v>11697</v>
      </c>
      <c r="AF801">
        <f>MIS[[#This Row],[LTP]]*MIS[[#This Row],[OrderQuantity]]</f>
        <v>6504</v>
      </c>
      <c r="AG801">
        <f>IF(MIS[[#This Row],[OrderSide]]="SELL",MIS[[#This Row],[VALUE]]-MIS[[#This Row],[LIVE_VALUE]],MIS[[#This Row],[LIVE_VALUE]]-MIS[[#This Row],[VALUE]])</f>
        <v>-5193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SENSEX2552083000CE</v>
      </c>
      <c r="AJ801" t="str">
        <f>IF(RIGHT(MIS[[#This Row],[Main/Hedge]],4)="MAIN","MAIN","HEDGE")</f>
        <v>MAIN</v>
      </c>
      <c r="AK801" t="str" cm="1">
        <f t="array" ref="AK801">_xlfn._xlws.FILTER(Table4[Column1],ISNUMBER(SEARCH(Table4[Column1],MIS[[#This Row],[OrderUniqueIdentifier]])),"")</f>
        <v>XYT</v>
      </c>
      <c r="AL801" t="str">
        <f>MIS[[#This Row],[Broker]]</f>
        <v>AR</v>
      </c>
      <c r="AM801" t="str">
        <f>MIS[[#This Row],[ClientID]]</f>
        <v>JPF1A195</v>
      </c>
    </row>
    <row r="802" spans="1:39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108.4</v>
      </c>
      <c r="AE802">
        <f>MIS[[#This Row],[OrderAverageTradedPrice]]*MIS[[#This Row],[OrderQuantity]]</f>
        <v>26733</v>
      </c>
      <c r="AF802">
        <f>MIS[[#This Row],[LTP]]*MIS[[#This Row],[OrderQuantity]]</f>
        <v>15176</v>
      </c>
      <c r="AG802">
        <f>IF(MIS[[#This Row],[OrderSide]]="SELL",MIS[[#This Row],[VALUE]]-MIS[[#This Row],[LIVE_VALUE]],MIS[[#This Row],[LIVE_VALUE]]-MIS[[#This Row],[VALUE]])</f>
        <v>-11557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SENSEX2552083000CE</v>
      </c>
      <c r="AJ802" t="str">
        <f>IF(RIGHT(MIS[[#This Row],[Main/Hedge]],4)="MAIN","MAIN","HEDGE")</f>
        <v>MAIN</v>
      </c>
      <c r="AK802" t="str" cm="1">
        <f t="array" ref="AK802">_xlfn._xlws.FILTER(Table4[Column1],ISNUMBER(SEARCH(Table4[Column1],MIS[[#This Row],[OrderUniqueIdentifier]])),"")</f>
        <v>XYT</v>
      </c>
      <c r="AL802" t="str">
        <f>MIS[[#This Row],[Broker]]</f>
        <v>AR</v>
      </c>
      <c r="AM802" t="str">
        <f>MIS[[#This Row],[ClientID]]</f>
        <v>JPF1A197</v>
      </c>
    </row>
    <row r="803" spans="1:39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108.4</v>
      </c>
      <c r="AE803">
        <f>MIS[[#This Row],[OrderAverageTradedPrice]]*MIS[[#This Row],[OrderQuantity]]</f>
        <v>3900</v>
      </c>
      <c r="AF803">
        <f>MIS[[#This Row],[LTP]]*MIS[[#This Row],[OrderQuantity]]</f>
        <v>2168</v>
      </c>
      <c r="AG803">
        <f>IF(MIS[[#This Row],[OrderSide]]="SELL",MIS[[#This Row],[VALUE]]-MIS[[#This Row],[LIVE_VALUE]],MIS[[#This Row],[LIVE_VALUE]]-MIS[[#This Row],[VALUE]])</f>
        <v>-1732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SENSEX2552083000CE</v>
      </c>
      <c r="AJ803" t="str">
        <f>IF(RIGHT(MIS[[#This Row],[Main/Hedge]],4)="MAIN","MAIN","HEDGE")</f>
        <v>MAIN</v>
      </c>
      <c r="AK803" t="str" cm="1">
        <f t="array" ref="AK803">_xlfn._xlws.FILTER(Table4[Column1],ISNUMBER(SEARCH(Table4[Column1],MIS[[#This Row],[OrderUniqueIdentifier]])),"")</f>
        <v>XYT</v>
      </c>
      <c r="AL803" t="str">
        <f>MIS[[#This Row],[Broker]]</f>
        <v>AR</v>
      </c>
      <c r="AM803" t="str">
        <f>MIS[[#This Row],[ClientID]]</f>
        <v>JPF1A200</v>
      </c>
    </row>
    <row r="804" spans="1:39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127.55</v>
      </c>
      <c r="AE804">
        <f>MIS[[#This Row],[OrderAverageTradedPrice]]*MIS[[#This Row],[OrderQuantity]]</f>
        <v>4440</v>
      </c>
      <c r="AF804">
        <f>MIS[[#This Row],[LTP]]*MIS[[#This Row],[OrderQuantity]]</f>
        <v>2551</v>
      </c>
      <c r="AG804">
        <f>IF(MIS[[#This Row],[OrderSide]]="SELL",MIS[[#This Row],[VALUE]]-MIS[[#This Row],[LIVE_VALUE]],MIS[[#This Row],[LIVE_VALUE]]-MIS[[#This Row],[VALUE]])</f>
        <v>-1889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SENSEX2552082900CE</v>
      </c>
      <c r="AJ804" t="str">
        <f>IF(RIGHT(MIS[[#This Row],[Main/Hedge]],4)="MAIN","MAIN","HEDGE")</f>
        <v>MAIN</v>
      </c>
      <c r="AK804" t="str" cm="1">
        <f t="array" ref="AK804">_xlfn._xlws.FILTER(Table4[Column1],ISNUMBER(SEARCH(Table4[Column1],MIS[[#This Row],[OrderUniqueIdentifier]])),"")</f>
        <v>XYT</v>
      </c>
      <c r="AL804" t="str">
        <f>MIS[[#This Row],[Broker]]</f>
        <v>AR</v>
      </c>
      <c r="AM804" t="str">
        <f>MIS[[#This Row],[ClientID]]</f>
        <v>JPF1A206</v>
      </c>
    </row>
    <row r="805" spans="1:39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108.4</v>
      </c>
      <c r="AE805">
        <f>MIS[[#This Row],[OrderAverageTradedPrice]]*MIS[[#This Row],[OrderQuantity]]</f>
        <v>45072.99999999984</v>
      </c>
      <c r="AF805">
        <f>MIS[[#This Row],[LTP]]*MIS[[#This Row],[OrderQuantity]]</f>
        <v>26016</v>
      </c>
      <c r="AG805">
        <f>IF(MIS[[#This Row],[OrderSide]]="SELL",MIS[[#This Row],[VALUE]]-MIS[[#This Row],[LIVE_VALUE]],MIS[[#This Row],[LIVE_VALUE]]-MIS[[#This Row],[VALUE]])</f>
        <v>-19056.99999999984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SENSEX2552083000CE</v>
      </c>
      <c r="AJ805" t="str">
        <f>IF(RIGHT(MIS[[#This Row],[Main/Hedge]],4)="MAIN","MAIN","HEDGE")</f>
        <v>MAIN</v>
      </c>
      <c r="AK805" t="str" cm="1">
        <f t="array" ref="AK805">_xlfn._xlws.FILTER(Table4[Column1],ISNUMBER(SEARCH(Table4[Column1],MIS[[#This Row],[OrderUniqueIdentifier]])),"")</f>
        <v>XYT</v>
      </c>
      <c r="AL805" t="str">
        <f>MIS[[#This Row],[Broker]]</f>
        <v>AR</v>
      </c>
      <c r="AM805" t="str">
        <f>MIS[[#This Row],[ClientID]]</f>
        <v>JPF1A207</v>
      </c>
    </row>
    <row r="806" spans="1:39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127.55</v>
      </c>
      <c r="AE806">
        <f>MIS[[#This Row],[OrderAverageTradedPrice]]*MIS[[#This Row],[OrderQuantity]]</f>
        <v>4440</v>
      </c>
      <c r="AF806">
        <f>MIS[[#This Row],[LTP]]*MIS[[#This Row],[OrderQuantity]]</f>
        <v>2551</v>
      </c>
      <c r="AG806">
        <f>IF(MIS[[#This Row],[OrderSide]]="SELL",MIS[[#This Row],[VALUE]]-MIS[[#This Row],[LIVE_VALUE]],MIS[[#This Row],[LIVE_VALUE]]-MIS[[#This Row],[VALUE]])</f>
        <v>-1889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SENSEX2552082900CE</v>
      </c>
      <c r="AJ806" t="str">
        <f>IF(RIGHT(MIS[[#This Row],[Main/Hedge]],4)="MAIN","MAIN","HEDGE")</f>
        <v>MAIN</v>
      </c>
      <c r="AK806" t="str" cm="1">
        <f t="array" ref="AK806">_xlfn._xlws.FILTER(Table4[Column1],ISNUMBER(SEARCH(Table4[Column1],MIS[[#This Row],[OrderUniqueIdentifier]])),"")</f>
        <v>XYT</v>
      </c>
      <c r="AL806" t="str">
        <f>MIS[[#This Row],[Broker]]</f>
        <v>AR</v>
      </c>
      <c r="AM806" t="str">
        <f>MIS[[#This Row],[ClientID]]</f>
        <v>JPF1A208</v>
      </c>
    </row>
    <row r="807" spans="1:39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108.4</v>
      </c>
      <c r="AE807">
        <f>MIS[[#This Row],[OrderAverageTradedPrice]]*MIS[[#This Row],[OrderQuantity]]</f>
        <v>3900</v>
      </c>
      <c r="AF807">
        <f>MIS[[#This Row],[LTP]]*MIS[[#This Row],[OrderQuantity]]</f>
        <v>2168</v>
      </c>
      <c r="AG807">
        <f>IF(MIS[[#This Row],[OrderSide]]="SELL",MIS[[#This Row],[VALUE]]-MIS[[#This Row],[LIVE_VALUE]],MIS[[#This Row],[LIVE_VALUE]]-MIS[[#This Row],[VALUE]])</f>
        <v>-1732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SENSEX2552083000CE</v>
      </c>
      <c r="AJ807" t="str">
        <f>IF(RIGHT(MIS[[#This Row],[Main/Hedge]],4)="MAIN","MAIN","HEDGE")</f>
        <v>MAIN</v>
      </c>
      <c r="AK807" t="str" cm="1">
        <f t="array" ref="AK807">_xlfn._xlws.FILTER(Table4[Column1],ISNUMBER(SEARCH(Table4[Column1],MIS[[#This Row],[OrderUniqueIdentifier]])),"")</f>
        <v>XYT</v>
      </c>
      <c r="AL807" t="str">
        <f>MIS[[#This Row],[Broker]]</f>
        <v>AR</v>
      </c>
      <c r="AM807" t="str">
        <f>MIS[[#This Row],[ClientID]]</f>
        <v>JPF1A222</v>
      </c>
    </row>
    <row r="808" spans="1:39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108.4</v>
      </c>
      <c r="AE808">
        <f>MIS[[#This Row],[OrderAverageTradedPrice]]*MIS[[#This Row],[OrderQuantity]]</f>
        <v>7758</v>
      </c>
      <c r="AF808">
        <f>MIS[[#This Row],[LTP]]*MIS[[#This Row],[OrderQuantity]]</f>
        <v>4336</v>
      </c>
      <c r="AG808">
        <f>IF(MIS[[#This Row],[OrderSide]]="SELL",MIS[[#This Row],[VALUE]]-MIS[[#This Row],[LIVE_VALUE]],MIS[[#This Row],[LIVE_VALUE]]-MIS[[#This Row],[VALUE]])</f>
        <v>-3422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SENSEX2552083000CE</v>
      </c>
      <c r="AJ808" t="str">
        <f>IF(RIGHT(MIS[[#This Row],[Main/Hedge]],4)="MAIN","MAIN","HEDGE")</f>
        <v>MAIN</v>
      </c>
      <c r="AK808" t="str" cm="1">
        <f t="array" ref="AK808">_xlfn._xlws.FILTER(Table4[Column1],ISNUMBER(SEARCH(Table4[Column1],MIS[[#This Row],[OrderUniqueIdentifier]])),"")</f>
        <v>XYT</v>
      </c>
      <c r="AL808" t="str">
        <f>MIS[[#This Row],[Broker]]</f>
        <v>AR</v>
      </c>
      <c r="AM808" t="str">
        <f>MIS[[#This Row],[ClientID]]</f>
        <v>JPF1A229</v>
      </c>
    </row>
    <row r="809" spans="1:39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108.4</v>
      </c>
      <c r="AE809">
        <f>MIS[[#This Row],[OrderAverageTradedPrice]]*MIS[[#This Row],[OrderQuantity]]</f>
        <v>19615</v>
      </c>
      <c r="AF809">
        <f>MIS[[#This Row],[LTP]]*MIS[[#This Row],[OrderQuantity]]</f>
        <v>10840</v>
      </c>
      <c r="AG809">
        <f>IF(MIS[[#This Row],[OrderSide]]="SELL",MIS[[#This Row],[VALUE]]-MIS[[#This Row],[LIVE_VALUE]],MIS[[#This Row],[LIVE_VALUE]]-MIS[[#This Row],[VALUE]])</f>
        <v>-8775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SENSEX2552083000CE</v>
      </c>
      <c r="AJ809" t="str">
        <f>IF(RIGHT(MIS[[#This Row],[Main/Hedge]],4)="MAIN","MAIN","HEDGE")</f>
        <v>MAIN</v>
      </c>
      <c r="AK809" t="str" cm="1">
        <f t="array" ref="AK809">_xlfn._xlws.FILTER(Table4[Column1],ISNUMBER(SEARCH(Table4[Column1],MIS[[#This Row],[OrderUniqueIdentifier]])),"")</f>
        <v>XYT</v>
      </c>
      <c r="AL809" t="str">
        <f>MIS[[#This Row],[Broker]]</f>
        <v>AR</v>
      </c>
      <c r="AM809" t="str">
        <f>MIS[[#This Row],[ClientID]]</f>
        <v>JPF1A235</v>
      </c>
    </row>
    <row r="810" spans="1:39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108.4</v>
      </c>
      <c r="AE810">
        <f>MIS[[#This Row],[OrderAverageTradedPrice]]*MIS[[#This Row],[OrderQuantity]]</f>
        <v>11646</v>
      </c>
      <c r="AF810">
        <f>MIS[[#This Row],[LTP]]*MIS[[#This Row],[OrderQuantity]]</f>
        <v>6504</v>
      </c>
      <c r="AG810">
        <f>IF(MIS[[#This Row],[OrderSide]]="SELL",MIS[[#This Row],[VALUE]]-MIS[[#This Row],[LIVE_VALUE]],MIS[[#This Row],[LIVE_VALUE]]-MIS[[#This Row],[VALUE]])</f>
        <v>-5142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SENSEX2552083000CE</v>
      </c>
      <c r="AJ810" t="str">
        <f>IF(RIGHT(MIS[[#This Row],[Main/Hedge]],4)="MAIN","MAIN","HEDGE")</f>
        <v>MAIN</v>
      </c>
      <c r="AK810" t="str" cm="1">
        <f t="array" ref="AK810">_xlfn._xlws.FILTER(Table4[Column1],ISNUMBER(SEARCH(Table4[Column1],MIS[[#This Row],[OrderUniqueIdentifier]])),"")</f>
        <v>XYT</v>
      </c>
      <c r="AL810" t="str">
        <f>MIS[[#This Row],[Broker]]</f>
        <v>AR</v>
      </c>
      <c r="AM810" t="str">
        <f>MIS[[#This Row],[ClientID]]</f>
        <v>JPF1C156</v>
      </c>
    </row>
    <row r="811" spans="1:39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108.4</v>
      </c>
      <c r="AE811">
        <f>MIS[[#This Row],[OrderAverageTradedPrice]]*MIS[[#This Row],[OrderQuantity]]</f>
        <v>3880</v>
      </c>
      <c r="AF811">
        <f>MIS[[#This Row],[LTP]]*MIS[[#This Row],[OrderQuantity]]</f>
        <v>2168</v>
      </c>
      <c r="AG811">
        <f>IF(MIS[[#This Row],[OrderSide]]="SELL",MIS[[#This Row],[VALUE]]-MIS[[#This Row],[LIVE_VALUE]],MIS[[#This Row],[LIVE_VALUE]]-MIS[[#This Row],[VALUE]])</f>
        <v>-1712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SENSEX2552083000CE</v>
      </c>
      <c r="AJ811" t="str">
        <f>IF(RIGHT(MIS[[#This Row],[Main/Hedge]],4)="MAIN","MAIN","HEDGE")</f>
        <v>MAIN</v>
      </c>
      <c r="AK811" t="str" cm="1">
        <f t="array" ref="AK811">_xlfn._xlws.FILTER(Table4[Column1],ISNUMBER(SEARCH(Table4[Column1],MIS[[#This Row],[OrderUniqueIdentifier]])),"")</f>
        <v>XYT</v>
      </c>
      <c r="AL811" t="str">
        <f>MIS[[#This Row],[Broker]]</f>
        <v>AR</v>
      </c>
      <c r="AM811" t="str">
        <f>MIS[[#This Row],[ClientID]]</f>
        <v>JPF1D107</v>
      </c>
    </row>
    <row r="812" spans="1:39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108.4</v>
      </c>
      <c r="AE812">
        <f>MIS[[#This Row],[OrderAverageTradedPrice]]*MIS[[#This Row],[OrderQuantity]]</f>
        <v>15052</v>
      </c>
      <c r="AF812">
        <f>MIS[[#This Row],[LTP]]*MIS[[#This Row],[OrderQuantity]]</f>
        <v>8672</v>
      </c>
      <c r="AG812">
        <f>IF(MIS[[#This Row],[OrderSide]]="SELL",MIS[[#This Row],[VALUE]]-MIS[[#This Row],[LIVE_VALUE]],MIS[[#This Row],[LIVE_VALUE]]-MIS[[#This Row],[VALUE]])</f>
        <v>-6380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SENSEX2552083000CE</v>
      </c>
      <c r="AJ812" t="str">
        <f>IF(RIGHT(MIS[[#This Row],[Main/Hedge]],4)="MAIN","MAIN","HEDGE")</f>
        <v>MAIN</v>
      </c>
      <c r="AK812" t="str" cm="1">
        <f t="array" ref="AK812">_xlfn._xlws.FILTER(Table4[Column1],ISNUMBER(SEARCH(Table4[Column1],MIS[[#This Row],[OrderUniqueIdentifier]])),"")</f>
        <v>XYT</v>
      </c>
      <c r="AL812" t="str">
        <f>MIS[[#This Row],[Broker]]</f>
        <v>AR</v>
      </c>
      <c r="AM812" t="str">
        <f>MIS[[#This Row],[ClientID]]</f>
        <v>JPF1D108</v>
      </c>
    </row>
    <row r="813" spans="1:39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108.4</v>
      </c>
      <c r="AE813">
        <f>MIS[[#This Row],[OrderAverageTradedPrice]]*MIS[[#This Row],[OrderQuantity]]</f>
        <v>3900</v>
      </c>
      <c r="AF813">
        <f>MIS[[#This Row],[LTP]]*MIS[[#This Row],[OrderQuantity]]</f>
        <v>2168</v>
      </c>
      <c r="AG813">
        <f>IF(MIS[[#This Row],[OrderSide]]="SELL",MIS[[#This Row],[VALUE]]-MIS[[#This Row],[LIVE_VALUE]],MIS[[#This Row],[LIVE_VALUE]]-MIS[[#This Row],[VALUE]])</f>
        <v>-1732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SENSEX2552083000CE</v>
      </c>
      <c r="AJ813" t="str">
        <f>IF(RIGHT(MIS[[#This Row],[Main/Hedge]],4)="MAIN","MAIN","HEDGE")</f>
        <v>MAIN</v>
      </c>
      <c r="AK813" t="str" cm="1">
        <f t="array" ref="AK813">_xlfn._xlws.FILTER(Table4[Column1],ISNUMBER(SEARCH(Table4[Column1],MIS[[#This Row],[OrderUniqueIdentifier]])),"")</f>
        <v>XYT</v>
      </c>
      <c r="AL813" t="str">
        <f>MIS[[#This Row],[Broker]]</f>
        <v>AR</v>
      </c>
      <c r="AM813" t="str">
        <f>MIS[[#This Row],[ClientID]]</f>
        <v>JPF1D162</v>
      </c>
    </row>
    <row r="814" spans="1:39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127.55</v>
      </c>
      <c r="AE814">
        <f>MIS[[#This Row],[OrderAverageTradedPrice]]*MIS[[#This Row],[OrderQuantity]]</f>
        <v>4440</v>
      </c>
      <c r="AF814">
        <f>MIS[[#This Row],[LTP]]*MIS[[#This Row],[OrderQuantity]]</f>
        <v>2551</v>
      </c>
      <c r="AG814">
        <f>IF(MIS[[#This Row],[OrderSide]]="SELL",MIS[[#This Row],[VALUE]]-MIS[[#This Row],[LIVE_VALUE]],MIS[[#This Row],[LIVE_VALUE]]-MIS[[#This Row],[VALUE]])</f>
        <v>-1889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SENSEX2552082900CE</v>
      </c>
      <c r="AJ814" t="str">
        <f>IF(RIGHT(MIS[[#This Row],[Main/Hedge]],4)="MAIN","MAIN","HEDGE")</f>
        <v>MAIN</v>
      </c>
      <c r="AK814" t="str" cm="1">
        <f t="array" ref="AK814">_xlfn._xlws.FILTER(Table4[Column1],ISNUMBER(SEARCH(Table4[Column1],MIS[[#This Row],[OrderUniqueIdentifier]])),"")</f>
        <v>XYT</v>
      </c>
      <c r="AL814" t="str">
        <f>MIS[[#This Row],[Broker]]</f>
        <v>AR</v>
      </c>
      <c r="AM814" t="str">
        <f>MIS[[#This Row],[ClientID]]</f>
        <v>JPF1D166</v>
      </c>
    </row>
    <row r="815" spans="1:39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108.4</v>
      </c>
      <c r="AE815">
        <f>MIS[[#This Row],[OrderAverageTradedPrice]]*MIS[[#This Row],[OrderQuantity]]</f>
        <v>3899</v>
      </c>
      <c r="AF815">
        <f>MIS[[#This Row],[LTP]]*MIS[[#This Row],[OrderQuantity]]</f>
        <v>2168</v>
      </c>
      <c r="AG815">
        <f>IF(MIS[[#This Row],[OrderSide]]="SELL",MIS[[#This Row],[VALUE]]-MIS[[#This Row],[LIVE_VALUE]],MIS[[#This Row],[LIVE_VALUE]]-MIS[[#This Row],[VALUE]])</f>
        <v>-1731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SENSEX2552083000CE</v>
      </c>
      <c r="AJ815" t="str">
        <f>IF(RIGHT(MIS[[#This Row],[Main/Hedge]],4)="MAIN","MAIN","HEDGE")</f>
        <v>MAIN</v>
      </c>
      <c r="AK815" t="str" cm="1">
        <f t="array" ref="AK815">_xlfn._xlws.FILTER(Table4[Column1],ISNUMBER(SEARCH(Table4[Column1],MIS[[#This Row],[OrderUniqueIdentifier]])),"")</f>
        <v>XYT</v>
      </c>
      <c r="AL815" t="str">
        <f>MIS[[#This Row],[Broker]]</f>
        <v>AR</v>
      </c>
      <c r="AM815" t="str">
        <f>MIS[[#This Row],[ClientID]]</f>
        <v>JPF1G102</v>
      </c>
    </row>
    <row r="816" spans="1:39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108.4</v>
      </c>
      <c r="AE816">
        <f>MIS[[#This Row],[OrderAverageTradedPrice]]*MIS[[#This Row],[OrderQuantity]]</f>
        <v>3923</v>
      </c>
      <c r="AF816">
        <f>MIS[[#This Row],[LTP]]*MIS[[#This Row],[OrderQuantity]]</f>
        <v>2168</v>
      </c>
      <c r="AG816">
        <f>IF(MIS[[#This Row],[OrderSide]]="SELL",MIS[[#This Row],[VALUE]]-MIS[[#This Row],[LIVE_VALUE]],MIS[[#This Row],[LIVE_VALUE]]-MIS[[#This Row],[VALUE]])</f>
        <v>-1755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SENSEX2552083000CE</v>
      </c>
      <c r="AJ816" t="str">
        <f>IF(RIGHT(MIS[[#This Row],[Main/Hedge]],4)="MAIN","MAIN","HEDGE")</f>
        <v>MAIN</v>
      </c>
      <c r="AK816" t="str" cm="1">
        <f t="array" ref="AK816">_xlfn._xlws.FILTER(Table4[Column1],ISNUMBER(SEARCH(Table4[Column1],MIS[[#This Row],[OrderUniqueIdentifier]])),"")</f>
        <v>XYT</v>
      </c>
      <c r="AL816" t="str">
        <f>MIS[[#This Row],[Broker]]</f>
        <v>AR</v>
      </c>
      <c r="AM816" t="str">
        <f>MIS[[#This Row],[ClientID]]</f>
        <v>JPF1G157</v>
      </c>
    </row>
    <row r="817" spans="1:39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108.4</v>
      </c>
      <c r="AE817">
        <f>MIS[[#This Row],[OrderAverageTradedPrice]]*MIS[[#This Row],[OrderQuantity]]</f>
        <v>3800</v>
      </c>
      <c r="AF817">
        <f>MIS[[#This Row],[LTP]]*MIS[[#This Row],[OrderQuantity]]</f>
        <v>2168</v>
      </c>
      <c r="AG817">
        <f>IF(MIS[[#This Row],[OrderSide]]="SELL",MIS[[#This Row],[VALUE]]-MIS[[#This Row],[LIVE_VALUE]],MIS[[#This Row],[LIVE_VALUE]]-MIS[[#This Row],[VALUE]])</f>
        <v>-1632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SENSEX2552083000CE</v>
      </c>
      <c r="AJ817" t="str">
        <f>IF(RIGHT(MIS[[#This Row],[Main/Hedge]],4)="MAIN","MAIN","HEDGE")</f>
        <v>MAIN</v>
      </c>
      <c r="AK817" t="str" cm="1">
        <f t="array" ref="AK817">_xlfn._xlws.FILTER(Table4[Column1],ISNUMBER(SEARCH(Table4[Column1],MIS[[#This Row],[OrderUniqueIdentifier]])),"")</f>
        <v>XYT</v>
      </c>
      <c r="AL817" t="str">
        <f>MIS[[#This Row],[Broker]]</f>
        <v>AR</v>
      </c>
      <c r="AM817" t="str">
        <f>MIS[[#This Row],[ClientID]]</f>
        <v>JPF1G159</v>
      </c>
    </row>
    <row r="818" spans="1:39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108.4</v>
      </c>
      <c r="AE818">
        <f>MIS[[#This Row],[OrderAverageTradedPrice]]*MIS[[#This Row],[OrderQuantity]]</f>
        <v>3900</v>
      </c>
      <c r="AF818">
        <f>MIS[[#This Row],[LTP]]*MIS[[#This Row],[OrderQuantity]]</f>
        <v>2168</v>
      </c>
      <c r="AG818">
        <f>IF(MIS[[#This Row],[OrderSide]]="SELL",MIS[[#This Row],[VALUE]]-MIS[[#This Row],[LIVE_VALUE]],MIS[[#This Row],[LIVE_VALUE]]-MIS[[#This Row],[VALUE]])</f>
        <v>-1732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SENSEX2552083000CE</v>
      </c>
      <c r="AJ818" t="str">
        <f>IF(RIGHT(MIS[[#This Row],[Main/Hedge]],4)="MAIN","MAIN","HEDGE")</f>
        <v>MAIN</v>
      </c>
      <c r="AK818" t="str" cm="1">
        <f t="array" ref="AK818">_xlfn._xlws.FILTER(Table4[Column1],ISNUMBER(SEARCH(Table4[Column1],MIS[[#This Row],[OrderUniqueIdentifier]])),"")</f>
        <v>XYT</v>
      </c>
      <c r="AL818" t="str">
        <f>MIS[[#This Row],[Broker]]</f>
        <v>AR</v>
      </c>
      <c r="AM818" t="str">
        <f>MIS[[#This Row],[ClientID]]</f>
        <v>JPF1H106</v>
      </c>
    </row>
    <row r="819" spans="1:39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108.4</v>
      </c>
      <c r="AE819">
        <f>MIS[[#This Row],[OrderAverageTradedPrice]]*MIS[[#This Row],[OrderQuantity]]</f>
        <v>15596</v>
      </c>
      <c r="AF819">
        <f>MIS[[#This Row],[LTP]]*MIS[[#This Row],[OrderQuantity]]</f>
        <v>8672</v>
      </c>
      <c r="AG819">
        <f>IF(MIS[[#This Row],[OrderSide]]="SELL",MIS[[#This Row],[VALUE]]-MIS[[#This Row],[LIVE_VALUE]],MIS[[#This Row],[LIVE_VALUE]]-MIS[[#This Row],[VALUE]])</f>
        <v>-6924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SENSEX2552083000CE</v>
      </c>
      <c r="AJ819" t="str">
        <f>IF(RIGHT(MIS[[#This Row],[Main/Hedge]],4)="MAIN","MAIN","HEDGE")</f>
        <v>MAIN</v>
      </c>
      <c r="AK819" t="str" cm="1">
        <f t="array" ref="AK819">_xlfn._xlws.FILTER(Table4[Column1],ISNUMBER(SEARCH(Table4[Column1],MIS[[#This Row],[OrderUniqueIdentifier]])),"")</f>
        <v>XYT</v>
      </c>
      <c r="AL819" t="str">
        <f>MIS[[#This Row],[Broker]]</f>
        <v>AR</v>
      </c>
      <c r="AM819" t="str">
        <f>MIS[[#This Row],[ClientID]]</f>
        <v>JPF1H158</v>
      </c>
    </row>
    <row r="820" spans="1:39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127.55</v>
      </c>
      <c r="AE820">
        <f>MIS[[#This Row],[OrderAverageTradedPrice]]*MIS[[#This Row],[OrderQuantity]]</f>
        <v>4440</v>
      </c>
      <c r="AF820">
        <f>MIS[[#This Row],[LTP]]*MIS[[#This Row],[OrderQuantity]]</f>
        <v>2551</v>
      </c>
      <c r="AG820">
        <f>IF(MIS[[#This Row],[OrderSide]]="SELL",MIS[[#This Row],[VALUE]]-MIS[[#This Row],[LIVE_VALUE]],MIS[[#This Row],[LIVE_VALUE]]-MIS[[#This Row],[VALUE]])</f>
        <v>-1889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SENSEX2552082900CE</v>
      </c>
      <c r="AJ820" t="str">
        <f>IF(RIGHT(MIS[[#This Row],[Main/Hedge]],4)="MAIN","MAIN","HEDGE")</f>
        <v>MAIN</v>
      </c>
      <c r="AK820" t="str" cm="1">
        <f t="array" ref="AK820">_xlfn._xlws.FILTER(Table4[Column1],ISNUMBER(SEARCH(Table4[Column1],MIS[[#This Row],[OrderUniqueIdentifier]])),"")</f>
        <v>XYT</v>
      </c>
      <c r="AL820" t="str">
        <f>MIS[[#This Row],[Broker]]</f>
        <v>AR</v>
      </c>
      <c r="AM820" t="str">
        <f>MIS[[#This Row],[ClientID]]</f>
        <v>JPF1J101</v>
      </c>
    </row>
    <row r="821" spans="1:39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108.4</v>
      </c>
      <c r="AE821">
        <f>MIS[[#This Row],[OrderAverageTradedPrice]]*MIS[[#This Row],[OrderQuantity]]</f>
        <v>26591.999999999982</v>
      </c>
      <c r="AF821">
        <f>MIS[[#This Row],[LTP]]*MIS[[#This Row],[OrderQuantity]]</f>
        <v>15176</v>
      </c>
      <c r="AG821">
        <f>IF(MIS[[#This Row],[OrderSide]]="SELL",MIS[[#This Row],[VALUE]]-MIS[[#This Row],[LIVE_VALUE]],MIS[[#This Row],[LIVE_VALUE]]-MIS[[#This Row],[VALUE]])</f>
        <v>-11415.999999999982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SENSEX2552083000CE</v>
      </c>
      <c r="AJ821" t="str">
        <f>IF(RIGHT(MIS[[#This Row],[Main/Hedge]],4)="MAIN","MAIN","HEDGE")</f>
        <v>MAIN</v>
      </c>
      <c r="AK821" t="str" cm="1">
        <f t="array" ref="AK821">_xlfn._xlws.FILTER(Table4[Column1],ISNUMBER(SEARCH(Table4[Column1],MIS[[#This Row],[OrderUniqueIdentifier]])),"")</f>
        <v>XYT</v>
      </c>
      <c r="AL821" t="str">
        <f>MIS[[#This Row],[Broker]]</f>
        <v>AR</v>
      </c>
      <c r="AM821" t="str">
        <f>MIS[[#This Row],[ClientID]]</f>
        <v>JPF1K110</v>
      </c>
    </row>
    <row r="822" spans="1:39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108.4</v>
      </c>
      <c r="AE822">
        <f>MIS[[#This Row],[OrderAverageTradedPrice]]*MIS[[#This Row],[OrderQuantity]]</f>
        <v>3920</v>
      </c>
      <c r="AF822">
        <f>MIS[[#This Row],[LTP]]*MIS[[#This Row],[OrderQuantity]]</f>
        <v>2168</v>
      </c>
      <c r="AG822">
        <f>IF(MIS[[#This Row],[OrderSide]]="SELL",MIS[[#This Row],[VALUE]]-MIS[[#This Row],[LIVE_VALUE]],MIS[[#This Row],[LIVE_VALUE]]-MIS[[#This Row],[VALUE]])</f>
        <v>-1752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SENSEX2552083000CE</v>
      </c>
      <c r="AJ822" t="str">
        <f>IF(RIGHT(MIS[[#This Row],[Main/Hedge]],4)="MAIN","MAIN","HEDGE")</f>
        <v>MAIN</v>
      </c>
      <c r="AK822" t="str" cm="1">
        <f t="array" ref="AK822">_xlfn._xlws.FILTER(Table4[Column1],ISNUMBER(SEARCH(Table4[Column1],MIS[[#This Row],[OrderUniqueIdentifier]])),"")</f>
        <v>XYT</v>
      </c>
      <c r="AL822" t="str">
        <f>MIS[[#This Row],[Broker]]</f>
        <v>AR</v>
      </c>
      <c r="AM822" t="str">
        <f>MIS[[#This Row],[ClientID]]</f>
        <v>JPF1K163</v>
      </c>
    </row>
    <row r="823" spans="1:39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108.4</v>
      </c>
      <c r="AE823">
        <f>MIS[[#This Row],[OrderAverageTradedPrice]]*MIS[[#This Row],[OrderQuantity]]</f>
        <v>3899</v>
      </c>
      <c r="AF823">
        <f>MIS[[#This Row],[LTP]]*MIS[[#This Row],[OrderQuantity]]</f>
        <v>2168</v>
      </c>
      <c r="AG823">
        <f>IF(MIS[[#This Row],[OrderSide]]="SELL",MIS[[#This Row],[VALUE]]-MIS[[#This Row],[LIVE_VALUE]],MIS[[#This Row],[LIVE_VALUE]]-MIS[[#This Row],[VALUE]])</f>
        <v>-1731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SENSEX2552083000CE</v>
      </c>
      <c r="AJ823" t="str">
        <f>IF(RIGHT(MIS[[#This Row],[Main/Hedge]],4)="MAIN","MAIN","HEDGE")</f>
        <v>MAIN</v>
      </c>
      <c r="AK823" t="str" cm="1">
        <f t="array" ref="AK823">_xlfn._xlws.FILTER(Table4[Column1],ISNUMBER(SEARCH(Table4[Column1],MIS[[#This Row],[OrderUniqueIdentifier]])),"")</f>
        <v>XYT</v>
      </c>
      <c r="AL823" t="str">
        <f>MIS[[#This Row],[Broker]]</f>
        <v>AR</v>
      </c>
      <c r="AM823" t="str">
        <f>MIS[[#This Row],[ClientID]]</f>
        <v>JPF1K172</v>
      </c>
    </row>
    <row r="824" spans="1:39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108.4</v>
      </c>
      <c r="AE824">
        <f>MIS[[#This Row],[OrderAverageTradedPrice]]*MIS[[#This Row],[OrderQuantity]]</f>
        <v>3759</v>
      </c>
      <c r="AF824">
        <f>MIS[[#This Row],[LTP]]*MIS[[#This Row],[OrderQuantity]]</f>
        <v>2168</v>
      </c>
      <c r="AG824">
        <f>IF(MIS[[#This Row],[OrderSide]]="SELL",MIS[[#This Row],[VALUE]]-MIS[[#This Row],[LIVE_VALUE]],MIS[[#This Row],[LIVE_VALUE]]-MIS[[#This Row],[VALUE]])</f>
        <v>-1591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SENSEX2552083000CE</v>
      </c>
      <c r="AJ824" t="str">
        <f>IF(RIGHT(MIS[[#This Row],[Main/Hedge]],4)="MAIN","MAIN","HEDGE")</f>
        <v>MAIN</v>
      </c>
      <c r="AK824" t="str" cm="1">
        <f t="array" ref="AK824">_xlfn._xlws.FILTER(Table4[Column1],ISNUMBER(SEARCH(Table4[Column1],MIS[[#This Row],[OrderUniqueIdentifier]])),"")</f>
        <v>XYT</v>
      </c>
      <c r="AL824" t="str">
        <f>MIS[[#This Row],[Broker]]</f>
        <v>AR</v>
      </c>
      <c r="AM824" t="str">
        <f>MIS[[#This Row],[ClientID]]</f>
        <v>JPF1L102</v>
      </c>
    </row>
    <row r="825" spans="1:39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108.4</v>
      </c>
      <c r="AE825">
        <f>MIS[[#This Row],[OrderAverageTradedPrice]]*MIS[[#This Row],[OrderQuantity]]</f>
        <v>7758</v>
      </c>
      <c r="AF825">
        <f>MIS[[#This Row],[LTP]]*MIS[[#This Row],[OrderQuantity]]</f>
        <v>4336</v>
      </c>
      <c r="AG825">
        <f>IF(MIS[[#This Row],[OrderSide]]="SELL",MIS[[#This Row],[VALUE]]-MIS[[#This Row],[LIVE_VALUE]],MIS[[#This Row],[LIVE_VALUE]]-MIS[[#This Row],[VALUE]])</f>
        <v>-3422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SENSEX2552083000CE</v>
      </c>
      <c r="AJ825" t="str">
        <f>IF(RIGHT(MIS[[#This Row],[Main/Hedge]],4)="MAIN","MAIN","HEDGE")</f>
        <v>MAIN</v>
      </c>
      <c r="AK825" t="str" cm="1">
        <f t="array" ref="AK825">_xlfn._xlws.FILTER(Table4[Column1],ISNUMBER(SEARCH(Table4[Column1],MIS[[#This Row],[OrderUniqueIdentifier]])),"")</f>
        <v>XYT</v>
      </c>
      <c r="AL825" t="str">
        <f>MIS[[#This Row],[Broker]]</f>
        <v>AR</v>
      </c>
      <c r="AM825" t="str">
        <f>MIS[[#This Row],[ClientID]]</f>
        <v>JPF1L103</v>
      </c>
    </row>
    <row r="826" spans="1:39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108.4</v>
      </c>
      <c r="AE826">
        <f>MIS[[#This Row],[OrderAverageTradedPrice]]*MIS[[#This Row],[OrderQuantity]]</f>
        <v>3923</v>
      </c>
      <c r="AF826">
        <f>MIS[[#This Row],[LTP]]*MIS[[#This Row],[OrderQuantity]]</f>
        <v>2168</v>
      </c>
      <c r="AG826">
        <f>IF(MIS[[#This Row],[OrderSide]]="SELL",MIS[[#This Row],[VALUE]]-MIS[[#This Row],[LIVE_VALUE]],MIS[[#This Row],[LIVE_VALUE]]-MIS[[#This Row],[VALUE]])</f>
        <v>-1755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SENSEX2552083000CE</v>
      </c>
      <c r="AJ826" t="str">
        <f>IF(RIGHT(MIS[[#This Row],[Main/Hedge]],4)="MAIN","MAIN","HEDGE")</f>
        <v>MAIN</v>
      </c>
      <c r="AK826" t="str" cm="1">
        <f t="array" ref="AK826">_xlfn._xlws.FILTER(Table4[Column1],ISNUMBER(SEARCH(Table4[Column1],MIS[[#This Row],[OrderUniqueIdentifier]])),"")</f>
        <v>XYT</v>
      </c>
      <c r="AL826" t="str">
        <f>MIS[[#This Row],[Broker]]</f>
        <v>AR</v>
      </c>
      <c r="AM826" t="str">
        <f>MIS[[#This Row],[ClientID]]</f>
        <v>JPF1M106</v>
      </c>
    </row>
    <row r="827" spans="1:39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108.4</v>
      </c>
      <c r="AE827">
        <f>MIS[[#This Row],[OrderAverageTradedPrice]]*MIS[[#This Row],[OrderQuantity]]</f>
        <v>3879</v>
      </c>
      <c r="AF827">
        <f>MIS[[#This Row],[LTP]]*MIS[[#This Row],[OrderQuantity]]</f>
        <v>2168</v>
      </c>
      <c r="AG827">
        <f>IF(MIS[[#This Row],[OrderSide]]="SELL",MIS[[#This Row],[VALUE]]-MIS[[#This Row],[LIVE_VALUE]],MIS[[#This Row],[LIVE_VALUE]]-MIS[[#This Row],[VALUE]])</f>
        <v>-1711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SENSEX2552083000CE</v>
      </c>
      <c r="AJ827" t="str">
        <f>IF(RIGHT(MIS[[#This Row],[Main/Hedge]],4)="MAIN","MAIN","HEDGE")</f>
        <v>MAIN</v>
      </c>
      <c r="AK827" t="str" cm="1">
        <f t="array" ref="AK827">_xlfn._xlws.FILTER(Table4[Column1],ISNUMBER(SEARCH(Table4[Column1],MIS[[#This Row],[OrderUniqueIdentifier]])),"")</f>
        <v>XYT</v>
      </c>
      <c r="AL827" t="str">
        <f>MIS[[#This Row],[Broker]]</f>
        <v>AR</v>
      </c>
      <c r="AM827" t="str">
        <f>MIS[[#This Row],[ClientID]]</f>
        <v>JPF1M118</v>
      </c>
    </row>
    <row r="828" spans="1:39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127.55</v>
      </c>
      <c r="AE828">
        <f>MIS[[#This Row],[OrderAverageTradedPrice]]*MIS[[#This Row],[OrderQuantity]]</f>
        <v>4440</v>
      </c>
      <c r="AF828">
        <f>MIS[[#This Row],[LTP]]*MIS[[#This Row],[OrderQuantity]]</f>
        <v>2551</v>
      </c>
      <c r="AG828">
        <f>IF(MIS[[#This Row],[OrderSide]]="SELL",MIS[[#This Row],[VALUE]]-MIS[[#This Row],[LIVE_VALUE]],MIS[[#This Row],[LIVE_VALUE]]-MIS[[#This Row],[VALUE]])</f>
        <v>-1889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SENSEX2552082900CE</v>
      </c>
      <c r="AJ828" t="str">
        <f>IF(RIGHT(MIS[[#This Row],[Main/Hedge]],4)="MAIN","MAIN","HEDGE")</f>
        <v>MAIN</v>
      </c>
      <c r="AK828" t="str" cm="1">
        <f t="array" ref="AK828">_xlfn._xlws.FILTER(Table4[Column1],ISNUMBER(SEARCH(Table4[Column1],MIS[[#This Row],[OrderUniqueIdentifier]])),"")</f>
        <v>XYT</v>
      </c>
      <c r="AL828" t="str">
        <f>MIS[[#This Row],[Broker]]</f>
        <v>AR</v>
      </c>
      <c r="AM828" t="str">
        <f>MIS[[#This Row],[ClientID]]</f>
        <v>JPF1M170</v>
      </c>
    </row>
    <row r="829" spans="1:39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108.4</v>
      </c>
      <c r="AE829">
        <f>MIS[[#This Row],[OrderAverageTradedPrice]]*MIS[[#This Row],[OrderQuantity]]</f>
        <v>3819</v>
      </c>
      <c r="AF829">
        <f>MIS[[#This Row],[LTP]]*MIS[[#This Row],[OrderQuantity]]</f>
        <v>2168</v>
      </c>
      <c r="AG829">
        <f>IF(MIS[[#This Row],[OrderSide]]="SELL",MIS[[#This Row],[VALUE]]-MIS[[#This Row],[LIVE_VALUE]],MIS[[#This Row],[LIVE_VALUE]]-MIS[[#This Row],[VALUE]])</f>
        <v>-1651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SENSEX2552083000CE</v>
      </c>
      <c r="AJ829" t="str">
        <f>IF(RIGHT(MIS[[#This Row],[Main/Hedge]],4)="MAIN","MAIN","HEDGE")</f>
        <v>MAIN</v>
      </c>
      <c r="AK829" t="str" cm="1">
        <f t="array" ref="AK829">_xlfn._xlws.FILTER(Table4[Column1],ISNUMBER(SEARCH(Table4[Column1],MIS[[#This Row],[OrderUniqueIdentifier]])),"")</f>
        <v>XYT</v>
      </c>
      <c r="AL829" t="str">
        <f>MIS[[#This Row],[Broker]]</f>
        <v>AR</v>
      </c>
      <c r="AM829" t="str">
        <f>MIS[[#This Row],[ClientID]]</f>
        <v>JPF1M174</v>
      </c>
    </row>
    <row r="830" spans="1:39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108.4</v>
      </c>
      <c r="AE830">
        <f>MIS[[#This Row],[OrderAverageTradedPrice]]*MIS[[#This Row],[OrderQuantity]]</f>
        <v>11428.99999999998</v>
      </c>
      <c r="AF830">
        <f>MIS[[#This Row],[LTP]]*MIS[[#This Row],[OrderQuantity]]</f>
        <v>6504</v>
      </c>
      <c r="AG830">
        <f>IF(MIS[[#This Row],[OrderSide]]="SELL",MIS[[#This Row],[VALUE]]-MIS[[#This Row],[LIVE_VALUE]],MIS[[#This Row],[LIVE_VALUE]]-MIS[[#This Row],[VALUE]])</f>
        <v>-4924.99999999998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SENSEX2552083000CE</v>
      </c>
      <c r="AJ830" t="str">
        <f>IF(RIGHT(MIS[[#This Row],[Main/Hedge]],4)="MAIN","MAIN","HEDGE")</f>
        <v>MAIN</v>
      </c>
      <c r="AK830" t="str" cm="1">
        <f t="array" ref="AK830">_xlfn._xlws.FILTER(Table4[Column1],ISNUMBER(SEARCH(Table4[Column1],MIS[[#This Row],[OrderUniqueIdentifier]])),"")</f>
        <v>XYT</v>
      </c>
      <c r="AL830" t="str">
        <f>MIS[[#This Row],[Broker]]</f>
        <v>AR</v>
      </c>
      <c r="AM830" t="str">
        <f>MIS[[#This Row],[ClientID]]</f>
        <v>JPF1M176</v>
      </c>
    </row>
    <row r="831" spans="1:39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108.4</v>
      </c>
      <c r="AE831">
        <f>MIS[[#This Row],[OrderAverageTradedPrice]]*MIS[[#This Row],[OrderQuantity]]</f>
        <v>11646</v>
      </c>
      <c r="AF831">
        <f>MIS[[#This Row],[LTP]]*MIS[[#This Row],[OrderQuantity]]</f>
        <v>6504</v>
      </c>
      <c r="AG831">
        <f>IF(MIS[[#This Row],[OrderSide]]="SELL",MIS[[#This Row],[VALUE]]-MIS[[#This Row],[LIVE_VALUE]],MIS[[#This Row],[LIVE_VALUE]]-MIS[[#This Row],[VALUE]])</f>
        <v>-5142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SENSEX2552083000CE</v>
      </c>
      <c r="AJ831" t="str">
        <f>IF(RIGHT(MIS[[#This Row],[Main/Hedge]],4)="MAIN","MAIN","HEDGE")</f>
        <v>MAIN</v>
      </c>
      <c r="AK831" t="str" cm="1">
        <f t="array" ref="AK831">_xlfn._xlws.FILTER(Table4[Column1],ISNUMBER(SEARCH(Table4[Column1],MIS[[#This Row],[OrderUniqueIdentifier]])),"")</f>
        <v>XYT</v>
      </c>
      <c r="AL831" t="str">
        <f>MIS[[#This Row],[Broker]]</f>
        <v>AR</v>
      </c>
      <c r="AM831" t="str">
        <f>MIS[[#This Row],[ClientID]]</f>
        <v>JPF1N112</v>
      </c>
    </row>
    <row r="832" spans="1:39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108.4</v>
      </c>
      <c r="AE832">
        <f>MIS[[#This Row],[OrderAverageTradedPrice]]*MIS[[#This Row],[OrderQuantity]]</f>
        <v>11517.99999999996</v>
      </c>
      <c r="AF832">
        <f>MIS[[#This Row],[LTP]]*MIS[[#This Row],[OrderQuantity]]</f>
        <v>6504</v>
      </c>
      <c r="AG832">
        <f>IF(MIS[[#This Row],[OrderSide]]="SELL",MIS[[#This Row],[VALUE]]-MIS[[#This Row],[LIVE_VALUE]],MIS[[#This Row],[LIVE_VALUE]]-MIS[[#This Row],[VALUE]])</f>
        <v>-5013.99999999996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SENSEX2552083000CE</v>
      </c>
      <c r="AJ832" t="str">
        <f>IF(RIGHT(MIS[[#This Row],[Main/Hedge]],4)="MAIN","MAIN","HEDGE")</f>
        <v>MAIN</v>
      </c>
      <c r="AK832" t="str" cm="1">
        <f t="array" ref="AK832">_xlfn._xlws.FILTER(Table4[Column1],ISNUMBER(SEARCH(Table4[Column1],MIS[[#This Row],[OrderUniqueIdentifier]])),"")</f>
        <v>XYT</v>
      </c>
      <c r="AL832" t="str">
        <f>MIS[[#This Row],[Broker]]</f>
        <v>AR</v>
      </c>
      <c r="AM832" t="str">
        <f>MIS[[#This Row],[ClientID]]</f>
        <v>JPF1N117</v>
      </c>
    </row>
    <row r="833" spans="1:39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108.4</v>
      </c>
      <c r="AE833">
        <f>MIS[[#This Row],[OrderAverageTradedPrice]]*MIS[[#This Row],[OrderQuantity]]</f>
        <v>7800</v>
      </c>
      <c r="AF833">
        <f>MIS[[#This Row],[LTP]]*MIS[[#This Row],[OrderQuantity]]</f>
        <v>4336</v>
      </c>
      <c r="AG833">
        <f>IF(MIS[[#This Row],[OrderSide]]="SELL",MIS[[#This Row],[VALUE]]-MIS[[#This Row],[LIVE_VALUE]],MIS[[#This Row],[LIVE_VALUE]]-MIS[[#This Row],[VALUE]])</f>
        <v>-3464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SENSEX2552083000CE</v>
      </c>
      <c r="AJ833" t="str">
        <f>IF(RIGHT(MIS[[#This Row],[Main/Hedge]],4)="MAIN","MAIN","HEDGE")</f>
        <v>MAIN</v>
      </c>
      <c r="AK833" t="str" cm="1">
        <f t="array" ref="AK833">_xlfn._xlws.FILTER(Table4[Column1],ISNUMBER(SEARCH(Table4[Column1],MIS[[#This Row],[OrderUniqueIdentifier]])),"")</f>
        <v>XYT</v>
      </c>
      <c r="AL833" t="str">
        <f>MIS[[#This Row],[Broker]]</f>
        <v>AR</v>
      </c>
      <c r="AM833" t="str">
        <f>MIS[[#This Row],[ClientID]]</f>
        <v>JPF1N169</v>
      </c>
    </row>
    <row r="834" spans="1:39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108.4</v>
      </c>
      <c r="AE834">
        <f>MIS[[#This Row],[OrderAverageTradedPrice]]*MIS[[#This Row],[OrderQuantity]]</f>
        <v>7480</v>
      </c>
      <c r="AF834">
        <f>MIS[[#This Row],[LTP]]*MIS[[#This Row],[OrderQuantity]]</f>
        <v>4336</v>
      </c>
      <c r="AG834">
        <f>IF(MIS[[#This Row],[OrderSide]]="SELL",MIS[[#This Row],[VALUE]]-MIS[[#This Row],[LIVE_VALUE]],MIS[[#This Row],[LIVE_VALUE]]-MIS[[#This Row],[VALUE]])</f>
        <v>-3144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SENSEX2552083000CE</v>
      </c>
      <c r="AJ834" t="str">
        <f>IF(RIGHT(MIS[[#This Row],[Main/Hedge]],4)="MAIN","MAIN","HEDGE")</f>
        <v>MAIN</v>
      </c>
      <c r="AK834" t="str" cm="1">
        <f t="array" ref="AK834">_xlfn._xlws.FILTER(Table4[Column1],ISNUMBER(SEARCH(Table4[Column1],MIS[[#This Row],[OrderUniqueIdentifier]])),"")</f>
        <v>XYT</v>
      </c>
      <c r="AL834" t="str">
        <f>MIS[[#This Row],[Broker]]</f>
        <v>AR</v>
      </c>
      <c r="AM834" t="str">
        <f>MIS[[#This Row],[ClientID]]</f>
        <v>JPF1N171</v>
      </c>
    </row>
    <row r="835" spans="1:39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108.4</v>
      </c>
      <c r="AE835">
        <f>MIS[[#This Row],[OrderAverageTradedPrice]]*MIS[[#This Row],[OrderQuantity]]</f>
        <v>30319</v>
      </c>
      <c r="AF835">
        <f>MIS[[#This Row],[LTP]]*MIS[[#This Row],[OrderQuantity]]</f>
        <v>17344</v>
      </c>
      <c r="AG835">
        <f>IF(MIS[[#This Row],[OrderSide]]="SELL",MIS[[#This Row],[VALUE]]-MIS[[#This Row],[LIVE_VALUE]],MIS[[#This Row],[LIVE_VALUE]]-MIS[[#This Row],[VALUE]])</f>
        <v>-12975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SENSEX2552083000CE</v>
      </c>
      <c r="AJ835" t="str">
        <f>IF(RIGHT(MIS[[#This Row],[Main/Hedge]],4)="MAIN","MAIN","HEDGE")</f>
        <v>MAIN</v>
      </c>
      <c r="AK835" t="str" cm="1">
        <f t="array" ref="AK835">_xlfn._xlws.FILTER(Table4[Column1],ISNUMBER(SEARCH(Table4[Column1],MIS[[#This Row],[OrderUniqueIdentifier]])),"")</f>
        <v>XYT</v>
      </c>
      <c r="AL835" t="str">
        <f>MIS[[#This Row],[Broker]]</f>
        <v>AR</v>
      </c>
      <c r="AM835" t="str">
        <f>MIS[[#This Row],[ClientID]]</f>
        <v>JPF1N172</v>
      </c>
    </row>
    <row r="836" spans="1:39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108.4</v>
      </c>
      <c r="AE836">
        <f>MIS[[#This Row],[OrderAverageTradedPrice]]*MIS[[#This Row],[OrderQuantity]]</f>
        <v>3819</v>
      </c>
      <c r="AF836">
        <f>MIS[[#This Row],[LTP]]*MIS[[#This Row],[OrderQuantity]]</f>
        <v>2168</v>
      </c>
      <c r="AG836">
        <f>IF(MIS[[#This Row],[OrderSide]]="SELL",MIS[[#This Row],[VALUE]]-MIS[[#This Row],[LIVE_VALUE]],MIS[[#This Row],[LIVE_VALUE]]-MIS[[#This Row],[VALUE]])</f>
        <v>-1651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SENSEX2552083000CE</v>
      </c>
      <c r="AJ836" t="str">
        <f>IF(RIGHT(MIS[[#This Row],[Main/Hedge]],4)="MAIN","MAIN","HEDGE")</f>
        <v>MAIN</v>
      </c>
      <c r="AK836" t="str" cm="1">
        <f t="array" ref="AK836">_xlfn._xlws.FILTER(Table4[Column1],ISNUMBER(SEARCH(Table4[Column1],MIS[[#This Row],[OrderUniqueIdentifier]])),"")</f>
        <v>XYT</v>
      </c>
      <c r="AL836" t="str">
        <f>MIS[[#This Row],[Broker]]</f>
        <v>AR</v>
      </c>
      <c r="AM836" t="str">
        <f>MIS[[#This Row],[ClientID]]</f>
        <v>JPF1N173</v>
      </c>
    </row>
    <row r="837" spans="1:39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108.4</v>
      </c>
      <c r="AE837">
        <f>MIS[[#This Row],[OrderAverageTradedPrice]]*MIS[[#This Row],[OrderQuantity]]</f>
        <v>3740</v>
      </c>
      <c r="AF837">
        <f>MIS[[#This Row],[LTP]]*MIS[[#This Row],[OrderQuantity]]</f>
        <v>2168</v>
      </c>
      <c r="AG837">
        <f>IF(MIS[[#This Row],[OrderSide]]="SELL",MIS[[#This Row],[VALUE]]-MIS[[#This Row],[LIVE_VALUE]],MIS[[#This Row],[LIVE_VALUE]]-MIS[[#This Row],[VALUE]])</f>
        <v>-1572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SENSEX2552083000CE</v>
      </c>
      <c r="AJ837" t="str">
        <f>IF(RIGHT(MIS[[#This Row],[Main/Hedge]],4)="MAIN","MAIN","HEDGE")</f>
        <v>MAIN</v>
      </c>
      <c r="AK837" t="str" cm="1">
        <f t="array" ref="AK837">_xlfn._xlws.FILTER(Table4[Column1],ISNUMBER(SEARCH(Table4[Column1],MIS[[#This Row],[OrderUniqueIdentifier]])),"")</f>
        <v>XYT</v>
      </c>
      <c r="AL837" t="str">
        <f>MIS[[#This Row],[Broker]]</f>
        <v>AR</v>
      </c>
      <c r="AM837" t="str">
        <f>MIS[[#This Row],[ClientID]]</f>
        <v>JPF1N180</v>
      </c>
    </row>
    <row r="838" spans="1:39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127.55</v>
      </c>
      <c r="AE838">
        <f>MIS[[#This Row],[OrderAverageTradedPrice]]*MIS[[#This Row],[OrderQuantity]]</f>
        <v>4440</v>
      </c>
      <c r="AF838">
        <f>MIS[[#This Row],[LTP]]*MIS[[#This Row],[OrderQuantity]]</f>
        <v>2551</v>
      </c>
      <c r="AG838">
        <f>IF(MIS[[#This Row],[OrderSide]]="SELL",MIS[[#This Row],[VALUE]]-MIS[[#This Row],[LIVE_VALUE]],MIS[[#This Row],[LIVE_VALUE]]-MIS[[#This Row],[VALUE]])</f>
        <v>-1889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SENSEX2552082900CE</v>
      </c>
      <c r="AJ838" t="str">
        <f>IF(RIGHT(MIS[[#This Row],[Main/Hedge]],4)="MAIN","MAIN","HEDGE")</f>
        <v>MAIN</v>
      </c>
      <c r="AK838" t="str" cm="1">
        <f t="array" ref="AK838">_xlfn._xlws.FILTER(Table4[Column1],ISNUMBER(SEARCH(Table4[Column1],MIS[[#This Row],[OrderUniqueIdentifier]])),"")</f>
        <v>XYT</v>
      </c>
      <c r="AL838" t="str">
        <f>MIS[[#This Row],[Broker]]</f>
        <v>AR</v>
      </c>
      <c r="AM838" t="str">
        <f>MIS[[#This Row],[ClientID]]</f>
        <v>JPF1O151</v>
      </c>
    </row>
    <row r="839" spans="1:39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108.4</v>
      </c>
      <c r="AE839">
        <f>MIS[[#This Row],[OrderAverageTradedPrice]]*MIS[[#This Row],[OrderQuantity]]</f>
        <v>3879</v>
      </c>
      <c r="AF839">
        <f>MIS[[#This Row],[LTP]]*MIS[[#This Row],[OrderQuantity]]</f>
        <v>2168</v>
      </c>
      <c r="AG839">
        <f>IF(MIS[[#This Row],[OrderSide]]="SELL",MIS[[#This Row],[VALUE]]-MIS[[#This Row],[LIVE_VALUE]],MIS[[#This Row],[LIVE_VALUE]]-MIS[[#This Row],[VALUE]])</f>
        <v>-1711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SENSEX2552083000CE</v>
      </c>
      <c r="AJ839" t="str">
        <f>IF(RIGHT(MIS[[#This Row],[Main/Hedge]],4)="MAIN","MAIN","HEDGE")</f>
        <v>MAIN</v>
      </c>
      <c r="AK839" t="str" cm="1">
        <f t="array" ref="AK839">_xlfn._xlws.FILTER(Table4[Column1],ISNUMBER(SEARCH(Table4[Column1],MIS[[#This Row],[OrderUniqueIdentifier]])),"")</f>
        <v>XYT</v>
      </c>
      <c r="AL839" t="str">
        <f>MIS[[#This Row],[Broker]]</f>
        <v>AR</v>
      </c>
      <c r="AM839" t="str">
        <f>MIS[[#This Row],[ClientID]]</f>
        <v>JPF1P111</v>
      </c>
    </row>
    <row r="840" spans="1:39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108.4</v>
      </c>
      <c r="AE840">
        <f>MIS[[#This Row],[OrderAverageTradedPrice]]*MIS[[#This Row],[OrderQuantity]]</f>
        <v>11697</v>
      </c>
      <c r="AF840">
        <f>MIS[[#This Row],[LTP]]*MIS[[#This Row],[OrderQuantity]]</f>
        <v>6504</v>
      </c>
      <c r="AG840">
        <f>IF(MIS[[#This Row],[OrderSide]]="SELL",MIS[[#This Row],[VALUE]]-MIS[[#This Row],[LIVE_VALUE]],MIS[[#This Row],[LIVE_VALUE]]-MIS[[#This Row],[VALUE]])</f>
        <v>-5193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SENSEX2552083000CE</v>
      </c>
      <c r="AJ840" t="str">
        <f>IF(RIGHT(MIS[[#This Row],[Main/Hedge]],4)="MAIN","MAIN","HEDGE")</f>
        <v>MAIN</v>
      </c>
      <c r="AK840" t="str" cm="1">
        <f t="array" ref="AK840">_xlfn._xlws.FILTER(Table4[Column1],ISNUMBER(SEARCH(Table4[Column1],MIS[[#This Row],[OrderUniqueIdentifier]])),"")</f>
        <v>XYT</v>
      </c>
      <c r="AL840" t="str">
        <f>MIS[[#This Row],[Broker]]</f>
        <v>AR</v>
      </c>
      <c r="AM840" t="str">
        <f>MIS[[#This Row],[ClientID]]</f>
        <v>JPF1P164</v>
      </c>
    </row>
    <row r="841" spans="1:39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108.4</v>
      </c>
      <c r="AE841">
        <f>MIS[[#This Row],[OrderAverageTradedPrice]]*MIS[[#This Row],[OrderQuantity]]</f>
        <v>7674</v>
      </c>
      <c r="AF841">
        <f>MIS[[#This Row],[LTP]]*MIS[[#This Row],[OrderQuantity]]</f>
        <v>4336</v>
      </c>
      <c r="AG841">
        <f>IF(MIS[[#This Row],[OrderSide]]="SELL",MIS[[#This Row],[VALUE]]-MIS[[#This Row],[LIVE_VALUE]],MIS[[#This Row],[LIVE_VALUE]]-MIS[[#This Row],[VALUE]])</f>
        <v>-3338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SENSEX2552083000CE</v>
      </c>
      <c r="AJ841" t="str">
        <f>IF(RIGHT(MIS[[#This Row],[Main/Hedge]],4)="MAIN","MAIN","HEDGE")</f>
        <v>MAIN</v>
      </c>
      <c r="AK841" t="str" cm="1">
        <f t="array" ref="AK841">_xlfn._xlws.FILTER(Table4[Column1],ISNUMBER(SEARCH(Table4[Column1],MIS[[#This Row],[OrderUniqueIdentifier]])),"")</f>
        <v>XYT</v>
      </c>
      <c r="AL841" t="str">
        <f>MIS[[#This Row],[Broker]]</f>
        <v>AR</v>
      </c>
      <c r="AM841" t="str">
        <f>MIS[[#This Row],[ClientID]]</f>
        <v>JPF1P165</v>
      </c>
    </row>
    <row r="842" spans="1:39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108.4</v>
      </c>
      <c r="AE842">
        <f>MIS[[#This Row],[OrderAverageTradedPrice]]*MIS[[#This Row],[OrderQuantity]]</f>
        <v>3899</v>
      </c>
      <c r="AF842">
        <f>MIS[[#This Row],[LTP]]*MIS[[#This Row],[OrderQuantity]]</f>
        <v>2168</v>
      </c>
      <c r="AG842">
        <f>IF(MIS[[#This Row],[OrderSide]]="SELL",MIS[[#This Row],[VALUE]]-MIS[[#This Row],[LIVE_VALUE]],MIS[[#This Row],[LIVE_VALUE]]-MIS[[#This Row],[VALUE]])</f>
        <v>-1731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SENSEX2552083000CE</v>
      </c>
      <c r="AJ842" t="str">
        <f>IF(RIGHT(MIS[[#This Row],[Main/Hedge]],4)="MAIN","MAIN","HEDGE")</f>
        <v>MAIN</v>
      </c>
      <c r="AK842" t="str" cm="1">
        <f t="array" ref="AK842">_xlfn._xlws.FILTER(Table4[Column1],ISNUMBER(SEARCH(Table4[Column1],MIS[[#This Row],[OrderUniqueIdentifier]])),"")</f>
        <v>XYT</v>
      </c>
      <c r="AL842" t="str">
        <f>MIS[[#This Row],[Broker]]</f>
        <v>AR</v>
      </c>
      <c r="AM842" t="str">
        <f>MIS[[#This Row],[ClientID]]</f>
        <v>JPF1P170</v>
      </c>
    </row>
    <row r="843" spans="1:39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108.4</v>
      </c>
      <c r="AE843">
        <f>MIS[[#This Row],[OrderAverageTradedPrice]]*MIS[[#This Row],[OrderQuantity]]</f>
        <v>7758</v>
      </c>
      <c r="AF843">
        <f>MIS[[#This Row],[LTP]]*MIS[[#This Row],[OrderQuantity]]</f>
        <v>4336</v>
      </c>
      <c r="AG843">
        <f>IF(MIS[[#This Row],[OrderSide]]="SELL",MIS[[#This Row],[VALUE]]-MIS[[#This Row],[LIVE_VALUE]],MIS[[#This Row],[LIVE_VALUE]]-MIS[[#This Row],[VALUE]])</f>
        <v>-3422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SENSEX2552083000CE</v>
      </c>
      <c r="AJ843" t="str">
        <f>IF(RIGHT(MIS[[#This Row],[Main/Hedge]],4)="MAIN","MAIN","HEDGE")</f>
        <v>MAIN</v>
      </c>
      <c r="AK843" t="str" cm="1">
        <f t="array" ref="AK843">_xlfn._xlws.FILTER(Table4[Column1],ISNUMBER(SEARCH(Table4[Column1],MIS[[#This Row],[OrderUniqueIdentifier]])),"")</f>
        <v>XYT</v>
      </c>
      <c r="AL843" t="str">
        <f>MIS[[#This Row],[Broker]]</f>
        <v>AR</v>
      </c>
      <c r="AM843" t="str">
        <f>MIS[[#This Row],[ClientID]]</f>
        <v>JPF1R123</v>
      </c>
    </row>
    <row r="844" spans="1:39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127.55</v>
      </c>
      <c r="AE844">
        <f>MIS[[#This Row],[OrderAverageTradedPrice]]*MIS[[#This Row],[OrderQuantity]]</f>
        <v>4440</v>
      </c>
      <c r="AF844">
        <f>MIS[[#This Row],[LTP]]*MIS[[#This Row],[OrderQuantity]]</f>
        <v>2551</v>
      </c>
      <c r="AG844">
        <f>IF(MIS[[#This Row],[OrderSide]]="SELL",MIS[[#This Row],[VALUE]]-MIS[[#This Row],[LIVE_VALUE]],MIS[[#This Row],[LIVE_VALUE]]-MIS[[#This Row],[VALUE]])</f>
        <v>-1889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SENSEX2552082900CE</v>
      </c>
      <c r="AJ844" t="str">
        <f>IF(RIGHT(MIS[[#This Row],[Main/Hedge]],4)="MAIN","MAIN","HEDGE")</f>
        <v>MAIN</v>
      </c>
      <c r="AK844" t="str" cm="1">
        <f t="array" ref="AK844">_xlfn._xlws.FILTER(Table4[Column1],ISNUMBER(SEARCH(Table4[Column1],MIS[[#This Row],[OrderUniqueIdentifier]])),"")</f>
        <v>XYT</v>
      </c>
      <c r="AL844" t="str">
        <f>MIS[[#This Row],[Broker]]</f>
        <v>AR</v>
      </c>
      <c r="AM844" t="str">
        <f>MIS[[#This Row],[ClientID]]</f>
        <v>JPF1R134</v>
      </c>
    </row>
    <row r="845" spans="1:39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108.4</v>
      </c>
      <c r="AE845">
        <f>MIS[[#This Row],[OrderAverageTradedPrice]]*MIS[[#This Row],[OrderQuantity]]</f>
        <v>7638</v>
      </c>
      <c r="AF845">
        <f>MIS[[#This Row],[LTP]]*MIS[[#This Row],[OrderQuantity]]</f>
        <v>4336</v>
      </c>
      <c r="AG845">
        <f>IF(MIS[[#This Row],[OrderSide]]="SELL",MIS[[#This Row],[VALUE]]-MIS[[#This Row],[LIVE_VALUE]],MIS[[#This Row],[LIVE_VALUE]]-MIS[[#This Row],[VALUE]])</f>
        <v>-3302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SENSEX2552083000CE</v>
      </c>
      <c r="AJ845" t="str">
        <f>IF(RIGHT(MIS[[#This Row],[Main/Hedge]],4)="MAIN","MAIN","HEDGE")</f>
        <v>MAIN</v>
      </c>
      <c r="AK845" t="str" cm="1">
        <f t="array" ref="AK845">_xlfn._xlws.FILTER(Table4[Column1],ISNUMBER(SEARCH(Table4[Column1],MIS[[#This Row],[OrderUniqueIdentifier]])),"")</f>
        <v>XYT</v>
      </c>
      <c r="AL845" t="str">
        <f>MIS[[#This Row],[Broker]]</f>
        <v>AR</v>
      </c>
      <c r="AM845" t="str">
        <f>MIS[[#This Row],[ClientID]]</f>
        <v>JPF1R193</v>
      </c>
    </row>
    <row r="846" spans="1:39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108.4</v>
      </c>
      <c r="AE846">
        <f>MIS[[#This Row],[OrderAverageTradedPrice]]*MIS[[#This Row],[OrderQuantity]]</f>
        <v>3819</v>
      </c>
      <c r="AF846">
        <f>MIS[[#This Row],[LTP]]*MIS[[#This Row],[OrderQuantity]]</f>
        <v>2168</v>
      </c>
      <c r="AG846">
        <f>IF(MIS[[#This Row],[OrderSide]]="SELL",MIS[[#This Row],[VALUE]]-MIS[[#This Row],[LIVE_VALUE]],MIS[[#This Row],[LIVE_VALUE]]-MIS[[#This Row],[VALUE]])</f>
        <v>-1651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SENSEX2552083000CE</v>
      </c>
      <c r="AJ846" t="str">
        <f>IF(RIGHT(MIS[[#This Row],[Main/Hedge]],4)="MAIN","MAIN","HEDGE")</f>
        <v>MAIN</v>
      </c>
      <c r="AK846" t="str" cm="1">
        <f t="array" ref="AK846">_xlfn._xlws.FILTER(Table4[Column1],ISNUMBER(SEARCH(Table4[Column1],MIS[[#This Row],[OrderUniqueIdentifier]])),"")</f>
        <v>XYT</v>
      </c>
      <c r="AL846" t="str">
        <f>MIS[[#This Row],[Broker]]</f>
        <v>AR</v>
      </c>
      <c r="AM846" t="str">
        <f>MIS[[#This Row],[ClientID]]</f>
        <v>JPF1R194</v>
      </c>
    </row>
    <row r="847" spans="1:39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108.4</v>
      </c>
      <c r="AE847">
        <f>MIS[[#This Row],[OrderAverageTradedPrice]]*MIS[[#This Row],[OrderQuantity]]</f>
        <v>22911.99999999996</v>
      </c>
      <c r="AF847">
        <f>MIS[[#This Row],[LTP]]*MIS[[#This Row],[OrderQuantity]]</f>
        <v>13008</v>
      </c>
      <c r="AG847">
        <f>IF(MIS[[#This Row],[OrderSide]]="SELL",MIS[[#This Row],[VALUE]]-MIS[[#This Row],[LIVE_VALUE]],MIS[[#This Row],[LIVE_VALUE]]-MIS[[#This Row],[VALUE]])</f>
        <v>-9903.99999999996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SENSEX2552083000CE</v>
      </c>
      <c r="AJ847" t="str">
        <f>IF(RIGHT(MIS[[#This Row],[Main/Hedge]],4)="MAIN","MAIN","HEDGE")</f>
        <v>MAIN</v>
      </c>
      <c r="AK847" t="str" cm="1">
        <f t="array" ref="AK847">_xlfn._xlws.FILTER(Table4[Column1],ISNUMBER(SEARCH(Table4[Column1],MIS[[#This Row],[OrderUniqueIdentifier]])),"")</f>
        <v>XYT</v>
      </c>
      <c r="AL847" t="str">
        <f>MIS[[#This Row],[Broker]]</f>
        <v>AR</v>
      </c>
      <c r="AM847" t="str">
        <f>MIS[[#This Row],[ClientID]]</f>
        <v>JPF1R197</v>
      </c>
    </row>
    <row r="848" spans="1:39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108.4</v>
      </c>
      <c r="AE848">
        <f>MIS[[#This Row],[OrderAverageTradedPrice]]*MIS[[#This Row],[OrderQuantity]]</f>
        <v>7600</v>
      </c>
      <c r="AF848">
        <f>MIS[[#This Row],[LTP]]*MIS[[#This Row],[OrderQuantity]]</f>
        <v>4336</v>
      </c>
      <c r="AG848">
        <f>IF(MIS[[#This Row],[OrderSide]]="SELL",MIS[[#This Row],[VALUE]]-MIS[[#This Row],[LIVE_VALUE]],MIS[[#This Row],[LIVE_VALUE]]-MIS[[#This Row],[VALUE]])</f>
        <v>-3264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SENSEX2552083000CE</v>
      </c>
      <c r="AJ848" t="str">
        <f>IF(RIGHT(MIS[[#This Row],[Main/Hedge]],4)="MAIN","MAIN","HEDGE")</f>
        <v>MAIN</v>
      </c>
      <c r="AK848" t="str" cm="1">
        <f t="array" ref="AK848">_xlfn._xlws.FILTER(Table4[Column1],ISNUMBER(SEARCH(Table4[Column1],MIS[[#This Row],[OrderUniqueIdentifier]])),"")</f>
        <v>XYT</v>
      </c>
      <c r="AL848" t="str">
        <f>MIS[[#This Row],[Broker]]</f>
        <v>AR</v>
      </c>
      <c r="AM848" t="str">
        <f>MIS[[#This Row],[ClientID]]</f>
        <v>JPF1R199</v>
      </c>
    </row>
    <row r="849" spans="1:39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108.4</v>
      </c>
      <c r="AE849">
        <f>MIS[[#This Row],[OrderAverageTradedPrice]]*MIS[[#This Row],[OrderQuantity]]</f>
        <v>11346</v>
      </c>
      <c r="AF849">
        <f>MIS[[#This Row],[LTP]]*MIS[[#This Row],[OrderQuantity]]</f>
        <v>6504</v>
      </c>
      <c r="AG849">
        <f>IF(MIS[[#This Row],[OrderSide]]="SELL",MIS[[#This Row],[VALUE]]-MIS[[#This Row],[LIVE_VALUE]],MIS[[#This Row],[LIVE_VALUE]]-MIS[[#This Row],[VALUE]])</f>
        <v>-4842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SENSEX2552083000CE</v>
      </c>
      <c r="AJ849" t="str">
        <f>IF(RIGHT(MIS[[#This Row],[Main/Hedge]],4)="MAIN","MAIN","HEDGE")</f>
        <v>MAIN</v>
      </c>
      <c r="AK849" t="str" cm="1">
        <f t="array" ref="AK849">_xlfn._xlws.FILTER(Table4[Column1],ISNUMBER(SEARCH(Table4[Column1],MIS[[#This Row],[OrderUniqueIdentifier]])),"")</f>
        <v>XYT</v>
      </c>
      <c r="AL849" t="str">
        <f>MIS[[#This Row],[Broker]]</f>
        <v>AR</v>
      </c>
      <c r="AM849" t="str">
        <f>MIS[[#This Row],[ClientID]]</f>
        <v>JPF1R202</v>
      </c>
    </row>
    <row r="850" spans="1:39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127.55</v>
      </c>
      <c r="AE850">
        <f>MIS[[#This Row],[OrderAverageTradedPrice]]*MIS[[#This Row],[OrderQuantity]]</f>
        <v>4440</v>
      </c>
      <c r="AF850">
        <f>MIS[[#This Row],[LTP]]*MIS[[#This Row],[OrderQuantity]]</f>
        <v>2551</v>
      </c>
      <c r="AG850">
        <f>IF(MIS[[#This Row],[OrderSide]]="SELL",MIS[[#This Row],[VALUE]]-MIS[[#This Row],[LIVE_VALUE]],MIS[[#This Row],[LIVE_VALUE]]-MIS[[#This Row],[VALUE]])</f>
        <v>-1889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SENSEX2552082900CE</v>
      </c>
      <c r="AJ850" t="str">
        <f>IF(RIGHT(MIS[[#This Row],[Main/Hedge]],4)="MAIN","MAIN","HEDGE")</f>
        <v>MAIN</v>
      </c>
      <c r="AK850" t="str" cm="1">
        <f t="array" ref="AK850">_xlfn._xlws.FILTER(Table4[Column1],ISNUMBER(SEARCH(Table4[Column1],MIS[[#This Row],[OrderUniqueIdentifier]])),"")</f>
        <v>XYT</v>
      </c>
      <c r="AL850" t="str">
        <f>MIS[[#This Row],[Broker]]</f>
        <v>AR</v>
      </c>
      <c r="AM850" t="str">
        <f>MIS[[#This Row],[ClientID]]</f>
        <v>JPF1R203</v>
      </c>
    </row>
    <row r="851" spans="1:39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108.4</v>
      </c>
      <c r="AE851">
        <f>MIS[[#This Row],[OrderAverageTradedPrice]]*MIS[[#This Row],[OrderQuantity]]</f>
        <v>7764</v>
      </c>
      <c r="AF851">
        <f>MIS[[#This Row],[LTP]]*MIS[[#This Row],[OrderQuantity]]</f>
        <v>4336</v>
      </c>
      <c r="AG851">
        <f>IF(MIS[[#This Row],[OrderSide]]="SELL",MIS[[#This Row],[VALUE]]-MIS[[#This Row],[LIVE_VALUE]],MIS[[#This Row],[LIVE_VALUE]]-MIS[[#This Row],[VALUE]])</f>
        <v>-3428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SENSEX2552083000CE</v>
      </c>
      <c r="AJ851" t="str">
        <f>IF(RIGHT(MIS[[#This Row],[Main/Hedge]],4)="MAIN","MAIN","HEDGE")</f>
        <v>MAIN</v>
      </c>
      <c r="AK851" t="str" cm="1">
        <f t="array" ref="AK851">_xlfn._xlws.FILTER(Table4[Column1],ISNUMBER(SEARCH(Table4[Column1],MIS[[#This Row],[OrderUniqueIdentifier]])),"")</f>
        <v>XYT</v>
      </c>
      <c r="AL851" t="str">
        <f>MIS[[#This Row],[Broker]]</f>
        <v>AR</v>
      </c>
      <c r="AM851" t="str">
        <f>MIS[[#This Row],[ClientID]]</f>
        <v>JPF1R205</v>
      </c>
    </row>
    <row r="852" spans="1:39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108.4</v>
      </c>
      <c r="AE852">
        <f>MIS[[#This Row],[OrderAverageTradedPrice]]*MIS[[#This Row],[OrderQuantity]]</f>
        <v>7800</v>
      </c>
      <c r="AF852">
        <f>MIS[[#This Row],[LTP]]*MIS[[#This Row],[OrderQuantity]]</f>
        <v>4336</v>
      </c>
      <c r="AG852">
        <f>IF(MIS[[#This Row],[OrderSide]]="SELL",MIS[[#This Row],[VALUE]]-MIS[[#This Row],[LIVE_VALUE]],MIS[[#This Row],[LIVE_VALUE]]-MIS[[#This Row],[VALUE]])</f>
        <v>-3464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SENSEX2552083000CE</v>
      </c>
      <c r="AJ852" t="str">
        <f>IF(RIGHT(MIS[[#This Row],[Main/Hedge]],4)="MAIN","MAIN","HEDGE")</f>
        <v>MAIN</v>
      </c>
      <c r="AK852" t="str" cm="1">
        <f t="array" ref="AK852">_xlfn._xlws.FILTER(Table4[Column1],ISNUMBER(SEARCH(Table4[Column1],MIS[[#This Row],[OrderUniqueIdentifier]])),"")</f>
        <v>XYT</v>
      </c>
      <c r="AL852" t="str">
        <f>MIS[[#This Row],[Broker]]</f>
        <v>AR</v>
      </c>
      <c r="AM852" t="str">
        <f>MIS[[#This Row],[ClientID]]</f>
        <v>JPF1R212</v>
      </c>
    </row>
    <row r="853" spans="1:39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127.55</v>
      </c>
      <c r="AE853">
        <f>MIS[[#This Row],[OrderAverageTradedPrice]]*MIS[[#This Row],[OrderQuantity]]</f>
        <v>4440</v>
      </c>
      <c r="AF853">
        <f>MIS[[#This Row],[LTP]]*MIS[[#This Row],[OrderQuantity]]</f>
        <v>2551</v>
      </c>
      <c r="AG853">
        <f>IF(MIS[[#This Row],[OrderSide]]="SELL",MIS[[#This Row],[VALUE]]-MIS[[#This Row],[LIVE_VALUE]],MIS[[#This Row],[LIVE_VALUE]]-MIS[[#This Row],[VALUE]])</f>
        <v>-1889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SENSEX2552082900CE</v>
      </c>
      <c r="AJ853" t="str">
        <f>IF(RIGHT(MIS[[#This Row],[Main/Hedge]],4)="MAIN","MAIN","HEDGE")</f>
        <v>MAIN</v>
      </c>
      <c r="AK853" t="str" cm="1">
        <f t="array" ref="AK853">_xlfn._xlws.FILTER(Table4[Column1],ISNUMBER(SEARCH(Table4[Column1],MIS[[#This Row],[OrderUniqueIdentifier]])),"")</f>
        <v>XYT</v>
      </c>
      <c r="AL853" t="str">
        <f>MIS[[#This Row],[Broker]]</f>
        <v>AR</v>
      </c>
      <c r="AM853" t="str">
        <f>MIS[[#This Row],[ClientID]]</f>
        <v>JPF1S131</v>
      </c>
    </row>
    <row r="854" spans="1:39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108.4</v>
      </c>
      <c r="AE854">
        <f>MIS[[#This Row],[OrderAverageTradedPrice]]*MIS[[#This Row],[OrderQuantity]]</f>
        <v>19095</v>
      </c>
      <c r="AF854">
        <f>MIS[[#This Row],[LTP]]*MIS[[#This Row],[OrderQuantity]]</f>
        <v>10840</v>
      </c>
      <c r="AG854">
        <f>IF(MIS[[#This Row],[OrderSide]]="SELL",MIS[[#This Row],[VALUE]]-MIS[[#This Row],[LIVE_VALUE]],MIS[[#This Row],[LIVE_VALUE]]-MIS[[#This Row],[VALUE]])</f>
        <v>-8255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SENSEX2552083000CE</v>
      </c>
      <c r="AJ854" t="str">
        <f>IF(RIGHT(MIS[[#This Row],[Main/Hedge]],4)="MAIN","MAIN","HEDGE")</f>
        <v>MAIN</v>
      </c>
      <c r="AK854" t="str" cm="1">
        <f t="array" ref="AK854">_xlfn._xlws.FILTER(Table4[Column1],ISNUMBER(SEARCH(Table4[Column1],MIS[[#This Row],[OrderUniqueIdentifier]])),"")</f>
        <v>XYT</v>
      </c>
      <c r="AL854" t="str">
        <f>MIS[[#This Row],[Broker]]</f>
        <v>AR</v>
      </c>
      <c r="AM854" t="str">
        <f>MIS[[#This Row],[ClientID]]</f>
        <v>JPF1S132</v>
      </c>
    </row>
    <row r="855" spans="1:39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108.4</v>
      </c>
      <c r="AE855">
        <f>MIS[[#This Row],[OrderAverageTradedPrice]]*MIS[[#This Row],[OrderQuantity]]</f>
        <v>3923</v>
      </c>
      <c r="AF855">
        <f>MIS[[#This Row],[LTP]]*MIS[[#This Row],[OrderQuantity]]</f>
        <v>2168</v>
      </c>
      <c r="AG855">
        <f>IF(MIS[[#This Row],[OrderSide]]="SELL",MIS[[#This Row],[VALUE]]-MIS[[#This Row],[LIVE_VALUE]],MIS[[#This Row],[LIVE_VALUE]]-MIS[[#This Row],[VALUE]])</f>
        <v>-1755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SENSEX2552083000CE</v>
      </c>
      <c r="AJ855" t="str">
        <f>IF(RIGHT(MIS[[#This Row],[Main/Hedge]],4)="MAIN","MAIN","HEDGE")</f>
        <v>MAIN</v>
      </c>
      <c r="AK855" t="str" cm="1">
        <f t="array" ref="AK855">_xlfn._xlws.FILTER(Table4[Column1],ISNUMBER(SEARCH(Table4[Column1],MIS[[#This Row],[OrderUniqueIdentifier]])),"")</f>
        <v>XYT</v>
      </c>
      <c r="AL855" t="str">
        <f>MIS[[#This Row],[Broker]]</f>
        <v>AR</v>
      </c>
      <c r="AM855" t="str">
        <f>MIS[[#This Row],[ClientID]]</f>
        <v>JPF1S138</v>
      </c>
    </row>
    <row r="856" spans="1:39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108.4</v>
      </c>
      <c r="AE856">
        <f>MIS[[#This Row],[OrderAverageTradedPrice]]*MIS[[#This Row],[OrderQuantity]]</f>
        <v>3759</v>
      </c>
      <c r="AF856">
        <f>MIS[[#This Row],[LTP]]*MIS[[#This Row],[OrderQuantity]]</f>
        <v>2168</v>
      </c>
      <c r="AG856">
        <f>IF(MIS[[#This Row],[OrderSide]]="SELL",MIS[[#This Row],[VALUE]]-MIS[[#This Row],[LIVE_VALUE]],MIS[[#This Row],[LIVE_VALUE]]-MIS[[#This Row],[VALUE]])</f>
        <v>-1591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SENSEX2552083000CE</v>
      </c>
      <c r="AJ856" t="str">
        <f>IF(RIGHT(MIS[[#This Row],[Main/Hedge]],4)="MAIN","MAIN","HEDGE")</f>
        <v>MAIN</v>
      </c>
      <c r="AK856" t="str" cm="1">
        <f t="array" ref="AK856">_xlfn._xlws.FILTER(Table4[Column1],ISNUMBER(SEARCH(Table4[Column1],MIS[[#This Row],[OrderUniqueIdentifier]])),"")</f>
        <v>XYT</v>
      </c>
      <c r="AL856" t="str">
        <f>MIS[[#This Row],[Broker]]</f>
        <v>AR</v>
      </c>
      <c r="AM856" t="str">
        <f>MIS[[#This Row],[ClientID]]</f>
        <v>JPF1S152</v>
      </c>
    </row>
    <row r="857" spans="1:39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108.4</v>
      </c>
      <c r="AE857">
        <f>MIS[[#This Row],[OrderAverageTradedPrice]]*MIS[[#This Row],[OrderQuantity]]</f>
        <v>3836</v>
      </c>
      <c r="AF857">
        <f>MIS[[#This Row],[LTP]]*MIS[[#This Row],[OrderQuantity]]</f>
        <v>2168</v>
      </c>
      <c r="AG857">
        <f>IF(MIS[[#This Row],[OrderSide]]="SELL",MIS[[#This Row],[VALUE]]-MIS[[#This Row],[LIVE_VALUE]],MIS[[#This Row],[LIVE_VALUE]]-MIS[[#This Row],[VALUE]])</f>
        <v>-1668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SENSEX2552083000CE</v>
      </c>
      <c r="AJ857" t="str">
        <f>IF(RIGHT(MIS[[#This Row],[Main/Hedge]],4)="MAIN","MAIN","HEDGE")</f>
        <v>MAIN</v>
      </c>
      <c r="AK857" t="str" cm="1">
        <f t="array" ref="AK857">_xlfn._xlws.FILTER(Table4[Column1],ISNUMBER(SEARCH(Table4[Column1],MIS[[#This Row],[OrderUniqueIdentifier]])),"")</f>
        <v>XYT</v>
      </c>
      <c r="AL857" t="str">
        <f>MIS[[#This Row],[Broker]]</f>
        <v>AR</v>
      </c>
      <c r="AM857" t="str">
        <f>MIS[[#This Row],[ClientID]]</f>
        <v>JPF1S210</v>
      </c>
    </row>
    <row r="858" spans="1:39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127.55</v>
      </c>
      <c r="AE858">
        <f>MIS[[#This Row],[OrderAverageTradedPrice]]*MIS[[#This Row],[OrderQuantity]]</f>
        <v>4440</v>
      </c>
      <c r="AF858">
        <f>MIS[[#This Row],[LTP]]*MIS[[#This Row],[OrderQuantity]]</f>
        <v>2551</v>
      </c>
      <c r="AG858">
        <f>IF(MIS[[#This Row],[OrderSide]]="SELL",MIS[[#This Row],[VALUE]]-MIS[[#This Row],[LIVE_VALUE]],MIS[[#This Row],[LIVE_VALUE]]-MIS[[#This Row],[VALUE]])</f>
        <v>-1889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SENSEX2552082900CE</v>
      </c>
      <c r="AJ858" t="str">
        <f>IF(RIGHT(MIS[[#This Row],[Main/Hedge]],4)="MAIN","MAIN","HEDGE")</f>
        <v>MAIN</v>
      </c>
      <c r="AK858" t="str" cm="1">
        <f t="array" ref="AK858">_xlfn._xlws.FILTER(Table4[Column1],ISNUMBER(SEARCH(Table4[Column1],MIS[[#This Row],[OrderUniqueIdentifier]])),"")</f>
        <v>XYT</v>
      </c>
      <c r="AL858" t="str">
        <f>MIS[[#This Row],[Broker]]</f>
        <v>AR</v>
      </c>
      <c r="AM858" t="str">
        <f>MIS[[#This Row],[ClientID]]</f>
        <v>JPF1S213</v>
      </c>
    </row>
    <row r="859" spans="1:39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108.4</v>
      </c>
      <c r="AE859">
        <f>MIS[[#This Row],[OrderAverageTradedPrice]]*MIS[[#This Row],[OrderQuantity]]</f>
        <v>19112</v>
      </c>
      <c r="AF859">
        <f>MIS[[#This Row],[LTP]]*MIS[[#This Row],[OrderQuantity]]</f>
        <v>10840</v>
      </c>
      <c r="AG859">
        <f>IF(MIS[[#This Row],[OrderSide]]="SELL",MIS[[#This Row],[VALUE]]-MIS[[#This Row],[LIVE_VALUE]],MIS[[#This Row],[LIVE_VALUE]]-MIS[[#This Row],[VALUE]])</f>
        <v>-8272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SENSEX2552083000CE</v>
      </c>
      <c r="AJ859" t="str">
        <f>IF(RIGHT(MIS[[#This Row],[Main/Hedge]],4)="MAIN","MAIN","HEDGE")</f>
        <v>MAIN</v>
      </c>
      <c r="AK859" t="str" cm="1">
        <f t="array" ref="AK859">_xlfn._xlws.FILTER(Table4[Column1],ISNUMBER(SEARCH(Table4[Column1],MIS[[#This Row],[OrderUniqueIdentifier]])),"")</f>
        <v>XYT</v>
      </c>
      <c r="AL859" t="str">
        <f>MIS[[#This Row],[Broker]]</f>
        <v>AR</v>
      </c>
      <c r="AM859" t="str">
        <f>MIS[[#This Row],[ClientID]]</f>
        <v>JPF1S215</v>
      </c>
    </row>
    <row r="860" spans="1:39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108.4</v>
      </c>
      <c r="AE860">
        <f>MIS[[#This Row],[OrderAverageTradedPrice]]*MIS[[#This Row],[OrderQuantity]]</f>
        <v>3740</v>
      </c>
      <c r="AF860">
        <f>MIS[[#This Row],[LTP]]*MIS[[#This Row],[OrderQuantity]]</f>
        <v>2168</v>
      </c>
      <c r="AG860">
        <f>IF(MIS[[#This Row],[OrderSide]]="SELL",MIS[[#This Row],[VALUE]]-MIS[[#This Row],[LIVE_VALUE]],MIS[[#This Row],[LIVE_VALUE]]-MIS[[#This Row],[VALUE]])</f>
        <v>-1572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SENSEX2552083000CE</v>
      </c>
      <c r="AJ860" t="str">
        <f>IF(RIGHT(MIS[[#This Row],[Main/Hedge]],4)="MAIN","MAIN","HEDGE")</f>
        <v>MAIN</v>
      </c>
      <c r="AK860" t="str" cm="1">
        <f t="array" ref="AK860">_xlfn._xlws.FILTER(Table4[Column1],ISNUMBER(SEARCH(Table4[Column1],MIS[[#This Row],[OrderUniqueIdentifier]])),"")</f>
        <v>XYT</v>
      </c>
      <c r="AL860" t="str">
        <f>MIS[[#This Row],[Broker]]</f>
        <v>AR</v>
      </c>
      <c r="AM860" t="str">
        <f>MIS[[#This Row],[ClientID]]</f>
        <v>JPF1S217</v>
      </c>
    </row>
    <row r="861" spans="1:39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108.4</v>
      </c>
      <c r="AE861">
        <f>MIS[[#This Row],[OrderAverageTradedPrice]]*MIS[[#This Row],[OrderQuantity]]</f>
        <v>3840</v>
      </c>
      <c r="AF861">
        <f>MIS[[#This Row],[LTP]]*MIS[[#This Row],[OrderQuantity]]</f>
        <v>2168</v>
      </c>
      <c r="AG861">
        <f>IF(MIS[[#This Row],[OrderSide]]="SELL",MIS[[#This Row],[VALUE]]-MIS[[#This Row],[LIVE_VALUE]],MIS[[#This Row],[LIVE_VALUE]]-MIS[[#This Row],[VALUE]])</f>
        <v>-1672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SENSEX2552083000CE</v>
      </c>
      <c r="AJ861" t="str">
        <f>IF(RIGHT(MIS[[#This Row],[Main/Hedge]],4)="MAIN","MAIN","HEDGE")</f>
        <v>MAIN</v>
      </c>
      <c r="AK861" t="str" cm="1">
        <f t="array" ref="AK861">_xlfn._xlws.FILTER(Table4[Column1],ISNUMBER(SEARCH(Table4[Column1],MIS[[#This Row],[OrderUniqueIdentifier]])),"")</f>
        <v>XYT</v>
      </c>
      <c r="AL861" t="str">
        <f>MIS[[#This Row],[Broker]]</f>
        <v>AR</v>
      </c>
      <c r="AM861" t="str">
        <f>MIS[[#This Row],[ClientID]]</f>
        <v>JPF1S218</v>
      </c>
    </row>
    <row r="862" spans="1:39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108.4</v>
      </c>
      <c r="AE862">
        <f>MIS[[#This Row],[OrderAverageTradedPrice]]*MIS[[#This Row],[OrderQuantity]]</f>
        <v>3900</v>
      </c>
      <c r="AF862">
        <f>MIS[[#This Row],[LTP]]*MIS[[#This Row],[OrderQuantity]]</f>
        <v>2168</v>
      </c>
      <c r="AG862">
        <f>IF(MIS[[#This Row],[OrderSide]]="SELL",MIS[[#This Row],[VALUE]]-MIS[[#This Row],[LIVE_VALUE]],MIS[[#This Row],[LIVE_VALUE]]-MIS[[#This Row],[VALUE]])</f>
        <v>-1732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SENSEX2552083000CE</v>
      </c>
      <c r="AJ862" t="str">
        <f>IF(RIGHT(MIS[[#This Row],[Main/Hedge]],4)="MAIN","MAIN","HEDGE")</f>
        <v>MAIN</v>
      </c>
      <c r="AK862" t="str" cm="1">
        <f t="array" ref="AK862">_xlfn._xlws.FILTER(Table4[Column1],ISNUMBER(SEARCH(Table4[Column1],MIS[[#This Row],[OrderUniqueIdentifier]])),"")</f>
        <v>XYT</v>
      </c>
      <c r="AL862" t="str">
        <f>MIS[[#This Row],[Broker]]</f>
        <v>AR</v>
      </c>
      <c r="AM862" t="str">
        <f>MIS[[#This Row],[ClientID]]</f>
        <v>JPF1S222</v>
      </c>
    </row>
    <row r="863" spans="1:39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108.4</v>
      </c>
      <c r="AE863">
        <f>MIS[[#This Row],[OrderAverageTradedPrice]]*MIS[[#This Row],[OrderQuantity]]</f>
        <v>3819</v>
      </c>
      <c r="AF863">
        <f>MIS[[#This Row],[LTP]]*MIS[[#This Row],[OrderQuantity]]</f>
        <v>2168</v>
      </c>
      <c r="AG863">
        <f>IF(MIS[[#This Row],[OrderSide]]="SELL",MIS[[#This Row],[VALUE]]-MIS[[#This Row],[LIVE_VALUE]],MIS[[#This Row],[LIVE_VALUE]]-MIS[[#This Row],[VALUE]])</f>
        <v>-1651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SENSEX2552083000CE</v>
      </c>
      <c r="AJ863" t="str">
        <f>IF(RIGHT(MIS[[#This Row],[Main/Hedge]],4)="MAIN","MAIN","HEDGE")</f>
        <v>MAIN</v>
      </c>
      <c r="AK863" t="str" cm="1">
        <f t="array" ref="AK863">_xlfn._xlws.FILTER(Table4[Column1],ISNUMBER(SEARCH(Table4[Column1],MIS[[#This Row],[OrderUniqueIdentifier]])),"")</f>
        <v>XYT</v>
      </c>
      <c r="AL863" t="str">
        <f>MIS[[#This Row],[Broker]]</f>
        <v>AR</v>
      </c>
      <c r="AM863" t="str">
        <f>MIS[[#This Row],[ClientID]]</f>
        <v>JPF1S233</v>
      </c>
    </row>
    <row r="864" spans="1:39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108.4</v>
      </c>
      <c r="AE864">
        <f>MIS[[#This Row],[OrderAverageTradedPrice]]*MIS[[#This Row],[OrderQuantity]]</f>
        <v>3879</v>
      </c>
      <c r="AF864">
        <f>MIS[[#This Row],[LTP]]*MIS[[#This Row],[OrderQuantity]]</f>
        <v>2168</v>
      </c>
      <c r="AG864">
        <f>IF(MIS[[#This Row],[OrderSide]]="SELL",MIS[[#This Row],[VALUE]]-MIS[[#This Row],[LIVE_VALUE]],MIS[[#This Row],[LIVE_VALUE]]-MIS[[#This Row],[VALUE]])</f>
        <v>-1711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SENSEX2552083000CE</v>
      </c>
      <c r="AJ864" t="str">
        <f>IF(RIGHT(MIS[[#This Row],[Main/Hedge]],4)="MAIN","MAIN","HEDGE")</f>
        <v>MAIN</v>
      </c>
      <c r="AK864" t="str" cm="1">
        <f t="array" ref="AK864">_xlfn._xlws.FILTER(Table4[Column1],ISNUMBER(SEARCH(Table4[Column1],MIS[[#This Row],[OrderUniqueIdentifier]])),"")</f>
        <v>XYT</v>
      </c>
      <c r="AL864" t="str">
        <f>MIS[[#This Row],[Broker]]</f>
        <v>AR</v>
      </c>
      <c r="AM864" t="str">
        <f>MIS[[#This Row],[ClientID]]</f>
        <v>JPF1S241</v>
      </c>
    </row>
    <row r="865" spans="1:39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108.4</v>
      </c>
      <c r="AE865">
        <f>MIS[[#This Row],[OrderAverageTradedPrice]]*MIS[[#This Row],[OrderQuantity]]</f>
        <v>3900</v>
      </c>
      <c r="AF865">
        <f>MIS[[#This Row],[LTP]]*MIS[[#This Row],[OrderQuantity]]</f>
        <v>2168</v>
      </c>
      <c r="AG865">
        <f>IF(MIS[[#This Row],[OrderSide]]="SELL",MIS[[#This Row],[VALUE]]-MIS[[#This Row],[LIVE_VALUE]],MIS[[#This Row],[LIVE_VALUE]]-MIS[[#This Row],[VALUE]])</f>
        <v>-1732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SENSEX2552083000CE</v>
      </c>
      <c r="AJ865" t="str">
        <f>IF(RIGHT(MIS[[#This Row],[Main/Hedge]],4)="MAIN","MAIN","HEDGE")</f>
        <v>MAIN</v>
      </c>
      <c r="AK865" t="str" cm="1">
        <f t="array" ref="AK865">_xlfn._xlws.FILTER(Table4[Column1],ISNUMBER(SEARCH(Table4[Column1],MIS[[#This Row],[OrderUniqueIdentifier]])),"")</f>
        <v>XYT</v>
      </c>
      <c r="AL865" t="str">
        <f>MIS[[#This Row],[Broker]]</f>
        <v>AR</v>
      </c>
      <c r="AM865" t="str">
        <f>MIS[[#This Row],[ClientID]]</f>
        <v>JPF1V101</v>
      </c>
    </row>
    <row r="866" spans="1:39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108.4</v>
      </c>
      <c r="AE866">
        <f>MIS[[#This Row],[OrderAverageTradedPrice]]*MIS[[#This Row],[OrderQuantity]]</f>
        <v>11637</v>
      </c>
      <c r="AF866">
        <f>MIS[[#This Row],[LTP]]*MIS[[#This Row],[OrderQuantity]]</f>
        <v>6504</v>
      </c>
      <c r="AG866">
        <f>IF(MIS[[#This Row],[OrderSide]]="SELL",MIS[[#This Row],[VALUE]]-MIS[[#This Row],[LIVE_VALUE]],MIS[[#This Row],[LIVE_VALUE]]-MIS[[#This Row],[VALUE]])</f>
        <v>-5133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SENSEX2552083000CE</v>
      </c>
      <c r="AJ866" t="str">
        <f>IF(RIGHT(MIS[[#This Row],[Main/Hedge]],4)="MAIN","MAIN","HEDGE")</f>
        <v>MAIN</v>
      </c>
      <c r="AK866" t="str" cm="1">
        <f t="array" ref="AK866">_xlfn._xlws.FILTER(Table4[Column1],ISNUMBER(SEARCH(Table4[Column1],MIS[[#This Row],[OrderUniqueIdentifier]])),"")</f>
        <v>XYT</v>
      </c>
      <c r="AL866" t="str">
        <f>MIS[[#This Row],[Broker]]</f>
        <v>AR</v>
      </c>
      <c r="AM866" t="str">
        <f>MIS[[#This Row],[ClientID]]</f>
        <v>JPF1V110</v>
      </c>
    </row>
    <row r="867" spans="1:39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127.55</v>
      </c>
      <c r="AE867">
        <f>MIS[[#This Row],[OrderAverageTradedPrice]]*MIS[[#This Row],[OrderQuantity]]</f>
        <v>4440</v>
      </c>
      <c r="AF867">
        <f>MIS[[#This Row],[LTP]]*MIS[[#This Row],[OrderQuantity]]</f>
        <v>2551</v>
      </c>
      <c r="AG867">
        <f>IF(MIS[[#This Row],[OrderSide]]="SELL",MIS[[#This Row],[VALUE]]-MIS[[#This Row],[LIVE_VALUE]],MIS[[#This Row],[LIVE_VALUE]]-MIS[[#This Row],[VALUE]])</f>
        <v>-1889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SENSEX2552082900CE</v>
      </c>
      <c r="AJ867" t="str">
        <f>IF(RIGHT(MIS[[#This Row],[Main/Hedge]],4)="MAIN","MAIN","HEDGE")</f>
        <v>MAIN</v>
      </c>
      <c r="AK867" t="str" cm="1">
        <f t="array" ref="AK867">_xlfn._xlws.FILTER(Table4[Column1],ISNUMBER(SEARCH(Table4[Column1],MIS[[#This Row],[OrderUniqueIdentifier]])),"")</f>
        <v>XYT</v>
      </c>
      <c r="AL867" t="str">
        <f>MIS[[#This Row],[Broker]]</f>
        <v>AR</v>
      </c>
      <c r="AM867" t="str">
        <f>MIS[[#This Row],[ClientID]]</f>
        <v>JPF1V163</v>
      </c>
    </row>
    <row r="868" spans="1:39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108.4</v>
      </c>
      <c r="AE868">
        <f>MIS[[#This Row],[OrderAverageTradedPrice]]*MIS[[#This Row],[OrderQuantity]]</f>
        <v>3766</v>
      </c>
      <c r="AF868">
        <f>MIS[[#This Row],[LTP]]*MIS[[#This Row],[OrderQuantity]]</f>
        <v>2168</v>
      </c>
      <c r="AG868">
        <f>IF(MIS[[#This Row],[OrderSide]]="SELL",MIS[[#This Row],[VALUE]]-MIS[[#This Row],[LIVE_VALUE]],MIS[[#This Row],[LIVE_VALUE]]-MIS[[#This Row],[VALUE]])</f>
        <v>-1598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SENSEX2552083000CE</v>
      </c>
      <c r="AJ868" t="str">
        <f>IF(RIGHT(MIS[[#This Row],[Main/Hedge]],4)="MAIN","MAIN","HEDGE")</f>
        <v>MAIN</v>
      </c>
      <c r="AK868" t="str" cm="1">
        <f t="array" ref="AK868">_xlfn._xlws.FILTER(Table4[Column1],ISNUMBER(SEARCH(Table4[Column1],MIS[[#This Row],[OrderUniqueIdentifier]])),"")</f>
        <v>XYT</v>
      </c>
      <c r="AL868" t="str">
        <f>MIS[[#This Row],[Broker]]</f>
        <v>AR</v>
      </c>
      <c r="AM868" t="str">
        <f>MIS[[#This Row],[ClientID]]</f>
        <v>JPF1V164</v>
      </c>
    </row>
    <row r="869" spans="1:39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108.4</v>
      </c>
      <c r="AE869">
        <f>MIS[[#This Row],[OrderAverageTradedPrice]]*MIS[[#This Row],[OrderQuantity]]</f>
        <v>3900</v>
      </c>
      <c r="AF869">
        <f>MIS[[#This Row],[LTP]]*MIS[[#This Row],[OrderQuantity]]</f>
        <v>2168</v>
      </c>
      <c r="AG869">
        <f>IF(MIS[[#This Row],[OrderSide]]="SELL",MIS[[#This Row],[VALUE]]-MIS[[#This Row],[LIVE_VALUE]],MIS[[#This Row],[LIVE_VALUE]]-MIS[[#This Row],[VALUE]])</f>
        <v>-1732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SENSEX2552083000CE</v>
      </c>
      <c r="AJ869" t="str">
        <f>IF(RIGHT(MIS[[#This Row],[Main/Hedge]],4)="MAIN","MAIN","HEDGE")</f>
        <v>MAIN</v>
      </c>
      <c r="AK869" t="str" cm="1">
        <f t="array" ref="AK869">_xlfn._xlws.FILTER(Table4[Column1],ISNUMBER(SEARCH(Table4[Column1],MIS[[#This Row],[OrderUniqueIdentifier]])),"")</f>
        <v>XYT</v>
      </c>
      <c r="AL869" t="str">
        <f>MIS[[#This Row],[Broker]]</f>
        <v>AR</v>
      </c>
      <c r="AM869" t="str">
        <f>MIS[[#This Row],[ClientID]]</f>
        <v>JPF1V179</v>
      </c>
    </row>
    <row r="870" spans="1:39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108.4</v>
      </c>
      <c r="AE870">
        <f>MIS[[#This Row],[OrderAverageTradedPrice]]*MIS[[#This Row],[OrderQuantity]]</f>
        <v>7682</v>
      </c>
      <c r="AF870">
        <f>MIS[[#This Row],[LTP]]*MIS[[#This Row],[OrderQuantity]]</f>
        <v>4336</v>
      </c>
      <c r="AG870">
        <f>IF(MIS[[#This Row],[OrderSide]]="SELL",MIS[[#This Row],[VALUE]]-MIS[[#This Row],[LIVE_VALUE]],MIS[[#This Row],[LIVE_VALUE]]-MIS[[#This Row],[VALUE]])</f>
        <v>-3346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SENSEX2552083000CE</v>
      </c>
      <c r="AJ870" t="str">
        <f>IF(RIGHT(MIS[[#This Row],[Main/Hedge]],4)="MAIN","MAIN","HEDGE")</f>
        <v>MAIN</v>
      </c>
      <c r="AK870" t="str" cm="1">
        <f t="array" ref="AK870">_xlfn._xlws.FILTER(Table4[Column1],ISNUMBER(SEARCH(Table4[Column1],MIS[[#This Row],[OrderUniqueIdentifier]])),"")</f>
        <v>XYT</v>
      </c>
      <c r="AL870" t="str">
        <f>MIS[[#This Row],[Broker]]</f>
        <v>AR</v>
      </c>
      <c r="AM870" t="str">
        <f>MIS[[#This Row],[ClientID]]</f>
        <v>JPF1Y102</v>
      </c>
    </row>
    <row r="871" spans="1:39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108.4</v>
      </c>
      <c r="AE871">
        <f>MIS[[#This Row],[OrderAverageTradedPrice]]*MIS[[#This Row],[OrderQuantity]]</f>
        <v>7600</v>
      </c>
      <c r="AF871">
        <f>MIS[[#This Row],[LTP]]*MIS[[#This Row],[OrderQuantity]]</f>
        <v>4336</v>
      </c>
      <c r="AG871">
        <f>IF(MIS[[#This Row],[OrderSide]]="SELL",MIS[[#This Row],[VALUE]]-MIS[[#This Row],[LIVE_VALUE]],MIS[[#This Row],[LIVE_VALUE]]-MIS[[#This Row],[VALUE]])</f>
        <v>-3264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SENSEX2552083000CE</v>
      </c>
      <c r="AJ871" t="str">
        <f>IF(RIGHT(MIS[[#This Row],[Main/Hedge]],4)="MAIN","MAIN","HEDGE")</f>
        <v>MAIN</v>
      </c>
      <c r="AK871" t="str" cm="1">
        <f t="array" ref="AK871">_xlfn._xlws.FILTER(Table4[Column1],ISNUMBER(SEARCH(Table4[Column1],MIS[[#This Row],[OrderUniqueIdentifier]])),"")</f>
        <v>XYT</v>
      </c>
      <c r="AL871" t="str">
        <f>MIS[[#This Row],[Broker]]</f>
        <v>AR</v>
      </c>
      <c r="AM871" t="str">
        <f>MIS[[#This Row],[ClientID]]</f>
        <v>JPP032</v>
      </c>
    </row>
    <row r="872" spans="1:39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108.4</v>
      </c>
      <c r="AE872">
        <f>MIS[[#This Row],[OrderAverageTradedPrice]]*MIS[[#This Row],[OrderQuantity]]</f>
        <v>3900</v>
      </c>
      <c r="AF872">
        <f>MIS[[#This Row],[LTP]]*MIS[[#This Row],[OrderQuantity]]</f>
        <v>2168</v>
      </c>
      <c r="AG872">
        <f>IF(MIS[[#This Row],[OrderSide]]="SELL",MIS[[#This Row],[VALUE]]-MIS[[#This Row],[LIVE_VALUE]],MIS[[#This Row],[LIVE_VALUE]]-MIS[[#This Row],[VALUE]])</f>
        <v>-1732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SENSEX2552083000CE</v>
      </c>
      <c r="AJ872" t="str">
        <f>IF(RIGHT(MIS[[#This Row],[Main/Hedge]],4)="MAIN","MAIN","HEDGE")</f>
        <v>MAIN</v>
      </c>
      <c r="AK872" t="str" cm="1">
        <f t="array" ref="AK872">_xlfn._xlws.FILTER(Table4[Column1],ISNUMBER(SEARCH(Table4[Column1],MIS[[#This Row],[OrderUniqueIdentifier]])),"")</f>
        <v>XYT</v>
      </c>
      <c r="AL872" t="str">
        <f>MIS[[#This Row],[Broker]]</f>
        <v>AR</v>
      </c>
      <c r="AM872" t="str">
        <f>MIS[[#This Row],[ClientID]]</f>
        <v>JPP690</v>
      </c>
    </row>
    <row r="873" spans="1:39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108.4</v>
      </c>
      <c r="AE873">
        <f>MIS[[#This Row],[OrderAverageTradedPrice]]*MIS[[#This Row],[OrderQuantity]]</f>
        <v>11697</v>
      </c>
      <c r="AF873">
        <f>MIS[[#This Row],[LTP]]*MIS[[#This Row],[OrderQuantity]]</f>
        <v>6504</v>
      </c>
      <c r="AG873">
        <f>IF(MIS[[#This Row],[OrderSide]]="SELL",MIS[[#This Row],[VALUE]]-MIS[[#This Row],[LIVE_VALUE]],MIS[[#This Row],[LIVE_VALUE]]-MIS[[#This Row],[VALUE]])</f>
        <v>-5193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SENSEX2552083000CE</v>
      </c>
      <c r="AJ873" t="str">
        <f>IF(RIGHT(MIS[[#This Row],[Main/Hedge]],4)="MAIN","MAIN","HEDGE")</f>
        <v>MAIN</v>
      </c>
      <c r="AK873" t="str" cm="1">
        <f t="array" ref="AK873">_xlfn._xlws.FILTER(Table4[Column1],ISNUMBER(SEARCH(Table4[Column1],MIS[[#This Row],[OrderUniqueIdentifier]])),"")</f>
        <v>XYT</v>
      </c>
      <c r="AL873" t="str">
        <f>MIS[[#This Row],[Broker]]</f>
        <v>AR</v>
      </c>
      <c r="AM873" t="str">
        <f>MIS[[#This Row],[ClientID]]</f>
        <v>JPS10G101</v>
      </c>
    </row>
    <row r="874" spans="1:39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108.4</v>
      </c>
      <c r="AE874">
        <f>MIS[[#This Row],[OrderAverageTradedPrice]]*MIS[[#This Row],[OrderQuantity]]</f>
        <v>7758</v>
      </c>
      <c r="AF874">
        <f>MIS[[#This Row],[LTP]]*MIS[[#This Row],[OrderQuantity]]</f>
        <v>4336</v>
      </c>
      <c r="AG874">
        <f>IF(MIS[[#This Row],[OrderSide]]="SELL",MIS[[#This Row],[VALUE]]-MIS[[#This Row],[LIVE_VALUE]],MIS[[#This Row],[LIVE_VALUE]]-MIS[[#This Row],[VALUE]])</f>
        <v>-3422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SENSEX2552083000CE</v>
      </c>
      <c r="AJ874" t="str">
        <f>IF(RIGHT(MIS[[#This Row],[Main/Hedge]],4)="MAIN","MAIN","HEDGE")</f>
        <v>MAIN</v>
      </c>
      <c r="AK874" t="str" cm="1">
        <f t="array" ref="AK874">_xlfn._xlws.FILTER(Table4[Column1],ISNUMBER(SEARCH(Table4[Column1],MIS[[#This Row],[OrderUniqueIdentifier]])),"")</f>
        <v>XYT</v>
      </c>
      <c r="AL874" t="str">
        <f>MIS[[#This Row],[Broker]]</f>
        <v>AR</v>
      </c>
      <c r="AM874" t="str">
        <f>MIS[[#This Row],[ClientID]]</f>
        <v>JPS10M103</v>
      </c>
    </row>
    <row r="875" spans="1:39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108.4</v>
      </c>
      <c r="AE875">
        <f>MIS[[#This Row],[OrderAverageTradedPrice]]*MIS[[#This Row],[OrderQuantity]]</f>
        <v>15600</v>
      </c>
      <c r="AF875">
        <f>MIS[[#This Row],[LTP]]*MIS[[#This Row],[OrderQuantity]]</f>
        <v>8672</v>
      </c>
      <c r="AG875">
        <f>IF(MIS[[#This Row],[OrderSide]]="SELL",MIS[[#This Row],[VALUE]]-MIS[[#This Row],[LIVE_VALUE]],MIS[[#This Row],[LIVE_VALUE]]-MIS[[#This Row],[VALUE]])</f>
        <v>-6928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SENSEX2552083000CE</v>
      </c>
      <c r="AJ875" t="str">
        <f>IF(RIGHT(MIS[[#This Row],[Main/Hedge]],4)="MAIN","MAIN","HEDGE")</f>
        <v>MAIN</v>
      </c>
      <c r="AK875" t="str" cm="1">
        <f t="array" ref="AK875">_xlfn._xlws.FILTER(Table4[Column1],ISNUMBER(SEARCH(Table4[Column1],MIS[[#This Row],[OrderUniqueIdentifier]])),"")</f>
        <v>XYT</v>
      </c>
      <c r="AL875" t="str">
        <f>MIS[[#This Row],[Broker]]</f>
        <v>AR</v>
      </c>
      <c r="AM875" t="str">
        <f>MIS[[#This Row],[ClientID]]</f>
        <v>JPS1787</v>
      </c>
    </row>
    <row r="876" spans="1:39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108.4</v>
      </c>
      <c r="AE876">
        <f>MIS[[#This Row],[OrderAverageTradedPrice]]*MIS[[#This Row],[OrderQuantity]]</f>
        <v>11457</v>
      </c>
      <c r="AF876">
        <f>MIS[[#This Row],[LTP]]*MIS[[#This Row],[OrderQuantity]]</f>
        <v>6504</v>
      </c>
      <c r="AG876">
        <f>IF(MIS[[#This Row],[OrderSide]]="SELL",MIS[[#This Row],[VALUE]]-MIS[[#This Row],[LIVE_VALUE]],MIS[[#This Row],[LIVE_VALUE]]-MIS[[#This Row],[VALUE]])</f>
        <v>-4953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SENSEX2552083000CE</v>
      </c>
      <c r="AJ876" t="str">
        <f>IF(RIGHT(MIS[[#This Row],[Main/Hedge]],4)="MAIN","MAIN","HEDGE")</f>
        <v>MAIN</v>
      </c>
      <c r="AK876" t="str" cm="1">
        <f t="array" ref="AK876">_xlfn._xlws.FILTER(Table4[Column1],ISNUMBER(SEARCH(Table4[Column1],MIS[[#This Row],[OrderUniqueIdentifier]])),"")</f>
        <v>XYT</v>
      </c>
      <c r="AL876" t="str">
        <f>MIS[[#This Row],[Broker]]</f>
        <v>AR</v>
      </c>
      <c r="AM876" t="str">
        <f>MIS[[#This Row],[ClientID]]</f>
        <v>JPS7A101</v>
      </c>
    </row>
    <row r="877" spans="1:39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127.55</v>
      </c>
      <c r="AE877">
        <f>MIS[[#This Row],[OrderAverageTradedPrice]]*MIS[[#This Row],[OrderQuantity]]</f>
        <v>4440</v>
      </c>
      <c r="AF877">
        <f>MIS[[#This Row],[LTP]]*MIS[[#This Row],[OrderQuantity]]</f>
        <v>2551</v>
      </c>
      <c r="AG877">
        <f>IF(MIS[[#This Row],[OrderSide]]="SELL",MIS[[#This Row],[VALUE]]-MIS[[#This Row],[LIVE_VALUE]],MIS[[#This Row],[LIVE_VALUE]]-MIS[[#This Row],[VALUE]])</f>
        <v>-1889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SENSEX2552082900CE</v>
      </c>
      <c r="AJ877" t="str">
        <f>IF(RIGHT(MIS[[#This Row],[Main/Hedge]],4)="MAIN","MAIN","HEDGE")</f>
        <v>MAIN</v>
      </c>
      <c r="AK877" t="str" cm="1">
        <f t="array" ref="AK877">_xlfn._xlws.FILTER(Table4[Column1],ISNUMBER(SEARCH(Table4[Column1],MIS[[#This Row],[OrderUniqueIdentifier]])),"")</f>
        <v>XYT</v>
      </c>
      <c r="AL877" t="str">
        <f>MIS[[#This Row],[Broker]]</f>
        <v>AR</v>
      </c>
      <c r="AM877" t="str">
        <f>MIS[[#This Row],[ClientID]]</f>
        <v>JPS7N102</v>
      </c>
    </row>
    <row r="878" spans="1:39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108.4</v>
      </c>
      <c r="AE878">
        <f>MIS[[#This Row],[OrderAverageTradedPrice]]*MIS[[#This Row],[OrderQuantity]]</f>
        <v>11769</v>
      </c>
      <c r="AF878">
        <f>MIS[[#This Row],[LTP]]*MIS[[#This Row],[OrderQuantity]]</f>
        <v>6504</v>
      </c>
      <c r="AG878">
        <f>IF(MIS[[#This Row],[OrderSide]]="SELL",MIS[[#This Row],[VALUE]]-MIS[[#This Row],[LIVE_VALUE]],MIS[[#This Row],[LIVE_VALUE]]-MIS[[#This Row],[VALUE]])</f>
        <v>-5265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SENSEX2552083000CE</v>
      </c>
      <c r="AJ878" t="str">
        <f>IF(RIGHT(MIS[[#This Row],[Main/Hedge]],4)="MAIN","MAIN","HEDGE")</f>
        <v>MAIN</v>
      </c>
      <c r="AK878" t="str" cm="1">
        <f t="array" ref="AK878">_xlfn._xlws.FILTER(Table4[Column1],ISNUMBER(SEARCH(Table4[Column1],MIS[[#This Row],[OrderUniqueIdentifier]])),"")</f>
        <v>XYT</v>
      </c>
      <c r="AL878" t="str">
        <f>MIS[[#This Row],[Broker]]</f>
        <v>CHOICE</v>
      </c>
      <c r="AM878" t="str">
        <f>MIS[[#This Row],[ClientID]]</f>
        <v>D600</v>
      </c>
    </row>
    <row r="879" spans="1:39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127.55</v>
      </c>
      <c r="AE879">
        <f>MIS[[#This Row],[OrderAverageTradedPrice]]*MIS[[#This Row],[OrderQuantity]]</f>
        <v>4440</v>
      </c>
      <c r="AF879">
        <f>MIS[[#This Row],[LTP]]*MIS[[#This Row],[OrderQuantity]]</f>
        <v>2551</v>
      </c>
      <c r="AG879">
        <f>IF(MIS[[#This Row],[OrderSide]]="SELL",MIS[[#This Row],[VALUE]]-MIS[[#This Row],[LIVE_VALUE]],MIS[[#This Row],[LIVE_VALUE]]-MIS[[#This Row],[VALUE]])</f>
        <v>-1889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SENSEX2552082900CE</v>
      </c>
      <c r="AJ879" t="str">
        <f>IF(RIGHT(MIS[[#This Row],[Main/Hedge]],4)="MAIN","MAIN","HEDGE")</f>
        <v>MAIN</v>
      </c>
      <c r="AK879" t="str" cm="1">
        <f t="array" ref="AK879">_xlfn._xlws.FILTER(Table4[Column1],ISNUMBER(SEARCH(Table4[Column1],MIS[[#This Row],[OrderUniqueIdentifier]])),"")</f>
        <v>XYT</v>
      </c>
      <c r="AL879" t="str">
        <f>MIS[[#This Row],[Broker]]</f>
        <v>IIFL</v>
      </c>
      <c r="AM879" t="str">
        <f>MIS[[#This Row],[ClientID]]</f>
        <v>FINE1M02</v>
      </c>
    </row>
    <row r="880" spans="1:39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108.4</v>
      </c>
      <c r="AE880">
        <f>MIS[[#This Row],[OrderAverageTradedPrice]]*MIS[[#This Row],[OrderQuantity]]</f>
        <v>3923</v>
      </c>
      <c r="AF880">
        <f>MIS[[#This Row],[LTP]]*MIS[[#This Row],[OrderQuantity]]</f>
        <v>2168</v>
      </c>
      <c r="AG880">
        <f>IF(MIS[[#This Row],[OrderSide]]="SELL",MIS[[#This Row],[VALUE]]-MIS[[#This Row],[LIVE_VALUE]],MIS[[#This Row],[LIVE_VALUE]]-MIS[[#This Row],[VALUE]])</f>
        <v>-1755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SENSEX2552083000CE</v>
      </c>
      <c r="AJ880" t="str">
        <f>IF(RIGHT(MIS[[#This Row],[Main/Hedge]],4)="MAIN","MAIN","HEDGE")</f>
        <v>MAIN</v>
      </c>
      <c r="AK880" t="str" cm="1">
        <f t="array" ref="AK880">_xlfn._xlws.FILTER(Table4[Column1],ISNUMBER(SEARCH(Table4[Column1],MIS[[#This Row],[OrderUniqueIdentifier]])),"")</f>
        <v>XYT</v>
      </c>
      <c r="AL880" t="str">
        <f>MIS[[#This Row],[Broker]]</f>
        <v>IIFL</v>
      </c>
      <c r="AM880" t="str">
        <f>MIS[[#This Row],[ClientID]]</f>
        <v>FINE1P01</v>
      </c>
    </row>
    <row r="881" spans="1:39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108.4</v>
      </c>
      <c r="AE881">
        <f>MIS[[#This Row],[OrderAverageTradedPrice]]*MIS[[#This Row],[OrderQuantity]]</f>
        <v>15692</v>
      </c>
      <c r="AF881">
        <f>MIS[[#This Row],[LTP]]*MIS[[#This Row],[OrderQuantity]]</f>
        <v>8672</v>
      </c>
      <c r="AG881">
        <f>IF(MIS[[#This Row],[OrderSide]]="SELL",MIS[[#This Row],[VALUE]]-MIS[[#This Row],[LIVE_VALUE]],MIS[[#This Row],[LIVE_VALUE]]-MIS[[#This Row],[VALUE]])</f>
        <v>-7020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SENSEX2552083000CE</v>
      </c>
      <c r="AJ881" t="str">
        <f>IF(RIGHT(MIS[[#This Row],[Main/Hedge]],4)="MAIN","MAIN","HEDGE")</f>
        <v>MAIN</v>
      </c>
      <c r="AK881" t="str" cm="1">
        <f t="array" ref="AK881">_xlfn._xlws.FILTER(Table4[Column1],ISNUMBER(SEARCH(Table4[Column1],MIS[[#This Row],[OrderUniqueIdentifier]])),"")</f>
        <v>XYT</v>
      </c>
      <c r="AL881" t="str">
        <f>MIS[[#This Row],[Broker]]</f>
        <v>JAINAM3001</v>
      </c>
      <c r="AM881" t="str">
        <f>MIS[[#This Row],[ClientID]]</f>
        <v>DLL13461</v>
      </c>
    </row>
    <row r="882" spans="1:39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108.4</v>
      </c>
      <c r="AE882">
        <f>MIS[[#This Row],[OrderAverageTradedPrice]]*MIS[[#This Row],[OrderQuantity]]</f>
        <v>66691</v>
      </c>
      <c r="AF882">
        <f>MIS[[#This Row],[LTP]]*MIS[[#This Row],[OrderQuantity]]</f>
        <v>36856</v>
      </c>
      <c r="AG882">
        <f>IF(MIS[[#This Row],[OrderSide]]="SELL",MIS[[#This Row],[VALUE]]-MIS[[#This Row],[LIVE_VALUE]],MIS[[#This Row],[LIVE_VALUE]]-MIS[[#This Row],[VALUE]])</f>
        <v>-29835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SENSEX2552083000CE</v>
      </c>
      <c r="AJ882" t="str">
        <f>IF(RIGHT(MIS[[#This Row],[Main/Hedge]],4)="MAIN","MAIN","HEDGE")</f>
        <v>MAIN</v>
      </c>
      <c r="AK882" t="str" cm="1">
        <f t="array" ref="AK882">_xlfn._xlws.FILTER(Table4[Column1],ISNUMBER(SEARCH(Table4[Column1],MIS[[#This Row],[OrderUniqueIdentifier]])),"")</f>
        <v>XYT</v>
      </c>
      <c r="AL882" t="str">
        <f>MIS[[#This Row],[Broker]]</f>
        <v>JAINAM3001</v>
      </c>
      <c r="AM882" t="str">
        <f>MIS[[#This Row],[ClientID]]</f>
        <v>MITH675</v>
      </c>
    </row>
    <row r="883" spans="1:39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108.4</v>
      </c>
      <c r="AE883">
        <f>MIS[[#This Row],[OrderAverageTradedPrice]]*MIS[[#This Row],[OrderQuantity]]</f>
        <v>27461</v>
      </c>
      <c r="AF883">
        <f>MIS[[#This Row],[LTP]]*MIS[[#This Row],[OrderQuantity]]</f>
        <v>15176</v>
      </c>
      <c r="AG883">
        <f>IF(MIS[[#This Row],[OrderSide]]="SELL",MIS[[#This Row],[VALUE]]-MIS[[#This Row],[LIVE_VALUE]],MIS[[#This Row],[LIVE_VALUE]]-MIS[[#This Row],[VALUE]])</f>
        <v>-12285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SENSEX2552083000CE</v>
      </c>
      <c r="AJ883" t="str">
        <f>IF(RIGHT(MIS[[#This Row],[Main/Hedge]],4)="MAIN","MAIN","HEDGE")</f>
        <v>MAIN</v>
      </c>
      <c r="AK883" t="str" cm="1">
        <f t="array" ref="AK883">_xlfn._xlws.FILTER(Table4[Column1],ISNUMBER(SEARCH(Table4[Column1],MIS[[#This Row],[OrderUniqueIdentifier]])),"")</f>
        <v>XYT</v>
      </c>
      <c r="AL883" t="str">
        <f>MIS[[#This Row],[Broker]]</f>
        <v>JAINAM</v>
      </c>
      <c r="AM883" t="str">
        <f>MIS[[#This Row],[ClientID]]</f>
        <v>DLL14013</v>
      </c>
    </row>
    <row r="884" spans="1:39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108.4</v>
      </c>
      <c r="AE884">
        <f>MIS[[#This Row],[OrderAverageTradedPrice]]*MIS[[#This Row],[OrderQuantity]]</f>
        <v>3923</v>
      </c>
      <c r="AF884">
        <f>MIS[[#This Row],[LTP]]*MIS[[#This Row],[OrderQuantity]]</f>
        <v>2168</v>
      </c>
      <c r="AG884">
        <f>IF(MIS[[#This Row],[OrderSide]]="SELL",MIS[[#This Row],[VALUE]]-MIS[[#This Row],[LIVE_VALUE]],MIS[[#This Row],[LIVE_VALUE]]-MIS[[#This Row],[VALUE]])</f>
        <v>-1755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SENSEX2552083000CE</v>
      </c>
      <c r="AJ884" t="str">
        <f>IF(RIGHT(MIS[[#This Row],[Main/Hedge]],4)="MAIN","MAIN","HEDGE")</f>
        <v>MAIN</v>
      </c>
      <c r="AK884" t="str" cm="1">
        <f t="array" ref="AK884">_xlfn._xlws.FILTER(Table4[Column1],ISNUMBER(SEARCH(Table4[Column1],MIS[[#This Row],[OrderUniqueIdentifier]])),"")</f>
        <v>XYT</v>
      </c>
      <c r="AL884" t="str">
        <f>MIS[[#This Row],[Broker]]</f>
        <v>JAINAM</v>
      </c>
      <c r="AM884" t="str">
        <f>MIS[[#This Row],[ClientID]]</f>
        <v>MITH442</v>
      </c>
    </row>
    <row r="885" spans="1:39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108.4</v>
      </c>
      <c r="AE885">
        <f>MIS[[#This Row],[OrderAverageTradedPrice]]*MIS[[#This Row],[OrderQuantity]]</f>
        <v>19615</v>
      </c>
      <c r="AF885">
        <f>MIS[[#This Row],[LTP]]*MIS[[#This Row],[OrderQuantity]]</f>
        <v>10840</v>
      </c>
      <c r="AG885">
        <f>IF(MIS[[#This Row],[OrderSide]]="SELL",MIS[[#This Row],[VALUE]]-MIS[[#This Row],[LIVE_VALUE]],MIS[[#This Row],[LIVE_VALUE]]-MIS[[#This Row],[VALUE]])</f>
        <v>-8775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SENSEX2552083000CE</v>
      </c>
      <c r="AJ885" t="str">
        <f>IF(RIGHT(MIS[[#This Row],[Main/Hedge]],4)="MAIN","MAIN","HEDGE")</f>
        <v>MAIN</v>
      </c>
      <c r="AK885" t="str" cm="1">
        <f t="array" ref="AK885">_xlfn._xlws.FILTER(Table4[Column1],ISNUMBER(SEARCH(Table4[Column1],MIS[[#This Row],[OrderUniqueIdentifier]])),"")</f>
        <v>XYT</v>
      </c>
      <c r="AL885" t="str">
        <f>MIS[[#This Row],[Broker]]</f>
        <v>JM</v>
      </c>
      <c r="AM885" t="str">
        <f>MIS[[#This Row],[ClientID]]</f>
        <v>12314412</v>
      </c>
    </row>
    <row r="886" spans="1:39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108.4</v>
      </c>
      <c r="AE886">
        <f>MIS[[#This Row],[OrderAverageTradedPrice]]*MIS[[#This Row],[OrderQuantity]]</f>
        <v>7846</v>
      </c>
      <c r="AF886">
        <f>MIS[[#This Row],[LTP]]*MIS[[#This Row],[OrderQuantity]]</f>
        <v>4336</v>
      </c>
      <c r="AG886">
        <f>IF(MIS[[#This Row],[OrderSide]]="SELL",MIS[[#This Row],[VALUE]]-MIS[[#This Row],[LIVE_VALUE]],MIS[[#This Row],[LIVE_VALUE]]-MIS[[#This Row],[VALUE]])</f>
        <v>-3510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SENSEX2552083000CE</v>
      </c>
      <c r="AJ886" t="str">
        <f>IF(RIGHT(MIS[[#This Row],[Main/Hedge]],4)="MAIN","MAIN","HEDGE")</f>
        <v>MAIN</v>
      </c>
      <c r="AK886" t="str" cm="1">
        <f t="array" ref="AK886">_xlfn._xlws.FILTER(Table4[Column1],ISNUMBER(SEARCH(Table4[Column1],MIS[[#This Row],[OrderUniqueIdentifier]])),"")</f>
        <v>XYT</v>
      </c>
      <c r="AL886" t="str">
        <f>MIS[[#This Row],[Broker]]</f>
        <v>JM</v>
      </c>
      <c r="AM886" t="str">
        <f>MIS[[#This Row],[ClientID]]</f>
        <v>12314417</v>
      </c>
    </row>
    <row r="887" spans="1:39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108.4</v>
      </c>
      <c r="AE887">
        <f>MIS[[#This Row],[OrderAverageTradedPrice]]*MIS[[#This Row],[OrderQuantity]]</f>
        <v>35289</v>
      </c>
      <c r="AF887">
        <f>MIS[[#This Row],[LTP]]*MIS[[#This Row],[OrderQuantity]]</f>
        <v>19512</v>
      </c>
      <c r="AG887">
        <f>IF(MIS[[#This Row],[OrderSide]]="SELL",MIS[[#This Row],[VALUE]]-MIS[[#This Row],[LIVE_VALUE]],MIS[[#This Row],[LIVE_VALUE]]-MIS[[#This Row],[VALUE]])</f>
        <v>-15777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SENSEX2552083000CE</v>
      </c>
      <c r="AJ887" t="str">
        <f>IF(RIGHT(MIS[[#This Row],[Main/Hedge]],4)="MAIN","MAIN","HEDGE")</f>
        <v>MAIN</v>
      </c>
      <c r="AK887" t="str" cm="1">
        <f t="array" ref="AK887">_xlfn._xlws.FILTER(Table4[Column1],ISNUMBER(SEARCH(Table4[Column1],MIS[[#This Row],[OrderUniqueIdentifier]])),"")</f>
        <v>XYT</v>
      </c>
      <c r="AL887" t="str">
        <f>MIS[[#This Row],[Broker]]</f>
        <v>JM</v>
      </c>
      <c r="AM887" t="str">
        <f>MIS[[#This Row],[ClientID]]</f>
        <v>12314455</v>
      </c>
    </row>
    <row r="888" spans="1:39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108.4</v>
      </c>
      <c r="AE888">
        <f>MIS[[#This Row],[OrderAverageTradedPrice]]*MIS[[#This Row],[OrderQuantity]]</f>
        <v>3923</v>
      </c>
      <c r="AF888">
        <f>MIS[[#This Row],[LTP]]*MIS[[#This Row],[OrderQuantity]]</f>
        <v>2168</v>
      </c>
      <c r="AG888">
        <f>IF(MIS[[#This Row],[OrderSide]]="SELL",MIS[[#This Row],[VALUE]]-MIS[[#This Row],[LIVE_VALUE]],MIS[[#This Row],[LIVE_VALUE]]-MIS[[#This Row],[VALUE]])</f>
        <v>-1755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SENSEX2552083000CE</v>
      </c>
      <c r="AJ888" t="str">
        <f>IF(RIGHT(MIS[[#This Row],[Main/Hedge]],4)="MAIN","MAIN","HEDGE")</f>
        <v>MAIN</v>
      </c>
      <c r="AK888" t="str" cm="1">
        <f t="array" ref="AK888">_xlfn._xlws.FILTER(Table4[Column1],ISNUMBER(SEARCH(Table4[Column1],MIS[[#This Row],[OrderUniqueIdentifier]])),"")</f>
        <v>XYT</v>
      </c>
      <c r="AL888" t="str">
        <f>MIS[[#This Row],[Broker]]</f>
        <v>JM</v>
      </c>
      <c r="AM888" t="str">
        <f>MIS[[#This Row],[ClientID]]</f>
        <v>12314523</v>
      </c>
    </row>
    <row r="889" spans="1:39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127.55</v>
      </c>
      <c r="AE889">
        <f>MIS[[#This Row],[OrderAverageTradedPrice]]*MIS[[#This Row],[OrderQuantity]]</f>
        <v>4440</v>
      </c>
      <c r="AF889">
        <f>MIS[[#This Row],[LTP]]*MIS[[#This Row],[OrderQuantity]]</f>
        <v>2551</v>
      </c>
      <c r="AG889">
        <f>IF(MIS[[#This Row],[OrderSide]]="SELL",MIS[[#This Row],[VALUE]]-MIS[[#This Row],[LIVE_VALUE]],MIS[[#This Row],[LIVE_VALUE]]-MIS[[#This Row],[VALUE]])</f>
        <v>-1889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SENSEX2552082900CE</v>
      </c>
      <c r="AJ889" t="str">
        <f>IF(RIGHT(MIS[[#This Row],[Main/Hedge]],4)="MAIN","MAIN","HEDGE")</f>
        <v>MAIN</v>
      </c>
      <c r="AK889" t="str" cm="1">
        <f t="array" ref="AK889">_xlfn._xlws.FILTER(Table4[Column1],ISNUMBER(SEARCH(Table4[Column1],MIS[[#This Row],[OrderUniqueIdentifier]])),"")</f>
        <v>XYT</v>
      </c>
      <c r="AL889" t="str">
        <f>MIS[[#This Row],[Broker]]</f>
        <v>JM</v>
      </c>
      <c r="AM889" t="str">
        <f>MIS[[#This Row],[ClientID]]</f>
        <v>12314526</v>
      </c>
    </row>
    <row r="890" spans="1:39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108.4</v>
      </c>
      <c r="AE890">
        <f>MIS[[#This Row],[OrderAverageTradedPrice]]*MIS[[#This Row],[OrderQuantity]]</f>
        <v>7846</v>
      </c>
      <c r="AF890">
        <f>MIS[[#This Row],[LTP]]*MIS[[#This Row],[OrderQuantity]]</f>
        <v>4336</v>
      </c>
      <c r="AG890">
        <f>IF(MIS[[#This Row],[OrderSide]]="SELL",MIS[[#This Row],[VALUE]]-MIS[[#This Row],[LIVE_VALUE]],MIS[[#This Row],[LIVE_VALUE]]-MIS[[#This Row],[VALUE]])</f>
        <v>-3510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SENSEX2552083000CE</v>
      </c>
      <c r="AJ890" t="str">
        <f>IF(RIGHT(MIS[[#This Row],[Main/Hedge]],4)="MAIN","MAIN","HEDGE")</f>
        <v>MAIN</v>
      </c>
      <c r="AK890" t="str" cm="1">
        <f t="array" ref="AK890">_xlfn._xlws.FILTER(Table4[Column1],ISNUMBER(SEARCH(Table4[Column1],MIS[[#This Row],[OrderUniqueIdentifier]])),"")</f>
        <v>XYT</v>
      </c>
      <c r="AL890" t="str">
        <f>MIS[[#This Row],[Broker]]</f>
        <v>JM</v>
      </c>
      <c r="AM890" t="str">
        <f>MIS[[#This Row],[ClientID]]</f>
        <v>12314576</v>
      </c>
    </row>
    <row r="891" spans="1:39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108.4</v>
      </c>
      <c r="AE891">
        <f>MIS[[#This Row],[OrderAverageTradedPrice]]*MIS[[#This Row],[OrderQuantity]]</f>
        <v>3923</v>
      </c>
      <c r="AF891">
        <f>MIS[[#This Row],[LTP]]*MIS[[#This Row],[OrderQuantity]]</f>
        <v>2168</v>
      </c>
      <c r="AG891">
        <f>IF(MIS[[#This Row],[OrderSide]]="SELL",MIS[[#This Row],[VALUE]]-MIS[[#This Row],[LIVE_VALUE]],MIS[[#This Row],[LIVE_VALUE]]-MIS[[#This Row],[VALUE]])</f>
        <v>-1755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SENSEX2552083000CE</v>
      </c>
      <c r="AJ891" t="str">
        <f>IF(RIGHT(MIS[[#This Row],[Main/Hedge]],4)="MAIN","MAIN","HEDGE")</f>
        <v>MAIN</v>
      </c>
      <c r="AK891" t="str" cm="1">
        <f t="array" ref="AK891">_xlfn._xlws.FILTER(Table4[Column1],ISNUMBER(SEARCH(Table4[Column1],MIS[[#This Row],[OrderUniqueIdentifier]])),"")</f>
        <v>XYT</v>
      </c>
      <c r="AL891" t="str">
        <f>MIS[[#This Row],[Broker]]</f>
        <v>JM</v>
      </c>
      <c r="AM891" t="str">
        <f>MIS[[#This Row],[ClientID]]</f>
        <v>12314604</v>
      </c>
    </row>
    <row r="892" spans="1:39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108.4</v>
      </c>
      <c r="AE892">
        <f>MIS[[#This Row],[OrderAverageTradedPrice]]*MIS[[#This Row],[OrderQuantity]]</f>
        <v>3923</v>
      </c>
      <c r="AF892">
        <f>MIS[[#This Row],[LTP]]*MIS[[#This Row],[OrderQuantity]]</f>
        <v>2168</v>
      </c>
      <c r="AG892">
        <f>IF(MIS[[#This Row],[OrderSide]]="SELL",MIS[[#This Row],[VALUE]]-MIS[[#This Row],[LIVE_VALUE]],MIS[[#This Row],[LIVE_VALUE]]-MIS[[#This Row],[VALUE]])</f>
        <v>-1755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SENSEX2552083000CE</v>
      </c>
      <c r="AJ892" t="str">
        <f>IF(RIGHT(MIS[[#This Row],[Main/Hedge]],4)="MAIN","MAIN","HEDGE")</f>
        <v>MAIN</v>
      </c>
      <c r="AK892" t="str" cm="1">
        <f t="array" ref="AK892">_xlfn._xlws.FILTER(Table4[Column1],ISNUMBER(SEARCH(Table4[Column1],MIS[[#This Row],[OrderUniqueIdentifier]])),"")</f>
        <v>XYT</v>
      </c>
      <c r="AL892" t="str">
        <f>MIS[[#This Row],[Broker]]</f>
        <v>JM</v>
      </c>
      <c r="AM892" t="str">
        <f>MIS[[#This Row],[ClientID]]</f>
        <v>12314883</v>
      </c>
    </row>
    <row r="893" spans="1:39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108.4</v>
      </c>
      <c r="AE893">
        <f>MIS[[#This Row],[OrderAverageTradedPrice]]*MIS[[#This Row],[OrderQuantity]]</f>
        <v>15692</v>
      </c>
      <c r="AF893">
        <f>MIS[[#This Row],[LTP]]*MIS[[#This Row],[OrderQuantity]]</f>
        <v>8672</v>
      </c>
      <c r="AG893">
        <f>IF(MIS[[#This Row],[OrderSide]]="SELL",MIS[[#This Row],[VALUE]]-MIS[[#This Row],[LIVE_VALUE]],MIS[[#This Row],[LIVE_VALUE]]-MIS[[#This Row],[VALUE]])</f>
        <v>-7020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SENSEX2552083000CE</v>
      </c>
      <c r="AJ893" t="str">
        <f>IF(RIGHT(MIS[[#This Row],[Main/Hedge]],4)="MAIN","MAIN","HEDGE")</f>
        <v>MAIN</v>
      </c>
      <c r="AK893" t="str" cm="1">
        <f t="array" ref="AK893">_xlfn._xlws.FILTER(Table4[Column1],ISNUMBER(SEARCH(Table4[Column1],MIS[[#This Row],[OrderUniqueIdentifier]])),"")</f>
        <v>XYT</v>
      </c>
      <c r="AL893" t="str">
        <f>MIS[[#This Row],[Broker]]</f>
        <v>JM</v>
      </c>
      <c r="AM893" t="str">
        <f>MIS[[#This Row],[ClientID]]</f>
        <v>12314927</v>
      </c>
    </row>
    <row r="894" spans="1:39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108.4</v>
      </c>
      <c r="AE894">
        <f>MIS[[#This Row],[OrderAverageTradedPrice]]*MIS[[#This Row],[OrderQuantity]]</f>
        <v>50999</v>
      </c>
      <c r="AF894">
        <f>MIS[[#This Row],[LTP]]*MIS[[#This Row],[OrderQuantity]]</f>
        <v>28184</v>
      </c>
      <c r="AG894">
        <f>IF(MIS[[#This Row],[OrderSide]]="SELL",MIS[[#This Row],[VALUE]]-MIS[[#This Row],[LIVE_VALUE]],MIS[[#This Row],[LIVE_VALUE]]-MIS[[#This Row],[VALUE]])</f>
        <v>-22815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SENSEX2552083000CE</v>
      </c>
      <c r="AJ894" t="str">
        <f>IF(RIGHT(MIS[[#This Row],[Main/Hedge]],4)="MAIN","MAIN","HEDGE")</f>
        <v>MAIN</v>
      </c>
      <c r="AK894" t="str" cm="1">
        <f t="array" ref="AK894">_xlfn._xlws.FILTER(Table4[Column1],ISNUMBER(SEARCH(Table4[Column1],MIS[[#This Row],[OrderUniqueIdentifier]])),"")</f>
        <v>XYT</v>
      </c>
      <c r="AL894" t="str">
        <f>MIS[[#This Row],[Broker]]</f>
        <v>JM</v>
      </c>
      <c r="AM894" t="str">
        <f>MIS[[#This Row],[ClientID]]</f>
        <v>12314964</v>
      </c>
    </row>
    <row r="895" spans="1:39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108.4</v>
      </c>
      <c r="AE895">
        <f>MIS[[#This Row],[OrderAverageTradedPrice]]*MIS[[#This Row],[OrderQuantity]]</f>
        <v>15692</v>
      </c>
      <c r="AF895">
        <f>MIS[[#This Row],[LTP]]*MIS[[#This Row],[OrderQuantity]]</f>
        <v>8672</v>
      </c>
      <c r="AG895">
        <f>IF(MIS[[#This Row],[OrderSide]]="SELL",MIS[[#This Row],[VALUE]]-MIS[[#This Row],[LIVE_VALUE]],MIS[[#This Row],[LIVE_VALUE]]-MIS[[#This Row],[VALUE]])</f>
        <v>-7020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SENSEX2552083000CE</v>
      </c>
      <c r="AJ895" t="str">
        <f>IF(RIGHT(MIS[[#This Row],[Main/Hedge]],4)="MAIN","MAIN","HEDGE")</f>
        <v>MAIN</v>
      </c>
      <c r="AK895" t="str" cm="1">
        <f t="array" ref="AK895">_xlfn._xlws.FILTER(Table4[Column1],ISNUMBER(SEARCH(Table4[Column1],MIS[[#This Row],[OrderUniqueIdentifier]])),"")</f>
        <v>XYT</v>
      </c>
      <c r="AL895" t="str">
        <f>MIS[[#This Row],[Broker]]</f>
        <v>MOTI</v>
      </c>
      <c r="AM895" t="str">
        <f>MIS[[#This Row],[ClientID]]</f>
        <v>5708</v>
      </c>
    </row>
    <row r="896" spans="1:39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108.4</v>
      </c>
      <c r="AE896">
        <f>MIS[[#This Row],[OrderAverageTradedPrice]]*MIS[[#This Row],[OrderQuantity]]</f>
        <v>54551.999999999876</v>
      </c>
      <c r="AF896">
        <f>MIS[[#This Row],[LTP]]*MIS[[#This Row],[OrderQuantity]]</f>
        <v>30352</v>
      </c>
      <c r="AG896">
        <f>IF(MIS[[#This Row],[OrderSide]]="SELL",MIS[[#This Row],[VALUE]]-MIS[[#This Row],[LIVE_VALUE]],MIS[[#This Row],[LIVE_VALUE]]-MIS[[#This Row],[VALUE]])</f>
        <v>-24199.999999999876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SENSEX2552083000CE</v>
      </c>
      <c r="AJ896" t="str">
        <f>IF(RIGHT(MIS[[#This Row],[Main/Hedge]],4)="MAIN","MAIN","HEDGE")</f>
        <v>MAIN</v>
      </c>
      <c r="AK896" t="str" cm="1">
        <f t="array" ref="AK896">_xlfn._xlws.FILTER(Table4[Column1],ISNUMBER(SEARCH(Table4[Column1],MIS[[#This Row],[OrderUniqueIdentifier]])),"")</f>
        <v>XYT</v>
      </c>
      <c r="AL896" t="str">
        <f>MIS[[#This Row],[Broker]]</f>
        <v>MO</v>
      </c>
      <c r="AM896" t="str">
        <f>MIS[[#This Row],[ClientID]]</f>
        <v>DELD991</v>
      </c>
    </row>
    <row r="897" spans="1:39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108.4</v>
      </c>
      <c r="AE897">
        <f>MIS[[#This Row],[OrderAverageTradedPrice]]*MIS[[#This Row],[OrderQuantity]]</f>
        <v>11769</v>
      </c>
      <c r="AF897">
        <f>MIS[[#This Row],[LTP]]*MIS[[#This Row],[OrderQuantity]]</f>
        <v>6504</v>
      </c>
      <c r="AG897">
        <f>IF(MIS[[#This Row],[OrderSide]]="SELL",MIS[[#This Row],[VALUE]]-MIS[[#This Row],[LIVE_VALUE]],MIS[[#This Row],[LIVE_VALUE]]-MIS[[#This Row],[VALUE]])</f>
        <v>-5265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SENSEX2552083000CE</v>
      </c>
      <c r="AJ897" t="str">
        <f>IF(RIGHT(MIS[[#This Row],[Main/Hedge]],4)="MAIN","MAIN","HEDGE")</f>
        <v>MAIN</v>
      </c>
      <c r="AK897" t="str" cm="1">
        <f t="array" ref="AK897">_xlfn._xlws.FILTER(Table4[Column1],ISNUMBER(SEARCH(Table4[Column1],MIS[[#This Row],[OrderUniqueIdentifier]])),"")</f>
        <v>XYT</v>
      </c>
      <c r="AL897" t="str">
        <f>MIS[[#This Row],[Broker]]</f>
        <v>MO</v>
      </c>
      <c r="AM897" t="str">
        <f>MIS[[#This Row],[ClientID]]</f>
        <v>FINE1F02</v>
      </c>
    </row>
    <row r="898" spans="1:39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108.4</v>
      </c>
      <c r="AE898">
        <f>MIS[[#This Row],[OrderAverageTradedPrice]]*MIS[[#This Row],[OrderQuantity]]</f>
        <v>50427</v>
      </c>
      <c r="AF898">
        <f>MIS[[#This Row],[LTP]]*MIS[[#This Row],[OrderQuantity]]</f>
        <v>28184</v>
      </c>
      <c r="AG898">
        <f>IF(MIS[[#This Row],[OrderSide]]="SELL",MIS[[#This Row],[VALUE]]-MIS[[#This Row],[LIVE_VALUE]],MIS[[#This Row],[LIVE_VALUE]]-MIS[[#This Row],[VALUE]])</f>
        <v>-22243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SENSEX2552083000CE</v>
      </c>
      <c r="AJ898" t="str">
        <f>IF(RIGHT(MIS[[#This Row],[Main/Hedge]],4)="MAIN","MAIN","HEDGE")</f>
        <v>MAIN</v>
      </c>
      <c r="AK898" t="str" cm="1">
        <f t="array" ref="AK898">_xlfn._xlws.FILTER(Table4[Column1],ISNUMBER(SEARCH(Table4[Column1],MIS[[#This Row],[OrderUniqueIdentifier]])),"")</f>
        <v>XYT</v>
      </c>
      <c r="AL898" t="str">
        <f>MIS[[#This Row],[Broker]]</f>
        <v>MO</v>
      </c>
      <c r="AM898" t="str">
        <f>MIS[[#This Row],[ClientID]]</f>
        <v>JR0546</v>
      </c>
    </row>
    <row r="899" spans="1:39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108.4</v>
      </c>
      <c r="AE899">
        <f>MIS[[#This Row],[OrderAverageTradedPrice]]*MIS[[#This Row],[OrderQuantity]]</f>
        <v>11638.99999999998</v>
      </c>
      <c r="AF899">
        <f>MIS[[#This Row],[LTP]]*MIS[[#This Row],[OrderQuantity]]</f>
        <v>6504</v>
      </c>
      <c r="AG899">
        <f>IF(MIS[[#This Row],[OrderSide]]="SELL",MIS[[#This Row],[VALUE]]-MIS[[#This Row],[LIVE_VALUE]],MIS[[#This Row],[LIVE_VALUE]]-MIS[[#This Row],[VALUE]])</f>
        <v>-5134.99999999998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SENSEX2552083000CE</v>
      </c>
      <c r="AJ899" t="str">
        <f>IF(RIGHT(MIS[[#This Row],[Main/Hedge]],4)="MAIN","MAIN","HEDGE")</f>
        <v>MAIN</v>
      </c>
      <c r="AK899" t="str" cm="1">
        <f t="array" ref="AK899">_xlfn._xlws.FILTER(Table4[Column1],ISNUMBER(SEARCH(Table4[Column1],MIS[[#This Row],[OrderUniqueIdentifier]])),"")</f>
        <v>XYT</v>
      </c>
      <c r="AL899" t="str">
        <f>MIS[[#This Row],[Broker]]</f>
        <v>MO</v>
      </c>
      <c r="AM899" t="str">
        <f>MIS[[#This Row],[ClientID]]</f>
        <v>OMDLAS1203</v>
      </c>
    </row>
    <row r="900" spans="1:39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108.4</v>
      </c>
      <c r="AE900">
        <f>MIS[[#This Row],[OrderAverageTradedPrice]]*MIS[[#This Row],[OrderQuantity]]</f>
        <v>11769</v>
      </c>
      <c r="AF900">
        <f>MIS[[#This Row],[LTP]]*MIS[[#This Row],[OrderQuantity]]</f>
        <v>6504</v>
      </c>
      <c r="AG900">
        <f>IF(MIS[[#This Row],[OrderSide]]="SELL",MIS[[#This Row],[VALUE]]-MIS[[#This Row],[LIVE_VALUE]],MIS[[#This Row],[LIVE_VALUE]]-MIS[[#This Row],[VALUE]])</f>
        <v>-5265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SENSEX2552083000CE</v>
      </c>
      <c r="AJ900" t="str">
        <f>IF(RIGHT(MIS[[#This Row],[Main/Hedge]],4)="MAIN","MAIN","HEDGE")</f>
        <v>MAIN</v>
      </c>
      <c r="AK900" t="str" cm="1">
        <f t="array" ref="AK900">_xlfn._xlws.FILTER(Table4[Column1],ISNUMBER(SEARCH(Table4[Column1],MIS[[#This Row],[OrderUniqueIdentifier]])),"")</f>
        <v>XYT</v>
      </c>
      <c r="AL900" t="str">
        <f>MIS[[#This Row],[Broker]]</f>
        <v>MO</v>
      </c>
      <c r="AM900" t="str">
        <f>MIS[[#This Row],[ClientID]]</f>
        <v>OMDLAS1215</v>
      </c>
    </row>
    <row r="901" spans="1:39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108.4</v>
      </c>
      <c r="AE901">
        <f>MIS[[#This Row],[OrderAverageTradedPrice]]*MIS[[#This Row],[OrderQuantity]]</f>
        <v>3923</v>
      </c>
      <c r="AF901">
        <f>MIS[[#This Row],[LTP]]*MIS[[#This Row],[OrderQuantity]]</f>
        <v>2168</v>
      </c>
      <c r="AG901">
        <f>IF(MIS[[#This Row],[OrderSide]]="SELL",MIS[[#This Row],[VALUE]]-MIS[[#This Row],[LIVE_VALUE]],MIS[[#This Row],[LIVE_VALUE]]-MIS[[#This Row],[VALUE]])</f>
        <v>-1755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SENSEX2552083000CE</v>
      </c>
      <c r="AJ901" t="str">
        <f>IF(RIGHT(MIS[[#This Row],[Main/Hedge]],4)="MAIN","MAIN","HEDGE")</f>
        <v>MAIN</v>
      </c>
      <c r="AK901" t="str" cm="1">
        <f t="array" ref="AK901">_xlfn._xlws.FILTER(Table4[Column1],ISNUMBER(SEARCH(Table4[Column1],MIS[[#This Row],[OrderUniqueIdentifier]])),"")</f>
        <v>XYT</v>
      </c>
      <c r="AL901" t="str">
        <f>MIS[[#This Row],[Broker]]</f>
        <v>MO</v>
      </c>
      <c r="AM901" t="str">
        <f>MIS[[#This Row],[ClientID]]</f>
        <v>OMDLAS1220</v>
      </c>
    </row>
    <row r="902" spans="1:39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108.4</v>
      </c>
      <c r="AE902">
        <f>MIS[[#This Row],[OrderAverageTradedPrice]]*MIS[[#This Row],[OrderQuantity]]</f>
        <v>3923</v>
      </c>
      <c r="AF902">
        <f>MIS[[#This Row],[LTP]]*MIS[[#This Row],[OrderQuantity]]</f>
        <v>2168</v>
      </c>
      <c r="AG902">
        <f>IF(MIS[[#This Row],[OrderSide]]="SELL",MIS[[#This Row],[VALUE]]-MIS[[#This Row],[LIVE_VALUE]],MIS[[#This Row],[LIVE_VALUE]]-MIS[[#This Row],[VALUE]])</f>
        <v>-1755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SENSEX2552083000CE</v>
      </c>
      <c r="AJ902" t="str">
        <f>IF(RIGHT(MIS[[#This Row],[Main/Hedge]],4)="MAIN","MAIN","HEDGE")</f>
        <v>MAIN</v>
      </c>
      <c r="AK902" t="str" cm="1">
        <f t="array" ref="AK902">_xlfn._xlws.FILTER(Table4[Column1],ISNUMBER(SEARCH(Table4[Column1],MIS[[#This Row],[OrderUniqueIdentifier]])),"")</f>
        <v>XYT</v>
      </c>
      <c r="AL902" t="str">
        <f>MIS[[#This Row],[Broker]]</f>
        <v>MO</v>
      </c>
      <c r="AM902" t="str">
        <f>MIS[[#This Row],[ClientID]]</f>
        <v>OMDLAS1223</v>
      </c>
    </row>
    <row r="903" spans="1:39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108.4</v>
      </c>
      <c r="AE903">
        <f>MIS[[#This Row],[OrderAverageTradedPrice]]*MIS[[#This Row],[OrderQuantity]]</f>
        <v>15600</v>
      </c>
      <c r="AF903">
        <f>MIS[[#This Row],[LTP]]*MIS[[#This Row],[OrderQuantity]]</f>
        <v>8672</v>
      </c>
      <c r="AG903">
        <f>IF(MIS[[#This Row],[OrderSide]]="SELL",MIS[[#This Row],[VALUE]]-MIS[[#This Row],[LIVE_VALUE]],MIS[[#This Row],[LIVE_VALUE]]-MIS[[#This Row],[VALUE]])</f>
        <v>-6928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SENSEX2552083000CE</v>
      </c>
      <c r="AJ903" t="str">
        <f>IF(RIGHT(MIS[[#This Row],[Main/Hedge]],4)="MAIN","MAIN","HEDGE")</f>
        <v>MAIN</v>
      </c>
      <c r="AK903" t="str" cm="1">
        <f t="array" ref="AK903">_xlfn._xlws.FILTER(Table4[Column1],ISNUMBER(SEARCH(Table4[Column1],MIS[[#This Row],[OrderUniqueIdentifier]])),"")</f>
        <v>XYT</v>
      </c>
      <c r="AL903" t="str">
        <f>MIS[[#This Row],[Broker]]</f>
        <v>MO</v>
      </c>
      <c r="AM903" t="str">
        <f>MIS[[#This Row],[ClientID]]</f>
        <v>OMDLAS1225</v>
      </c>
    </row>
    <row r="904" spans="1:39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108.4</v>
      </c>
      <c r="AE904">
        <f>MIS[[#This Row],[OrderAverageTradedPrice]]*MIS[[#This Row],[OrderQuantity]]</f>
        <v>15596</v>
      </c>
      <c r="AF904">
        <f>MIS[[#This Row],[LTP]]*MIS[[#This Row],[OrderQuantity]]</f>
        <v>8672</v>
      </c>
      <c r="AG904">
        <f>IF(MIS[[#This Row],[OrderSide]]="SELL",MIS[[#This Row],[VALUE]]-MIS[[#This Row],[LIVE_VALUE]],MIS[[#This Row],[LIVE_VALUE]]-MIS[[#This Row],[VALUE]])</f>
        <v>-6924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SENSEX2552083000CE</v>
      </c>
      <c r="AJ904" t="str">
        <f>IF(RIGHT(MIS[[#This Row],[Main/Hedge]],4)="MAIN","MAIN","HEDGE")</f>
        <v>MAIN</v>
      </c>
      <c r="AK904" t="str" cm="1">
        <f t="array" ref="AK904">_xlfn._xlws.FILTER(Table4[Column1],ISNUMBER(SEARCH(Table4[Column1],MIS[[#This Row],[OrderUniqueIdentifier]])),"")</f>
        <v>XYT</v>
      </c>
      <c r="AL904" t="str">
        <f>MIS[[#This Row],[Broker]]</f>
        <v>MO</v>
      </c>
      <c r="AM904" t="str">
        <f>MIS[[#This Row],[ClientID]]</f>
        <v>OMDLAS1226</v>
      </c>
    </row>
    <row r="905" spans="1:39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108.4</v>
      </c>
      <c r="AE905">
        <f>MIS[[#This Row],[OrderAverageTradedPrice]]*MIS[[#This Row],[OrderQuantity]]</f>
        <v>11697</v>
      </c>
      <c r="AF905">
        <f>MIS[[#This Row],[LTP]]*MIS[[#This Row],[OrderQuantity]]</f>
        <v>6504</v>
      </c>
      <c r="AG905">
        <f>IF(MIS[[#This Row],[OrderSide]]="SELL",MIS[[#This Row],[VALUE]]-MIS[[#This Row],[LIVE_VALUE]],MIS[[#This Row],[LIVE_VALUE]]-MIS[[#This Row],[VALUE]])</f>
        <v>-5193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SENSEX2552083000CE</v>
      </c>
      <c r="AJ905" t="str">
        <f>IF(RIGHT(MIS[[#This Row],[Main/Hedge]],4)="MAIN","MAIN","HEDGE")</f>
        <v>MAIN</v>
      </c>
      <c r="AK905" t="str" cm="1">
        <f t="array" ref="AK905">_xlfn._xlws.FILTER(Table4[Column1],ISNUMBER(SEARCH(Table4[Column1],MIS[[#This Row],[OrderUniqueIdentifier]])),"")</f>
        <v>XYT</v>
      </c>
      <c r="AL905" t="str">
        <f>MIS[[#This Row],[Broker]]</f>
        <v>MO</v>
      </c>
      <c r="AM905" t="str">
        <f>MIS[[#This Row],[ClientID]]</f>
        <v>OMDLAS1227</v>
      </c>
    </row>
    <row r="906" spans="1:39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108.4</v>
      </c>
      <c r="AE906">
        <f>MIS[[#This Row],[OrderAverageTradedPrice]]*MIS[[#This Row],[OrderQuantity]]</f>
        <v>15600</v>
      </c>
      <c r="AF906">
        <f>MIS[[#This Row],[LTP]]*MIS[[#This Row],[OrderQuantity]]</f>
        <v>8672</v>
      </c>
      <c r="AG906">
        <f>IF(MIS[[#This Row],[OrderSide]]="SELL",MIS[[#This Row],[VALUE]]-MIS[[#This Row],[LIVE_VALUE]],MIS[[#This Row],[LIVE_VALUE]]-MIS[[#This Row],[VALUE]])</f>
        <v>-6928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SENSEX2552083000CE</v>
      </c>
      <c r="AJ906" t="str">
        <f>IF(RIGHT(MIS[[#This Row],[Main/Hedge]],4)="MAIN","MAIN","HEDGE")</f>
        <v>MAIN</v>
      </c>
      <c r="AK906" t="str" cm="1">
        <f t="array" ref="AK906">_xlfn._xlws.FILTER(Table4[Column1],ISNUMBER(SEARCH(Table4[Column1],MIS[[#This Row],[OrderUniqueIdentifier]])),"")</f>
        <v>XYT</v>
      </c>
      <c r="AL906" t="str">
        <f>MIS[[#This Row],[Broker]]</f>
        <v>MO</v>
      </c>
      <c r="AM906" t="str">
        <f>MIS[[#This Row],[ClientID]]</f>
        <v>OMDLAS1229</v>
      </c>
    </row>
    <row r="907" spans="1:39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108.4</v>
      </c>
      <c r="AE907">
        <f>MIS[[#This Row],[OrderAverageTradedPrice]]*MIS[[#This Row],[OrderQuantity]]</f>
        <v>7846</v>
      </c>
      <c r="AF907">
        <f>MIS[[#This Row],[LTP]]*MIS[[#This Row],[OrderQuantity]]</f>
        <v>4336</v>
      </c>
      <c r="AG907">
        <f>IF(MIS[[#This Row],[OrderSide]]="SELL",MIS[[#This Row],[VALUE]]-MIS[[#This Row],[LIVE_VALUE]],MIS[[#This Row],[LIVE_VALUE]]-MIS[[#This Row],[VALUE]])</f>
        <v>-3510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SENSEX2552083000CE</v>
      </c>
      <c r="AJ907" t="str">
        <f>IF(RIGHT(MIS[[#This Row],[Main/Hedge]],4)="MAIN","MAIN","HEDGE")</f>
        <v>MAIN</v>
      </c>
      <c r="AK907" t="str" cm="1">
        <f t="array" ref="AK907">_xlfn._xlws.FILTER(Table4[Column1],ISNUMBER(SEARCH(Table4[Column1],MIS[[#This Row],[OrderUniqueIdentifier]])),"")</f>
        <v>XYT</v>
      </c>
      <c r="AL907" t="str">
        <f>MIS[[#This Row],[Broker]]</f>
        <v>MO</v>
      </c>
      <c r="AM907" t="str">
        <f>MIS[[#This Row],[ClientID]]</f>
        <v>OMDLAS1230</v>
      </c>
    </row>
    <row r="908" spans="1:39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127.55</v>
      </c>
      <c r="AE908">
        <f>MIS[[#This Row],[OrderAverageTradedPrice]]*MIS[[#This Row],[OrderQuantity]]</f>
        <v>4440</v>
      </c>
      <c r="AF908">
        <f>MIS[[#This Row],[LTP]]*MIS[[#This Row],[OrderQuantity]]</f>
        <v>2551</v>
      </c>
      <c r="AG908">
        <f>IF(MIS[[#This Row],[OrderSide]]="SELL",MIS[[#This Row],[VALUE]]-MIS[[#This Row],[LIVE_VALUE]],MIS[[#This Row],[LIVE_VALUE]]-MIS[[#This Row],[VALUE]])</f>
        <v>-1889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SENSEX2552082900CE</v>
      </c>
      <c r="AJ908" t="str">
        <f>IF(RIGHT(MIS[[#This Row],[Main/Hedge]],4)="MAIN","MAIN","HEDGE")</f>
        <v>MAIN</v>
      </c>
      <c r="AK908" t="str" cm="1">
        <f t="array" ref="AK908">_xlfn._xlws.FILTER(Table4[Column1],ISNUMBER(SEARCH(Table4[Column1],MIS[[#This Row],[OrderUniqueIdentifier]])),"")</f>
        <v>XYT</v>
      </c>
      <c r="AL908" t="str">
        <f>MIS[[#This Row],[Broker]]</f>
        <v>MO</v>
      </c>
      <c r="AM908" t="str">
        <f>MIS[[#This Row],[ClientID]]</f>
        <v>OMDLAS1233</v>
      </c>
    </row>
    <row r="909" spans="1:39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108.4</v>
      </c>
      <c r="AE909">
        <f>MIS[[#This Row],[OrderAverageTradedPrice]]*MIS[[#This Row],[OrderQuantity]]</f>
        <v>19615</v>
      </c>
      <c r="AF909">
        <f>MIS[[#This Row],[LTP]]*MIS[[#This Row],[OrderQuantity]]</f>
        <v>10840</v>
      </c>
      <c r="AG909">
        <f>IF(MIS[[#This Row],[OrderSide]]="SELL",MIS[[#This Row],[VALUE]]-MIS[[#This Row],[LIVE_VALUE]],MIS[[#This Row],[LIVE_VALUE]]-MIS[[#This Row],[VALUE]])</f>
        <v>-8775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SENSEX2552083000CE</v>
      </c>
      <c r="AJ909" t="str">
        <f>IF(RIGHT(MIS[[#This Row],[Main/Hedge]],4)="MAIN","MAIN","HEDGE")</f>
        <v>MAIN</v>
      </c>
      <c r="AK909" t="str" cm="1">
        <f t="array" ref="AK909">_xlfn._xlws.FILTER(Table4[Column1],ISNUMBER(SEARCH(Table4[Column1],MIS[[#This Row],[OrderUniqueIdentifier]])),"")</f>
        <v>XYT</v>
      </c>
      <c r="AL909" t="str">
        <f>MIS[[#This Row],[Broker]]</f>
        <v>MO</v>
      </c>
      <c r="AM909" t="str">
        <f>MIS[[#This Row],[ClientID]]</f>
        <v>SHSS083</v>
      </c>
    </row>
    <row r="910" spans="1:39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108.4</v>
      </c>
      <c r="AE910">
        <f>MIS[[#This Row],[OrderAverageTradedPrice]]*MIS[[#This Row],[OrderQuantity]]</f>
        <v>7846</v>
      </c>
      <c r="AF910">
        <f>MIS[[#This Row],[LTP]]*MIS[[#This Row],[OrderQuantity]]</f>
        <v>4336</v>
      </c>
      <c r="AG910">
        <f>IF(MIS[[#This Row],[OrderSide]]="SELL",MIS[[#This Row],[VALUE]]-MIS[[#This Row],[LIVE_VALUE]],MIS[[#This Row],[LIVE_VALUE]]-MIS[[#This Row],[VALUE]])</f>
        <v>-3510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SENSEX2552083000CE</v>
      </c>
      <c r="AJ910" t="str">
        <f>IF(RIGHT(MIS[[#This Row],[Main/Hedge]],4)="MAIN","MAIN","HEDGE")</f>
        <v>MAIN</v>
      </c>
      <c r="AK910" t="str" cm="1">
        <f t="array" ref="AK910">_xlfn._xlws.FILTER(Table4[Column1],ISNUMBER(SEARCH(Table4[Column1],MIS[[#This Row],[OrderUniqueIdentifier]])),"")</f>
        <v>XYT</v>
      </c>
      <c r="AL910" t="str">
        <f>MIS[[#This Row],[Broker]]</f>
        <v>TGL</v>
      </c>
      <c r="AM910" t="str">
        <f>MIS[[#This Row],[ClientID]]</f>
        <v>TGL05</v>
      </c>
    </row>
    <row r="911" spans="1:39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108.4</v>
      </c>
      <c r="AE911">
        <f>MIS[[#This Row],[OrderAverageTradedPrice]]*MIS[[#This Row],[OrderQuantity]]</f>
        <v>31200</v>
      </c>
      <c r="AF911">
        <f>MIS[[#This Row],[LTP]]*MIS[[#This Row],[OrderQuantity]]</f>
        <v>17344</v>
      </c>
      <c r="AG911">
        <f>IF(MIS[[#This Row],[OrderSide]]="SELL",MIS[[#This Row],[VALUE]]-MIS[[#This Row],[LIVE_VALUE]],MIS[[#This Row],[LIVE_VALUE]]-MIS[[#This Row],[VALUE]])</f>
        <v>-13856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SENSEX2552083000CE</v>
      </c>
      <c r="AJ911" t="str">
        <f>IF(RIGHT(MIS[[#This Row],[Main/Hedge]],4)="MAIN","MAIN","HEDGE")</f>
        <v>MAIN</v>
      </c>
      <c r="AK911" t="str" cm="1">
        <f t="array" ref="AK911">_xlfn._xlws.FILTER(Table4[Column1],ISNUMBER(SEARCH(Table4[Column1],MIS[[#This Row],[OrderUniqueIdentifier]])),"")</f>
        <v>XYT</v>
      </c>
      <c r="AL911" t="str">
        <f>MIS[[#This Row],[Broker]]</f>
        <v>XTS</v>
      </c>
      <c r="AM911" t="str">
        <f>MIS[[#This Row],[ClientID]]</f>
        <v>FIXAKE0000</v>
      </c>
    </row>
    <row r="912" spans="1:39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155.05000000000001</v>
      </c>
      <c r="AE912">
        <f>MIS[[#This Row],[OrderAverageTradedPrice]]*MIS[[#This Row],[OrderQuantity]]</f>
        <v>105978.74999999962</v>
      </c>
      <c r="AF912">
        <f>MIS[[#This Row],[LTP]]*MIS[[#This Row],[OrderQuantity]]</f>
        <v>104658.75000000001</v>
      </c>
      <c r="AG912">
        <f>IF(MIS[[#This Row],[OrderSide]]="SELL",MIS[[#This Row],[VALUE]]-MIS[[#This Row],[LIVE_VALUE]],MIS[[#This Row],[LIVE_VALUE]]-MIS[[#This Row],[VALUE]])</f>
        <v>1319.9999999996071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2" t="str">
        <f>MIS[[#This Row],[TRADING SYMBOL]]</f>
        <v>NIFTY2552225000PE</v>
      </c>
      <c r="AJ912" t="str">
        <f>IF(RIGHT(MIS[[#This Row],[Main/Hedge]],4)="MAIN","MAIN","HEDGE")</f>
        <v>MAIN</v>
      </c>
      <c r="AK912" t="str" cm="1">
        <f t="array" ref="AK912">_xlfn._xlws.FILTER(Table4[Column1],ISNUMBER(SEARCH(Table4[Column1],MIS[[#This Row],[OrderUniqueIdentifier]])),"")</f>
        <v>VWAP</v>
      </c>
      <c r="AL912" t="str">
        <f>MIS[[#This Row],[Broker]]</f>
        <v>AR</v>
      </c>
      <c r="AM912" t="str">
        <f>MIS[[#This Row],[ClientID]]</f>
        <v>GDLP1S332</v>
      </c>
    </row>
    <row r="913" spans="1:39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155.05000000000001</v>
      </c>
      <c r="AE913">
        <f>MIS[[#This Row],[OrderAverageTradedPrice]]*MIS[[#This Row],[OrderQuantity]]</f>
        <v>23550</v>
      </c>
      <c r="AF913">
        <f>MIS[[#This Row],[LTP]]*MIS[[#This Row],[OrderQuantity]]</f>
        <v>23257.5</v>
      </c>
      <c r="AG913">
        <f>IF(MIS[[#This Row],[OrderSide]]="SELL",MIS[[#This Row],[VALUE]]-MIS[[#This Row],[LIVE_VALUE]],MIS[[#This Row],[LIVE_VALUE]]-MIS[[#This Row],[VALUE]])</f>
        <v>292.5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3" t="str">
        <f>MIS[[#This Row],[TRADING SYMBOL]]</f>
        <v>NIFTY2552225000PE</v>
      </c>
      <c r="AJ913" t="str">
        <f>IF(RIGHT(MIS[[#This Row],[Main/Hedge]],4)="MAIN","MAIN","HEDGE")</f>
        <v>MAIN</v>
      </c>
      <c r="AK913" t="str" cm="1">
        <f t="array" ref="AK913">_xlfn._xlws.FILTER(Table4[Column1],ISNUMBER(SEARCH(Table4[Column1],MIS[[#This Row],[OrderUniqueIdentifier]])),"")</f>
        <v>VWAP</v>
      </c>
      <c r="AL913" t="str">
        <f>MIS[[#This Row],[Broker]]</f>
        <v>AR</v>
      </c>
      <c r="AM913" t="str">
        <f>MIS[[#This Row],[ClientID]]</f>
        <v>JPF1A121</v>
      </c>
    </row>
    <row r="914" spans="1:39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155.05000000000001</v>
      </c>
      <c r="AE914">
        <f>MIS[[#This Row],[OrderAverageTradedPrice]]*MIS[[#This Row],[OrderQuantity]]</f>
        <v>282389.99999999942</v>
      </c>
      <c r="AF914">
        <f>MIS[[#This Row],[LTP]]*MIS[[#This Row],[OrderQuantity]]</f>
        <v>279090</v>
      </c>
      <c r="AG914">
        <f>IF(MIS[[#This Row],[OrderSide]]="SELL",MIS[[#This Row],[VALUE]]-MIS[[#This Row],[LIVE_VALUE]],MIS[[#This Row],[LIVE_VALUE]]-MIS[[#This Row],[VALUE]])</f>
        <v>3299.9999999994179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4" t="str">
        <f>MIS[[#This Row],[TRADING SYMBOL]]</f>
        <v>NIFTY2552225000PE</v>
      </c>
      <c r="AJ914" t="str">
        <f>IF(RIGHT(MIS[[#This Row],[Main/Hedge]],4)="MAIN","MAIN","HEDGE")</f>
        <v>MAIN</v>
      </c>
      <c r="AK914" t="str" cm="1">
        <f t="array" ref="AK914">_xlfn._xlws.FILTER(Table4[Column1],ISNUMBER(SEARCH(Table4[Column1],MIS[[#This Row],[OrderUniqueIdentifier]])),"")</f>
        <v>VWAP</v>
      </c>
      <c r="AL914" t="str">
        <f>MIS[[#This Row],[Broker]]</f>
        <v>AR</v>
      </c>
      <c r="AM914" t="str">
        <f>MIS[[#This Row],[ClientID]]</f>
        <v>JPF1A207</v>
      </c>
    </row>
    <row r="915" spans="1:39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155.05000000000001</v>
      </c>
      <c r="AE915">
        <f>MIS[[#This Row],[OrderAverageTradedPrice]]*MIS[[#This Row],[OrderQuantity]]</f>
        <v>94200</v>
      </c>
      <c r="AF915">
        <f>MIS[[#This Row],[LTP]]*MIS[[#This Row],[OrderQuantity]]</f>
        <v>93030</v>
      </c>
      <c r="AG915">
        <f>IF(MIS[[#This Row],[OrderSide]]="SELL",MIS[[#This Row],[VALUE]]-MIS[[#This Row],[LIVE_VALUE]],MIS[[#This Row],[LIVE_VALUE]]-MIS[[#This Row],[VALUE]])</f>
        <v>1170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5" t="str">
        <f>MIS[[#This Row],[TRADING SYMBOL]]</f>
        <v>NIFTY2552225000PE</v>
      </c>
      <c r="AJ915" t="str">
        <f>IF(RIGHT(MIS[[#This Row],[Main/Hedge]],4)="MAIN","MAIN","HEDGE")</f>
        <v>MAIN</v>
      </c>
      <c r="AK915" t="str" cm="1">
        <f t="array" ref="AK915">_xlfn._xlws.FILTER(Table4[Column1],ISNUMBER(SEARCH(Table4[Column1],MIS[[#This Row],[OrderUniqueIdentifier]])),"")</f>
        <v>VWAP</v>
      </c>
      <c r="AL915" t="str">
        <f>MIS[[#This Row],[Broker]]</f>
        <v>AR</v>
      </c>
      <c r="AM915" t="str">
        <f>MIS[[#This Row],[ClientID]]</f>
        <v>JPF1D108</v>
      </c>
    </row>
    <row r="916" spans="1:39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155.05000000000001</v>
      </c>
      <c r="AE916">
        <f>MIS[[#This Row],[OrderAverageTradedPrice]]*MIS[[#This Row],[OrderQuantity]]</f>
        <v>23557.5</v>
      </c>
      <c r="AF916">
        <f>MIS[[#This Row],[LTP]]*MIS[[#This Row],[OrderQuantity]]</f>
        <v>23257.5</v>
      </c>
      <c r="AG916">
        <f>IF(MIS[[#This Row],[OrderSide]]="SELL",MIS[[#This Row],[VALUE]]-MIS[[#This Row],[LIVE_VALUE]],MIS[[#This Row],[LIVE_VALUE]]-MIS[[#This Row],[VALUE]])</f>
        <v>300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6" t="str">
        <f>MIS[[#This Row],[TRADING SYMBOL]]</f>
        <v>NIFTY2552225000PE</v>
      </c>
      <c r="AJ916" t="str">
        <f>IF(RIGHT(MIS[[#This Row],[Main/Hedge]],4)="MAIN","MAIN","HEDGE")</f>
        <v>MAIN</v>
      </c>
      <c r="AK916" t="str" cm="1">
        <f t="array" ref="AK916">_xlfn._xlws.FILTER(Table4[Column1],ISNUMBER(SEARCH(Table4[Column1],MIS[[#This Row],[OrderUniqueIdentifier]])),"")</f>
        <v>VWAP</v>
      </c>
      <c r="AL916" t="str">
        <f>MIS[[#This Row],[Broker]]</f>
        <v>AR</v>
      </c>
      <c r="AM916" t="str">
        <f>MIS[[#This Row],[ClientID]]</f>
        <v>JPF1G159</v>
      </c>
    </row>
    <row r="917" spans="1:39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155.05000000000001</v>
      </c>
      <c r="AE917">
        <f>MIS[[#This Row],[OrderAverageTradedPrice]]*MIS[[#This Row],[OrderQuantity]]</f>
        <v>35325</v>
      </c>
      <c r="AF917">
        <f>MIS[[#This Row],[LTP]]*MIS[[#This Row],[OrderQuantity]]</f>
        <v>34886.25</v>
      </c>
      <c r="AG917">
        <f>IF(MIS[[#This Row],[OrderSide]]="SELL",MIS[[#This Row],[VALUE]]-MIS[[#This Row],[LIVE_VALUE]],MIS[[#This Row],[LIVE_VALUE]]-MIS[[#This Row],[VALUE]])</f>
        <v>438.75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7" t="str">
        <f>MIS[[#This Row],[TRADING SYMBOL]]</f>
        <v>NIFTY2552225000PE</v>
      </c>
      <c r="AJ917" t="str">
        <f>IF(RIGHT(MIS[[#This Row],[Main/Hedge]],4)="MAIN","MAIN","HEDGE")</f>
        <v>MAIN</v>
      </c>
      <c r="AK917" t="str" cm="1">
        <f t="array" ref="AK917">_xlfn._xlws.FILTER(Table4[Column1],ISNUMBER(SEARCH(Table4[Column1],MIS[[#This Row],[OrderUniqueIdentifier]])),"")</f>
        <v>VWAP</v>
      </c>
      <c r="AL917" t="str">
        <f>MIS[[#This Row],[Broker]]</f>
        <v>AR</v>
      </c>
      <c r="AM917" t="str">
        <f>MIS[[#This Row],[ClientID]]</f>
        <v>JPF1R193</v>
      </c>
    </row>
    <row r="918" spans="1:39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155.05000000000001</v>
      </c>
      <c r="AE918">
        <f>MIS[[#This Row],[OrderAverageTradedPrice]]*MIS[[#This Row],[OrderQuantity]]</f>
        <v>35325</v>
      </c>
      <c r="AF918">
        <f>MIS[[#This Row],[LTP]]*MIS[[#This Row],[OrderQuantity]]</f>
        <v>34886.25</v>
      </c>
      <c r="AG918">
        <f>IF(MIS[[#This Row],[OrderSide]]="SELL",MIS[[#This Row],[VALUE]]-MIS[[#This Row],[LIVE_VALUE]],MIS[[#This Row],[LIVE_VALUE]]-MIS[[#This Row],[VALUE]])</f>
        <v>438.75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8" t="str">
        <f>MIS[[#This Row],[TRADING SYMBOL]]</f>
        <v>NIFTY2552225000PE</v>
      </c>
      <c r="AJ918" t="str">
        <f>IF(RIGHT(MIS[[#This Row],[Main/Hedge]],4)="MAIN","MAIN","HEDGE")</f>
        <v>MAIN</v>
      </c>
      <c r="AK918" t="str" cm="1">
        <f t="array" ref="AK918">_xlfn._xlws.FILTER(Table4[Column1],ISNUMBER(SEARCH(Table4[Column1],MIS[[#This Row],[OrderUniqueIdentifier]])),"")</f>
        <v>VWAP</v>
      </c>
      <c r="AL918" t="str">
        <f>MIS[[#This Row],[Broker]]</f>
        <v>AR</v>
      </c>
      <c r="AM918" t="str">
        <f>MIS[[#This Row],[ClientID]]</f>
        <v>JPF1S152</v>
      </c>
    </row>
    <row r="919" spans="1:39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155.05000000000001</v>
      </c>
      <c r="AE919">
        <f>MIS[[#This Row],[OrderAverageTradedPrice]]*MIS[[#This Row],[OrderQuantity]]</f>
        <v>58893.750000000007</v>
      </c>
      <c r="AF919">
        <f>MIS[[#This Row],[LTP]]*MIS[[#This Row],[OrderQuantity]]</f>
        <v>58143.750000000007</v>
      </c>
      <c r="AG919">
        <f>IF(MIS[[#This Row],[OrderSide]]="SELL",MIS[[#This Row],[VALUE]]-MIS[[#This Row],[LIVE_VALUE]],MIS[[#This Row],[LIVE_VALUE]]-MIS[[#This Row],[VALUE]])</f>
        <v>750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9" t="str">
        <f>MIS[[#This Row],[TRADING SYMBOL]]</f>
        <v>NIFTY2552225000PE</v>
      </c>
      <c r="AJ919" t="str">
        <f>IF(RIGHT(MIS[[#This Row],[Main/Hedge]],4)="MAIN","MAIN","HEDGE")</f>
        <v>MAIN</v>
      </c>
      <c r="AK919" t="str" cm="1">
        <f t="array" ref="AK919">_xlfn._xlws.FILTER(Table4[Column1],ISNUMBER(SEARCH(Table4[Column1],MIS[[#This Row],[OrderUniqueIdentifier]])),"")</f>
        <v>VWAP</v>
      </c>
      <c r="AL919" t="str">
        <f>MIS[[#This Row],[Broker]]</f>
        <v>AR</v>
      </c>
      <c r="AM919" t="str">
        <f>MIS[[#This Row],[ClientID]]</f>
        <v>JPS7A101</v>
      </c>
    </row>
    <row r="920" spans="1:39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155.05000000000001</v>
      </c>
      <c r="AE920">
        <f>MIS[[#This Row],[OrderAverageTradedPrice]]*MIS[[#This Row],[OrderQuantity]]</f>
        <v>70646.249999999694</v>
      </c>
      <c r="AF920">
        <f>MIS[[#This Row],[LTP]]*MIS[[#This Row],[OrderQuantity]]</f>
        <v>69772.5</v>
      </c>
      <c r="AG920">
        <f>IF(MIS[[#This Row],[OrderSide]]="SELL",MIS[[#This Row],[VALUE]]-MIS[[#This Row],[LIVE_VALUE]],MIS[[#This Row],[LIVE_VALUE]]-MIS[[#This Row],[VALUE]])</f>
        <v>873.74999999969441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0" t="str">
        <f>MIS[[#This Row],[TRADING SYMBOL]]</f>
        <v>NIFTY2552225000PE</v>
      </c>
      <c r="AJ920" t="str">
        <f>IF(RIGHT(MIS[[#This Row],[Main/Hedge]],4)="MAIN","MAIN","HEDGE")</f>
        <v>MAIN</v>
      </c>
      <c r="AK920" t="str" cm="1">
        <f t="array" ref="AK920">_xlfn._xlws.FILTER(Table4[Column1],ISNUMBER(SEARCH(Table4[Column1],MIS[[#This Row],[OrderUniqueIdentifier]])),"")</f>
        <v>VWAP</v>
      </c>
      <c r="AL920" t="str">
        <f>MIS[[#This Row],[Broker]]</f>
        <v>CHOICE</v>
      </c>
      <c r="AM920" t="str">
        <f>MIS[[#This Row],[ClientID]]</f>
        <v>D600</v>
      </c>
    </row>
    <row r="921" spans="1:39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155.05000000000001</v>
      </c>
      <c r="AE921">
        <f>MIS[[#This Row],[OrderAverageTradedPrice]]*MIS[[#This Row],[OrderQuantity]]</f>
        <v>47220</v>
      </c>
      <c r="AF921">
        <f>MIS[[#This Row],[LTP]]*MIS[[#This Row],[OrderQuantity]]</f>
        <v>46515</v>
      </c>
      <c r="AG921">
        <f>IF(MIS[[#This Row],[OrderSide]]="SELL",MIS[[#This Row],[VALUE]]-MIS[[#This Row],[LIVE_VALUE]],MIS[[#This Row],[LIVE_VALUE]]-MIS[[#This Row],[VALUE]])</f>
        <v>705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1" t="str">
        <f>MIS[[#This Row],[TRADING SYMBOL]]</f>
        <v>NIFTY2552225000PE</v>
      </c>
      <c r="AJ921" t="str">
        <f>IF(RIGHT(MIS[[#This Row],[Main/Hedge]],4)="MAIN","MAIN","HEDGE")</f>
        <v>MAIN</v>
      </c>
      <c r="AK921" t="str" cm="1">
        <f t="array" ref="AK921">_xlfn._xlws.FILTER(Table4[Column1],ISNUMBER(SEARCH(Table4[Column1],MIS[[#This Row],[OrderUniqueIdentifier]])),"")</f>
        <v>VWAP</v>
      </c>
      <c r="AL921" t="str">
        <f>MIS[[#This Row],[Broker]]</f>
        <v>TGL</v>
      </c>
      <c r="AM921" t="str">
        <f>MIS[[#This Row],[ClientID]]</f>
        <v>TGL05</v>
      </c>
    </row>
    <row r="922" spans="1:39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155.05000000000001</v>
      </c>
      <c r="AE922">
        <f>MIS[[#This Row],[OrderAverageTradedPrice]]*MIS[[#This Row],[OrderQuantity]]</f>
        <v>11775</v>
      </c>
      <c r="AF922">
        <f>MIS[[#This Row],[LTP]]*MIS[[#This Row],[OrderQuantity]]</f>
        <v>11628.75</v>
      </c>
      <c r="AG922">
        <f>IF(MIS[[#This Row],[OrderSide]]="SELL",MIS[[#This Row],[VALUE]]-MIS[[#This Row],[LIVE_VALUE]],MIS[[#This Row],[LIVE_VALUE]]-MIS[[#This Row],[VALUE]])</f>
        <v>146.25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2" t="str">
        <f>MIS[[#This Row],[TRADING SYMBOL]]</f>
        <v>NIFTY2552225000PE</v>
      </c>
      <c r="AJ922" t="str">
        <f>IF(RIGHT(MIS[[#This Row],[Main/Hedge]],4)="MAIN","MAIN","HEDGE")</f>
        <v>MAIN</v>
      </c>
      <c r="AK922" t="str" cm="1">
        <f t="array" ref="AK922">_xlfn._xlws.FILTER(Table4[Column1],ISNUMBER(SEARCH(Table4[Column1],MIS[[#This Row],[OrderUniqueIdentifier]])),"")</f>
        <v>VWAP</v>
      </c>
      <c r="AL922" t="str">
        <f>MIS[[#This Row],[Broker]]</f>
        <v>AR</v>
      </c>
      <c r="AM922" t="str">
        <f>MIS[[#This Row],[ClientID]]</f>
        <v>JPF1A122</v>
      </c>
    </row>
    <row r="923" spans="1:39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155.05000000000001</v>
      </c>
      <c r="AE923">
        <f>MIS[[#This Row],[OrderAverageTradedPrice]]*MIS[[#This Row],[OrderQuantity]]</f>
        <v>165037.49999999953</v>
      </c>
      <c r="AF923">
        <f>MIS[[#This Row],[LTP]]*MIS[[#This Row],[OrderQuantity]]</f>
        <v>162802.5</v>
      </c>
      <c r="AG923">
        <f>IF(MIS[[#This Row],[OrderSide]]="SELL",MIS[[#This Row],[VALUE]]-MIS[[#This Row],[LIVE_VALUE]],MIS[[#This Row],[LIVE_VALUE]]-MIS[[#This Row],[VALUE]])</f>
        <v>2234.9999999995343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3" t="str">
        <f>MIS[[#This Row],[TRADING SYMBOL]]</f>
        <v>NIFTY2552225000PE</v>
      </c>
      <c r="AJ923" t="str">
        <f>IF(RIGHT(MIS[[#This Row],[Main/Hedge]],4)="MAIN","MAIN","HEDGE")</f>
        <v>MAIN</v>
      </c>
      <c r="AK923" t="str" cm="1">
        <f t="array" ref="AK923">_xlfn._xlws.FILTER(Table4[Column1],ISNUMBER(SEARCH(Table4[Column1],MIS[[#This Row],[OrderUniqueIdentifier]])),"")</f>
        <v>VWAP</v>
      </c>
      <c r="AL923" t="str">
        <f>MIS[[#This Row],[Broker]]</f>
        <v>AR</v>
      </c>
      <c r="AM923" t="str">
        <f>MIS[[#This Row],[ClientID]]</f>
        <v>JPF1A197</v>
      </c>
    </row>
    <row r="924" spans="1:39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155.05000000000001</v>
      </c>
      <c r="AE924">
        <f>MIS[[#This Row],[OrderAverageTradedPrice]]*MIS[[#This Row],[OrderQuantity]]</f>
        <v>23572.5</v>
      </c>
      <c r="AF924">
        <f>MIS[[#This Row],[LTP]]*MIS[[#This Row],[OrderQuantity]]</f>
        <v>23257.5</v>
      </c>
      <c r="AG924">
        <f>IF(MIS[[#This Row],[OrderSide]]="SELL",MIS[[#This Row],[VALUE]]-MIS[[#This Row],[LIVE_VALUE]],MIS[[#This Row],[LIVE_VALUE]]-MIS[[#This Row],[VALUE]])</f>
        <v>315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4" t="str">
        <f>MIS[[#This Row],[TRADING SYMBOL]]</f>
        <v>NIFTY2552225000PE</v>
      </c>
      <c r="AJ924" t="str">
        <f>IF(RIGHT(MIS[[#This Row],[Main/Hedge]],4)="MAIN","MAIN","HEDGE")</f>
        <v>MAIN</v>
      </c>
      <c r="AK924" t="str" cm="1">
        <f t="array" ref="AK924">_xlfn._xlws.FILTER(Table4[Column1],ISNUMBER(SEARCH(Table4[Column1],MIS[[#This Row],[OrderUniqueIdentifier]])),"")</f>
        <v>VWAP</v>
      </c>
      <c r="AL924" t="str">
        <f>MIS[[#This Row],[Broker]]</f>
        <v>AR</v>
      </c>
      <c r="AM924" t="str">
        <f>MIS[[#This Row],[ClientID]]</f>
        <v>JPF1A207</v>
      </c>
    </row>
    <row r="925" spans="1:39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155.05000000000001</v>
      </c>
      <c r="AE925">
        <f>MIS[[#This Row],[OrderAverageTradedPrice]]*MIS[[#This Row],[OrderQuantity]]</f>
        <v>11767.5</v>
      </c>
      <c r="AF925">
        <f>MIS[[#This Row],[LTP]]*MIS[[#This Row],[OrderQuantity]]</f>
        <v>11628.75</v>
      </c>
      <c r="AG925">
        <f>IF(MIS[[#This Row],[OrderSide]]="SELL",MIS[[#This Row],[VALUE]]-MIS[[#This Row],[LIVE_VALUE]],MIS[[#This Row],[LIVE_VALUE]]-MIS[[#This Row],[VALUE]])</f>
        <v>138.75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5" t="str">
        <f>MIS[[#This Row],[TRADING SYMBOL]]</f>
        <v>NIFTY2552225000PE</v>
      </c>
      <c r="AJ925" t="str">
        <f>IF(RIGHT(MIS[[#This Row],[Main/Hedge]],4)="MAIN","MAIN","HEDGE")</f>
        <v>MAIN</v>
      </c>
      <c r="AK925" t="str" cm="1">
        <f t="array" ref="AK925">_xlfn._xlws.FILTER(Table4[Column1],ISNUMBER(SEARCH(Table4[Column1],MIS[[#This Row],[OrderUniqueIdentifier]])),"")</f>
        <v>VWAP</v>
      </c>
      <c r="AL925" t="str">
        <f>MIS[[#This Row],[Broker]]</f>
        <v>AR</v>
      </c>
      <c r="AM925" t="str">
        <f>MIS[[#This Row],[ClientID]]</f>
        <v>JPF1A208</v>
      </c>
    </row>
    <row r="926" spans="1:39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155.05000000000001</v>
      </c>
      <c r="AE926">
        <f>MIS[[#This Row],[OrderAverageTradedPrice]]*MIS[[#This Row],[OrderQuantity]]</f>
        <v>47223.75</v>
      </c>
      <c r="AF926">
        <f>MIS[[#This Row],[LTP]]*MIS[[#This Row],[OrderQuantity]]</f>
        <v>46515</v>
      </c>
      <c r="AG926">
        <f>IF(MIS[[#This Row],[OrderSide]]="SELL",MIS[[#This Row],[VALUE]]-MIS[[#This Row],[LIVE_VALUE]],MIS[[#This Row],[LIVE_VALUE]]-MIS[[#This Row],[VALUE]])</f>
        <v>708.75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6" t="str">
        <f>MIS[[#This Row],[TRADING SYMBOL]]</f>
        <v>NIFTY2552225000PE</v>
      </c>
      <c r="AJ926" t="str">
        <f>IF(RIGHT(MIS[[#This Row],[Main/Hedge]],4)="MAIN","MAIN","HEDGE")</f>
        <v>MAIN</v>
      </c>
      <c r="AK926" t="str" cm="1">
        <f t="array" ref="AK926">_xlfn._xlws.FILTER(Table4[Column1],ISNUMBER(SEARCH(Table4[Column1],MIS[[#This Row],[OrderUniqueIdentifier]])),"")</f>
        <v>VWAP</v>
      </c>
      <c r="AL926" t="str">
        <f>MIS[[#This Row],[Broker]]</f>
        <v>AR</v>
      </c>
      <c r="AM926" t="str">
        <f>MIS[[#This Row],[ClientID]]</f>
        <v>JPF1A229</v>
      </c>
    </row>
    <row r="927" spans="1:39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155.05000000000001</v>
      </c>
      <c r="AE927">
        <f>MIS[[#This Row],[OrderAverageTradedPrice]]*MIS[[#This Row],[OrderQuantity]]</f>
        <v>129281.24999999964</v>
      </c>
      <c r="AF927">
        <f>MIS[[#This Row],[LTP]]*MIS[[#This Row],[OrderQuantity]]</f>
        <v>127916.25000000001</v>
      </c>
      <c r="AG927">
        <f>IF(MIS[[#This Row],[OrderSide]]="SELL",MIS[[#This Row],[VALUE]]-MIS[[#This Row],[LIVE_VALUE]],MIS[[#This Row],[LIVE_VALUE]]-MIS[[#This Row],[VALUE]])</f>
        <v>1364.9999999996217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7" t="str">
        <f>MIS[[#This Row],[TRADING SYMBOL]]</f>
        <v>NIFTY2552225000PE</v>
      </c>
      <c r="AJ927" t="str">
        <f>IF(RIGHT(MIS[[#This Row],[Main/Hedge]],4)="MAIN","MAIN","HEDGE")</f>
        <v>MAIN</v>
      </c>
      <c r="AK927" t="str" cm="1">
        <f t="array" ref="AK927">_xlfn._xlws.FILTER(Table4[Column1],ISNUMBER(SEARCH(Table4[Column1],MIS[[#This Row],[OrderUniqueIdentifier]])),"")</f>
        <v>VWAP</v>
      </c>
      <c r="AL927" t="str">
        <f>MIS[[#This Row],[Broker]]</f>
        <v>AR</v>
      </c>
      <c r="AM927" t="str">
        <f>MIS[[#This Row],[ClientID]]</f>
        <v>JPF1A235</v>
      </c>
    </row>
    <row r="928" spans="1:39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155.05000000000001</v>
      </c>
      <c r="AE928">
        <f>MIS[[#This Row],[OrderAverageTradedPrice]]*MIS[[#This Row],[OrderQuantity]]</f>
        <v>164688.74999999939</v>
      </c>
      <c r="AF928">
        <f>MIS[[#This Row],[LTP]]*MIS[[#This Row],[OrderQuantity]]</f>
        <v>162802.5</v>
      </c>
      <c r="AG928">
        <f>IF(MIS[[#This Row],[OrderSide]]="SELL",MIS[[#This Row],[VALUE]]-MIS[[#This Row],[LIVE_VALUE]],MIS[[#This Row],[LIVE_VALUE]]-MIS[[#This Row],[VALUE]])</f>
        <v>1886.2499999993888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8" t="str">
        <f>MIS[[#This Row],[TRADING SYMBOL]]</f>
        <v>NIFTY2552225000PE</v>
      </c>
      <c r="AJ928" t="str">
        <f>IF(RIGHT(MIS[[#This Row],[Main/Hedge]],4)="MAIN","MAIN","HEDGE")</f>
        <v>MAIN</v>
      </c>
      <c r="AK928" t="str" cm="1">
        <f t="array" ref="AK928">_xlfn._xlws.FILTER(Table4[Column1],ISNUMBER(SEARCH(Table4[Column1],MIS[[#This Row],[OrderUniqueIdentifier]])),"")</f>
        <v>VWAP</v>
      </c>
      <c r="AL928" t="str">
        <f>MIS[[#This Row],[Broker]]</f>
        <v>AR</v>
      </c>
      <c r="AM928" t="str">
        <f>MIS[[#This Row],[ClientID]]</f>
        <v>JPF1K110</v>
      </c>
    </row>
    <row r="929" spans="1:39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155.05000000000001</v>
      </c>
      <c r="AE929">
        <f>MIS[[#This Row],[OrderAverageTradedPrice]]*MIS[[#This Row],[OrderQuantity]]</f>
        <v>23535</v>
      </c>
      <c r="AF929">
        <f>MIS[[#This Row],[LTP]]*MIS[[#This Row],[OrderQuantity]]</f>
        <v>23257.5</v>
      </c>
      <c r="AG929">
        <f>IF(MIS[[#This Row],[OrderSide]]="SELL",MIS[[#This Row],[VALUE]]-MIS[[#This Row],[LIVE_VALUE]],MIS[[#This Row],[LIVE_VALUE]]-MIS[[#This Row],[VALUE]])</f>
        <v>277.5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9" t="str">
        <f>MIS[[#This Row],[TRADING SYMBOL]]</f>
        <v>NIFTY2552225000PE</v>
      </c>
      <c r="AJ929" t="str">
        <f>IF(RIGHT(MIS[[#This Row],[Main/Hedge]],4)="MAIN","MAIN","HEDGE")</f>
        <v>MAIN</v>
      </c>
      <c r="AK929" t="str" cm="1">
        <f t="array" ref="AK929">_xlfn._xlws.FILTER(Table4[Column1],ISNUMBER(SEARCH(Table4[Column1],MIS[[#This Row],[OrderUniqueIdentifier]])),"")</f>
        <v>VWAP</v>
      </c>
      <c r="AL929" t="str">
        <f>MIS[[#This Row],[Broker]]</f>
        <v>AR</v>
      </c>
      <c r="AM929" t="str">
        <f>MIS[[#This Row],[ClientID]]</f>
        <v>JPF1M106</v>
      </c>
    </row>
    <row r="930" spans="1:39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155.05000000000001</v>
      </c>
      <c r="AE930">
        <f>MIS[[#This Row],[OrderAverageTradedPrice]]*MIS[[#This Row],[OrderQuantity]]</f>
        <v>23550</v>
      </c>
      <c r="AF930">
        <f>MIS[[#This Row],[LTP]]*MIS[[#This Row],[OrderQuantity]]</f>
        <v>23257.5</v>
      </c>
      <c r="AG930">
        <f>IF(MIS[[#This Row],[OrderSide]]="SELL",MIS[[#This Row],[VALUE]]-MIS[[#This Row],[LIVE_VALUE]],MIS[[#This Row],[LIVE_VALUE]]-MIS[[#This Row],[VALUE]])</f>
        <v>292.5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0" t="str">
        <f>MIS[[#This Row],[TRADING SYMBOL]]</f>
        <v>NIFTY2552225000PE</v>
      </c>
      <c r="AJ930" t="str">
        <f>IF(RIGHT(MIS[[#This Row],[Main/Hedge]],4)="MAIN","MAIN","HEDGE")</f>
        <v>MAIN</v>
      </c>
      <c r="AK930" t="str" cm="1">
        <f t="array" ref="AK930">_xlfn._xlws.FILTER(Table4[Column1],ISNUMBER(SEARCH(Table4[Column1],MIS[[#This Row],[OrderUniqueIdentifier]])),"")</f>
        <v>VWAP</v>
      </c>
      <c r="AL930" t="str">
        <f>MIS[[#This Row],[Broker]]</f>
        <v>AR</v>
      </c>
      <c r="AM930" t="str">
        <f>MIS[[#This Row],[ClientID]]</f>
        <v>JPF1M174</v>
      </c>
    </row>
    <row r="931" spans="1:39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155.05000000000001</v>
      </c>
      <c r="AE931">
        <f>MIS[[#This Row],[OrderAverageTradedPrice]]*MIS[[#This Row],[OrderQuantity]]</f>
        <v>82346.25</v>
      </c>
      <c r="AF931">
        <f>MIS[[#This Row],[LTP]]*MIS[[#This Row],[OrderQuantity]]</f>
        <v>81401.25</v>
      </c>
      <c r="AG931">
        <f>IF(MIS[[#This Row],[OrderSide]]="SELL",MIS[[#This Row],[VALUE]]-MIS[[#This Row],[LIVE_VALUE]],MIS[[#This Row],[LIVE_VALUE]]-MIS[[#This Row],[VALUE]])</f>
        <v>945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1" t="str">
        <f>MIS[[#This Row],[TRADING SYMBOL]]</f>
        <v>NIFTY2552225000PE</v>
      </c>
      <c r="AJ931" t="str">
        <f>IF(RIGHT(MIS[[#This Row],[Main/Hedge]],4)="MAIN","MAIN","HEDGE")</f>
        <v>MAIN</v>
      </c>
      <c r="AK931" t="str" cm="1">
        <f t="array" ref="AK931">_xlfn._xlws.FILTER(Table4[Column1],ISNUMBER(SEARCH(Table4[Column1],MIS[[#This Row],[OrderUniqueIdentifier]])),"")</f>
        <v>VWAP</v>
      </c>
      <c r="AL931" t="str">
        <f>MIS[[#This Row],[Broker]]</f>
        <v>AR</v>
      </c>
      <c r="AM931" t="str">
        <f>MIS[[#This Row],[ClientID]]</f>
        <v>JPF1M176</v>
      </c>
    </row>
    <row r="932" spans="1:39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155.05000000000001</v>
      </c>
      <c r="AE932">
        <f>MIS[[#This Row],[OrderAverageTradedPrice]]*MIS[[#This Row],[OrderQuantity]]</f>
        <v>70616.25</v>
      </c>
      <c r="AF932">
        <f>MIS[[#This Row],[LTP]]*MIS[[#This Row],[OrderQuantity]]</f>
        <v>69772.5</v>
      </c>
      <c r="AG932">
        <f>IF(MIS[[#This Row],[OrderSide]]="SELL",MIS[[#This Row],[VALUE]]-MIS[[#This Row],[LIVE_VALUE]],MIS[[#This Row],[LIVE_VALUE]]-MIS[[#This Row],[VALUE]])</f>
        <v>843.75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2" t="str">
        <f>MIS[[#This Row],[TRADING SYMBOL]]</f>
        <v>NIFTY2552225000PE</v>
      </c>
      <c r="AJ932" t="str">
        <f>IF(RIGHT(MIS[[#This Row],[Main/Hedge]],4)="MAIN","MAIN","HEDGE")</f>
        <v>MAIN</v>
      </c>
      <c r="AK932" t="str" cm="1">
        <f t="array" ref="AK932">_xlfn._xlws.FILTER(Table4[Column1],ISNUMBER(SEARCH(Table4[Column1],MIS[[#This Row],[OrderUniqueIdentifier]])),"")</f>
        <v>VWAP</v>
      </c>
      <c r="AL932" t="str">
        <f>MIS[[#This Row],[Broker]]</f>
        <v>AR</v>
      </c>
      <c r="AM932" t="str">
        <f>MIS[[#This Row],[ClientID]]</f>
        <v>JPF1N117</v>
      </c>
    </row>
    <row r="933" spans="1:39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155.05000000000001</v>
      </c>
      <c r="AE933">
        <f>MIS[[#This Row],[OrderAverageTradedPrice]]*MIS[[#This Row],[OrderQuantity]]</f>
        <v>188115</v>
      </c>
      <c r="AF933">
        <f>MIS[[#This Row],[LTP]]*MIS[[#This Row],[OrderQuantity]]</f>
        <v>186060</v>
      </c>
      <c r="AG933">
        <f>IF(MIS[[#This Row],[OrderSide]]="SELL",MIS[[#This Row],[VALUE]]-MIS[[#This Row],[LIVE_VALUE]],MIS[[#This Row],[LIVE_VALUE]]-MIS[[#This Row],[VALUE]])</f>
        <v>2055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3" t="str">
        <f>MIS[[#This Row],[TRADING SYMBOL]]</f>
        <v>NIFTY2552225000PE</v>
      </c>
      <c r="AJ933" t="str">
        <f>IF(RIGHT(MIS[[#This Row],[Main/Hedge]],4)="MAIN","MAIN","HEDGE")</f>
        <v>MAIN</v>
      </c>
      <c r="AK933" t="str" cm="1">
        <f t="array" ref="AK933">_xlfn._xlws.FILTER(Table4[Column1],ISNUMBER(SEARCH(Table4[Column1],MIS[[#This Row],[OrderUniqueIdentifier]])),"")</f>
        <v>VWAP</v>
      </c>
      <c r="AL933" t="str">
        <f>MIS[[#This Row],[Broker]]</f>
        <v>AR</v>
      </c>
      <c r="AM933" t="str">
        <f>MIS[[#This Row],[ClientID]]</f>
        <v>JPF1N172</v>
      </c>
    </row>
    <row r="934" spans="1:39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155.05000000000001</v>
      </c>
      <c r="AE934">
        <f>MIS[[#This Row],[OrderAverageTradedPrice]]*MIS[[#This Row],[OrderQuantity]]</f>
        <v>23621.25</v>
      </c>
      <c r="AF934">
        <f>MIS[[#This Row],[LTP]]*MIS[[#This Row],[OrderQuantity]]</f>
        <v>23257.5</v>
      </c>
      <c r="AG934">
        <f>IF(MIS[[#This Row],[OrderSide]]="SELL",MIS[[#This Row],[VALUE]]-MIS[[#This Row],[LIVE_VALUE]],MIS[[#This Row],[LIVE_VALUE]]-MIS[[#This Row],[VALUE]])</f>
        <v>363.75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4" t="str">
        <f>MIS[[#This Row],[TRADING SYMBOL]]</f>
        <v>NIFTY2552225000PE</v>
      </c>
      <c r="AJ934" t="str">
        <f>IF(RIGHT(MIS[[#This Row],[Main/Hedge]],4)="MAIN","MAIN","HEDGE")</f>
        <v>MAIN</v>
      </c>
      <c r="AK934" t="str" cm="1">
        <f t="array" ref="AK934">_xlfn._xlws.FILTER(Table4[Column1],ISNUMBER(SEARCH(Table4[Column1],MIS[[#This Row],[OrderUniqueIdentifier]])),"")</f>
        <v>VWAP</v>
      </c>
      <c r="AL934" t="str">
        <f>MIS[[#This Row],[Broker]]</f>
        <v>AR</v>
      </c>
      <c r="AM934" t="str">
        <f>MIS[[#This Row],[ClientID]]</f>
        <v>JPF1P111</v>
      </c>
    </row>
    <row r="935" spans="1:39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155.05000000000001</v>
      </c>
      <c r="AE935">
        <f>MIS[[#This Row],[OrderAverageTradedPrice]]*MIS[[#This Row],[OrderQuantity]]</f>
        <v>47077.5</v>
      </c>
      <c r="AF935">
        <f>MIS[[#This Row],[LTP]]*MIS[[#This Row],[OrderQuantity]]</f>
        <v>46515</v>
      </c>
      <c r="AG935">
        <f>IF(MIS[[#This Row],[OrderSide]]="SELL",MIS[[#This Row],[VALUE]]-MIS[[#This Row],[LIVE_VALUE]],MIS[[#This Row],[LIVE_VALUE]]-MIS[[#This Row],[VALUE]])</f>
        <v>562.5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5" t="str">
        <f>MIS[[#This Row],[TRADING SYMBOL]]</f>
        <v>NIFTY2552225000PE</v>
      </c>
      <c r="AJ935" t="str">
        <f>IF(RIGHT(MIS[[#This Row],[Main/Hedge]],4)="MAIN","MAIN","HEDGE")</f>
        <v>MAIN</v>
      </c>
      <c r="AK935" t="str" cm="1">
        <f t="array" ref="AK935">_xlfn._xlws.FILTER(Table4[Column1],ISNUMBER(SEARCH(Table4[Column1],MIS[[#This Row],[OrderUniqueIdentifier]])),"")</f>
        <v>VWAP</v>
      </c>
      <c r="AL935" t="str">
        <f>MIS[[#This Row],[Broker]]</f>
        <v>AR</v>
      </c>
      <c r="AM935" t="str">
        <f>MIS[[#This Row],[ClientID]]</f>
        <v>JPF1R123</v>
      </c>
    </row>
    <row r="936" spans="1:39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155.05000000000001</v>
      </c>
      <c r="AE936">
        <f>MIS[[#This Row],[OrderAverageTradedPrice]]*MIS[[#This Row],[OrderQuantity]]</f>
        <v>11760</v>
      </c>
      <c r="AF936">
        <f>MIS[[#This Row],[LTP]]*MIS[[#This Row],[OrderQuantity]]</f>
        <v>11628.75</v>
      </c>
      <c r="AG936">
        <f>IF(MIS[[#This Row],[OrderSide]]="SELL",MIS[[#This Row],[VALUE]]-MIS[[#This Row],[LIVE_VALUE]],MIS[[#This Row],[LIVE_VALUE]]-MIS[[#This Row],[VALUE]])</f>
        <v>131.25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6" t="str">
        <f>MIS[[#This Row],[TRADING SYMBOL]]</f>
        <v>NIFTY2552225000PE</v>
      </c>
      <c r="AJ936" t="str">
        <f>IF(RIGHT(MIS[[#This Row],[Main/Hedge]],4)="MAIN","MAIN","HEDGE")</f>
        <v>MAIN</v>
      </c>
      <c r="AK936" t="str" cm="1">
        <f t="array" ref="AK936">_xlfn._xlws.FILTER(Table4[Column1],ISNUMBER(SEARCH(Table4[Column1],MIS[[#This Row],[OrderUniqueIdentifier]])),"")</f>
        <v>VWAP</v>
      </c>
      <c r="AL936" t="str">
        <f>MIS[[#This Row],[Broker]]</f>
        <v>AR</v>
      </c>
      <c r="AM936" t="str">
        <f>MIS[[#This Row],[ClientID]]</f>
        <v>JPF1R194</v>
      </c>
    </row>
    <row r="937" spans="1:39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155.05000000000001</v>
      </c>
      <c r="AE937">
        <f>MIS[[#This Row],[OrderAverageTradedPrice]]*MIS[[#This Row],[OrderQuantity]]</f>
        <v>141464.99999999971</v>
      </c>
      <c r="AF937">
        <f>MIS[[#This Row],[LTP]]*MIS[[#This Row],[OrderQuantity]]</f>
        <v>139545</v>
      </c>
      <c r="AG937">
        <f>IF(MIS[[#This Row],[OrderSide]]="SELL",MIS[[#This Row],[VALUE]]-MIS[[#This Row],[LIVE_VALUE]],MIS[[#This Row],[LIVE_VALUE]]-MIS[[#This Row],[VALUE]])</f>
        <v>1919.999999999709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7" t="str">
        <f>MIS[[#This Row],[TRADING SYMBOL]]</f>
        <v>NIFTY2552225000PE</v>
      </c>
      <c r="AJ937" t="str">
        <f>IF(RIGHT(MIS[[#This Row],[Main/Hedge]],4)="MAIN","MAIN","HEDGE")</f>
        <v>MAIN</v>
      </c>
      <c r="AK937" t="str" cm="1">
        <f t="array" ref="AK937">_xlfn._xlws.FILTER(Table4[Column1],ISNUMBER(SEARCH(Table4[Column1],MIS[[#This Row],[OrderUniqueIdentifier]])),"")</f>
        <v>VWAP</v>
      </c>
      <c r="AL937" t="str">
        <f>MIS[[#This Row],[Broker]]</f>
        <v>AR</v>
      </c>
      <c r="AM937" t="str">
        <f>MIS[[#This Row],[ClientID]]</f>
        <v>JPF1R197</v>
      </c>
    </row>
    <row r="938" spans="1:39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155.05000000000001</v>
      </c>
      <c r="AE938">
        <f>MIS[[#This Row],[OrderAverageTradedPrice]]*MIS[[#This Row],[OrderQuantity]]</f>
        <v>82312.49999999984</v>
      </c>
      <c r="AF938">
        <f>MIS[[#This Row],[LTP]]*MIS[[#This Row],[OrderQuantity]]</f>
        <v>81401.25</v>
      </c>
      <c r="AG938">
        <f>IF(MIS[[#This Row],[OrderSide]]="SELL",MIS[[#This Row],[VALUE]]-MIS[[#This Row],[LIVE_VALUE]],MIS[[#This Row],[LIVE_VALUE]]-MIS[[#This Row],[VALUE]])</f>
        <v>911.24999999983993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8" t="str">
        <f>MIS[[#This Row],[TRADING SYMBOL]]</f>
        <v>NIFTY2552225000PE</v>
      </c>
      <c r="AJ938" t="str">
        <f>IF(RIGHT(MIS[[#This Row],[Main/Hedge]],4)="MAIN","MAIN","HEDGE")</f>
        <v>MAIN</v>
      </c>
      <c r="AK938" t="str" cm="1">
        <f t="array" ref="AK938">_xlfn._xlws.FILTER(Table4[Column1],ISNUMBER(SEARCH(Table4[Column1],MIS[[#This Row],[OrderUniqueIdentifier]])),"")</f>
        <v>VWAP</v>
      </c>
      <c r="AL938" t="str">
        <f>MIS[[#This Row],[Broker]]</f>
        <v>AR</v>
      </c>
      <c r="AM938" t="str">
        <f>MIS[[#This Row],[ClientID]]</f>
        <v>JPF1R202</v>
      </c>
    </row>
    <row r="939" spans="1:39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155.05000000000001</v>
      </c>
      <c r="AE939">
        <f>MIS[[#This Row],[OrderAverageTradedPrice]]*MIS[[#This Row],[OrderQuantity]]</f>
        <v>11760</v>
      </c>
      <c r="AF939">
        <f>MIS[[#This Row],[LTP]]*MIS[[#This Row],[OrderQuantity]]</f>
        <v>11628.75</v>
      </c>
      <c r="AG939">
        <f>IF(MIS[[#This Row],[OrderSide]]="SELL",MIS[[#This Row],[VALUE]]-MIS[[#This Row],[LIVE_VALUE]],MIS[[#This Row],[LIVE_VALUE]]-MIS[[#This Row],[VALUE]])</f>
        <v>131.25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9" t="str">
        <f>MIS[[#This Row],[TRADING SYMBOL]]</f>
        <v>NIFTY2552225000PE</v>
      </c>
      <c r="AJ939" t="str">
        <f>IF(RIGHT(MIS[[#This Row],[Main/Hedge]],4)="MAIN","MAIN","HEDGE")</f>
        <v>MAIN</v>
      </c>
      <c r="AK939" t="str" cm="1">
        <f t="array" ref="AK939">_xlfn._xlws.FILTER(Table4[Column1],ISNUMBER(SEARCH(Table4[Column1],MIS[[#This Row],[OrderUniqueIdentifier]])),"")</f>
        <v>VWAP</v>
      </c>
      <c r="AL939" t="str">
        <f>MIS[[#This Row],[Broker]]</f>
        <v>AR</v>
      </c>
      <c r="AM939" t="str">
        <f>MIS[[#This Row],[ClientID]]</f>
        <v>JPF1S131</v>
      </c>
    </row>
    <row r="940" spans="1:39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155.05000000000001</v>
      </c>
      <c r="AE940">
        <f>MIS[[#This Row],[OrderAverageTradedPrice]]*MIS[[#This Row],[OrderQuantity]]</f>
        <v>129952.49999999933</v>
      </c>
      <c r="AF940">
        <f>MIS[[#This Row],[LTP]]*MIS[[#This Row],[OrderQuantity]]</f>
        <v>127916.25000000001</v>
      </c>
      <c r="AG940">
        <f>IF(MIS[[#This Row],[OrderSide]]="SELL",MIS[[#This Row],[VALUE]]-MIS[[#This Row],[LIVE_VALUE]],MIS[[#This Row],[LIVE_VALUE]]-MIS[[#This Row],[VALUE]])</f>
        <v>2036.2499999993161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0" t="str">
        <f>MIS[[#This Row],[TRADING SYMBOL]]</f>
        <v>NIFTY2552225000PE</v>
      </c>
      <c r="AJ940" t="str">
        <f>IF(RIGHT(MIS[[#This Row],[Main/Hedge]],4)="MAIN","MAIN","HEDGE")</f>
        <v>MAIN</v>
      </c>
      <c r="AK940" t="str" cm="1">
        <f t="array" ref="AK940">_xlfn._xlws.FILTER(Table4[Column1],ISNUMBER(SEARCH(Table4[Column1],MIS[[#This Row],[OrderUniqueIdentifier]])),"")</f>
        <v>VWAP</v>
      </c>
      <c r="AL940" t="str">
        <f>MIS[[#This Row],[Broker]]</f>
        <v>AR</v>
      </c>
      <c r="AM940" t="str">
        <f>MIS[[#This Row],[ClientID]]</f>
        <v>JPF1S132</v>
      </c>
    </row>
    <row r="941" spans="1:39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155.05000000000001</v>
      </c>
      <c r="AE941">
        <f>MIS[[#This Row],[OrderAverageTradedPrice]]*MIS[[#This Row],[OrderQuantity]]</f>
        <v>11793.75</v>
      </c>
      <c r="AF941">
        <f>MIS[[#This Row],[LTP]]*MIS[[#This Row],[OrderQuantity]]</f>
        <v>11628.75</v>
      </c>
      <c r="AG941">
        <f>IF(MIS[[#This Row],[OrderSide]]="SELL",MIS[[#This Row],[VALUE]]-MIS[[#This Row],[LIVE_VALUE]],MIS[[#This Row],[LIVE_VALUE]]-MIS[[#This Row],[VALUE]])</f>
        <v>165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1" t="str">
        <f>MIS[[#This Row],[TRADING SYMBOL]]</f>
        <v>NIFTY2552225000PE</v>
      </c>
      <c r="AJ941" t="str">
        <f>IF(RIGHT(MIS[[#This Row],[Main/Hedge]],4)="MAIN","MAIN","HEDGE")</f>
        <v>MAIN</v>
      </c>
      <c r="AK941" t="str" cm="1">
        <f t="array" ref="AK941">_xlfn._xlws.FILTER(Table4[Column1],ISNUMBER(SEARCH(Table4[Column1],MIS[[#This Row],[OrderUniqueIdentifier]])),"")</f>
        <v>VWAP</v>
      </c>
      <c r="AL941" t="str">
        <f>MIS[[#This Row],[Broker]]</f>
        <v>AR</v>
      </c>
      <c r="AM941" t="str">
        <f>MIS[[#This Row],[ClientID]]</f>
        <v>JPF1S210</v>
      </c>
    </row>
    <row r="942" spans="1:39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155.05000000000001</v>
      </c>
      <c r="AE942">
        <f>MIS[[#This Row],[OrderAverageTradedPrice]]*MIS[[#This Row],[OrderQuantity]]</f>
        <v>11808.75</v>
      </c>
      <c r="AF942">
        <f>MIS[[#This Row],[LTP]]*MIS[[#This Row],[OrderQuantity]]</f>
        <v>11628.75</v>
      </c>
      <c r="AG942">
        <f>IF(MIS[[#This Row],[OrderSide]]="SELL",MIS[[#This Row],[VALUE]]-MIS[[#This Row],[LIVE_VALUE]],MIS[[#This Row],[LIVE_VALUE]]-MIS[[#This Row],[VALUE]])</f>
        <v>180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2" t="str">
        <f>MIS[[#This Row],[TRADING SYMBOL]]</f>
        <v>NIFTY2552225000PE</v>
      </c>
      <c r="AJ942" t="str">
        <f>IF(RIGHT(MIS[[#This Row],[Main/Hedge]],4)="MAIN","MAIN","HEDGE")</f>
        <v>MAIN</v>
      </c>
      <c r="AK942" t="str" cm="1">
        <f t="array" ref="AK942">_xlfn._xlws.FILTER(Table4[Column1],ISNUMBER(SEARCH(Table4[Column1],MIS[[#This Row],[OrderUniqueIdentifier]])),"")</f>
        <v>VWAP</v>
      </c>
      <c r="AL942" t="str">
        <f>MIS[[#This Row],[Broker]]</f>
        <v>AR</v>
      </c>
      <c r="AM942" t="str">
        <f>MIS[[#This Row],[ClientID]]</f>
        <v>JPF1S213</v>
      </c>
    </row>
    <row r="943" spans="1:39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155.05000000000001</v>
      </c>
      <c r="AE943">
        <f>MIS[[#This Row],[OrderAverageTradedPrice]]*MIS[[#This Row],[OrderQuantity]]</f>
        <v>23602.5</v>
      </c>
      <c r="AF943">
        <f>MIS[[#This Row],[LTP]]*MIS[[#This Row],[OrderQuantity]]</f>
        <v>23257.5</v>
      </c>
      <c r="AG943">
        <f>IF(MIS[[#This Row],[OrderSide]]="SELL",MIS[[#This Row],[VALUE]]-MIS[[#This Row],[LIVE_VALUE]],MIS[[#This Row],[LIVE_VALUE]]-MIS[[#This Row],[VALUE]])</f>
        <v>345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3" t="str">
        <f>MIS[[#This Row],[TRADING SYMBOL]]</f>
        <v>NIFTY2552225000PE</v>
      </c>
      <c r="AJ943" t="str">
        <f>IF(RIGHT(MIS[[#This Row],[Main/Hedge]],4)="MAIN","MAIN","HEDGE")</f>
        <v>MAIN</v>
      </c>
      <c r="AK943" t="str" cm="1">
        <f t="array" ref="AK943">_xlfn._xlws.FILTER(Table4[Column1],ISNUMBER(SEARCH(Table4[Column1],MIS[[#This Row],[OrderUniqueIdentifier]])),"")</f>
        <v>VWAP</v>
      </c>
      <c r="AL943" t="str">
        <f>MIS[[#This Row],[Broker]]</f>
        <v>AR</v>
      </c>
      <c r="AM943" t="str">
        <f>MIS[[#This Row],[ClientID]]</f>
        <v>JPF1S218</v>
      </c>
    </row>
    <row r="944" spans="1:39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155.05000000000001</v>
      </c>
      <c r="AE944">
        <f>MIS[[#This Row],[OrderAverageTradedPrice]]*MIS[[#This Row],[OrderQuantity]]</f>
        <v>70743.749999999854</v>
      </c>
      <c r="AF944">
        <f>MIS[[#This Row],[LTP]]*MIS[[#This Row],[OrderQuantity]]</f>
        <v>69772.5</v>
      </c>
      <c r="AG944">
        <f>IF(MIS[[#This Row],[OrderSide]]="SELL",MIS[[#This Row],[VALUE]]-MIS[[#This Row],[LIVE_VALUE]],MIS[[#This Row],[LIVE_VALUE]]-MIS[[#This Row],[VALUE]])</f>
        <v>971.24999999985448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4" t="str">
        <f>MIS[[#This Row],[TRADING SYMBOL]]</f>
        <v>NIFTY2552225000PE</v>
      </c>
      <c r="AJ944" t="str">
        <f>IF(RIGHT(MIS[[#This Row],[Main/Hedge]],4)="MAIN","MAIN","HEDGE")</f>
        <v>MAIN</v>
      </c>
      <c r="AK944" t="str" cm="1">
        <f t="array" ref="AK944">_xlfn._xlws.FILTER(Table4[Column1],ISNUMBER(SEARCH(Table4[Column1],MIS[[#This Row],[OrderUniqueIdentifier]])),"")</f>
        <v>VWAP</v>
      </c>
      <c r="AL944" t="str">
        <f>MIS[[#This Row],[Broker]]</f>
        <v>AR</v>
      </c>
      <c r="AM944" t="str">
        <f>MIS[[#This Row],[ClientID]]</f>
        <v>JPF1V110</v>
      </c>
    </row>
    <row r="945" spans="1:39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155.05000000000001</v>
      </c>
      <c r="AE945">
        <f>MIS[[#This Row],[OrderAverageTradedPrice]]*MIS[[#This Row],[OrderQuantity]]</f>
        <v>11793.75</v>
      </c>
      <c r="AF945">
        <f>MIS[[#This Row],[LTP]]*MIS[[#This Row],[OrderQuantity]]</f>
        <v>11628.75</v>
      </c>
      <c r="AG945">
        <f>IF(MIS[[#This Row],[OrderSide]]="SELL",MIS[[#This Row],[VALUE]]-MIS[[#This Row],[LIVE_VALUE]],MIS[[#This Row],[LIVE_VALUE]]-MIS[[#This Row],[VALUE]])</f>
        <v>165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5" t="str">
        <f>MIS[[#This Row],[TRADING SYMBOL]]</f>
        <v>NIFTY2552225000PE</v>
      </c>
      <c r="AJ945" t="str">
        <f>IF(RIGHT(MIS[[#This Row],[Main/Hedge]],4)="MAIN","MAIN","HEDGE")</f>
        <v>MAIN</v>
      </c>
      <c r="AK945" t="str" cm="1">
        <f t="array" ref="AK945">_xlfn._xlws.FILTER(Table4[Column1],ISNUMBER(SEARCH(Table4[Column1],MIS[[#This Row],[OrderUniqueIdentifier]])),"")</f>
        <v>VWAP</v>
      </c>
      <c r="AL945" t="str">
        <f>MIS[[#This Row],[Broker]]</f>
        <v>AR</v>
      </c>
      <c r="AM945" t="str">
        <f>MIS[[#This Row],[ClientID]]</f>
        <v>JPF1V163</v>
      </c>
    </row>
    <row r="946" spans="1:39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155.05000000000001</v>
      </c>
      <c r="AE946">
        <f>MIS[[#This Row],[OrderAverageTradedPrice]]*MIS[[#This Row],[OrderQuantity]]</f>
        <v>176707.49999999965</v>
      </c>
      <c r="AF946">
        <f>MIS[[#This Row],[LTP]]*MIS[[#This Row],[OrderQuantity]]</f>
        <v>174431.25</v>
      </c>
      <c r="AG946">
        <f>IF(MIS[[#This Row],[OrderSide]]="SELL",MIS[[#This Row],[VALUE]]-MIS[[#This Row],[LIVE_VALUE]],MIS[[#This Row],[LIVE_VALUE]]-MIS[[#This Row],[VALUE]])</f>
        <v>2276.2499999996508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6" t="str">
        <f>MIS[[#This Row],[TRADING SYMBOL]]</f>
        <v>NIFTY2552225000PE</v>
      </c>
      <c r="AJ946" t="str">
        <f>IF(RIGHT(MIS[[#This Row],[Main/Hedge]],4)="MAIN","MAIN","HEDGE")</f>
        <v>MAIN</v>
      </c>
      <c r="AK946" t="str" cm="1">
        <f t="array" ref="AK946">_xlfn._xlws.FILTER(Table4[Column1],ISNUMBER(SEARCH(Table4[Column1],MIS[[#This Row],[OrderUniqueIdentifier]])),"")</f>
        <v>VWAP</v>
      </c>
      <c r="AL946" t="str">
        <f>MIS[[#This Row],[Broker]]</f>
        <v>JAINAM</v>
      </c>
      <c r="AM946" t="str">
        <f>MIS[[#This Row],[ClientID]]</f>
        <v>DLL14013</v>
      </c>
    </row>
    <row r="947" spans="1:39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155.05000000000001</v>
      </c>
      <c r="AE947">
        <f>MIS[[#This Row],[OrderAverageTradedPrice]]*MIS[[#This Row],[OrderQuantity]]</f>
        <v>163863.74999999971</v>
      </c>
      <c r="AF947">
        <f>MIS[[#This Row],[LTP]]*MIS[[#This Row],[OrderQuantity]]</f>
        <v>162802.5</v>
      </c>
      <c r="AG947">
        <f>IF(MIS[[#This Row],[OrderSide]]="SELL",MIS[[#This Row],[VALUE]]-MIS[[#This Row],[LIVE_VALUE]],MIS[[#This Row],[LIVE_VALUE]]-MIS[[#This Row],[VALUE]])</f>
        <v>1061.249999999709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7" t="str">
        <f>MIS[[#This Row],[TRADING SYMBOL]]</f>
        <v>NIFTY2552225000PE</v>
      </c>
      <c r="AJ947" t="str">
        <f>IF(RIGHT(MIS[[#This Row],[Main/Hedge]],4)="MAIN","MAIN","HEDGE")</f>
        <v>MAIN</v>
      </c>
      <c r="AK947" t="str" cm="1">
        <f t="array" ref="AK947">_xlfn._xlws.FILTER(Table4[Column1],ISNUMBER(SEARCH(Table4[Column1],MIS[[#This Row],[OrderUniqueIdentifier]])),"")</f>
        <v>VWAP</v>
      </c>
      <c r="AL947" t="str">
        <f>MIS[[#This Row],[Broker]]</f>
        <v>AR</v>
      </c>
      <c r="AM947" t="str">
        <f>MIS[[#This Row],[ClientID]]</f>
        <v>GKOHN3R110</v>
      </c>
    </row>
    <row r="948" spans="1:39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155.05000000000001</v>
      </c>
      <c r="AE948">
        <f>MIS[[#This Row],[OrderAverageTradedPrice]]*MIS[[#This Row],[OrderQuantity]]</f>
        <v>70349.999999999854</v>
      </c>
      <c r="AF948">
        <f>MIS[[#This Row],[LTP]]*MIS[[#This Row],[OrderQuantity]]</f>
        <v>69772.5</v>
      </c>
      <c r="AG948">
        <f>IF(MIS[[#This Row],[OrderSide]]="SELL",MIS[[#This Row],[VALUE]]-MIS[[#This Row],[LIVE_VALUE]],MIS[[#This Row],[LIVE_VALUE]]-MIS[[#This Row],[VALUE]])</f>
        <v>577.49999999985448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8" t="str">
        <f>MIS[[#This Row],[TRADING SYMBOL]]</f>
        <v>NIFTY2552225000PE</v>
      </c>
      <c r="AJ948" t="str">
        <f>IF(RIGHT(MIS[[#This Row],[Main/Hedge]],4)="MAIN","MAIN","HEDGE")</f>
        <v>MAIN</v>
      </c>
      <c r="AK948" t="str" cm="1">
        <f t="array" ref="AK948">_xlfn._xlws.FILTER(Table4[Column1],ISNUMBER(SEARCH(Table4[Column1],MIS[[#This Row],[OrderUniqueIdentifier]])),"")</f>
        <v>VWAP</v>
      </c>
      <c r="AL948" t="str">
        <f>MIS[[#This Row],[Broker]]</f>
        <v>AR</v>
      </c>
      <c r="AM948" t="str">
        <f>MIS[[#This Row],[ClientID]]</f>
        <v>GKOHNS211</v>
      </c>
    </row>
    <row r="949" spans="1:39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155.05000000000001</v>
      </c>
      <c r="AE949">
        <f>MIS[[#This Row],[OrderAverageTradedPrice]]*MIS[[#This Row],[OrderQuantity]]</f>
        <v>46920</v>
      </c>
      <c r="AF949">
        <f>MIS[[#This Row],[LTP]]*MIS[[#This Row],[OrderQuantity]]</f>
        <v>46515</v>
      </c>
      <c r="AG949">
        <f>IF(MIS[[#This Row],[OrderSide]]="SELL",MIS[[#This Row],[VALUE]]-MIS[[#This Row],[LIVE_VALUE]],MIS[[#This Row],[LIVE_VALUE]]-MIS[[#This Row],[VALUE]])</f>
        <v>405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9" t="str">
        <f>MIS[[#This Row],[TRADING SYMBOL]]</f>
        <v>NIFTY2552225000PE</v>
      </c>
      <c r="AJ949" t="str">
        <f>IF(RIGHT(MIS[[#This Row],[Main/Hedge]],4)="MAIN","MAIN","HEDGE")</f>
        <v>MAIN</v>
      </c>
      <c r="AK949" t="str" cm="1">
        <f t="array" ref="AK949">_xlfn._xlws.FILTER(Table4[Column1],ISNUMBER(SEARCH(Table4[Column1],MIS[[#This Row],[OrderUniqueIdentifier]])),"")</f>
        <v>VWAP</v>
      </c>
      <c r="AL949" t="str">
        <f>MIS[[#This Row],[Broker]]</f>
        <v>AR</v>
      </c>
      <c r="AM949" t="str">
        <f>MIS[[#This Row],[ClientID]]</f>
        <v>JPF1A119</v>
      </c>
    </row>
    <row r="950" spans="1:39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155.05000000000001</v>
      </c>
      <c r="AE950">
        <f>MIS[[#This Row],[OrderAverageTradedPrice]]*MIS[[#This Row],[OrderQuantity]]</f>
        <v>23490</v>
      </c>
      <c r="AF950">
        <f>MIS[[#This Row],[LTP]]*MIS[[#This Row],[OrderQuantity]]</f>
        <v>23257.5</v>
      </c>
      <c r="AG950">
        <f>IF(MIS[[#This Row],[OrderSide]]="SELL",MIS[[#This Row],[VALUE]]-MIS[[#This Row],[LIVE_VALUE]],MIS[[#This Row],[LIVE_VALUE]]-MIS[[#This Row],[VALUE]])</f>
        <v>232.5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0" t="str">
        <f>MIS[[#This Row],[TRADING SYMBOL]]</f>
        <v>NIFTY2552225000PE</v>
      </c>
      <c r="AJ950" t="str">
        <f>IF(RIGHT(MIS[[#This Row],[Main/Hedge]],4)="MAIN","MAIN","HEDGE")</f>
        <v>MAIN</v>
      </c>
      <c r="AK950" t="str" cm="1">
        <f t="array" ref="AK950">_xlfn._xlws.FILTER(Table4[Column1],ISNUMBER(SEARCH(Table4[Column1],MIS[[#This Row],[OrderUniqueIdentifier]])),"")</f>
        <v>VWAP</v>
      </c>
      <c r="AL950" t="str">
        <f>MIS[[#This Row],[Broker]]</f>
        <v>AR</v>
      </c>
      <c r="AM950" t="str">
        <f>MIS[[#This Row],[ClientID]]</f>
        <v>JPF1A184</v>
      </c>
    </row>
    <row r="951" spans="1:39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155.05000000000001</v>
      </c>
      <c r="AE951">
        <f>MIS[[#This Row],[OrderAverageTradedPrice]]*MIS[[#This Row],[OrderQuantity]]</f>
        <v>70664.99999999984</v>
      </c>
      <c r="AF951">
        <f>MIS[[#This Row],[LTP]]*MIS[[#This Row],[OrderQuantity]]</f>
        <v>69772.5</v>
      </c>
      <c r="AG951">
        <f>IF(MIS[[#This Row],[OrderSide]]="SELL",MIS[[#This Row],[VALUE]]-MIS[[#This Row],[LIVE_VALUE]],MIS[[#This Row],[LIVE_VALUE]]-MIS[[#This Row],[VALUE]])</f>
        <v>892.49999999983993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1" t="str">
        <f>MIS[[#This Row],[TRADING SYMBOL]]</f>
        <v>NIFTY2552225000PE</v>
      </c>
      <c r="AJ951" t="str">
        <f>IF(RIGHT(MIS[[#This Row],[Main/Hedge]],4)="MAIN","MAIN","HEDGE")</f>
        <v>MAIN</v>
      </c>
      <c r="AK951" t="str" cm="1">
        <f t="array" ref="AK951">_xlfn._xlws.FILTER(Table4[Column1],ISNUMBER(SEARCH(Table4[Column1],MIS[[#This Row],[OrderUniqueIdentifier]])),"")</f>
        <v>VWAP</v>
      </c>
      <c r="AL951" t="str">
        <f>MIS[[#This Row],[Broker]]</f>
        <v>AR</v>
      </c>
      <c r="AM951" t="str">
        <f>MIS[[#This Row],[ClientID]]</f>
        <v>JPF1A195</v>
      </c>
    </row>
    <row r="952" spans="1:39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155.05000000000001</v>
      </c>
      <c r="AE952">
        <f>MIS[[#This Row],[OrderAverageTradedPrice]]*MIS[[#This Row],[OrderQuantity]]</f>
        <v>11790</v>
      </c>
      <c r="AF952">
        <f>MIS[[#This Row],[LTP]]*MIS[[#This Row],[OrderQuantity]]</f>
        <v>11628.75</v>
      </c>
      <c r="AG952">
        <f>IF(MIS[[#This Row],[OrderSide]]="SELL",MIS[[#This Row],[VALUE]]-MIS[[#This Row],[LIVE_VALUE]],MIS[[#This Row],[LIVE_VALUE]]-MIS[[#This Row],[VALUE]])</f>
        <v>161.25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2" t="str">
        <f>MIS[[#This Row],[TRADING SYMBOL]]</f>
        <v>NIFTY2552225000PE</v>
      </c>
      <c r="AJ952" t="str">
        <f>IF(RIGHT(MIS[[#This Row],[Main/Hedge]],4)="MAIN","MAIN","HEDGE")</f>
        <v>MAIN</v>
      </c>
      <c r="AK952" t="str" cm="1">
        <f t="array" ref="AK952">_xlfn._xlws.FILTER(Table4[Column1],ISNUMBER(SEARCH(Table4[Column1],MIS[[#This Row],[OrderUniqueIdentifier]])),"")</f>
        <v>VWAP</v>
      </c>
      <c r="AL952" t="str">
        <f>MIS[[#This Row],[Broker]]</f>
        <v>AR</v>
      </c>
      <c r="AM952" t="str">
        <f>MIS[[#This Row],[ClientID]]</f>
        <v>JPF1A206</v>
      </c>
    </row>
    <row r="953" spans="1:39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155.05000000000001</v>
      </c>
      <c r="AE953">
        <f>MIS[[#This Row],[OrderAverageTradedPrice]]*MIS[[#This Row],[OrderQuantity]]</f>
        <v>82215</v>
      </c>
      <c r="AF953">
        <f>MIS[[#This Row],[LTP]]*MIS[[#This Row],[OrderQuantity]]</f>
        <v>81401.25</v>
      </c>
      <c r="AG953">
        <f>IF(MIS[[#This Row],[OrderSide]]="SELL",MIS[[#This Row],[VALUE]]-MIS[[#This Row],[LIVE_VALUE]],MIS[[#This Row],[LIVE_VALUE]]-MIS[[#This Row],[VALUE]])</f>
        <v>813.75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3" t="str">
        <f>MIS[[#This Row],[TRADING SYMBOL]]</f>
        <v>NIFTY2552225000PE</v>
      </c>
      <c r="AJ953" t="str">
        <f>IF(RIGHT(MIS[[#This Row],[Main/Hedge]],4)="MAIN","MAIN","HEDGE")</f>
        <v>MAIN</v>
      </c>
      <c r="AK953" t="str" cm="1">
        <f t="array" ref="AK953">_xlfn._xlws.FILTER(Table4[Column1],ISNUMBER(SEARCH(Table4[Column1],MIS[[#This Row],[OrderUniqueIdentifier]])),"")</f>
        <v>VWAP</v>
      </c>
      <c r="AL953" t="str">
        <f>MIS[[#This Row],[Broker]]</f>
        <v>AR</v>
      </c>
      <c r="AM953" t="str">
        <f>MIS[[#This Row],[ClientID]]</f>
        <v>JPF1C156</v>
      </c>
    </row>
    <row r="954" spans="1:39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155.05000000000001</v>
      </c>
      <c r="AE954">
        <f>MIS[[#This Row],[OrderAverageTradedPrice]]*MIS[[#This Row],[OrderQuantity]]</f>
        <v>23460</v>
      </c>
      <c r="AF954">
        <f>MIS[[#This Row],[LTP]]*MIS[[#This Row],[OrderQuantity]]</f>
        <v>23257.5</v>
      </c>
      <c r="AG954">
        <f>IF(MIS[[#This Row],[OrderSide]]="SELL",MIS[[#This Row],[VALUE]]-MIS[[#This Row],[LIVE_VALUE]],MIS[[#This Row],[LIVE_VALUE]]-MIS[[#This Row],[VALUE]])</f>
        <v>202.5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4" t="str">
        <f>MIS[[#This Row],[TRADING SYMBOL]]</f>
        <v>NIFTY2552225000PE</v>
      </c>
      <c r="AJ954" t="str">
        <f>IF(RIGHT(MIS[[#This Row],[Main/Hedge]],4)="MAIN","MAIN","HEDGE")</f>
        <v>MAIN</v>
      </c>
      <c r="AK954" t="str" cm="1">
        <f t="array" ref="AK954">_xlfn._xlws.FILTER(Table4[Column1],ISNUMBER(SEARCH(Table4[Column1],MIS[[#This Row],[OrderUniqueIdentifier]])),"")</f>
        <v>VWAP</v>
      </c>
      <c r="AL954" t="str">
        <f>MIS[[#This Row],[Broker]]</f>
        <v>AR</v>
      </c>
      <c r="AM954" t="str">
        <f>MIS[[#This Row],[ClientID]]</f>
        <v>JPF1D107</v>
      </c>
    </row>
    <row r="955" spans="1:39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155.05000000000001</v>
      </c>
      <c r="AE955">
        <f>MIS[[#This Row],[OrderAverageTradedPrice]]*MIS[[#This Row],[OrderQuantity]]</f>
        <v>11700</v>
      </c>
      <c r="AF955">
        <f>MIS[[#This Row],[LTP]]*MIS[[#This Row],[OrderQuantity]]</f>
        <v>11628.75</v>
      </c>
      <c r="AG955">
        <f>IF(MIS[[#This Row],[OrderSide]]="SELL",MIS[[#This Row],[VALUE]]-MIS[[#This Row],[LIVE_VALUE]],MIS[[#This Row],[LIVE_VALUE]]-MIS[[#This Row],[VALUE]])</f>
        <v>71.25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5" t="str">
        <f>MIS[[#This Row],[TRADING SYMBOL]]</f>
        <v>NIFTY2552225000PE</v>
      </c>
      <c r="AJ955" t="str">
        <f>IF(RIGHT(MIS[[#This Row],[Main/Hedge]],4)="MAIN","MAIN","HEDGE")</f>
        <v>MAIN</v>
      </c>
      <c r="AK955" t="str" cm="1">
        <f t="array" ref="AK955">_xlfn._xlws.FILTER(Table4[Column1],ISNUMBER(SEARCH(Table4[Column1],MIS[[#This Row],[OrderUniqueIdentifier]])),"")</f>
        <v>VWAP</v>
      </c>
      <c r="AL955" t="str">
        <f>MIS[[#This Row],[Broker]]</f>
        <v>AR</v>
      </c>
      <c r="AM955" t="str">
        <f>MIS[[#This Row],[ClientID]]</f>
        <v>JPF1D166</v>
      </c>
    </row>
    <row r="956" spans="1:39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155.05000000000001</v>
      </c>
      <c r="AE956">
        <f>MIS[[#This Row],[OrderAverageTradedPrice]]*MIS[[#This Row],[OrderQuantity]]</f>
        <v>23460</v>
      </c>
      <c r="AF956">
        <f>MIS[[#This Row],[LTP]]*MIS[[#This Row],[OrderQuantity]]</f>
        <v>23257.5</v>
      </c>
      <c r="AG956">
        <f>IF(MIS[[#This Row],[OrderSide]]="SELL",MIS[[#This Row],[VALUE]]-MIS[[#This Row],[LIVE_VALUE]],MIS[[#This Row],[LIVE_VALUE]]-MIS[[#This Row],[VALUE]])</f>
        <v>202.5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6" t="str">
        <f>MIS[[#This Row],[TRADING SYMBOL]]</f>
        <v>NIFTY2552225000PE</v>
      </c>
      <c r="AJ956" t="str">
        <f>IF(RIGHT(MIS[[#This Row],[Main/Hedge]],4)="MAIN","MAIN","HEDGE")</f>
        <v>MAIN</v>
      </c>
      <c r="AK956" t="str" cm="1">
        <f t="array" ref="AK956">_xlfn._xlws.FILTER(Table4[Column1],ISNUMBER(SEARCH(Table4[Column1],MIS[[#This Row],[OrderUniqueIdentifier]])),"")</f>
        <v>VWAP</v>
      </c>
      <c r="AL956" t="str">
        <f>MIS[[#This Row],[Broker]]</f>
        <v>AR</v>
      </c>
      <c r="AM956" t="str">
        <f>MIS[[#This Row],[ClientID]]</f>
        <v>JPF1G102</v>
      </c>
    </row>
    <row r="957" spans="1:39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155.05000000000001</v>
      </c>
      <c r="AE957">
        <f>MIS[[#This Row],[OrderAverageTradedPrice]]*MIS[[#This Row],[OrderQuantity]]</f>
        <v>11722.5</v>
      </c>
      <c r="AF957">
        <f>MIS[[#This Row],[LTP]]*MIS[[#This Row],[OrderQuantity]]</f>
        <v>11628.75</v>
      </c>
      <c r="AG957">
        <f>IF(MIS[[#This Row],[OrderSide]]="SELL",MIS[[#This Row],[VALUE]]-MIS[[#This Row],[LIVE_VALUE]],MIS[[#This Row],[LIVE_VALUE]]-MIS[[#This Row],[VALUE]])</f>
        <v>93.75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7" t="str">
        <f>MIS[[#This Row],[TRADING SYMBOL]]</f>
        <v>NIFTY2552225000PE</v>
      </c>
      <c r="AJ957" t="str">
        <f>IF(RIGHT(MIS[[#This Row],[Main/Hedge]],4)="MAIN","MAIN","HEDGE")</f>
        <v>MAIN</v>
      </c>
      <c r="AK957" t="str" cm="1">
        <f t="array" ref="AK957">_xlfn._xlws.FILTER(Table4[Column1],ISNUMBER(SEARCH(Table4[Column1],MIS[[#This Row],[OrderUniqueIdentifier]])),"")</f>
        <v>VWAP</v>
      </c>
      <c r="AL957" t="str">
        <f>MIS[[#This Row],[Broker]]</f>
        <v>AR</v>
      </c>
      <c r="AM957" t="str">
        <f>MIS[[#This Row],[ClientID]]</f>
        <v>JPF1J101</v>
      </c>
    </row>
    <row r="958" spans="1:39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155.05000000000001</v>
      </c>
      <c r="AE958">
        <f>MIS[[#This Row],[OrderAverageTradedPrice]]*MIS[[#This Row],[OrderQuantity]]</f>
        <v>23497.5</v>
      </c>
      <c r="AF958">
        <f>MIS[[#This Row],[LTP]]*MIS[[#This Row],[OrderQuantity]]</f>
        <v>23257.5</v>
      </c>
      <c r="AG958">
        <f>IF(MIS[[#This Row],[OrderSide]]="SELL",MIS[[#This Row],[VALUE]]-MIS[[#This Row],[LIVE_VALUE]],MIS[[#This Row],[LIVE_VALUE]]-MIS[[#This Row],[VALUE]])</f>
        <v>240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8" t="str">
        <f>MIS[[#This Row],[TRADING SYMBOL]]</f>
        <v>NIFTY2552225000PE</v>
      </c>
      <c r="AJ958" t="str">
        <f>IF(RIGHT(MIS[[#This Row],[Main/Hedge]],4)="MAIN","MAIN","HEDGE")</f>
        <v>MAIN</v>
      </c>
      <c r="AK958" t="str" cm="1">
        <f t="array" ref="AK958">_xlfn._xlws.FILTER(Table4[Column1],ISNUMBER(SEARCH(Table4[Column1],MIS[[#This Row],[OrderUniqueIdentifier]])),"")</f>
        <v>VWAP</v>
      </c>
      <c r="AL958" t="str">
        <f>MIS[[#This Row],[Broker]]</f>
        <v>AR</v>
      </c>
      <c r="AM958" t="str">
        <f>MIS[[#This Row],[ClientID]]</f>
        <v>JPF1L102</v>
      </c>
    </row>
    <row r="959" spans="1:39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155.05000000000001</v>
      </c>
      <c r="AE959">
        <f>MIS[[#This Row],[OrderAverageTradedPrice]]*MIS[[#This Row],[OrderQuantity]]</f>
        <v>23598.75</v>
      </c>
      <c r="AF959">
        <f>MIS[[#This Row],[LTP]]*MIS[[#This Row],[OrderQuantity]]</f>
        <v>23257.5</v>
      </c>
      <c r="AG959">
        <f>IF(MIS[[#This Row],[OrderSide]]="SELL",MIS[[#This Row],[VALUE]]-MIS[[#This Row],[LIVE_VALUE]],MIS[[#This Row],[LIVE_VALUE]]-MIS[[#This Row],[VALUE]])</f>
        <v>341.25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9" t="str">
        <f>MIS[[#This Row],[TRADING SYMBOL]]</f>
        <v>NIFTY2552225000PE</v>
      </c>
      <c r="AJ959" t="str">
        <f>IF(RIGHT(MIS[[#This Row],[Main/Hedge]],4)="MAIN","MAIN","HEDGE")</f>
        <v>MAIN</v>
      </c>
      <c r="AK959" t="str" cm="1">
        <f t="array" ref="AK959">_xlfn._xlws.FILTER(Table4[Column1],ISNUMBER(SEARCH(Table4[Column1],MIS[[#This Row],[OrderUniqueIdentifier]])),"")</f>
        <v>VWAP</v>
      </c>
      <c r="AL959" t="str">
        <f>MIS[[#This Row],[Broker]]</f>
        <v>AR</v>
      </c>
      <c r="AM959" t="str">
        <f>MIS[[#This Row],[ClientID]]</f>
        <v>JPF1M118</v>
      </c>
    </row>
    <row r="960" spans="1:39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155.05000000000001</v>
      </c>
      <c r="AE960">
        <f>MIS[[#This Row],[OrderAverageTradedPrice]]*MIS[[#This Row],[OrderQuantity]]</f>
        <v>70706.25</v>
      </c>
      <c r="AF960">
        <f>MIS[[#This Row],[LTP]]*MIS[[#This Row],[OrderQuantity]]</f>
        <v>69772.5</v>
      </c>
      <c r="AG960">
        <f>IF(MIS[[#This Row],[OrderSide]]="SELL",MIS[[#This Row],[VALUE]]-MIS[[#This Row],[LIVE_VALUE]],MIS[[#This Row],[LIVE_VALUE]]-MIS[[#This Row],[VALUE]])</f>
        <v>933.75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0" t="str">
        <f>MIS[[#This Row],[TRADING SYMBOL]]</f>
        <v>NIFTY2552225000PE</v>
      </c>
      <c r="AJ960" t="str">
        <f>IF(RIGHT(MIS[[#This Row],[Main/Hedge]],4)="MAIN","MAIN","HEDGE")</f>
        <v>MAIN</v>
      </c>
      <c r="AK960" t="str" cm="1">
        <f t="array" ref="AK960">_xlfn._xlws.FILTER(Table4[Column1],ISNUMBER(SEARCH(Table4[Column1],MIS[[#This Row],[OrderUniqueIdentifier]])),"")</f>
        <v>VWAP</v>
      </c>
      <c r="AL960" t="str">
        <f>MIS[[#This Row],[Broker]]</f>
        <v>AR</v>
      </c>
      <c r="AM960" t="str">
        <f>MIS[[#This Row],[ClientID]]</f>
        <v>JPF1N112</v>
      </c>
    </row>
    <row r="961" spans="1:39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155.05000000000001</v>
      </c>
      <c r="AE961">
        <f>MIS[[#This Row],[OrderAverageTradedPrice]]*MIS[[#This Row],[OrderQuantity]]</f>
        <v>35190</v>
      </c>
      <c r="AF961">
        <f>MIS[[#This Row],[LTP]]*MIS[[#This Row],[OrderQuantity]]</f>
        <v>34886.25</v>
      </c>
      <c r="AG961">
        <f>IF(MIS[[#This Row],[OrderSide]]="SELL",MIS[[#This Row],[VALUE]]-MIS[[#This Row],[LIVE_VALUE]],MIS[[#This Row],[LIVE_VALUE]]-MIS[[#This Row],[VALUE]])</f>
        <v>303.75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1" t="str">
        <f>MIS[[#This Row],[TRADING SYMBOL]]</f>
        <v>NIFTY2552225000PE</v>
      </c>
      <c r="AJ961" t="str">
        <f>IF(RIGHT(MIS[[#This Row],[Main/Hedge]],4)="MAIN","MAIN","HEDGE")</f>
        <v>MAIN</v>
      </c>
      <c r="AK961" t="str" cm="1">
        <f t="array" ref="AK961">_xlfn._xlws.FILTER(Table4[Column1],ISNUMBER(SEARCH(Table4[Column1],MIS[[#This Row],[OrderUniqueIdentifier]])),"")</f>
        <v>VWAP</v>
      </c>
      <c r="AL961" t="str">
        <f>MIS[[#This Row],[Broker]]</f>
        <v>AR</v>
      </c>
      <c r="AM961" t="str">
        <f>MIS[[#This Row],[ClientID]]</f>
        <v>JPF1N171</v>
      </c>
    </row>
    <row r="962" spans="1:39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155.05000000000001</v>
      </c>
      <c r="AE962">
        <f>MIS[[#This Row],[OrderAverageTradedPrice]]*MIS[[#This Row],[OrderQuantity]]</f>
        <v>23433.75</v>
      </c>
      <c r="AF962">
        <f>MIS[[#This Row],[LTP]]*MIS[[#This Row],[OrderQuantity]]</f>
        <v>23257.5</v>
      </c>
      <c r="AG962">
        <f>IF(MIS[[#This Row],[OrderSide]]="SELL",MIS[[#This Row],[VALUE]]-MIS[[#This Row],[LIVE_VALUE]],MIS[[#This Row],[LIVE_VALUE]]-MIS[[#This Row],[VALUE]])</f>
        <v>176.25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2" t="str">
        <f>MIS[[#This Row],[TRADING SYMBOL]]</f>
        <v>NIFTY2552225000PE</v>
      </c>
      <c r="AJ962" t="str">
        <f>IF(RIGHT(MIS[[#This Row],[Main/Hedge]],4)="MAIN","MAIN","HEDGE")</f>
        <v>MAIN</v>
      </c>
      <c r="AK962" t="str" cm="1">
        <f t="array" ref="AK962">_xlfn._xlws.FILTER(Table4[Column1],ISNUMBER(SEARCH(Table4[Column1],MIS[[#This Row],[OrderUniqueIdentifier]])),"")</f>
        <v>VWAP</v>
      </c>
      <c r="AL962" t="str">
        <f>MIS[[#This Row],[Broker]]</f>
        <v>AR</v>
      </c>
      <c r="AM962" t="str">
        <f>MIS[[#This Row],[ClientID]]</f>
        <v>JPF1N180</v>
      </c>
    </row>
    <row r="963" spans="1:39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155.05000000000001</v>
      </c>
      <c r="AE963">
        <f>MIS[[#This Row],[OrderAverageTradedPrice]]*MIS[[#This Row],[OrderQuantity]]</f>
        <v>70110</v>
      </c>
      <c r="AF963">
        <f>MIS[[#This Row],[LTP]]*MIS[[#This Row],[OrderQuantity]]</f>
        <v>69772.5</v>
      </c>
      <c r="AG963">
        <f>IF(MIS[[#This Row],[OrderSide]]="SELL",MIS[[#This Row],[VALUE]]-MIS[[#This Row],[LIVE_VALUE]],MIS[[#This Row],[LIVE_VALUE]]-MIS[[#This Row],[VALUE]])</f>
        <v>337.5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3" t="str">
        <f>MIS[[#This Row],[TRADING SYMBOL]]</f>
        <v>NIFTY2552225000PE</v>
      </c>
      <c r="AJ963" t="str">
        <f>IF(RIGHT(MIS[[#This Row],[Main/Hedge]],4)="MAIN","MAIN","HEDGE")</f>
        <v>MAIN</v>
      </c>
      <c r="AK963" t="str" cm="1">
        <f t="array" ref="AK963">_xlfn._xlws.FILTER(Table4[Column1],ISNUMBER(SEARCH(Table4[Column1],MIS[[#This Row],[OrderUniqueIdentifier]])),"")</f>
        <v>VWAP</v>
      </c>
      <c r="AL963" t="str">
        <f>MIS[[#This Row],[Broker]]</f>
        <v>AR</v>
      </c>
      <c r="AM963" t="str">
        <f>MIS[[#This Row],[ClientID]]</f>
        <v>JPF1P164</v>
      </c>
    </row>
    <row r="964" spans="1:39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155.05000000000001</v>
      </c>
      <c r="AE964">
        <f>MIS[[#This Row],[OrderAverageTradedPrice]]*MIS[[#This Row],[OrderQuantity]]</f>
        <v>23482.5</v>
      </c>
      <c r="AF964">
        <f>MIS[[#This Row],[LTP]]*MIS[[#This Row],[OrderQuantity]]</f>
        <v>23257.5</v>
      </c>
      <c r="AG964">
        <f>IF(MIS[[#This Row],[OrderSide]]="SELL",MIS[[#This Row],[VALUE]]-MIS[[#This Row],[LIVE_VALUE]],MIS[[#This Row],[LIVE_VALUE]]-MIS[[#This Row],[VALUE]])</f>
        <v>225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4" t="str">
        <f>MIS[[#This Row],[TRADING SYMBOL]]</f>
        <v>NIFTY2552225000PE</v>
      </c>
      <c r="AJ964" t="str">
        <f>IF(RIGHT(MIS[[#This Row],[Main/Hedge]],4)="MAIN","MAIN","HEDGE")</f>
        <v>MAIN</v>
      </c>
      <c r="AK964" t="str" cm="1">
        <f t="array" ref="AK964">_xlfn._xlws.FILTER(Table4[Column1],ISNUMBER(SEARCH(Table4[Column1],MIS[[#This Row],[OrderUniqueIdentifier]])),"")</f>
        <v>VWAP</v>
      </c>
      <c r="AL964" t="str">
        <f>MIS[[#This Row],[Broker]]</f>
        <v>AR</v>
      </c>
      <c r="AM964" t="str">
        <f>MIS[[#This Row],[ClientID]]</f>
        <v>JPF1P170</v>
      </c>
    </row>
    <row r="965" spans="1:39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155.05000000000001</v>
      </c>
      <c r="AE965">
        <f>MIS[[#This Row],[OrderAverageTradedPrice]]*MIS[[#This Row],[OrderQuantity]]</f>
        <v>11748.75</v>
      </c>
      <c r="AF965">
        <f>MIS[[#This Row],[LTP]]*MIS[[#This Row],[OrderQuantity]]</f>
        <v>11628.75</v>
      </c>
      <c r="AG965">
        <f>IF(MIS[[#This Row],[OrderSide]]="SELL",MIS[[#This Row],[VALUE]]-MIS[[#This Row],[LIVE_VALUE]],MIS[[#This Row],[LIVE_VALUE]]-MIS[[#This Row],[VALUE]])</f>
        <v>120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5" t="str">
        <f>MIS[[#This Row],[TRADING SYMBOL]]</f>
        <v>NIFTY2552225000PE</v>
      </c>
      <c r="AJ965" t="str">
        <f>IF(RIGHT(MIS[[#This Row],[Main/Hedge]],4)="MAIN","MAIN","HEDGE")</f>
        <v>MAIN</v>
      </c>
      <c r="AK965" t="str" cm="1">
        <f t="array" ref="AK965">_xlfn._xlws.FILTER(Table4[Column1],ISNUMBER(SEARCH(Table4[Column1],MIS[[#This Row],[OrderUniqueIdentifier]])),"")</f>
        <v>VWAP</v>
      </c>
      <c r="AL965" t="str">
        <f>MIS[[#This Row],[Broker]]</f>
        <v>AR</v>
      </c>
      <c r="AM965" t="str">
        <f>MIS[[#This Row],[ClientID]]</f>
        <v>JPF1R134</v>
      </c>
    </row>
    <row r="966" spans="1:39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155.05000000000001</v>
      </c>
      <c r="AE966">
        <f>MIS[[#This Row],[OrderAverageTradedPrice]]*MIS[[#This Row],[OrderQuantity]]</f>
        <v>117862.5</v>
      </c>
      <c r="AF966">
        <f>MIS[[#This Row],[LTP]]*MIS[[#This Row],[OrderQuantity]]</f>
        <v>116287.50000000001</v>
      </c>
      <c r="AG966">
        <f>IF(MIS[[#This Row],[OrderSide]]="SELL",MIS[[#This Row],[VALUE]]-MIS[[#This Row],[LIVE_VALUE]],MIS[[#This Row],[LIVE_VALUE]]-MIS[[#This Row],[VALUE]])</f>
        <v>1574.9999999999854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6" t="str">
        <f>MIS[[#This Row],[TRADING SYMBOL]]</f>
        <v>NIFTY2552225000PE</v>
      </c>
      <c r="AJ966" t="str">
        <f>IF(RIGHT(MIS[[#This Row],[Main/Hedge]],4)="MAIN","MAIN","HEDGE")</f>
        <v>MAIN</v>
      </c>
      <c r="AK966" t="str" cm="1">
        <f t="array" ref="AK966">_xlfn._xlws.FILTER(Table4[Column1],ISNUMBER(SEARCH(Table4[Column1],MIS[[#This Row],[OrderUniqueIdentifier]])),"")</f>
        <v>VWAP</v>
      </c>
      <c r="AL966" t="str">
        <f>MIS[[#This Row],[Broker]]</f>
        <v>AR</v>
      </c>
      <c r="AM966" t="str">
        <f>MIS[[#This Row],[ClientID]]</f>
        <v>JPF1S215</v>
      </c>
    </row>
    <row r="967" spans="1:39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155.05000000000001</v>
      </c>
      <c r="AE967">
        <f>MIS[[#This Row],[OrderAverageTradedPrice]]*MIS[[#This Row],[OrderQuantity]]</f>
        <v>23561.25</v>
      </c>
      <c r="AF967">
        <f>MIS[[#This Row],[LTP]]*MIS[[#This Row],[OrderQuantity]]</f>
        <v>23257.5</v>
      </c>
      <c r="AG967">
        <f>IF(MIS[[#This Row],[OrderSide]]="SELL",MIS[[#This Row],[VALUE]]-MIS[[#This Row],[LIVE_VALUE]],MIS[[#This Row],[LIVE_VALUE]]-MIS[[#This Row],[VALUE]])</f>
        <v>303.75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7" t="str">
        <f>MIS[[#This Row],[TRADING SYMBOL]]</f>
        <v>NIFTY2552225000PE</v>
      </c>
      <c r="AJ967" t="str">
        <f>IF(RIGHT(MIS[[#This Row],[Main/Hedge]],4)="MAIN","MAIN","HEDGE")</f>
        <v>MAIN</v>
      </c>
      <c r="AK967" t="str" cm="1">
        <f t="array" ref="AK967">_xlfn._xlws.FILTER(Table4[Column1],ISNUMBER(SEARCH(Table4[Column1],MIS[[#This Row],[OrderUniqueIdentifier]])),"")</f>
        <v>VWAP</v>
      </c>
      <c r="AL967" t="str">
        <f>MIS[[#This Row],[Broker]]</f>
        <v>AR</v>
      </c>
      <c r="AM967" t="str">
        <f>MIS[[#This Row],[ClientID]]</f>
        <v>JPF1S217</v>
      </c>
    </row>
    <row r="968" spans="1:39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155.05000000000001</v>
      </c>
      <c r="AE968">
        <f>MIS[[#This Row],[OrderAverageTradedPrice]]*MIS[[#This Row],[OrderQuantity]]</f>
        <v>11748.75</v>
      </c>
      <c r="AF968">
        <f>MIS[[#This Row],[LTP]]*MIS[[#This Row],[OrderQuantity]]</f>
        <v>11628.75</v>
      </c>
      <c r="AG968">
        <f>IF(MIS[[#This Row],[OrderSide]]="SELL",MIS[[#This Row],[VALUE]]-MIS[[#This Row],[LIVE_VALUE]],MIS[[#This Row],[LIVE_VALUE]]-MIS[[#This Row],[VALUE]])</f>
        <v>120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8" t="str">
        <f>MIS[[#This Row],[TRADING SYMBOL]]</f>
        <v>NIFTY2552225000PE</v>
      </c>
      <c r="AJ968" t="str">
        <f>IF(RIGHT(MIS[[#This Row],[Main/Hedge]],4)="MAIN","MAIN","HEDGE")</f>
        <v>MAIN</v>
      </c>
      <c r="AK968" t="str" cm="1">
        <f t="array" ref="AK968">_xlfn._xlws.FILTER(Table4[Column1],ISNUMBER(SEARCH(Table4[Column1],MIS[[#This Row],[OrderUniqueIdentifier]])),"")</f>
        <v>VWAP</v>
      </c>
      <c r="AL968" t="str">
        <f>MIS[[#This Row],[Broker]]</f>
        <v>AR</v>
      </c>
      <c r="AM968" t="str">
        <f>MIS[[#This Row],[ClientID]]</f>
        <v>JPF1T101</v>
      </c>
    </row>
    <row r="969" spans="1:39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155.05000000000001</v>
      </c>
      <c r="AE969">
        <f>MIS[[#This Row],[OrderAverageTradedPrice]]*MIS[[#This Row],[OrderQuantity]]</f>
        <v>23490</v>
      </c>
      <c r="AF969">
        <f>MIS[[#This Row],[LTP]]*MIS[[#This Row],[OrderQuantity]]</f>
        <v>23257.5</v>
      </c>
      <c r="AG969">
        <f>IF(MIS[[#This Row],[OrderSide]]="SELL",MIS[[#This Row],[VALUE]]-MIS[[#This Row],[LIVE_VALUE]],MIS[[#This Row],[LIVE_VALUE]]-MIS[[#This Row],[VALUE]])</f>
        <v>232.5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9" t="str">
        <f>MIS[[#This Row],[TRADING SYMBOL]]</f>
        <v>NIFTY2552225000PE</v>
      </c>
      <c r="AJ969" t="str">
        <f>IF(RIGHT(MIS[[#This Row],[Main/Hedge]],4)="MAIN","MAIN","HEDGE")</f>
        <v>MAIN</v>
      </c>
      <c r="AK969" t="str" cm="1">
        <f t="array" ref="AK969">_xlfn._xlws.FILTER(Table4[Column1],ISNUMBER(SEARCH(Table4[Column1],MIS[[#This Row],[OrderUniqueIdentifier]])),"")</f>
        <v>VWAP</v>
      </c>
      <c r="AL969" t="str">
        <f>MIS[[#This Row],[Broker]]</f>
        <v>AR</v>
      </c>
      <c r="AM969" t="str">
        <f>MIS[[#This Row],[ClientID]]</f>
        <v>JPF1V164</v>
      </c>
    </row>
    <row r="970" spans="1:39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155.05000000000001</v>
      </c>
      <c r="AE970">
        <f>MIS[[#This Row],[OrderAverageTradedPrice]]*MIS[[#This Row],[OrderQuantity]]</f>
        <v>58739.999999999993</v>
      </c>
      <c r="AF970">
        <f>MIS[[#This Row],[LTP]]*MIS[[#This Row],[OrderQuantity]]</f>
        <v>58143.750000000007</v>
      </c>
      <c r="AG970">
        <f>IF(MIS[[#This Row],[OrderSide]]="SELL",MIS[[#This Row],[VALUE]]-MIS[[#This Row],[LIVE_VALUE]],MIS[[#This Row],[LIVE_VALUE]]-MIS[[#This Row],[VALUE]])</f>
        <v>596.24999999998545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0" t="str">
        <f>MIS[[#This Row],[TRADING SYMBOL]]</f>
        <v>NIFTY2552225000PE</v>
      </c>
      <c r="AJ970" t="str">
        <f>IF(RIGHT(MIS[[#This Row],[Main/Hedge]],4)="MAIN","MAIN","HEDGE")</f>
        <v>MAIN</v>
      </c>
      <c r="AK970" t="str" cm="1">
        <f t="array" ref="AK970">_xlfn._xlws.FILTER(Table4[Column1],ISNUMBER(SEARCH(Table4[Column1],MIS[[#This Row],[OrderUniqueIdentifier]])),"")</f>
        <v>VWAP</v>
      </c>
      <c r="AL970" t="str">
        <f>MIS[[#This Row],[Broker]]</f>
        <v>AR</v>
      </c>
      <c r="AM970" t="str">
        <f>MIS[[#This Row],[ClientID]]</f>
        <v>JPS10M103</v>
      </c>
    </row>
    <row r="971" spans="1:39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155.05000000000001</v>
      </c>
      <c r="AE971">
        <f>MIS[[#This Row],[OrderAverageTradedPrice]]*MIS[[#This Row],[OrderQuantity]]</f>
        <v>11730</v>
      </c>
      <c r="AF971">
        <f>MIS[[#This Row],[LTP]]*MIS[[#This Row],[OrderQuantity]]</f>
        <v>11628.75</v>
      </c>
      <c r="AG971">
        <f>IF(MIS[[#This Row],[OrderSide]]="SELL",MIS[[#This Row],[VALUE]]-MIS[[#This Row],[LIVE_VALUE]],MIS[[#This Row],[LIVE_VALUE]]-MIS[[#This Row],[VALUE]])</f>
        <v>101.25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1" t="str">
        <f>MIS[[#This Row],[TRADING SYMBOL]]</f>
        <v>NIFTY2552225000PE</v>
      </c>
      <c r="AJ971" t="str">
        <f>IF(RIGHT(MIS[[#This Row],[Main/Hedge]],4)="MAIN","MAIN","HEDGE")</f>
        <v>MAIN</v>
      </c>
      <c r="AK971" t="str" cm="1">
        <f t="array" ref="AK971">_xlfn._xlws.FILTER(Table4[Column1],ISNUMBER(SEARCH(Table4[Column1],MIS[[#This Row],[OrderUniqueIdentifier]])),"")</f>
        <v>VWAP</v>
      </c>
      <c r="AL971" t="str">
        <f>MIS[[#This Row],[Broker]]</f>
        <v>AR</v>
      </c>
      <c r="AM971" t="str">
        <f>MIS[[#This Row],[ClientID]]</f>
        <v>JPS7N102</v>
      </c>
    </row>
    <row r="972" spans="1:39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155.05000000000001</v>
      </c>
      <c r="AE972">
        <f>MIS[[#This Row],[OrderAverageTradedPrice]]*MIS[[#This Row],[OrderQuantity]]</f>
        <v>82541.249999999694</v>
      </c>
      <c r="AF972">
        <f>MIS[[#This Row],[LTP]]*MIS[[#This Row],[OrderQuantity]]</f>
        <v>81401.25</v>
      </c>
      <c r="AG972">
        <f>IF(MIS[[#This Row],[OrderSide]]="SELL",MIS[[#This Row],[VALUE]]-MIS[[#This Row],[LIVE_VALUE]],MIS[[#This Row],[LIVE_VALUE]]-MIS[[#This Row],[VALUE]])</f>
        <v>1139.9999999996944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2" t="str">
        <f>MIS[[#This Row],[TRADING SYMBOL]]</f>
        <v>NIFTY2552225000PE</v>
      </c>
      <c r="AJ972" t="str">
        <f>IF(RIGHT(MIS[[#This Row],[Main/Hedge]],4)="MAIN","MAIN","HEDGE")</f>
        <v>MAIN</v>
      </c>
      <c r="AK972" t="str" cm="1">
        <f t="array" ref="AK972">_xlfn._xlws.FILTER(Table4[Column1],ISNUMBER(SEARCH(Table4[Column1],MIS[[#This Row],[OrderUniqueIdentifier]])),"")</f>
        <v>VWAP</v>
      </c>
      <c r="AL972" t="str">
        <f>MIS[[#This Row],[Broker]]</f>
        <v>JAINAM3001</v>
      </c>
      <c r="AM972" t="str">
        <f>MIS[[#This Row],[ClientID]]</f>
        <v>DLL13461</v>
      </c>
    </row>
    <row r="973" spans="1:39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155.05000000000001</v>
      </c>
      <c r="AE973">
        <f>MIS[[#This Row],[OrderAverageTradedPrice]]*MIS[[#This Row],[OrderQuantity]]</f>
        <v>281051.24999999942</v>
      </c>
      <c r="AF973">
        <f>MIS[[#This Row],[LTP]]*MIS[[#This Row],[OrderQuantity]]</f>
        <v>279090</v>
      </c>
      <c r="AG973">
        <f>IF(MIS[[#This Row],[OrderSide]]="SELL",MIS[[#This Row],[VALUE]]-MIS[[#This Row],[LIVE_VALUE]],MIS[[#This Row],[LIVE_VALUE]]-MIS[[#This Row],[VALUE]])</f>
        <v>1961.2499999994179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3" t="str">
        <f>MIS[[#This Row],[TRADING SYMBOL]]</f>
        <v>NIFTY2552225000PE</v>
      </c>
      <c r="AJ973" t="str">
        <f>IF(RIGHT(MIS[[#This Row],[Main/Hedge]],4)="MAIN","MAIN","HEDGE")</f>
        <v>MAIN</v>
      </c>
      <c r="AK973" t="str" cm="1">
        <f t="array" ref="AK973">_xlfn._xlws.FILTER(Table4[Column1],ISNUMBER(SEARCH(Table4[Column1],MIS[[#This Row],[OrderUniqueIdentifier]])),"")</f>
        <v>VWAP</v>
      </c>
      <c r="AL973" t="str">
        <f>MIS[[#This Row],[Broker]]</f>
        <v>JAINAM3001</v>
      </c>
      <c r="AM973" t="str">
        <f>MIS[[#This Row],[ClientID]]</f>
        <v>MITH675</v>
      </c>
    </row>
    <row r="974" spans="1:39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155.05000000000001</v>
      </c>
      <c r="AE974">
        <f>MIS[[#This Row],[OrderAverageTradedPrice]]*MIS[[#This Row],[OrderQuantity]]</f>
        <v>140805</v>
      </c>
      <c r="AF974">
        <f>MIS[[#This Row],[LTP]]*MIS[[#This Row],[OrderQuantity]]</f>
        <v>139545</v>
      </c>
      <c r="AG974">
        <f>IF(MIS[[#This Row],[OrderSide]]="SELL",MIS[[#This Row],[VALUE]]-MIS[[#This Row],[LIVE_VALUE]],MIS[[#This Row],[LIVE_VALUE]]-MIS[[#This Row],[VALUE]])</f>
        <v>1260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4" t="str">
        <f>MIS[[#This Row],[TRADING SYMBOL]]</f>
        <v>NIFTY2552225000PE</v>
      </c>
      <c r="AJ974" t="str">
        <f>IF(RIGHT(MIS[[#This Row],[Main/Hedge]],4)="MAIN","MAIN","HEDGE")</f>
        <v>MAIN</v>
      </c>
      <c r="AK974" t="str" cm="1">
        <f t="array" ref="AK974">_xlfn._xlws.FILTER(Table4[Column1],ISNUMBER(SEARCH(Table4[Column1],MIS[[#This Row],[OrderUniqueIdentifier]])),"")</f>
        <v>VWAP</v>
      </c>
      <c r="AL974" t="str">
        <f>MIS[[#This Row],[Broker]]</f>
        <v>JAINAM3001</v>
      </c>
      <c r="AM974" t="str">
        <f>MIS[[#This Row],[ClientID]]</f>
        <v>MITH675</v>
      </c>
    </row>
    <row r="975" spans="1:39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155.05000000000001</v>
      </c>
      <c r="AE975">
        <f>MIS[[#This Row],[OrderAverageTradedPrice]]*MIS[[#This Row],[OrderQuantity]]</f>
        <v>23591.25</v>
      </c>
      <c r="AF975">
        <f>MIS[[#This Row],[LTP]]*MIS[[#This Row],[OrderQuantity]]</f>
        <v>23257.5</v>
      </c>
      <c r="AG975">
        <f>IF(MIS[[#This Row],[OrderSide]]="SELL",MIS[[#This Row],[VALUE]]-MIS[[#This Row],[LIVE_VALUE]],MIS[[#This Row],[LIVE_VALUE]]-MIS[[#This Row],[VALUE]])</f>
        <v>333.75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5" t="str">
        <f>MIS[[#This Row],[TRADING SYMBOL]]</f>
        <v>NIFTY2552225000PE</v>
      </c>
      <c r="AJ975" t="str">
        <f>IF(RIGHT(MIS[[#This Row],[Main/Hedge]],4)="MAIN","MAIN","HEDGE")</f>
        <v>MAIN</v>
      </c>
      <c r="AK975" t="str" cm="1">
        <f t="array" ref="AK975">_xlfn._xlws.FILTER(Table4[Column1],ISNUMBER(SEARCH(Table4[Column1],MIS[[#This Row],[OrderUniqueIdentifier]])),"")</f>
        <v>VWAP</v>
      </c>
      <c r="AL975" t="str">
        <f>MIS[[#This Row],[Broker]]</f>
        <v>JAINAM</v>
      </c>
      <c r="AM975" t="str">
        <f>MIS[[#This Row],[ClientID]]</f>
        <v>MITH442</v>
      </c>
    </row>
    <row r="976" spans="1:39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155.05000000000001</v>
      </c>
      <c r="AE976">
        <f>MIS[[#This Row],[OrderAverageTradedPrice]]*MIS[[#This Row],[OrderQuantity]]</f>
        <v>280188.74999999884</v>
      </c>
      <c r="AF976">
        <f>MIS[[#This Row],[LTP]]*MIS[[#This Row],[OrderQuantity]]</f>
        <v>279090</v>
      </c>
      <c r="AG976">
        <f>IF(MIS[[#This Row],[OrderSide]]="SELL",MIS[[#This Row],[VALUE]]-MIS[[#This Row],[LIVE_VALUE]],MIS[[#This Row],[LIVE_VALUE]]-MIS[[#This Row],[VALUE]])</f>
        <v>1098.7499999988358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6" t="str">
        <f>MIS[[#This Row],[TRADING SYMBOL]]</f>
        <v>NIFTY2552225000PE</v>
      </c>
      <c r="AJ976" t="str">
        <f>IF(RIGHT(MIS[[#This Row],[Main/Hedge]],4)="MAIN","MAIN","HEDGE")</f>
        <v>MAIN</v>
      </c>
      <c r="AK976" t="str" cm="1">
        <f t="array" ref="AK976">_xlfn._xlws.FILTER(Table4[Column1],ISNUMBER(SEARCH(Table4[Column1],MIS[[#This Row],[OrderUniqueIdentifier]])),"")</f>
        <v>VWAP</v>
      </c>
      <c r="AL976" t="str">
        <f>MIS[[#This Row],[Broker]]</f>
        <v>MO</v>
      </c>
      <c r="AM976" t="str">
        <f>MIS[[#This Row],[ClientID]]</f>
        <v>DELD991</v>
      </c>
    </row>
    <row r="977" spans="1:39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155.05000000000001</v>
      </c>
      <c r="AE977">
        <f>MIS[[#This Row],[OrderAverageTradedPrice]]*MIS[[#This Row],[OrderQuantity]]</f>
        <v>82241.25</v>
      </c>
      <c r="AF977">
        <f>MIS[[#This Row],[LTP]]*MIS[[#This Row],[OrderQuantity]]</f>
        <v>81401.25</v>
      </c>
      <c r="AG977">
        <f>IF(MIS[[#This Row],[OrderSide]]="SELL",MIS[[#This Row],[VALUE]]-MIS[[#This Row],[LIVE_VALUE]],MIS[[#This Row],[LIVE_VALUE]]-MIS[[#This Row],[VALUE]])</f>
        <v>840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7" t="str">
        <f>MIS[[#This Row],[TRADING SYMBOL]]</f>
        <v>NIFTY2552225000PE</v>
      </c>
      <c r="AJ977" t="str">
        <f>IF(RIGHT(MIS[[#This Row],[Main/Hedge]],4)="MAIN","MAIN","HEDGE")</f>
        <v>MAIN</v>
      </c>
      <c r="AK977" t="str" cm="1">
        <f t="array" ref="AK977">_xlfn._xlws.FILTER(Table4[Column1],ISNUMBER(SEARCH(Table4[Column1],MIS[[#This Row],[OrderUniqueIdentifier]])),"")</f>
        <v>VWAP</v>
      </c>
      <c r="AL977" t="str">
        <f>MIS[[#This Row],[Broker]]</f>
        <v>MO</v>
      </c>
      <c r="AM977" t="str">
        <f>MIS[[#This Row],[ClientID]]</f>
        <v>DELD991</v>
      </c>
    </row>
    <row r="978" spans="1:39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155.05000000000001</v>
      </c>
      <c r="AE978">
        <f>MIS[[#This Row],[OrderAverageTradedPrice]]*MIS[[#This Row],[OrderQuantity]]</f>
        <v>282738.74999999942</v>
      </c>
      <c r="AF978">
        <f>MIS[[#This Row],[LTP]]*MIS[[#This Row],[OrderQuantity]]</f>
        <v>279090</v>
      </c>
      <c r="AG978">
        <f>IF(MIS[[#This Row],[OrderSide]]="SELL",MIS[[#This Row],[VALUE]]-MIS[[#This Row],[LIVE_VALUE]],MIS[[#This Row],[LIVE_VALUE]]-MIS[[#This Row],[VALUE]])</f>
        <v>3648.7499999994179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8" t="str">
        <f>MIS[[#This Row],[TRADING SYMBOL]]</f>
        <v>NIFTY2552225000PE</v>
      </c>
      <c r="AJ978" t="str">
        <f>IF(RIGHT(MIS[[#This Row],[Main/Hedge]],4)="MAIN","MAIN","HEDGE")</f>
        <v>MAIN</v>
      </c>
      <c r="AK978" t="str" cm="1">
        <f t="array" ref="AK978">_xlfn._xlws.FILTER(Table4[Column1],ISNUMBER(SEARCH(Table4[Column1],MIS[[#This Row],[OrderUniqueIdentifier]])),"")</f>
        <v>VWAP</v>
      </c>
      <c r="AL978" t="str">
        <f>MIS[[#This Row],[Broker]]</f>
        <v>MO</v>
      </c>
      <c r="AM978" t="str">
        <f>MIS[[#This Row],[ClientID]]</f>
        <v>JR0546</v>
      </c>
    </row>
    <row r="979" spans="1:39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155.05000000000001</v>
      </c>
      <c r="AE979">
        <f>MIS[[#This Row],[OrderAverageTradedPrice]]*MIS[[#This Row],[OrderQuantity]]</f>
        <v>46800</v>
      </c>
      <c r="AF979">
        <f>MIS[[#This Row],[LTP]]*MIS[[#This Row],[OrderQuantity]]</f>
        <v>46515</v>
      </c>
      <c r="AG979">
        <f>IF(MIS[[#This Row],[OrderSide]]="SELL",MIS[[#This Row],[VALUE]]-MIS[[#This Row],[LIVE_VALUE]],MIS[[#This Row],[LIVE_VALUE]]-MIS[[#This Row],[VALUE]])</f>
        <v>285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9" t="str">
        <f>MIS[[#This Row],[TRADING SYMBOL]]</f>
        <v>NIFTY2552225000PE</v>
      </c>
      <c r="AJ979" t="str">
        <f>IF(RIGHT(MIS[[#This Row],[Main/Hedge]],4)="MAIN","MAIN","HEDGE")</f>
        <v>MAIN</v>
      </c>
      <c r="AK979" t="str" cm="1">
        <f t="array" ref="AK979">_xlfn._xlws.FILTER(Table4[Column1],ISNUMBER(SEARCH(Table4[Column1],MIS[[#This Row],[OrderUniqueIdentifier]])),"")</f>
        <v>VWAP</v>
      </c>
      <c r="AL979" t="str">
        <f>MIS[[#This Row],[Broker]]</f>
        <v>MO</v>
      </c>
      <c r="AM979" t="str">
        <f>MIS[[#This Row],[ClientID]]</f>
        <v>JR0546</v>
      </c>
    </row>
    <row r="980" spans="1:39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155.05000000000001</v>
      </c>
      <c r="AE980">
        <f>MIS[[#This Row],[OrderAverageTradedPrice]]*MIS[[#This Row],[OrderQuantity]]</f>
        <v>82484.999999999622</v>
      </c>
      <c r="AF980">
        <f>MIS[[#This Row],[LTP]]*MIS[[#This Row],[OrderQuantity]]</f>
        <v>81401.25</v>
      </c>
      <c r="AG980">
        <f>IF(MIS[[#This Row],[OrderSide]]="SELL",MIS[[#This Row],[VALUE]]-MIS[[#This Row],[LIVE_VALUE]],MIS[[#This Row],[LIVE_VALUE]]-MIS[[#This Row],[VALUE]])</f>
        <v>1083.7499999996217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0" t="str">
        <f>MIS[[#This Row],[TRADING SYMBOL]]</f>
        <v>NIFTY2552225000PE</v>
      </c>
      <c r="AJ980" t="str">
        <f>IF(RIGHT(MIS[[#This Row],[Main/Hedge]],4)="MAIN","MAIN","HEDGE")</f>
        <v>MAIN</v>
      </c>
      <c r="AK980" t="str" cm="1">
        <f t="array" ref="AK980">_xlfn._xlws.FILTER(Table4[Column1],ISNUMBER(SEARCH(Table4[Column1],MIS[[#This Row],[OrderUniqueIdentifier]])),"")</f>
        <v>VWAP</v>
      </c>
      <c r="AL980" t="str">
        <f>MIS[[#This Row],[Broker]]</f>
        <v>MO</v>
      </c>
      <c r="AM980" t="str">
        <f>MIS[[#This Row],[ClientID]]</f>
        <v>OMDLAS1203</v>
      </c>
    </row>
    <row r="981" spans="1:39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155.05000000000001</v>
      </c>
      <c r="AE981">
        <f>MIS[[#This Row],[OrderAverageTradedPrice]]*MIS[[#This Row],[OrderQuantity]]</f>
        <v>93990</v>
      </c>
      <c r="AF981">
        <f>MIS[[#This Row],[LTP]]*MIS[[#This Row],[OrderQuantity]]</f>
        <v>93030</v>
      </c>
      <c r="AG981">
        <f>IF(MIS[[#This Row],[OrderSide]]="SELL",MIS[[#This Row],[VALUE]]-MIS[[#This Row],[LIVE_VALUE]],MIS[[#This Row],[LIVE_VALUE]]-MIS[[#This Row],[VALUE]])</f>
        <v>960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1" t="str">
        <f>MIS[[#This Row],[TRADING SYMBOL]]</f>
        <v>NIFTY2552225000PE</v>
      </c>
      <c r="AJ981" t="str">
        <f>IF(RIGHT(MIS[[#This Row],[Main/Hedge]],4)="MAIN","MAIN","HEDGE")</f>
        <v>MAIN</v>
      </c>
      <c r="AK981" t="str" cm="1">
        <f t="array" ref="AK981">_xlfn._xlws.FILTER(Table4[Column1],ISNUMBER(SEARCH(Table4[Column1],MIS[[#This Row],[OrderUniqueIdentifier]])),"")</f>
        <v>VWAP</v>
      </c>
      <c r="AL981" t="str">
        <f>MIS[[#This Row],[Broker]]</f>
        <v>MO</v>
      </c>
      <c r="AM981" t="str">
        <f>MIS[[#This Row],[ClientID]]</f>
        <v>OMDLAS1226</v>
      </c>
    </row>
    <row r="982" spans="1:39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155.05000000000001</v>
      </c>
      <c r="AE982">
        <f>MIS[[#This Row],[OrderAverageTradedPrice]]*MIS[[#This Row],[OrderQuantity]]</f>
        <v>70391.25</v>
      </c>
      <c r="AF982">
        <f>MIS[[#This Row],[LTP]]*MIS[[#This Row],[OrderQuantity]]</f>
        <v>69772.5</v>
      </c>
      <c r="AG982">
        <f>IF(MIS[[#This Row],[OrderSide]]="SELL",MIS[[#This Row],[VALUE]]-MIS[[#This Row],[LIVE_VALUE]],MIS[[#This Row],[LIVE_VALUE]]-MIS[[#This Row],[VALUE]])</f>
        <v>618.75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2" t="str">
        <f>MIS[[#This Row],[TRADING SYMBOL]]</f>
        <v>NIFTY2552225000PE</v>
      </c>
      <c r="AJ982" t="str">
        <f>IF(RIGHT(MIS[[#This Row],[Main/Hedge]],4)="MAIN","MAIN","HEDGE")</f>
        <v>MAIN</v>
      </c>
      <c r="AK982" t="str" cm="1">
        <f t="array" ref="AK982">_xlfn._xlws.FILTER(Table4[Column1],ISNUMBER(SEARCH(Table4[Column1],MIS[[#This Row],[OrderUniqueIdentifier]])),"")</f>
        <v>VWAP</v>
      </c>
      <c r="AL982" t="str">
        <f>MIS[[#This Row],[Broker]]</f>
        <v>MO</v>
      </c>
      <c r="AM982" t="str">
        <f>MIS[[#This Row],[ClientID]]</f>
        <v>OMDLAS1227</v>
      </c>
    </row>
    <row r="983" spans="1:39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155.05000000000001</v>
      </c>
      <c r="AE983">
        <f>MIS[[#This Row],[OrderAverageTradedPrice]]*MIS[[#This Row],[OrderQuantity]]</f>
        <v>35291.25</v>
      </c>
      <c r="AF983">
        <f>MIS[[#This Row],[LTP]]*MIS[[#This Row],[OrderQuantity]]</f>
        <v>34886.25</v>
      </c>
      <c r="AG983">
        <f>IF(MIS[[#This Row],[OrderSide]]="SELL",MIS[[#This Row],[VALUE]]-MIS[[#This Row],[LIVE_VALUE]],MIS[[#This Row],[LIVE_VALUE]]-MIS[[#This Row],[VALUE]])</f>
        <v>405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3" t="str">
        <f>MIS[[#This Row],[TRADING SYMBOL]]</f>
        <v>NIFTY2552225000PE</v>
      </c>
      <c r="AJ983" t="str">
        <f>IF(RIGHT(MIS[[#This Row],[Main/Hedge]],4)="MAIN","MAIN","HEDGE")</f>
        <v>MAIN</v>
      </c>
      <c r="AK983" t="str" cm="1">
        <f t="array" ref="AK983">_xlfn._xlws.FILTER(Table4[Column1],ISNUMBER(SEARCH(Table4[Column1],MIS[[#This Row],[OrderUniqueIdentifier]])),"")</f>
        <v>VWAP</v>
      </c>
      <c r="AL983" t="str">
        <f>MIS[[#This Row],[Broker]]</f>
        <v>AR</v>
      </c>
      <c r="AM983" t="str">
        <f>MIS[[#This Row],[ClientID]]</f>
        <v>JPA1043</v>
      </c>
    </row>
    <row r="984" spans="1:39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155.05000000000001</v>
      </c>
      <c r="AE984">
        <f>MIS[[#This Row],[OrderAverageTradedPrice]]*MIS[[#This Row],[OrderQuantity]]</f>
        <v>46961.25</v>
      </c>
      <c r="AF984">
        <f>MIS[[#This Row],[LTP]]*MIS[[#This Row],[OrderQuantity]]</f>
        <v>46515</v>
      </c>
      <c r="AG984">
        <f>IF(MIS[[#This Row],[OrderSide]]="SELL",MIS[[#This Row],[VALUE]]-MIS[[#This Row],[LIVE_VALUE]],MIS[[#This Row],[LIVE_VALUE]]-MIS[[#This Row],[VALUE]])</f>
        <v>446.25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4" t="str">
        <f>MIS[[#This Row],[TRADING SYMBOL]]</f>
        <v>NIFTY2552225000PE</v>
      </c>
      <c r="AJ984" t="str">
        <f>IF(RIGHT(MIS[[#This Row],[Main/Hedge]],4)="MAIN","MAIN","HEDGE")</f>
        <v>MAIN</v>
      </c>
      <c r="AK984" t="str" cm="1">
        <f t="array" ref="AK984">_xlfn._xlws.FILTER(Table4[Column1],ISNUMBER(SEARCH(Table4[Column1],MIS[[#This Row],[OrderUniqueIdentifier]])),"")</f>
        <v>VWAP</v>
      </c>
      <c r="AL984" t="str">
        <f>MIS[[#This Row],[Broker]]</f>
        <v>AR</v>
      </c>
      <c r="AM984" t="str">
        <f>MIS[[#This Row],[ClientID]]</f>
        <v>JPF1A187</v>
      </c>
    </row>
    <row r="985" spans="1:39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155.05000000000001</v>
      </c>
      <c r="AE985">
        <f>MIS[[#This Row],[OrderAverageTradedPrice]]*MIS[[#This Row],[OrderQuantity]]</f>
        <v>11737.5</v>
      </c>
      <c r="AF985">
        <f>MIS[[#This Row],[LTP]]*MIS[[#This Row],[OrderQuantity]]</f>
        <v>11628.75</v>
      </c>
      <c r="AG985">
        <f>IF(MIS[[#This Row],[OrderSide]]="SELL",MIS[[#This Row],[VALUE]]-MIS[[#This Row],[LIVE_VALUE]],MIS[[#This Row],[LIVE_VALUE]]-MIS[[#This Row],[VALUE]])</f>
        <v>108.75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5" t="str">
        <f>MIS[[#This Row],[TRADING SYMBOL]]</f>
        <v>NIFTY2552225000PE</v>
      </c>
      <c r="AJ985" t="str">
        <f>IF(RIGHT(MIS[[#This Row],[Main/Hedge]],4)="MAIN","MAIN","HEDGE")</f>
        <v>MAIN</v>
      </c>
      <c r="AK985" t="str" cm="1">
        <f t="array" ref="AK985">_xlfn._xlws.FILTER(Table4[Column1],ISNUMBER(SEARCH(Table4[Column1],MIS[[#This Row],[OrderUniqueIdentifier]])),"")</f>
        <v>VWAP</v>
      </c>
      <c r="AL985" t="str">
        <f>MIS[[#This Row],[Broker]]</f>
        <v>AR</v>
      </c>
      <c r="AM985" t="str">
        <f>MIS[[#This Row],[ClientID]]</f>
        <v>JPF1A188</v>
      </c>
    </row>
    <row r="986" spans="1:39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155.05000000000001</v>
      </c>
      <c r="AE986">
        <f>MIS[[#This Row],[OrderAverageTradedPrice]]*MIS[[#This Row],[OrderQuantity]]</f>
        <v>23535</v>
      </c>
      <c r="AF986">
        <f>MIS[[#This Row],[LTP]]*MIS[[#This Row],[OrderQuantity]]</f>
        <v>23257.5</v>
      </c>
      <c r="AG986">
        <f>IF(MIS[[#This Row],[OrderSide]]="SELL",MIS[[#This Row],[VALUE]]-MIS[[#This Row],[LIVE_VALUE]],MIS[[#This Row],[LIVE_VALUE]]-MIS[[#This Row],[VALUE]])</f>
        <v>277.5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6" t="str">
        <f>MIS[[#This Row],[TRADING SYMBOL]]</f>
        <v>NIFTY2552225000PE</v>
      </c>
      <c r="AJ986" t="str">
        <f>IF(RIGHT(MIS[[#This Row],[Main/Hedge]],4)="MAIN","MAIN","HEDGE")</f>
        <v>MAIN</v>
      </c>
      <c r="AK986" t="str" cm="1">
        <f t="array" ref="AK986">_xlfn._xlws.FILTER(Table4[Column1],ISNUMBER(SEARCH(Table4[Column1],MIS[[#This Row],[OrderUniqueIdentifier]])),"")</f>
        <v>VWAP</v>
      </c>
      <c r="AL986" t="str">
        <f>MIS[[#This Row],[Broker]]</f>
        <v>AR</v>
      </c>
      <c r="AM986" t="str">
        <f>MIS[[#This Row],[ClientID]]</f>
        <v>JPF1A200</v>
      </c>
    </row>
    <row r="987" spans="1:39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155.05000000000001</v>
      </c>
      <c r="AE987">
        <f>MIS[[#This Row],[OrderAverageTradedPrice]]*MIS[[#This Row],[OrderQuantity]]</f>
        <v>23475</v>
      </c>
      <c r="AF987">
        <f>MIS[[#This Row],[LTP]]*MIS[[#This Row],[OrderQuantity]]</f>
        <v>23257.5</v>
      </c>
      <c r="AG987">
        <f>IF(MIS[[#This Row],[OrderSide]]="SELL",MIS[[#This Row],[VALUE]]-MIS[[#This Row],[LIVE_VALUE]],MIS[[#This Row],[LIVE_VALUE]]-MIS[[#This Row],[VALUE]])</f>
        <v>217.5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7" t="str">
        <f>MIS[[#This Row],[TRADING SYMBOL]]</f>
        <v>NIFTY2552225000PE</v>
      </c>
      <c r="AJ987" t="str">
        <f>IF(RIGHT(MIS[[#This Row],[Main/Hedge]],4)="MAIN","MAIN","HEDGE")</f>
        <v>MAIN</v>
      </c>
      <c r="AK987" t="str" cm="1">
        <f t="array" ref="AK987">_xlfn._xlws.FILTER(Table4[Column1],ISNUMBER(SEARCH(Table4[Column1],MIS[[#This Row],[OrderUniqueIdentifier]])),"")</f>
        <v>VWAP</v>
      </c>
      <c r="AL987" t="str">
        <f>MIS[[#This Row],[Broker]]</f>
        <v>AR</v>
      </c>
      <c r="AM987" t="str">
        <f>MIS[[#This Row],[ClientID]]</f>
        <v>JPF1A222</v>
      </c>
    </row>
    <row r="988" spans="1:39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155.05000000000001</v>
      </c>
      <c r="AE988">
        <f>MIS[[#This Row],[OrderAverageTradedPrice]]*MIS[[#This Row],[OrderQuantity]]</f>
        <v>23490</v>
      </c>
      <c r="AF988">
        <f>MIS[[#This Row],[LTP]]*MIS[[#This Row],[OrderQuantity]]</f>
        <v>23257.5</v>
      </c>
      <c r="AG988">
        <f>IF(MIS[[#This Row],[OrderSide]]="SELL",MIS[[#This Row],[VALUE]]-MIS[[#This Row],[LIVE_VALUE]],MIS[[#This Row],[LIVE_VALUE]]-MIS[[#This Row],[VALUE]])</f>
        <v>232.5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8" t="str">
        <f>MIS[[#This Row],[TRADING SYMBOL]]</f>
        <v>NIFTY2552225000PE</v>
      </c>
      <c r="AJ988" t="str">
        <f>IF(RIGHT(MIS[[#This Row],[Main/Hedge]],4)="MAIN","MAIN","HEDGE")</f>
        <v>MAIN</v>
      </c>
      <c r="AK988" t="str" cm="1">
        <f t="array" ref="AK988">_xlfn._xlws.FILTER(Table4[Column1],ISNUMBER(SEARCH(Table4[Column1],MIS[[#This Row],[OrderUniqueIdentifier]])),"")</f>
        <v>VWAP</v>
      </c>
      <c r="AL988" t="str">
        <f>MIS[[#This Row],[Broker]]</f>
        <v>AR</v>
      </c>
      <c r="AM988" t="str">
        <f>MIS[[#This Row],[ClientID]]</f>
        <v>JPF1D162</v>
      </c>
    </row>
    <row r="989" spans="1:39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155.05000000000001</v>
      </c>
      <c r="AE989">
        <f>MIS[[#This Row],[OrderAverageTradedPrice]]*MIS[[#This Row],[OrderQuantity]]</f>
        <v>82147.499999999694</v>
      </c>
      <c r="AF989">
        <f>MIS[[#This Row],[LTP]]*MIS[[#This Row],[OrderQuantity]]</f>
        <v>81401.25</v>
      </c>
      <c r="AG989">
        <f>IF(MIS[[#This Row],[OrderSide]]="SELL",MIS[[#This Row],[VALUE]]-MIS[[#This Row],[LIVE_VALUE]],MIS[[#This Row],[LIVE_VALUE]]-MIS[[#This Row],[VALUE]])</f>
        <v>746.24999999969441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9" t="str">
        <f>MIS[[#This Row],[TRADING SYMBOL]]</f>
        <v>NIFTY2552225000PE</v>
      </c>
      <c r="AJ989" t="str">
        <f>IF(RIGHT(MIS[[#This Row],[Main/Hedge]],4)="MAIN","MAIN","HEDGE")</f>
        <v>MAIN</v>
      </c>
      <c r="AK989" t="str" cm="1">
        <f t="array" ref="AK989">_xlfn._xlws.FILTER(Table4[Column1],ISNUMBER(SEARCH(Table4[Column1],MIS[[#This Row],[OrderUniqueIdentifier]])),"")</f>
        <v>VWAP</v>
      </c>
      <c r="AL989" t="str">
        <f>MIS[[#This Row],[Broker]]</f>
        <v>AR</v>
      </c>
      <c r="AM989" t="str">
        <f>MIS[[#This Row],[ClientID]]</f>
        <v>JPF1H158</v>
      </c>
    </row>
    <row r="990" spans="1:39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155.05000000000001</v>
      </c>
      <c r="AE990">
        <f>MIS[[#This Row],[OrderAverageTradedPrice]]*MIS[[#This Row],[OrderQuantity]]</f>
        <v>23482.5</v>
      </c>
      <c r="AF990">
        <f>MIS[[#This Row],[LTP]]*MIS[[#This Row],[OrderQuantity]]</f>
        <v>23257.5</v>
      </c>
      <c r="AG990">
        <f>IF(MIS[[#This Row],[OrderSide]]="SELL",MIS[[#This Row],[VALUE]]-MIS[[#This Row],[LIVE_VALUE]],MIS[[#This Row],[LIVE_VALUE]]-MIS[[#This Row],[VALUE]])</f>
        <v>225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0" t="str">
        <f>MIS[[#This Row],[TRADING SYMBOL]]</f>
        <v>NIFTY2552225000PE</v>
      </c>
      <c r="AJ990" t="str">
        <f>IF(RIGHT(MIS[[#This Row],[Main/Hedge]],4)="MAIN","MAIN","HEDGE")</f>
        <v>MAIN</v>
      </c>
      <c r="AK990" t="str" cm="1">
        <f t="array" ref="AK990">_xlfn._xlws.FILTER(Table4[Column1],ISNUMBER(SEARCH(Table4[Column1],MIS[[#This Row],[OrderUniqueIdentifier]])),"")</f>
        <v>VWAP</v>
      </c>
      <c r="AL990" t="str">
        <f>MIS[[#This Row],[Broker]]</f>
        <v>AR</v>
      </c>
      <c r="AM990" t="str">
        <f>MIS[[#This Row],[ClientID]]</f>
        <v>JPF1K172</v>
      </c>
    </row>
    <row r="991" spans="1:39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155.05000000000001</v>
      </c>
      <c r="AE991">
        <f>MIS[[#This Row],[OrderAverageTradedPrice]]*MIS[[#This Row],[OrderQuantity]]</f>
        <v>11737.5</v>
      </c>
      <c r="AF991">
        <f>MIS[[#This Row],[LTP]]*MIS[[#This Row],[OrderQuantity]]</f>
        <v>11628.75</v>
      </c>
      <c r="AG991">
        <f>IF(MIS[[#This Row],[OrderSide]]="SELL",MIS[[#This Row],[VALUE]]-MIS[[#This Row],[LIVE_VALUE]],MIS[[#This Row],[LIVE_VALUE]]-MIS[[#This Row],[VALUE]])</f>
        <v>108.75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1" t="str">
        <f>MIS[[#This Row],[TRADING SYMBOL]]</f>
        <v>NIFTY2552225000PE</v>
      </c>
      <c r="AJ991" t="str">
        <f>IF(RIGHT(MIS[[#This Row],[Main/Hedge]],4)="MAIN","MAIN","HEDGE")</f>
        <v>MAIN</v>
      </c>
      <c r="AK991" t="str" cm="1">
        <f t="array" ref="AK991">_xlfn._xlws.FILTER(Table4[Column1],ISNUMBER(SEARCH(Table4[Column1],MIS[[#This Row],[OrderUniqueIdentifier]])),"")</f>
        <v>VWAP</v>
      </c>
      <c r="AL991" t="str">
        <f>MIS[[#This Row],[Broker]]</f>
        <v>AR</v>
      </c>
      <c r="AM991" t="str">
        <f>MIS[[#This Row],[ClientID]]</f>
        <v>JPF1M170</v>
      </c>
    </row>
    <row r="992" spans="1:39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155.05000000000001</v>
      </c>
      <c r="AE992">
        <f>MIS[[#This Row],[OrderAverageTradedPrice]]*MIS[[#This Row],[OrderQuantity]]</f>
        <v>23482.5</v>
      </c>
      <c r="AF992">
        <f>MIS[[#This Row],[LTP]]*MIS[[#This Row],[OrderQuantity]]</f>
        <v>23257.5</v>
      </c>
      <c r="AG992">
        <f>IF(MIS[[#This Row],[OrderSide]]="SELL",MIS[[#This Row],[VALUE]]-MIS[[#This Row],[LIVE_VALUE]],MIS[[#This Row],[LIVE_VALUE]]-MIS[[#This Row],[VALUE]])</f>
        <v>225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2" t="str">
        <f>MIS[[#This Row],[TRADING SYMBOL]]</f>
        <v>NIFTY2552225000PE</v>
      </c>
      <c r="AJ992" t="str">
        <f>IF(RIGHT(MIS[[#This Row],[Main/Hedge]],4)="MAIN","MAIN","HEDGE")</f>
        <v>MAIN</v>
      </c>
      <c r="AK992" t="str" cm="1">
        <f t="array" ref="AK992">_xlfn._xlws.FILTER(Table4[Column1],ISNUMBER(SEARCH(Table4[Column1],MIS[[#This Row],[OrderUniqueIdentifier]])),"")</f>
        <v>VWAP</v>
      </c>
      <c r="AL992" t="str">
        <f>MIS[[#This Row],[Broker]]</f>
        <v>AR</v>
      </c>
      <c r="AM992" t="str">
        <f>MIS[[#This Row],[ClientID]]</f>
        <v>JPF1N173</v>
      </c>
    </row>
    <row r="993" spans="1:39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155.05000000000001</v>
      </c>
      <c r="AE993">
        <f>MIS[[#This Row],[OrderAverageTradedPrice]]*MIS[[#This Row],[OrderQuantity]]</f>
        <v>11745</v>
      </c>
      <c r="AF993">
        <f>MIS[[#This Row],[LTP]]*MIS[[#This Row],[OrderQuantity]]</f>
        <v>11628.75</v>
      </c>
      <c r="AG993">
        <f>IF(MIS[[#This Row],[OrderSide]]="SELL",MIS[[#This Row],[VALUE]]-MIS[[#This Row],[LIVE_VALUE]],MIS[[#This Row],[LIVE_VALUE]]-MIS[[#This Row],[VALUE]])</f>
        <v>116.25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3" t="str">
        <f>MIS[[#This Row],[TRADING SYMBOL]]</f>
        <v>NIFTY2552225000PE</v>
      </c>
      <c r="AJ993" t="str">
        <f>IF(RIGHT(MIS[[#This Row],[Main/Hedge]],4)="MAIN","MAIN","HEDGE")</f>
        <v>MAIN</v>
      </c>
      <c r="AK993" t="str" cm="1">
        <f t="array" ref="AK993">_xlfn._xlws.FILTER(Table4[Column1],ISNUMBER(SEARCH(Table4[Column1],MIS[[#This Row],[OrderUniqueIdentifier]])),"")</f>
        <v>VWAP</v>
      </c>
      <c r="AL993" t="str">
        <f>MIS[[#This Row],[Broker]]</f>
        <v>AR</v>
      </c>
      <c r="AM993" t="str">
        <f>MIS[[#This Row],[ClientID]]</f>
        <v>JPF1O151</v>
      </c>
    </row>
    <row r="994" spans="1:39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155.05000000000001</v>
      </c>
      <c r="AE994">
        <f>MIS[[#This Row],[OrderAverageTradedPrice]]*MIS[[#This Row],[OrderQuantity]]</f>
        <v>35246.25</v>
      </c>
      <c r="AF994">
        <f>MIS[[#This Row],[LTP]]*MIS[[#This Row],[OrderQuantity]]</f>
        <v>34886.25</v>
      </c>
      <c r="AG994">
        <f>IF(MIS[[#This Row],[OrderSide]]="SELL",MIS[[#This Row],[VALUE]]-MIS[[#This Row],[LIVE_VALUE]],MIS[[#This Row],[LIVE_VALUE]]-MIS[[#This Row],[VALUE]])</f>
        <v>360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4" t="str">
        <f>MIS[[#This Row],[TRADING SYMBOL]]</f>
        <v>NIFTY2552225000PE</v>
      </c>
      <c r="AJ994" t="str">
        <f>IF(RIGHT(MIS[[#This Row],[Main/Hedge]],4)="MAIN","MAIN","HEDGE")</f>
        <v>MAIN</v>
      </c>
      <c r="AK994" t="str" cm="1">
        <f t="array" ref="AK994">_xlfn._xlws.FILTER(Table4[Column1],ISNUMBER(SEARCH(Table4[Column1],MIS[[#This Row],[OrderUniqueIdentifier]])),"")</f>
        <v>VWAP</v>
      </c>
      <c r="AL994" t="str">
        <f>MIS[[#This Row],[Broker]]</f>
        <v>AR</v>
      </c>
      <c r="AM994" t="str">
        <f>MIS[[#This Row],[ClientID]]</f>
        <v>JPF1R199</v>
      </c>
    </row>
    <row r="995" spans="1:39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155.05000000000001</v>
      </c>
      <c r="AE995">
        <f>MIS[[#This Row],[OrderAverageTradedPrice]]*MIS[[#This Row],[OrderQuantity]]</f>
        <v>11741.25</v>
      </c>
      <c r="AF995">
        <f>MIS[[#This Row],[LTP]]*MIS[[#This Row],[OrderQuantity]]</f>
        <v>11628.75</v>
      </c>
      <c r="AG995">
        <f>IF(MIS[[#This Row],[OrderSide]]="SELL",MIS[[#This Row],[VALUE]]-MIS[[#This Row],[LIVE_VALUE]],MIS[[#This Row],[LIVE_VALUE]]-MIS[[#This Row],[VALUE]])</f>
        <v>112.5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5" t="str">
        <f>MIS[[#This Row],[TRADING SYMBOL]]</f>
        <v>NIFTY2552225000PE</v>
      </c>
      <c r="AJ995" t="str">
        <f>IF(RIGHT(MIS[[#This Row],[Main/Hedge]],4)="MAIN","MAIN","HEDGE")</f>
        <v>MAIN</v>
      </c>
      <c r="AK995" t="str" cm="1">
        <f t="array" ref="AK995">_xlfn._xlws.FILTER(Table4[Column1],ISNUMBER(SEARCH(Table4[Column1],MIS[[#This Row],[OrderUniqueIdentifier]])),"")</f>
        <v>VWAP</v>
      </c>
      <c r="AL995" t="str">
        <f>MIS[[#This Row],[Broker]]</f>
        <v>AR</v>
      </c>
      <c r="AM995" t="str">
        <f>MIS[[#This Row],[ClientID]]</f>
        <v>JPF1R203</v>
      </c>
    </row>
    <row r="996" spans="1:39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155.05000000000001</v>
      </c>
      <c r="AE996">
        <f>MIS[[#This Row],[OrderAverageTradedPrice]]*MIS[[#This Row],[OrderQuantity]]</f>
        <v>23490</v>
      </c>
      <c r="AF996">
        <f>MIS[[#This Row],[LTP]]*MIS[[#This Row],[OrderQuantity]]</f>
        <v>23257.5</v>
      </c>
      <c r="AG996">
        <f>IF(MIS[[#This Row],[OrderSide]]="SELL",MIS[[#This Row],[VALUE]]-MIS[[#This Row],[LIVE_VALUE]],MIS[[#This Row],[LIVE_VALUE]]-MIS[[#This Row],[VALUE]])</f>
        <v>232.5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6" t="str">
        <f>MIS[[#This Row],[TRADING SYMBOL]]</f>
        <v>NIFTY2552225000PE</v>
      </c>
      <c r="AJ996" t="str">
        <f>IF(RIGHT(MIS[[#This Row],[Main/Hedge]],4)="MAIN","MAIN","HEDGE")</f>
        <v>MAIN</v>
      </c>
      <c r="AK996" t="str" cm="1">
        <f t="array" ref="AK996">_xlfn._xlws.FILTER(Table4[Column1],ISNUMBER(SEARCH(Table4[Column1],MIS[[#This Row],[OrderUniqueIdentifier]])),"")</f>
        <v>VWAP</v>
      </c>
      <c r="AL996" t="str">
        <f>MIS[[#This Row],[Broker]]</f>
        <v>AR</v>
      </c>
      <c r="AM996" t="str">
        <f>MIS[[#This Row],[ClientID]]</f>
        <v>JPF1S222</v>
      </c>
    </row>
    <row r="997" spans="1:39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155.05000000000001</v>
      </c>
      <c r="AE997">
        <f>MIS[[#This Row],[OrderAverageTradedPrice]]*MIS[[#This Row],[OrderQuantity]]</f>
        <v>23527.5</v>
      </c>
      <c r="AF997">
        <f>MIS[[#This Row],[LTP]]*MIS[[#This Row],[OrderQuantity]]</f>
        <v>23257.5</v>
      </c>
      <c r="AG997">
        <f>IF(MIS[[#This Row],[OrderSide]]="SELL",MIS[[#This Row],[VALUE]]-MIS[[#This Row],[LIVE_VALUE]],MIS[[#This Row],[LIVE_VALUE]]-MIS[[#This Row],[VALUE]])</f>
        <v>270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7" t="str">
        <f>MIS[[#This Row],[TRADING SYMBOL]]</f>
        <v>NIFTY2552225000PE</v>
      </c>
      <c r="AJ997" t="str">
        <f>IF(RIGHT(MIS[[#This Row],[Main/Hedge]],4)="MAIN","MAIN","HEDGE")</f>
        <v>MAIN</v>
      </c>
      <c r="AK997" t="str" cm="1">
        <f t="array" ref="AK997">_xlfn._xlws.FILTER(Table4[Column1],ISNUMBER(SEARCH(Table4[Column1],MIS[[#This Row],[OrderUniqueIdentifier]])),"")</f>
        <v>VWAP</v>
      </c>
      <c r="AL997" t="str">
        <f>MIS[[#This Row],[Broker]]</f>
        <v>AR</v>
      </c>
      <c r="AM997" t="str">
        <f>MIS[[#This Row],[ClientID]]</f>
        <v>JPF1S233</v>
      </c>
    </row>
    <row r="998" spans="1:39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155.05000000000001</v>
      </c>
      <c r="AE998">
        <f>MIS[[#This Row],[OrderAverageTradedPrice]]*MIS[[#This Row],[OrderQuantity]]</f>
        <v>23482.5</v>
      </c>
      <c r="AF998">
        <f>MIS[[#This Row],[LTP]]*MIS[[#This Row],[OrderQuantity]]</f>
        <v>23257.5</v>
      </c>
      <c r="AG998">
        <f>IF(MIS[[#This Row],[OrderSide]]="SELL",MIS[[#This Row],[VALUE]]-MIS[[#This Row],[LIVE_VALUE]],MIS[[#This Row],[LIVE_VALUE]]-MIS[[#This Row],[VALUE]])</f>
        <v>225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8" t="str">
        <f>MIS[[#This Row],[TRADING SYMBOL]]</f>
        <v>NIFTY2552225000PE</v>
      </c>
      <c r="AJ998" t="str">
        <f>IF(RIGHT(MIS[[#This Row],[Main/Hedge]],4)="MAIN","MAIN","HEDGE")</f>
        <v>MAIN</v>
      </c>
      <c r="AK998" t="str" cm="1">
        <f t="array" ref="AK998">_xlfn._xlws.FILTER(Table4[Column1],ISNUMBER(SEARCH(Table4[Column1],MIS[[#This Row],[OrderUniqueIdentifier]])),"")</f>
        <v>VWAP</v>
      </c>
      <c r="AL998" t="str">
        <f>MIS[[#This Row],[Broker]]</f>
        <v>AR</v>
      </c>
      <c r="AM998" t="str">
        <f>MIS[[#This Row],[ClientID]]</f>
        <v>JPF1V101</v>
      </c>
    </row>
    <row r="999" spans="1:39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155.05000000000001</v>
      </c>
      <c r="AE999">
        <f>MIS[[#This Row],[OrderAverageTradedPrice]]*MIS[[#This Row],[OrderQuantity]]</f>
        <v>23482.5</v>
      </c>
      <c r="AF999">
        <f>MIS[[#This Row],[LTP]]*MIS[[#This Row],[OrderQuantity]]</f>
        <v>23257.5</v>
      </c>
      <c r="AG999">
        <f>IF(MIS[[#This Row],[OrderSide]]="SELL",MIS[[#This Row],[VALUE]]-MIS[[#This Row],[LIVE_VALUE]],MIS[[#This Row],[LIVE_VALUE]]-MIS[[#This Row],[VALUE]])</f>
        <v>225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9" t="str">
        <f>MIS[[#This Row],[TRADING SYMBOL]]</f>
        <v>NIFTY2552225000PE</v>
      </c>
      <c r="AJ999" t="str">
        <f>IF(RIGHT(MIS[[#This Row],[Main/Hedge]],4)="MAIN","MAIN","HEDGE")</f>
        <v>MAIN</v>
      </c>
      <c r="AK999" t="str" cm="1">
        <f t="array" ref="AK999">_xlfn._xlws.FILTER(Table4[Column1],ISNUMBER(SEARCH(Table4[Column1],MIS[[#This Row],[OrderUniqueIdentifier]])),"")</f>
        <v>VWAP</v>
      </c>
      <c r="AL999" t="str">
        <f>MIS[[#This Row],[Broker]]</f>
        <v>AR</v>
      </c>
      <c r="AM999" t="str">
        <f>MIS[[#This Row],[ClientID]]</f>
        <v>JPF1V179</v>
      </c>
    </row>
    <row r="1000" spans="1:39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155.05000000000001</v>
      </c>
      <c r="AE1000">
        <f>MIS[[#This Row],[OrderAverageTradedPrice]]*MIS[[#This Row],[OrderQuantity]]</f>
        <v>35227.499999999854</v>
      </c>
      <c r="AF1000">
        <f>MIS[[#This Row],[LTP]]*MIS[[#This Row],[OrderQuantity]]</f>
        <v>34886.25</v>
      </c>
      <c r="AG1000">
        <f>IF(MIS[[#This Row],[OrderSide]]="SELL",MIS[[#This Row],[VALUE]]-MIS[[#This Row],[LIVE_VALUE]],MIS[[#This Row],[LIVE_VALUE]]-MIS[[#This Row],[VALUE]])</f>
        <v>341.24999999985448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0" t="str">
        <f>MIS[[#This Row],[TRADING SYMBOL]]</f>
        <v>NIFTY2552225000PE</v>
      </c>
      <c r="AJ1000" t="str">
        <f>IF(RIGHT(MIS[[#This Row],[Main/Hedge]],4)="MAIN","MAIN","HEDGE")</f>
        <v>MAIN</v>
      </c>
      <c r="AK1000" t="str" cm="1">
        <f t="array" ref="AK1000">_xlfn._xlws.FILTER(Table4[Column1],ISNUMBER(SEARCH(Table4[Column1],MIS[[#This Row],[OrderUniqueIdentifier]])),"")</f>
        <v>VWAP</v>
      </c>
      <c r="AL1000" t="str">
        <f>MIS[[#This Row],[Broker]]</f>
        <v>AR</v>
      </c>
      <c r="AM1000" t="str">
        <f>MIS[[#This Row],[ClientID]]</f>
        <v>JPP032</v>
      </c>
    </row>
    <row r="1001" spans="1:39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155.05000000000001</v>
      </c>
      <c r="AE1001">
        <f>MIS[[#This Row],[OrderAverageTradedPrice]]*MIS[[#This Row],[OrderQuantity]]</f>
        <v>58695.000000000007</v>
      </c>
      <c r="AF1001">
        <f>MIS[[#This Row],[LTP]]*MIS[[#This Row],[OrderQuantity]]</f>
        <v>58143.750000000007</v>
      </c>
      <c r="AG1001">
        <f>IF(MIS[[#This Row],[OrderSide]]="SELL",MIS[[#This Row],[VALUE]]-MIS[[#This Row],[LIVE_VALUE]],MIS[[#This Row],[LIVE_VALUE]]-MIS[[#This Row],[VALUE]])</f>
        <v>551.25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1" t="str">
        <f>MIS[[#This Row],[TRADING SYMBOL]]</f>
        <v>NIFTY2552225000PE</v>
      </c>
      <c r="AJ1001" t="str">
        <f>IF(RIGHT(MIS[[#This Row],[Main/Hedge]],4)="MAIN","MAIN","HEDGE")</f>
        <v>MAIN</v>
      </c>
      <c r="AK1001" t="str" cm="1">
        <f t="array" ref="AK1001">_xlfn._xlws.FILTER(Table4[Column1],ISNUMBER(SEARCH(Table4[Column1],MIS[[#This Row],[OrderUniqueIdentifier]])),"")</f>
        <v>VWAP</v>
      </c>
      <c r="AL1001" t="str">
        <f>MIS[[#This Row],[Broker]]</f>
        <v>AR</v>
      </c>
      <c r="AM1001" t="str">
        <f>MIS[[#This Row],[ClientID]]</f>
        <v>JPS10G101</v>
      </c>
    </row>
    <row r="1002" spans="1:39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155.05000000000001</v>
      </c>
      <c r="AE1002">
        <f>MIS[[#This Row],[OrderAverageTradedPrice]]*MIS[[#This Row],[OrderQuantity]]</f>
        <v>82117.499999999622</v>
      </c>
      <c r="AF1002">
        <f>MIS[[#This Row],[LTP]]*MIS[[#This Row],[OrderQuantity]]</f>
        <v>81401.25</v>
      </c>
      <c r="AG1002">
        <f>IF(MIS[[#This Row],[OrderSide]]="SELL",MIS[[#This Row],[VALUE]]-MIS[[#This Row],[LIVE_VALUE]],MIS[[#This Row],[LIVE_VALUE]]-MIS[[#This Row],[VALUE]])</f>
        <v>716.24999999962165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2" t="str">
        <f>MIS[[#This Row],[TRADING SYMBOL]]</f>
        <v>NIFTY2552225000PE</v>
      </c>
      <c r="AJ1002" t="str">
        <f>IF(RIGHT(MIS[[#This Row],[Main/Hedge]],4)="MAIN","MAIN","HEDGE")</f>
        <v>MAIN</v>
      </c>
      <c r="AK1002" t="str" cm="1">
        <f t="array" ref="AK1002">_xlfn._xlws.FILTER(Table4[Column1],ISNUMBER(SEARCH(Table4[Column1],MIS[[#This Row],[OrderUniqueIdentifier]])),"")</f>
        <v>VWAP</v>
      </c>
      <c r="AL1002" t="str">
        <f>MIS[[#This Row],[Broker]]</f>
        <v>MOTI</v>
      </c>
      <c r="AM1002" t="str">
        <f>MIS[[#This Row],[ClientID]]</f>
        <v>5708</v>
      </c>
    </row>
    <row r="1003" spans="1:39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155.05000000000001</v>
      </c>
      <c r="AE1003">
        <f>MIS[[#This Row],[OrderAverageTradedPrice]]*MIS[[#This Row],[OrderQuantity]]</f>
        <v>93885</v>
      </c>
      <c r="AF1003">
        <f>MIS[[#This Row],[LTP]]*MIS[[#This Row],[OrderQuantity]]</f>
        <v>93030</v>
      </c>
      <c r="AG1003">
        <f>IF(MIS[[#This Row],[OrderSide]]="SELL",MIS[[#This Row],[VALUE]]-MIS[[#This Row],[LIVE_VALUE]],MIS[[#This Row],[LIVE_VALUE]]-MIS[[#This Row],[VALUE]])</f>
        <v>855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3" t="str">
        <f>MIS[[#This Row],[TRADING SYMBOL]]</f>
        <v>NIFTY2552225000PE</v>
      </c>
      <c r="AJ1003" t="str">
        <f>IF(RIGHT(MIS[[#This Row],[Main/Hedge]],4)="MAIN","MAIN","HEDGE")</f>
        <v>MAIN</v>
      </c>
      <c r="AK1003" t="str" cm="1">
        <f t="array" ref="AK1003">_xlfn._xlws.FILTER(Table4[Column1],ISNUMBER(SEARCH(Table4[Column1],MIS[[#This Row],[OrderUniqueIdentifier]])),"")</f>
        <v>VWAP</v>
      </c>
      <c r="AL1003" t="str">
        <f>MIS[[#This Row],[Broker]]</f>
        <v>MO</v>
      </c>
      <c r="AM1003" t="str">
        <f>MIS[[#This Row],[ClientID]]</f>
        <v>OMDLAS1225</v>
      </c>
    </row>
    <row r="1004" spans="1:39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155.05000000000001</v>
      </c>
      <c r="AE1004">
        <f>MIS[[#This Row],[OrderAverageTradedPrice]]*MIS[[#This Row],[OrderQuantity]]</f>
        <v>129082.49999999969</v>
      </c>
      <c r="AF1004">
        <f>MIS[[#This Row],[LTP]]*MIS[[#This Row],[OrderQuantity]]</f>
        <v>127916.25000000001</v>
      </c>
      <c r="AG1004">
        <f>IF(MIS[[#This Row],[OrderSide]]="SELL",MIS[[#This Row],[VALUE]]-MIS[[#This Row],[LIVE_VALUE]],MIS[[#This Row],[LIVE_VALUE]]-MIS[[#This Row],[VALUE]])</f>
        <v>1166.2499999996799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4" t="str">
        <f>MIS[[#This Row],[TRADING SYMBOL]]</f>
        <v>NIFTY2552225000PE</v>
      </c>
      <c r="AJ1004" t="str">
        <f>IF(RIGHT(MIS[[#This Row],[Main/Hedge]],4)="MAIN","MAIN","HEDGE")</f>
        <v>MAIN</v>
      </c>
      <c r="AK1004" t="str" cm="1">
        <f t="array" ref="AK1004">_xlfn._xlws.FILTER(Table4[Column1],ISNUMBER(SEARCH(Table4[Column1],MIS[[#This Row],[OrderUniqueIdentifier]])),"")</f>
        <v>VWAP</v>
      </c>
      <c r="AL1004" t="str">
        <f>MIS[[#This Row],[Broker]]</f>
        <v>MO</v>
      </c>
      <c r="AM1004" t="str">
        <f>MIS[[#This Row],[ClientID]]</f>
        <v>OMDLAS1229</v>
      </c>
    </row>
    <row r="1005" spans="1:39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155.05000000000001</v>
      </c>
      <c r="AE1005">
        <f>MIS[[#This Row],[OrderAverageTradedPrice]]*MIS[[#This Row],[OrderQuantity]]</f>
        <v>199578.74999999939</v>
      </c>
      <c r="AF1005">
        <f>MIS[[#This Row],[LTP]]*MIS[[#This Row],[OrderQuantity]]</f>
        <v>197688.75</v>
      </c>
      <c r="AG1005">
        <f>IF(MIS[[#This Row],[OrderSide]]="SELL",MIS[[#This Row],[VALUE]]-MIS[[#This Row],[LIVE_VALUE]],MIS[[#This Row],[LIVE_VALUE]]-MIS[[#This Row],[VALUE]])</f>
        <v>1889.9999999993888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5" t="str">
        <f>MIS[[#This Row],[TRADING SYMBOL]]</f>
        <v>NIFTY2552225000PE</v>
      </c>
      <c r="AJ1005" t="str">
        <f>IF(RIGHT(MIS[[#This Row],[Main/Hedge]],4)="MAIN","MAIN","HEDGE")</f>
        <v>MAIN</v>
      </c>
      <c r="AK1005" t="str" cm="1">
        <f t="array" ref="AK1005">_xlfn._xlws.FILTER(Table4[Column1],ISNUMBER(SEARCH(Table4[Column1],MIS[[#This Row],[OrderUniqueIdentifier]])),"")</f>
        <v>VWAP</v>
      </c>
      <c r="AL1005" t="str">
        <f>MIS[[#This Row],[Broker]]</f>
        <v>XTS</v>
      </c>
      <c r="AM1005" t="str">
        <f>MIS[[#This Row],[ClientID]]</f>
        <v>FIXAKE0000</v>
      </c>
    </row>
    <row r="1006" spans="1:39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155.05000000000001</v>
      </c>
      <c r="AE1006">
        <f>MIS[[#This Row],[OrderAverageTradedPrice]]*MIS[[#This Row],[OrderQuantity]]</f>
        <v>11797.5</v>
      </c>
      <c r="AF1006">
        <f>MIS[[#This Row],[LTP]]*MIS[[#This Row],[OrderQuantity]]</f>
        <v>11628.75</v>
      </c>
      <c r="AG1006">
        <f>IF(MIS[[#This Row],[OrderSide]]="SELL",MIS[[#This Row],[VALUE]]-MIS[[#This Row],[LIVE_VALUE]],MIS[[#This Row],[LIVE_VALUE]]-MIS[[#This Row],[VALUE]])</f>
        <v>168.75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6" t="str">
        <f>MIS[[#This Row],[TRADING SYMBOL]]</f>
        <v>NIFTY2552225000PE</v>
      </c>
      <c r="AJ1006" t="str">
        <f>IF(RIGHT(MIS[[#This Row],[Main/Hedge]],4)="MAIN","MAIN","HEDGE")</f>
        <v>MAIN</v>
      </c>
      <c r="AK1006" t="str" cm="1">
        <f t="array" ref="AK1006">_xlfn._xlws.FILTER(Table4[Column1],ISNUMBER(SEARCH(Table4[Column1],MIS[[#This Row],[OrderUniqueIdentifier]])),"")</f>
        <v>VWAP</v>
      </c>
      <c r="AL1006" t="str">
        <f>MIS[[#This Row],[Broker]]</f>
        <v>AR</v>
      </c>
      <c r="AM1006" t="str">
        <f>MIS[[#This Row],[ClientID]]</f>
        <v>JPF1A104</v>
      </c>
    </row>
    <row r="1007" spans="1:39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155.05000000000001</v>
      </c>
      <c r="AE1007">
        <f>MIS[[#This Row],[OrderAverageTradedPrice]]*MIS[[#This Row],[OrderQuantity]]</f>
        <v>23617.5</v>
      </c>
      <c r="AF1007">
        <f>MIS[[#This Row],[LTP]]*MIS[[#This Row],[OrderQuantity]]</f>
        <v>23257.5</v>
      </c>
      <c r="AG1007">
        <f>IF(MIS[[#This Row],[OrderSide]]="SELL",MIS[[#This Row],[VALUE]]-MIS[[#This Row],[LIVE_VALUE]],MIS[[#This Row],[LIVE_VALUE]]-MIS[[#This Row],[VALUE]])</f>
        <v>360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7" t="str">
        <f>MIS[[#This Row],[TRADING SYMBOL]]</f>
        <v>NIFTY2552225000PE</v>
      </c>
      <c r="AJ1007" t="str">
        <f>IF(RIGHT(MIS[[#This Row],[Main/Hedge]],4)="MAIN","MAIN","HEDGE")</f>
        <v>MAIN</v>
      </c>
      <c r="AK1007" t="str" cm="1">
        <f t="array" ref="AK1007">_xlfn._xlws.FILTER(Table4[Column1],ISNUMBER(SEARCH(Table4[Column1],MIS[[#This Row],[OrderUniqueIdentifier]])),"")</f>
        <v>VWAP</v>
      </c>
      <c r="AL1007" t="str">
        <f>MIS[[#This Row],[Broker]]</f>
        <v>AR</v>
      </c>
      <c r="AM1007" t="str">
        <f>MIS[[#This Row],[ClientID]]</f>
        <v>JPF1H106</v>
      </c>
    </row>
    <row r="1008" spans="1:39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155.05000000000001</v>
      </c>
      <c r="AE1008">
        <f>MIS[[#This Row],[OrderAverageTradedPrice]]*MIS[[#This Row],[OrderQuantity]]</f>
        <v>11790</v>
      </c>
      <c r="AF1008">
        <f>MIS[[#This Row],[LTP]]*MIS[[#This Row],[OrderQuantity]]</f>
        <v>11628.75</v>
      </c>
      <c r="AG1008">
        <f>IF(MIS[[#This Row],[OrderSide]]="SELL",MIS[[#This Row],[VALUE]]-MIS[[#This Row],[LIVE_VALUE]],MIS[[#This Row],[LIVE_VALUE]]-MIS[[#This Row],[VALUE]])</f>
        <v>161.25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8" t="str">
        <f>MIS[[#This Row],[TRADING SYMBOL]]</f>
        <v>NIFTY2552225000PE</v>
      </c>
      <c r="AJ1008" t="str">
        <f>IF(RIGHT(MIS[[#This Row],[Main/Hedge]],4)="MAIN","MAIN","HEDGE")</f>
        <v>MAIN</v>
      </c>
      <c r="AK1008" t="str" cm="1">
        <f t="array" ref="AK1008">_xlfn._xlws.FILTER(Table4[Column1],ISNUMBER(SEARCH(Table4[Column1],MIS[[#This Row],[OrderUniqueIdentifier]])),"")</f>
        <v>VWAP</v>
      </c>
      <c r="AL1008" t="str">
        <f>MIS[[#This Row],[Broker]]</f>
        <v>AR</v>
      </c>
      <c r="AM1008" t="str">
        <f>MIS[[#This Row],[ClientID]]</f>
        <v>JPF1K163</v>
      </c>
    </row>
    <row r="1009" spans="1:39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155.05000000000001</v>
      </c>
      <c r="AE1009">
        <f>MIS[[#This Row],[OrderAverageTradedPrice]]*MIS[[#This Row],[OrderQuantity]]</f>
        <v>35370</v>
      </c>
      <c r="AF1009">
        <f>MIS[[#This Row],[LTP]]*MIS[[#This Row],[OrderQuantity]]</f>
        <v>34886.25</v>
      </c>
      <c r="AG1009">
        <f>IF(MIS[[#This Row],[OrderSide]]="SELL",MIS[[#This Row],[VALUE]]-MIS[[#This Row],[LIVE_VALUE]],MIS[[#This Row],[LIVE_VALUE]]-MIS[[#This Row],[VALUE]])</f>
        <v>483.75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9" t="str">
        <f>MIS[[#This Row],[TRADING SYMBOL]]</f>
        <v>NIFTY2552225000PE</v>
      </c>
      <c r="AJ1009" t="str">
        <f>IF(RIGHT(MIS[[#This Row],[Main/Hedge]],4)="MAIN","MAIN","HEDGE")</f>
        <v>MAIN</v>
      </c>
      <c r="AK1009" t="str" cm="1">
        <f t="array" ref="AK1009">_xlfn._xlws.FILTER(Table4[Column1],ISNUMBER(SEARCH(Table4[Column1],MIS[[#This Row],[OrderUniqueIdentifier]])),"")</f>
        <v>VWAP</v>
      </c>
      <c r="AL1009" t="str">
        <f>MIS[[#This Row],[Broker]]</f>
        <v>AR</v>
      </c>
      <c r="AM1009" t="str">
        <f>MIS[[#This Row],[ClientID]]</f>
        <v>JPF1L103</v>
      </c>
    </row>
    <row r="1010" spans="1:39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155.05000000000001</v>
      </c>
      <c r="AE1010">
        <f>MIS[[#This Row],[OrderAverageTradedPrice]]*MIS[[#This Row],[OrderQuantity]]</f>
        <v>11790</v>
      </c>
      <c r="AF1010">
        <f>MIS[[#This Row],[LTP]]*MIS[[#This Row],[OrderQuantity]]</f>
        <v>11628.75</v>
      </c>
      <c r="AG1010">
        <f>IF(MIS[[#This Row],[OrderSide]]="SELL",MIS[[#This Row],[VALUE]]-MIS[[#This Row],[LIVE_VALUE]],MIS[[#This Row],[LIVE_VALUE]]-MIS[[#This Row],[VALUE]])</f>
        <v>161.25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0" t="str">
        <f>MIS[[#This Row],[TRADING SYMBOL]]</f>
        <v>NIFTY2552225000PE</v>
      </c>
      <c r="AJ1010" t="str">
        <f>IF(RIGHT(MIS[[#This Row],[Main/Hedge]],4)="MAIN","MAIN","HEDGE")</f>
        <v>MAIN</v>
      </c>
      <c r="AK1010" t="str" cm="1">
        <f t="array" ref="AK1010">_xlfn._xlws.FILTER(Table4[Column1],ISNUMBER(SEARCH(Table4[Column1],MIS[[#This Row],[OrderUniqueIdentifier]])),"")</f>
        <v>VWAP</v>
      </c>
      <c r="AL1010" t="str">
        <f>MIS[[#This Row],[Broker]]</f>
        <v>AR</v>
      </c>
      <c r="AM1010" t="str">
        <f>MIS[[#This Row],[ClientID]]</f>
        <v>JPF1P112</v>
      </c>
    </row>
    <row r="1011" spans="1:39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155.05000000000001</v>
      </c>
      <c r="AE1011">
        <f>MIS[[#This Row],[OrderAverageTradedPrice]]*MIS[[#This Row],[OrderQuantity]]</f>
        <v>35422.499999999927</v>
      </c>
      <c r="AF1011">
        <f>MIS[[#This Row],[LTP]]*MIS[[#This Row],[OrderQuantity]]</f>
        <v>34886.25</v>
      </c>
      <c r="AG1011">
        <f>IF(MIS[[#This Row],[OrderSide]]="SELL",MIS[[#This Row],[VALUE]]-MIS[[#This Row],[LIVE_VALUE]],MIS[[#This Row],[LIVE_VALUE]]-MIS[[#This Row],[VALUE]])</f>
        <v>536.24999999992724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1" t="str">
        <f>MIS[[#This Row],[TRADING SYMBOL]]</f>
        <v>NIFTY2552225000PE</v>
      </c>
      <c r="AJ1011" t="str">
        <f>IF(RIGHT(MIS[[#This Row],[Main/Hedge]],4)="MAIN","MAIN","HEDGE")</f>
        <v>MAIN</v>
      </c>
      <c r="AK1011" t="str" cm="1">
        <f t="array" ref="AK1011">_xlfn._xlws.FILTER(Table4[Column1],ISNUMBER(SEARCH(Table4[Column1],MIS[[#This Row],[OrderUniqueIdentifier]])),"")</f>
        <v>VWAP</v>
      </c>
      <c r="AL1011" t="str">
        <f>MIS[[#This Row],[Broker]]</f>
        <v>AR</v>
      </c>
      <c r="AM1011" t="str">
        <f>MIS[[#This Row],[ClientID]]</f>
        <v>JPF1P165</v>
      </c>
    </row>
    <row r="1012" spans="1:39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155.05000000000001</v>
      </c>
      <c r="AE1012">
        <f>MIS[[#This Row],[OrderAverageTradedPrice]]*MIS[[#This Row],[OrderQuantity]]</f>
        <v>35437.5</v>
      </c>
      <c r="AF1012">
        <f>MIS[[#This Row],[LTP]]*MIS[[#This Row],[OrderQuantity]]</f>
        <v>34886.25</v>
      </c>
      <c r="AG1012">
        <f>IF(MIS[[#This Row],[OrderSide]]="SELL",MIS[[#This Row],[VALUE]]-MIS[[#This Row],[LIVE_VALUE]],MIS[[#This Row],[LIVE_VALUE]]-MIS[[#This Row],[VALUE]])</f>
        <v>551.25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2" t="str">
        <f>MIS[[#This Row],[TRADING SYMBOL]]</f>
        <v>NIFTY2552225000PE</v>
      </c>
      <c r="AJ1012" t="str">
        <f>IF(RIGHT(MIS[[#This Row],[Main/Hedge]],4)="MAIN","MAIN","HEDGE")</f>
        <v>MAIN</v>
      </c>
      <c r="AK1012" t="str" cm="1">
        <f t="array" ref="AK1012">_xlfn._xlws.FILTER(Table4[Column1],ISNUMBER(SEARCH(Table4[Column1],MIS[[#This Row],[OrderUniqueIdentifier]])),"")</f>
        <v>VWAP</v>
      </c>
      <c r="AL1012" t="str">
        <f>MIS[[#This Row],[Broker]]</f>
        <v>AR</v>
      </c>
      <c r="AM1012" t="str">
        <f>MIS[[#This Row],[ClientID]]</f>
        <v>JPF1R205</v>
      </c>
    </row>
    <row r="1013" spans="1:39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155.05000000000001</v>
      </c>
      <c r="AE1013">
        <f>MIS[[#This Row],[OrderAverageTradedPrice]]*MIS[[#This Row],[OrderQuantity]]</f>
        <v>11812.5</v>
      </c>
      <c r="AF1013">
        <f>MIS[[#This Row],[LTP]]*MIS[[#This Row],[OrderQuantity]]</f>
        <v>11628.75</v>
      </c>
      <c r="AG1013">
        <f>IF(MIS[[#This Row],[OrderSide]]="SELL",MIS[[#This Row],[VALUE]]-MIS[[#This Row],[LIVE_VALUE]],MIS[[#This Row],[LIVE_VALUE]]-MIS[[#This Row],[VALUE]])</f>
        <v>183.75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3" t="str">
        <f>MIS[[#This Row],[TRADING SYMBOL]]</f>
        <v>NIFTY2552225000PE</v>
      </c>
      <c r="AJ1013" t="str">
        <f>IF(RIGHT(MIS[[#This Row],[Main/Hedge]],4)="MAIN","MAIN","HEDGE")</f>
        <v>MAIN</v>
      </c>
      <c r="AK1013" t="str" cm="1">
        <f t="array" ref="AK1013">_xlfn._xlws.FILTER(Table4[Column1],ISNUMBER(SEARCH(Table4[Column1],MIS[[#This Row],[OrderUniqueIdentifier]])),"")</f>
        <v>VWAP</v>
      </c>
      <c r="AL1013" t="str">
        <f>MIS[[#This Row],[Broker]]</f>
        <v>AR</v>
      </c>
      <c r="AM1013" t="str">
        <f>MIS[[#This Row],[ClientID]]</f>
        <v>JPF1S104</v>
      </c>
    </row>
    <row r="1014" spans="1:39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155.05000000000001</v>
      </c>
      <c r="AE1014">
        <f>MIS[[#This Row],[OrderAverageTradedPrice]]*MIS[[#This Row],[OrderQuantity]]</f>
        <v>23595</v>
      </c>
      <c r="AF1014">
        <f>MIS[[#This Row],[LTP]]*MIS[[#This Row],[OrderQuantity]]</f>
        <v>23257.5</v>
      </c>
      <c r="AG1014">
        <f>IF(MIS[[#This Row],[OrderSide]]="SELL",MIS[[#This Row],[VALUE]]-MIS[[#This Row],[LIVE_VALUE]],MIS[[#This Row],[LIVE_VALUE]]-MIS[[#This Row],[VALUE]])</f>
        <v>337.5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4" t="str">
        <f>MIS[[#This Row],[TRADING SYMBOL]]</f>
        <v>NIFTY2552225000PE</v>
      </c>
      <c r="AJ1014" t="str">
        <f>IF(RIGHT(MIS[[#This Row],[Main/Hedge]],4)="MAIN","MAIN","HEDGE")</f>
        <v>MAIN</v>
      </c>
      <c r="AK1014" t="str" cm="1">
        <f t="array" ref="AK1014">_xlfn._xlws.FILTER(Table4[Column1],ISNUMBER(SEARCH(Table4[Column1],MIS[[#This Row],[OrderUniqueIdentifier]])),"")</f>
        <v>VWAP</v>
      </c>
      <c r="AL1014" t="str">
        <f>MIS[[#This Row],[Broker]]</f>
        <v>AR</v>
      </c>
      <c r="AM1014" t="str">
        <f>MIS[[#This Row],[ClientID]]</f>
        <v>JPF1S241</v>
      </c>
    </row>
    <row r="1015" spans="1:39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155.05000000000001</v>
      </c>
      <c r="AE1015">
        <f>MIS[[#This Row],[OrderAverageTradedPrice]]*MIS[[#This Row],[OrderQuantity]]</f>
        <v>35362.499999999847</v>
      </c>
      <c r="AF1015">
        <f>MIS[[#This Row],[LTP]]*MIS[[#This Row],[OrderQuantity]]</f>
        <v>34886.25</v>
      </c>
      <c r="AG1015">
        <f>IF(MIS[[#This Row],[OrderSide]]="SELL",MIS[[#This Row],[VALUE]]-MIS[[#This Row],[LIVE_VALUE]],MIS[[#This Row],[LIVE_VALUE]]-MIS[[#This Row],[VALUE]])</f>
        <v>476.2499999998472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5" t="str">
        <f>MIS[[#This Row],[TRADING SYMBOL]]</f>
        <v>NIFTY2552225000PE</v>
      </c>
      <c r="AJ1015" t="str">
        <f>IF(RIGHT(MIS[[#This Row],[Main/Hedge]],4)="MAIN","MAIN","HEDGE")</f>
        <v>MAIN</v>
      </c>
      <c r="AK1015" t="str" cm="1">
        <f t="array" ref="AK1015">_xlfn._xlws.FILTER(Table4[Column1],ISNUMBER(SEARCH(Table4[Column1],MIS[[#This Row],[OrderUniqueIdentifier]])),"")</f>
        <v>VWAP</v>
      </c>
      <c r="AL1015" t="str">
        <f>MIS[[#This Row],[Broker]]</f>
        <v>AR</v>
      </c>
      <c r="AM1015" t="str">
        <f>MIS[[#This Row],[ClientID]]</f>
        <v>JPF1Y102</v>
      </c>
    </row>
    <row r="1016" spans="1:39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155.05000000000001</v>
      </c>
      <c r="AE1016">
        <f>MIS[[#This Row],[OrderAverageTradedPrice]]*MIS[[#This Row],[OrderQuantity]]</f>
        <v>35426.25</v>
      </c>
      <c r="AF1016">
        <f>MIS[[#This Row],[LTP]]*MIS[[#This Row],[OrderQuantity]]</f>
        <v>34886.25</v>
      </c>
      <c r="AG1016">
        <f>IF(MIS[[#This Row],[OrderSide]]="SELL",MIS[[#This Row],[VALUE]]-MIS[[#This Row],[LIVE_VALUE]],MIS[[#This Row],[LIVE_VALUE]]-MIS[[#This Row],[VALUE]])</f>
        <v>540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6" t="str">
        <f>MIS[[#This Row],[TRADING SYMBOL]]</f>
        <v>NIFTY2552225000PE</v>
      </c>
      <c r="AJ1016" t="str">
        <f>IF(RIGHT(MIS[[#This Row],[Main/Hedge]],4)="MAIN","MAIN","HEDGE")</f>
        <v>MAIN</v>
      </c>
      <c r="AK1016" t="str" cm="1">
        <f t="array" ref="AK1016">_xlfn._xlws.FILTER(Table4[Column1],ISNUMBER(SEARCH(Table4[Column1],MIS[[#This Row],[OrderUniqueIdentifier]])),"")</f>
        <v>VWAP</v>
      </c>
      <c r="AL1016" t="str">
        <f>MIS[[#This Row],[Broker]]</f>
        <v>AR</v>
      </c>
      <c r="AM1016" t="str">
        <f>MIS[[#This Row],[ClientID]]</f>
        <v>JPP690</v>
      </c>
    </row>
    <row r="1017" spans="1:39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155.05000000000001</v>
      </c>
      <c r="AE1017">
        <f>MIS[[#This Row],[OrderAverageTradedPrice]]*MIS[[#This Row],[OrderQuantity]]</f>
        <v>70762.5</v>
      </c>
      <c r="AF1017">
        <f>MIS[[#This Row],[LTP]]*MIS[[#This Row],[OrderQuantity]]</f>
        <v>69772.5</v>
      </c>
      <c r="AG1017">
        <f>IF(MIS[[#This Row],[OrderSide]]="SELL",MIS[[#This Row],[VALUE]]-MIS[[#This Row],[LIVE_VALUE]],MIS[[#This Row],[LIVE_VALUE]]-MIS[[#This Row],[VALUE]])</f>
        <v>990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7" t="str">
        <f>MIS[[#This Row],[TRADING SYMBOL]]</f>
        <v>NIFTY2552225000PE</v>
      </c>
      <c r="AJ1017" t="str">
        <f>IF(RIGHT(MIS[[#This Row],[Main/Hedge]],4)="MAIN","MAIN","HEDGE")</f>
        <v>MAIN</v>
      </c>
      <c r="AK1017" t="str" cm="1">
        <f t="array" ref="AK1017">_xlfn._xlws.FILTER(Table4[Column1],ISNUMBER(SEARCH(Table4[Column1],MIS[[#This Row],[OrderUniqueIdentifier]])),"")</f>
        <v>VWAP</v>
      </c>
      <c r="AL1017" t="str">
        <f>MIS[[#This Row],[Broker]]</f>
        <v>AR</v>
      </c>
      <c r="AM1017" t="str">
        <f>MIS[[#This Row],[ClientID]]</f>
        <v>JPS1787</v>
      </c>
    </row>
    <row r="1018" spans="1:39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155.05000000000001</v>
      </c>
      <c r="AE1018">
        <f>MIS[[#This Row],[OrderAverageTradedPrice]]*MIS[[#This Row],[OrderQuantity]]</f>
        <v>11793.75</v>
      </c>
      <c r="AF1018">
        <f>MIS[[#This Row],[LTP]]*MIS[[#This Row],[OrderQuantity]]</f>
        <v>11628.75</v>
      </c>
      <c r="AG1018">
        <f>IF(MIS[[#This Row],[OrderSide]]="SELL",MIS[[#This Row],[VALUE]]-MIS[[#This Row],[LIVE_VALUE]],MIS[[#This Row],[LIVE_VALUE]]-MIS[[#This Row],[VALUE]])</f>
        <v>165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8" t="str">
        <f>MIS[[#This Row],[TRADING SYMBOL]]</f>
        <v>NIFTY2552225000PE</v>
      </c>
      <c r="AJ1018" t="str">
        <f>IF(RIGHT(MIS[[#This Row],[Main/Hedge]],4)="MAIN","MAIN","HEDGE")</f>
        <v>MAIN</v>
      </c>
      <c r="AK1018" t="str" cm="1">
        <f t="array" ref="AK1018">_xlfn._xlws.FILTER(Table4[Column1],ISNUMBER(SEARCH(Table4[Column1],MIS[[#This Row],[OrderUniqueIdentifier]])),"")</f>
        <v>VWAP</v>
      </c>
      <c r="AL1018" t="str">
        <f>MIS[[#This Row],[Broker]]</f>
        <v>IIFL</v>
      </c>
      <c r="AM1018" t="str">
        <f>MIS[[#This Row],[ClientID]]</f>
        <v>FINE1M02</v>
      </c>
    </row>
    <row r="1019" spans="1:39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155.05000000000001</v>
      </c>
      <c r="AE1019">
        <f>MIS[[#This Row],[OrderAverageTradedPrice]]*MIS[[#This Row],[OrderQuantity]]</f>
        <v>117930</v>
      </c>
      <c r="AF1019">
        <f>MIS[[#This Row],[LTP]]*MIS[[#This Row],[OrderQuantity]]</f>
        <v>116287.50000000001</v>
      </c>
      <c r="AG1019">
        <f>IF(MIS[[#This Row],[OrderSide]]="SELL",MIS[[#This Row],[VALUE]]-MIS[[#This Row],[LIVE_VALUE]],MIS[[#This Row],[LIVE_VALUE]]-MIS[[#This Row],[VALUE]])</f>
        <v>1642.4999999999854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9" t="str">
        <f>MIS[[#This Row],[TRADING SYMBOL]]</f>
        <v>NIFTY2552225000PE</v>
      </c>
      <c r="AJ1019" t="str">
        <f>IF(RIGHT(MIS[[#This Row],[Main/Hedge]],4)="MAIN","MAIN","HEDGE")</f>
        <v>MAIN</v>
      </c>
      <c r="AK1019" t="str" cm="1">
        <f t="array" ref="AK1019">_xlfn._xlws.FILTER(Table4[Column1],ISNUMBER(SEARCH(Table4[Column1],MIS[[#This Row],[OrderUniqueIdentifier]])),"")</f>
        <v>VWAP</v>
      </c>
      <c r="AL1019" t="str">
        <f>MIS[[#This Row],[Broker]]</f>
        <v>JM</v>
      </c>
      <c r="AM1019" t="str">
        <f>MIS[[#This Row],[ClientID]]</f>
        <v>12314412</v>
      </c>
    </row>
    <row r="1020" spans="1:39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155.05000000000001</v>
      </c>
      <c r="AE1020">
        <f>MIS[[#This Row],[OrderAverageTradedPrice]]*MIS[[#This Row],[OrderQuantity]]</f>
        <v>224347.49999999977</v>
      </c>
      <c r="AF1020">
        <f>MIS[[#This Row],[LTP]]*MIS[[#This Row],[OrderQuantity]]</f>
        <v>220946.25000000003</v>
      </c>
      <c r="AG1020">
        <f>IF(MIS[[#This Row],[OrderSide]]="SELL",MIS[[#This Row],[VALUE]]-MIS[[#This Row],[LIVE_VALUE]],MIS[[#This Row],[LIVE_VALUE]]-MIS[[#This Row],[VALUE]])</f>
        <v>3401.2499999997381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0" t="str">
        <f>MIS[[#This Row],[TRADING SYMBOL]]</f>
        <v>NIFTY2552225000PE</v>
      </c>
      <c r="AJ1020" t="str">
        <f>IF(RIGHT(MIS[[#This Row],[Main/Hedge]],4)="MAIN","MAIN","HEDGE")</f>
        <v>MAIN</v>
      </c>
      <c r="AK1020" t="str" cm="1">
        <f t="array" ref="AK1020">_xlfn._xlws.FILTER(Table4[Column1],ISNUMBER(SEARCH(Table4[Column1],MIS[[#This Row],[OrderUniqueIdentifier]])),"")</f>
        <v>VWAP</v>
      </c>
      <c r="AL1020" t="str">
        <f>MIS[[#This Row],[Broker]]</f>
        <v>JM</v>
      </c>
      <c r="AM1020" t="str">
        <f>MIS[[#This Row],[ClientID]]</f>
        <v>12314455</v>
      </c>
    </row>
    <row r="1021" spans="1:39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155.05000000000001</v>
      </c>
      <c r="AE1021">
        <f>MIS[[#This Row],[OrderAverageTradedPrice]]*MIS[[#This Row],[OrderQuantity]]</f>
        <v>11805</v>
      </c>
      <c r="AF1021">
        <f>MIS[[#This Row],[LTP]]*MIS[[#This Row],[OrderQuantity]]</f>
        <v>11628.75</v>
      </c>
      <c r="AG1021">
        <f>IF(MIS[[#This Row],[OrderSide]]="SELL",MIS[[#This Row],[VALUE]]-MIS[[#This Row],[LIVE_VALUE]],MIS[[#This Row],[LIVE_VALUE]]-MIS[[#This Row],[VALUE]])</f>
        <v>176.25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1" t="str">
        <f>MIS[[#This Row],[TRADING SYMBOL]]</f>
        <v>NIFTY2552225000PE</v>
      </c>
      <c r="AJ1021" t="str">
        <f>IF(RIGHT(MIS[[#This Row],[Main/Hedge]],4)="MAIN","MAIN","HEDGE")</f>
        <v>MAIN</v>
      </c>
      <c r="AK1021" t="str" cm="1">
        <f t="array" ref="AK1021">_xlfn._xlws.FILTER(Table4[Column1],ISNUMBER(SEARCH(Table4[Column1],MIS[[#This Row],[OrderUniqueIdentifier]])),"")</f>
        <v>VWAP</v>
      </c>
      <c r="AL1021" t="str">
        <f>MIS[[#This Row],[Broker]]</f>
        <v>JM</v>
      </c>
      <c r="AM1021" t="str">
        <f>MIS[[#This Row],[ClientID]]</f>
        <v>12314526</v>
      </c>
    </row>
    <row r="1022" spans="1:39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155.05000000000001</v>
      </c>
      <c r="AE1022">
        <f>MIS[[#This Row],[OrderAverageTradedPrice]]*MIS[[#This Row],[OrderQuantity]]</f>
        <v>282967.49999999878</v>
      </c>
      <c r="AF1022">
        <f>MIS[[#This Row],[LTP]]*MIS[[#This Row],[OrderQuantity]]</f>
        <v>279090</v>
      </c>
      <c r="AG1022">
        <f>IF(MIS[[#This Row],[OrderSide]]="SELL",MIS[[#This Row],[VALUE]]-MIS[[#This Row],[LIVE_VALUE]],MIS[[#This Row],[LIVE_VALUE]]-MIS[[#This Row],[VALUE]])</f>
        <v>3877.4999999987776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2" t="str">
        <f>MIS[[#This Row],[TRADING SYMBOL]]</f>
        <v>NIFTY2552225000PE</v>
      </c>
      <c r="AJ1022" t="str">
        <f>IF(RIGHT(MIS[[#This Row],[Main/Hedge]],4)="MAIN","MAIN","HEDGE")</f>
        <v>MAIN</v>
      </c>
      <c r="AK1022" t="str" cm="1">
        <f t="array" ref="AK1022">_xlfn._xlws.FILTER(Table4[Column1],ISNUMBER(SEARCH(Table4[Column1],MIS[[#This Row],[OrderUniqueIdentifier]])),"")</f>
        <v>VWAP</v>
      </c>
      <c r="AL1022" t="str">
        <f>MIS[[#This Row],[Broker]]</f>
        <v>JM</v>
      </c>
      <c r="AM1022" t="str">
        <f>MIS[[#This Row],[ClientID]]</f>
        <v>12314964</v>
      </c>
    </row>
    <row r="1023" spans="1:39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155.05000000000001</v>
      </c>
      <c r="AE1023">
        <f>MIS[[#This Row],[OrderAverageTradedPrice]]*MIS[[#This Row],[OrderQuantity]]</f>
        <v>47160</v>
      </c>
      <c r="AF1023">
        <f>MIS[[#This Row],[LTP]]*MIS[[#This Row],[OrderQuantity]]</f>
        <v>46515</v>
      </c>
      <c r="AG1023">
        <f>IF(MIS[[#This Row],[OrderSide]]="SELL",MIS[[#This Row],[VALUE]]-MIS[[#This Row],[LIVE_VALUE]],MIS[[#This Row],[LIVE_VALUE]]-MIS[[#This Row],[VALUE]])</f>
        <v>645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3" t="str">
        <f>MIS[[#This Row],[TRADING SYMBOL]]</f>
        <v>NIFTY2552225000PE</v>
      </c>
      <c r="AJ1023" t="str">
        <f>IF(RIGHT(MIS[[#This Row],[Main/Hedge]],4)="MAIN","MAIN","HEDGE")</f>
        <v>MAIN</v>
      </c>
      <c r="AK1023" t="str" cm="1">
        <f t="array" ref="AK1023">_xlfn._xlws.FILTER(Table4[Column1],ISNUMBER(SEARCH(Table4[Column1],MIS[[#This Row],[OrderUniqueIdentifier]])),"")</f>
        <v>VWAP</v>
      </c>
      <c r="AL1023" t="str">
        <f>MIS[[#This Row],[Broker]]</f>
        <v>JM</v>
      </c>
      <c r="AM1023" t="str">
        <f>MIS[[#This Row],[ClientID]]</f>
        <v>12314964</v>
      </c>
    </row>
    <row r="1024" spans="1:39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155.05000000000001</v>
      </c>
      <c r="AE1024">
        <f>MIS[[#This Row],[OrderAverageTradedPrice]]*MIS[[#This Row],[OrderQuantity]]</f>
        <v>58923.75</v>
      </c>
      <c r="AF1024">
        <f>MIS[[#This Row],[LTP]]*MIS[[#This Row],[OrderQuantity]]</f>
        <v>58143.750000000007</v>
      </c>
      <c r="AG1024">
        <f>IF(MIS[[#This Row],[OrderSide]]="SELL",MIS[[#This Row],[VALUE]]-MIS[[#This Row],[LIVE_VALUE]],MIS[[#This Row],[LIVE_VALUE]]-MIS[[#This Row],[VALUE]])</f>
        <v>779.99999999999272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4" t="str">
        <f>MIS[[#This Row],[TRADING SYMBOL]]</f>
        <v>NIFTY2552225000PE</v>
      </c>
      <c r="AJ1024" t="str">
        <f>IF(RIGHT(MIS[[#This Row],[Main/Hedge]],4)="MAIN","MAIN","HEDGE")</f>
        <v>MAIN</v>
      </c>
      <c r="AK1024" t="str" cm="1">
        <f t="array" ref="AK1024">_xlfn._xlws.FILTER(Table4[Column1],ISNUMBER(SEARCH(Table4[Column1],MIS[[#This Row],[OrderUniqueIdentifier]])),"")</f>
        <v>VWAP</v>
      </c>
      <c r="AL1024" t="str">
        <f>MIS[[#This Row],[Broker]]</f>
        <v>MO</v>
      </c>
      <c r="AM1024" t="str">
        <f>MIS[[#This Row],[ClientID]]</f>
        <v>FINE1F02</v>
      </c>
    </row>
    <row r="1025" spans="1:39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155.05000000000001</v>
      </c>
      <c r="AE1025">
        <f>MIS[[#This Row],[OrderAverageTradedPrice]]*MIS[[#This Row],[OrderQuantity]]</f>
        <v>70717.5</v>
      </c>
      <c r="AF1025">
        <f>MIS[[#This Row],[LTP]]*MIS[[#This Row],[OrderQuantity]]</f>
        <v>69772.5</v>
      </c>
      <c r="AG1025">
        <f>IF(MIS[[#This Row],[OrderSide]]="SELL",MIS[[#This Row],[VALUE]]-MIS[[#This Row],[LIVE_VALUE]],MIS[[#This Row],[LIVE_VALUE]]-MIS[[#This Row],[VALUE]])</f>
        <v>945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5" t="str">
        <f>MIS[[#This Row],[TRADING SYMBOL]]</f>
        <v>NIFTY2552225000PE</v>
      </c>
      <c r="AJ1025" t="str">
        <f>IF(RIGHT(MIS[[#This Row],[Main/Hedge]],4)="MAIN","MAIN","HEDGE")</f>
        <v>MAIN</v>
      </c>
      <c r="AK1025" t="str" cm="1">
        <f t="array" ref="AK1025">_xlfn._xlws.FILTER(Table4[Column1],ISNUMBER(SEARCH(Table4[Column1],MIS[[#This Row],[OrderUniqueIdentifier]])),"")</f>
        <v>VWAP</v>
      </c>
      <c r="AL1025" t="str">
        <f>MIS[[#This Row],[Broker]]</f>
        <v>MO</v>
      </c>
      <c r="AM1025" t="str">
        <f>MIS[[#This Row],[ClientID]]</f>
        <v>OMDLAS1215</v>
      </c>
    </row>
    <row r="1026" spans="1:39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155.05000000000001</v>
      </c>
      <c r="AE1026">
        <f>MIS[[#This Row],[OrderAverageTradedPrice]]*MIS[[#This Row],[OrderQuantity]]</f>
        <v>11805</v>
      </c>
      <c r="AF1026">
        <f>MIS[[#This Row],[LTP]]*MIS[[#This Row],[OrderQuantity]]</f>
        <v>11628.75</v>
      </c>
      <c r="AG1026">
        <f>IF(MIS[[#This Row],[OrderSide]]="SELL",MIS[[#This Row],[VALUE]]-MIS[[#This Row],[LIVE_VALUE]],MIS[[#This Row],[LIVE_VALUE]]-MIS[[#This Row],[VALUE]])</f>
        <v>176.25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6" t="str">
        <f>MIS[[#This Row],[TRADING SYMBOL]]</f>
        <v>NIFTY2552225000PE</v>
      </c>
      <c r="AJ1026" t="str">
        <f>IF(RIGHT(MIS[[#This Row],[Main/Hedge]],4)="MAIN","MAIN","HEDGE")</f>
        <v>MAIN</v>
      </c>
      <c r="AK1026" t="str" cm="1">
        <f t="array" ref="AK1026">_xlfn._xlws.FILTER(Table4[Column1],ISNUMBER(SEARCH(Table4[Column1],MIS[[#This Row],[OrderUniqueIdentifier]])),"")</f>
        <v>VWAP</v>
      </c>
      <c r="AL1026" t="str">
        <f>MIS[[#This Row],[Broker]]</f>
        <v>MO</v>
      </c>
      <c r="AM1026" t="str">
        <f>MIS[[#This Row],[ClientID]]</f>
        <v>OMDLAS1231</v>
      </c>
    </row>
    <row r="1027" spans="1:39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155.05000000000001</v>
      </c>
      <c r="AE1027">
        <f>MIS[[#This Row],[OrderAverageTradedPrice]]*MIS[[#This Row],[OrderQuantity]]</f>
        <v>11805</v>
      </c>
      <c r="AF1027">
        <f>MIS[[#This Row],[LTP]]*MIS[[#This Row],[OrderQuantity]]</f>
        <v>11628.75</v>
      </c>
      <c r="AG1027">
        <f>IF(MIS[[#This Row],[OrderSide]]="SELL",MIS[[#This Row],[VALUE]]-MIS[[#This Row],[LIVE_VALUE]],MIS[[#This Row],[LIVE_VALUE]]-MIS[[#This Row],[VALUE]])</f>
        <v>176.25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7" t="str">
        <f>MIS[[#This Row],[TRADING SYMBOL]]</f>
        <v>NIFTY2552225000PE</v>
      </c>
      <c r="AJ1027" t="str">
        <f>IF(RIGHT(MIS[[#This Row],[Main/Hedge]],4)="MAIN","MAIN","HEDGE")</f>
        <v>MAIN</v>
      </c>
      <c r="AK1027" t="str" cm="1">
        <f t="array" ref="AK1027">_xlfn._xlws.FILTER(Table4[Column1],ISNUMBER(SEARCH(Table4[Column1],MIS[[#This Row],[OrderUniqueIdentifier]])),"")</f>
        <v>VWAP</v>
      </c>
      <c r="AL1027" t="str">
        <f>MIS[[#This Row],[Broker]]</f>
        <v>MO</v>
      </c>
      <c r="AM1027" t="str">
        <f>MIS[[#This Row],[ClientID]]</f>
        <v>OMDLAS1234</v>
      </c>
    </row>
    <row r="1028" spans="1:39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155.05000000000001</v>
      </c>
      <c r="AE1028">
        <f>MIS[[#This Row],[OrderAverageTradedPrice]]*MIS[[#This Row],[OrderQuantity]]</f>
        <v>118050</v>
      </c>
      <c r="AF1028">
        <f>MIS[[#This Row],[LTP]]*MIS[[#This Row],[OrderQuantity]]</f>
        <v>116287.50000000001</v>
      </c>
      <c r="AG1028">
        <f>IF(MIS[[#This Row],[OrderSide]]="SELL",MIS[[#This Row],[VALUE]]-MIS[[#This Row],[LIVE_VALUE]],MIS[[#This Row],[LIVE_VALUE]]-MIS[[#This Row],[VALUE]])</f>
        <v>1762.4999999999854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8" t="str">
        <f>MIS[[#This Row],[TRADING SYMBOL]]</f>
        <v>NIFTY2552225000PE</v>
      </c>
      <c r="AJ1028" t="str">
        <f>IF(RIGHT(MIS[[#This Row],[Main/Hedge]],4)="MAIN","MAIN","HEDGE")</f>
        <v>MAIN</v>
      </c>
      <c r="AK1028" t="str" cm="1">
        <f t="array" ref="AK1028">_xlfn._xlws.FILTER(Table4[Column1],ISNUMBER(SEARCH(Table4[Column1],MIS[[#This Row],[OrderUniqueIdentifier]])),"")</f>
        <v>VWAP</v>
      </c>
      <c r="AL1028" t="str">
        <f>MIS[[#This Row],[Broker]]</f>
        <v>MO</v>
      </c>
      <c r="AM1028" t="str">
        <f>MIS[[#This Row],[ClientID]]</f>
        <v>SHSS083</v>
      </c>
    </row>
    <row r="1029" spans="1:39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155.05000000000001</v>
      </c>
      <c r="AE1029">
        <f>MIS[[#This Row],[OrderAverageTradedPrice]]*MIS[[#This Row],[OrderQuantity]]</f>
        <v>35527.5</v>
      </c>
      <c r="AF1029">
        <f>MIS[[#This Row],[LTP]]*MIS[[#This Row],[OrderQuantity]]</f>
        <v>34886.25</v>
      </c>
      <c r="AG1029">
        <f>IF(MIS[[#This Row],[OrderSide]]="SELL",MIS[[#This Row],[VALUE]]-MIS[[#This Row],[LIVE_VALUE]],MIS[[#This Row],[LIVE_VALUE]]-MIS[[#This Row],[VALUE]])</f>
        <v>641.25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9" t="str">
        <f>MIS[[#This Row],[TRADING SYMBOL]]</f>
        <v>NIFTY2552225000PE</v>
      </c>
      <c r="AJ1029" t="str">
        <f>IF(RIGHT(MIS[[#This Row],[Main/Hedge]],4)="MAIN","MAIN","HEDGE")</f>
        <v>MAIN</v>
      </c>
      <c r="AK1029" t="str" cm="1">
        <f t="array" ref="AK1029">_xlfn._xlws.FILTER(Table4[Column1],ISNUMBER(SEARCH(Table4[Column1],MIS[[#This Row],[OrderUniqueIdentifier]])),"")</f>
        <v>VWAP</v>
      </c>
      <c r="AL1029" t="str">
        <f>MIS[[#This Row],[Broker]]</f>
        <v>AR</v>
      </c>
      <c r="AM1029" t="str">
        <f>MIS[[#This Row],[ClientID]]</f>
        <v>GDL1R112</v>
      </c>
    </row>
    <row r="1030" spans="1:39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155.05000000000001</v>
      </c>
      <c r="AE1030">
        <f>MIS[[#This Row],[OrderAverageTradedPrice]]*MIS[[#This Row],[OrderQuantity]]</f>
        <v>35572.5</v>
      </c>
      <c r="AF1030">
        <f>MIS[[#This Row],[LTP]]*MIS[[#This Row],[OrderQuantity]]</f>
        <v>34886.25</v>
      </c>
      <c r="AG1030">
        <f>IF(MIS[[#This Row],[OrderSide]]="SELL",MIS[[#This Row],[VALUE]]-MIS[[#This Row],[LIVE_VALUE]],MIS[[#This Row],[LIVE_VALUE]]-MIS[[#This Row],[VALUE]])</f>
        <v>686.25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0" t="str">
        <f>MIS[[#This Row],[TRADING SYMBOL]]</f>
        <v>NIFTY2552225000PE</v>
      </c>
      <c r="AJ1030" t="str">
        <f>IF(RIGHT(MIS[[#This Row],[Main/Hedge]],4)="MAIN","MAIN","HEDGE")</f>
        <v>MAIN</v>
      </c>
      <c r="AK1030" t="str" cm="1">
        <f t="array" ref="AK1030">_xlfn._xlws.FILTER(Table4[Column1],ISNUMBER(SEARCH(Table4[Column1],MIS[[#This Row],[OrderUniqueIdentifier]])),"")</f>
        <v>VWAP</v>
      </c>
      <c r="AL1030" t="str">
        <f>MIS[[#This Row],[Broker]]</f>
        <v>AR</v>
      </c>
      <c r="AM1030" t="str">
        <f>MIS[[#This Row],[ClientID]]</f>
        <v>GDLC2R124</v>
      </c>
    </row>
    <row r="1031" spans="1:39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155.05000000000001</v>
      </c>
      <c r="AE1031">
        <f>MIS[[#This Row],[OrderAverageTradedPrice]]*MIS[[#This Row],[OrderQuantity]]</f>
        <v>35617.5</v>
      </c>
      <c r="AF1031">
        <f>MIS[[#This Row],[LTP]]*MIS[[#This Row],[OrderQuantity]]</f>
        <v>34886.25</v>
      </c>
      <c r="AG1031">
        <f>IF(MIS[[#This Row],[OrderSide]]="SELL",MIS[[#This Row],[VALUE]]-MIS[[#This Row],[LIVE_VALUE]],MIS[[#This Row],[LIVE_VALUE]]-MIS[[#This Row],[VALUE]])</f>
        <v>731.25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1" t="str">
        <f>MIS[[#This Row],[TRADING SYMBOL]]</f>
        <v>NIFTY2552225000PE</v>
      </c>
      <c r="AJ1031" t="str">
        <f>IF(RIGHT(MIS[[#This Row],[Main/Hedge]],4)="MAIN","MAIN","HEDGE")</f>
        <v>MAIN</v>
      </c>
      <c r="AK1031" t="str" cm="1">
        <f t="array" ref="AK1031">_xlfn._xlws.FILTER(Table4[Column1],ISNUMBER(SEARCH(Table4[Column1],MIS[[#This Row],[OrderUniqueIdentifier]])),"")</f>
        <v>VWAP</v>
      </c>
      <c r="AL1031" t="str">
        <f>MIS[[#This Row],[Broker]]</f>
        <v>AR</v>
      </c>
      <c r="AM1031" t="str">
        <f>MIS[[#This Row],[ClientID]]</f>
        <v>HOT133</v>
      </c>
    </row>
    <row r="1032" spans="1:39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155.05000000000001</v>
      </c>
      <c r="AE1032">
        <f>MIS[[#This Row],[OrderAverageTradedPrice]]*MIS[[#This Row],[OrderQuantity]]</f>
        <v>23617.5</v>
      </c>
      <c r="AF1032">
        <f>MIS[[#This Row],[LTP]]*MIS[[#This Row],[OrderQuantity]]</f>
        <v>23257.5</v>
      </c>
      <c r="AG1032">
        <f>IF(MIS[[#This Row],[OrderSide]]="SELL",MIS[[#This Row],[VALUE]]-MIS[[#This Row],[LIVE_VALUE]],MIS[[#This Row],[LIVE_VALUE]]-MIS[[#This Row],[VALUE]])</f>
        <v>360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2" t="str">
        <f>MIS[[#This Row],[TRADING SYMBOL]]</f>
        <v>NIFTY2552225000PE</v>
      </c>
      <c r="AJ1032" t="str">
        <f>IF(RIGHT(MIS[[#This Row],[Main/Hedge]],4)="MAIN","MAIN","HEDGE")</f>
        <v>MAIN</v>
      </c>
      <c r="AK1032" t="str" cm="1">
        <f t="array" ref="AK1032">_xlfn._xlws.FILTER(Table4[Column1],ISNUMBER(SEARCH(Table4[Column1],MIS[[#This Row],[OrderUniqueIdentifier]])),"")</f>
        <v>VWAP</v>
      </c>
      <c r="AL1032" t="str">
        <f>MIS[[#This Row],[Broker]]</f>
        <v>AR</v>
      </c>
      <c r="AM1032" t="str">
        <f>MIS[[#This Row],[ClientID]]</f>
        <v>HYD5K129</v>
      </c>
    </row>
    <row r="1033" spans="1:39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155.05000000000001</v>
      </c>
      <c r="AE1033">
        <f>MIS[[#This Row],[OrderAverageTradedPrice]]*MIS[[#This Row],[OrderQuantity]]</f>
        <v>11808.75</v>
      </c>
      <c r="AF1033">
        <f>MIS[[#This Row],[LTP]]*MIS[[#This Row],[OrderQuantity]]</f>
        <v>11628.75</v>
      </c>
      <c r="AG1033">
        <f>IF(MIS[[#This Row],[OrderSide]]="SELL",MIS[[#This Row],[VALUE]]-MIS[[#This Row],[LIVE_VALUE]],MIS[[#This Row],[LIVE_VALUE]]-MIS[[#This Row],[VALUE]])</f>
        <v>180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3" t="str">
        <f>MIS[[#This Row],[TRADING SYMBOL]]</f>
        <v>NIFTY2552225000PE</v>
      </c>
      <c r="AJ1033" t="str">
        <f>IF(RIGHT(MIS[[#This Row],[Main/Hedge]],4)="MAIN","MAIN","HEDGE")</f>
        <v>MAIN</v>
      </c>
      <c r="AK1033" t="str" cm="1">
        <f t="array" ref="AK1033">_xlfn._xlws.FILTER(Table4[Column1],ISNUMBER(SEARCH(Table4[Column1],MIS[[#This Row],[OrderUniqueIdentifier]])),"")</f>
        <v>VWAP</v>
      </c>
      <c r="AL1033" t="str">
        <f>MIS[[#This Row],[Broker]]</f>
        <v>AR</v>
      </c>
      <c r="AM1033" t="str">
        <f>MIS[[#This Row],[ClientID]]</f>
        <v>JPF1G157</v>
      </c>
    </row>
    <row r="1034" spans="1:39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155.05000000000001</v>
      </c>
      <c r="AE1034">
        <f>MIS[[#This Row],[OrderAverageTradedPrice]]*MIS[[#This Row],[OrderQuantity]]</f>
        <v>11842.5</v>
      </c>
      <c r="AF1034">
        <f>MIS[[#This Row],[LTP]]*MIS[[#This Row],[OrderQuantity]]</f>
        <v>11628.75</v>
      </c>
      <c r="AG1034">
        <f>IF(MIS[[#This Row],[OrderSide]]="SELL",MIS[[#This Row],[VALUE]]-MIS[[#This Row],[LIVE_VALUE]],MIS[[#This Row],[LIVE_VALUE]]-MIS[[#This Row],[VALUE]])</f>
        <v>213.75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4" t="str">
        <f>MIS[[#This Row],[TRADING SYMBOL]]</f>
        <v>NIFTY2552225000PE</v>
      </c>
      <c r="AJ1034" t="str">
        <f>IF(RIGHT(MIS[[#This Row],[Main/Hedge]],4)="MAIN","MAIN","HEDGE")</f>
        <v>MAIN</v>
      </c>
      <c r="AK1034" t="str" cm="1">
        <f t="array" ref="AK1034">_xlfn._xlws.FILTER(Table4[Column1],ISNUMBER(SEARCH(Table4[Column1],MIS[[#This Row],[OrderUniqueIdentifier]])),"")</f>
        <v>VWAP</v>
      </c>
      <c r="AL1034" t="str">
        <f>MIS[[#This Row],[Broker]]</f>
        <v>AR</v>
      </c>
      <c r="AM1034" t="str">
        <f>MIS[[#This Row],[ClientID]]</f>
        <v>JPF1N167</v>
      </c>
    </row>
    <row r="1035" spans="1:39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155.05000000000001</v>
      </c>
      <c r="AE1035">
        <f>MIS[[#This Row],[OrderAverageTradedPrice]]*MIS[[#This Row],[OrderQuantity]]</f>
        <v>23730</v>
      </c>
      <c r="AF1035">
        <f>MIS[[#This Row],[LTP]]*MIS[[#This Row],[OrderQuantity]]</f>
        <v>23257.5</v>
      </c>
      <c r="AG1035">
        <f>IF(MIS[[#This Row],[OrderSide]]="SELL",MIS[[#This Row],[VALUE]]-MIS[[#This Row],[LIVE_VALUE]],MIS[[#This Row],[LIVE_VALUE]]-MIS[[#This Row],[VALUE]])</f>
        <v>472.5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5" t="str">
        <f>MIS[[#This Row],[TRADING SYMBOL]]</f>
        <v>NIFTY2552225000PE</v>
      </c>
      <c r="AJ1035" t="str">
        <f>IF(RIGHT(MIS[[#This Row],[Main/Hedge]],4)="MAIN","MAIN","HEDGE")</f>
        <v>MAIN</v>
      </c>
      <c r="AK1035" t="str" cm="1">
        <f t="array" ref="AK1035">_xlfn._xlws.FILTER(Table4[Column1],ISNUMBER(SEARCH(Table4[Column1],MIS[[#This Row],[OrderUniqueIdentifier]])),"")</f>
        <v>VWAP</v>
      </c>
      <c r="AL1035" t="str">
        <f>MIS[[#This Row],[Broker]]</f>
        <v>AR</v>
      </c>
      <c r="AM1035" t="str">
        <f>MIS[[#This Row],[ClientID]]</f>
        <v>JPF1S138</v>
      </c>
    </row>
    <row r="1036" spans="1:39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155.05000000000001</v>
      </c>
      <c r="AE1036">
        <f>MIS[[#This Row],[OrderAverageTradedPrice]]*MIS[[#This Row],[OrderQuantity]]</f>
        <v>11865</v>
      </c>
      <c r="AF1036">
        <f>MIS[[#This Row],[LTP]]*MIS[[#This Row],[OrderQuantity]]</f>
        <v>11628.75</v>
      </c>
      <c r="AG1036">
        <f>IF(MIS[[#This Row],[OrderSide]]="SELL",MIS[[#This Row],[VALUE]]-MIS[[#This Row],[LIVE_VALUE]],MIS[[#This Row],[LIVE_VALUE]]-MIS[[#This Row],[VALUE]])</f>
        <v>236.25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6" t="str">
        <f>MIS[[#This Row],[TRADING SYMBOL]]</f>
        <v>NIFTY2552225000PE</v>
      </c>
      <c r="AJ1036" t="str">
        <f>IF(RIGHT(MIS[[#This Row],[Main/Hedge]],4)="MAIN","MAIN","HEDGE")</f>
        <v>MAIN</v>
      </c>
      <c r="AK1036" t="str" cm="1">
        <f t="array" ref="AK1036">_xlfn._xlws.FILTER(Table4[Column1],ISNUMBER(SEARCH(Table4[Column1],MIS[[#This Row],[OrderUniqueIdentifier]])),"")</f>
        <v>VWAP</v>
      </c>
      <c r="AL1036" t="str">
        <f>MIS[[#This Row],[Broker]]</f>
        <v>AR</v>
      </c>
      <c r="AM1036" t="str">
        <f>MIS[[#This Row],[ClientID]]</f>
        <v>JPS10S109</v>
      </c>
    </row>
    <row r="1037" spans="1:39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155.05000000000001</v>
      </c>
      <c r="AE1037">
        <f>MIS[[#This Row],[OrderAverageTradedPrice]]*MIS[[#This Row],[OrderQuantity]]</f>
        <v>94680</v>
      </c>
      <c r="AF1037">
        <f>MIS[[#This Row],[LTP]]*MIS[[#This Row],[OrderQuantity]]</f>
        <v>93030</v>
      </c>
      <c r="AG1037">
        <f>IF(MIS[[#This Row],[OrderSide]]="SELL",MIS[[#This Row],[VALUE]]-MIS[[#This Row],[LIVE_VALUE]],MIS[[#This Row],[LIVE_VALUE]]-MIS[[#This Row],[VALUE]])</f>
        <v>1650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7" t="str">
        <f>MIS[[#This Row],[TRADING SYMBOL]]</f>
        <v>NIFTY2552225000PE</v>
      </c>
      <c r="AJ1037" t="str">
        <f>IF(RIGHT(MIS[[#This Row],[Main/Hedge]],4)="MAIN","MAIN","HEDGE")</f>
        <v>MAIN</v>
      </c>
      <c r="AK1037" t="str" cm="1">
        <f t="array" ref="AK1037">_xlfn._xlws.FILTER(Table4[Column1],ISNUMBER(SEARCH(Table4[Column1],MIS[[#This Row],[OrderUniqueIdentifier]])),"")</f>
        <v>VWAP</v>
      </c>
      <c r="AL1037" t="str">
        <f>MIS[[#This Row],[Broker]]</f>
        <v>JM</v>
      </c>
      <c r="AM1037" t="str">
        <f>MIS[[#This Row],[ClientID]]</f>
        <v>12314927</v>
      </c>
    </row>
    <row r="1038" spans="1:39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155.05000000000001</v>
      </c>
      <c r="AE1038">
        <f>MIS[[#This Row],[OrderAverageTradedPrice]]*MIS[[#This Row],[OrderQuantity]]</f>
        <v>23655</v>
      </c>
      <c r="AF1038">
        <f>MIS[[#This Row],[LTP]]*MIS[[#This Row],[OrderQuantity]]</f>
        <v>23257.5</v>
      </c>
      <c r="AG1038">
        <f>IF(MIS[[#This Row],[OrderSide]]="SELL",MIS[[#This Row],[VALUE]]-MIS[[#This Row],[LIVE_VALUE]],MIS[[#This Row],[LIVE_VALUE]]-MIS[[#This Row],[VALUE]])</f>
        <v>397.5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8" t="str">
        <f>MIS[[#This Row],[TRADING SYMBOL]]</f>
        <v>NIFTY2552225000PE</v>
      </c>
      <c r="AJ1038" t="str">
        <f>IF(RIGHT(MIS[[#This Row],[Main/Hedge]],4)="MAIN","MAIN","HEDGE")</f>
        <v>MAIN</v>
      </c>
      <c r="AK1038" t="str" cm="1">
        <f t="array" ref="AK1038">_xlfn._xlws.FILTER(Table4[Column1],ISNUMBER(SEARCH(Table4[Column1],MIS[[#This Row],[OrderUniqueIdentifier]])),"")</f>
        <v>VWAP</v>
      </c>
      <c r="AL1038" t="str">
        <f>MIS[[#This Row],[Broker]]</f>
        <v>MO</v>
      </c>
      <c r="AM1038" t="str">
        <f>MIS[[#This Row],[ClientID]]</f>
        <v>OMDLAS1223</v>
      </c>
    </row>
    <row r="1039" spans="1:39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155.05000000000001</v>
      </c>
      <c r="AE1039">
        <f>MIS[[#This Row],[OrderAverageTradedPrice]]*MIS[[#This Row],[OrderQuantity]]</f>
        <v>23617.5</v>
      </c>
      <c r="AF1039">
        <f>MIS[[#This Row],[LTP]]*MIS[[#This Row],[OrderQuantity]]</f>
        <v>23257.5</v>
      </c>
      <c r="AG1039">
        <f>IF(MIS[[#This Row],[OrderSide]]="SELL",MIS[[#This Row],[VALUE]]-MIS[[#This Row],[LIVE_VALUE]],MIS[[#This Row],[LIVE_VALUE]]-MIS[[#This Row],[VALUE]])</f>
        <v>360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9" t="str">
        <f>MIS[[#This Row],[TRADING SYMBOL]]</f>
        <v>NIFTY2552225000PE</v>
      </c>
      <c r="AJ1039" t="str">
        <f>IF(RIGHT(MIS[[#This Row],[Main/Hedge]],4)="MAIN","MAIN","HEDGE")</f>
        <v>MAIN</v>
      </c>
      <c r="AK1039" t="str" cm="1">
        <f t="array" ref="AK1039">_xlfn._xlws.FILTER(Table4[Column1],ISNUMBER(SEARCH(Table4[Column1],MIS[[#This Row],[OrderUniqueIdentifier]])),"")</f>
        <v>VWAP</v>
      </c>
      <c r="AL1039" t="str">
        <f>MIS[[#This Row],[Broker]]</f>
        <v>MO</v>
      </c>
      <c r="AM1039" t="str">
        <f>MIS[[#This Row],[ClientID]]</f>
        <v>OMDLAS1230</v>
      </c>
    </row>
    <row r="1040" spans="1:39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155.05000000000001</v>
      </c>
      <c r="AE1040">
        <f>MIS[[#This Row],[OrderAverageTradedPrice]]*MIS[[#This Row],[OrderQuantity]]</f>
        <v>35707.5</v>
      </c>
      <c r="AF1040">
        <f>MIS[[#This Row],[LTP]]*MIS[[#This Row],[OrderQuantity]]</f>
        <v>34886.25</v>
      </c>
      <c r="AG1040">
        <f>IF(MIS[[#This Row],[OrderSide]]="SELL",MIS[[#This Row],[VALUE]]-MIS[[#This Row],[LIVE_VALUE]],MIS[[#This Row],[LIVE_VALUE]]-MIS[[#This Row],[VALUE]])</f>
        <v>821.25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0" t="str">
        <f>MIS[[#This Row],[TRADING SYMBOL]]</f>
        <v>NIFTY2552225000PE</v>
      </c>
      <c r="AJ1040" t="str">
        <f>IF(RIGHT(MIS[[#This Row],[Main/Hedge]],4)="MAIN","MAIN","HEDGE")</f>
        <v>MAIN</v>
      </c>
      <c r="AK1040" t="str" cm="1">
        <f t="array" ref="AK1040">_xlfn._xlws.FILTER(Table4[Column1],ISNUMBER(SEARCH(Table4[Column1],MIS[[#This Row],[OrderUniqueIdentifier]])),"")</f>
        <v>VWAP</v>
      </c>
      <c r="AL1040" t="str">
        <f>MIS[[#This Row],[Broker]]</f>
        <v>AR</v>
      </c>
      <c r="AM1040" t="str">
        <f>MIS[[#This Row],[ClientID]]</f>
        <v>GKOHNA327</v>
      </c>
    </row>
    <row r="1041" spans="1:39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155.05000000000001</v>
      </c>
      <c r="AE1041">
        <f>MIS[[#This Row],[OrderAverageTradedPrice]]*MIS[[#This Row],[OrderQuantity]]</f>
        <v>23730</v>
      </c>
      <c r="AF1041">
        <f>MIS[[#This Row],[LTP]]*MIS[[#This Row],[OrderQuantity]]</f>
        <v>23257.5</v>
      </c>
      <c r="AG1041">
        <f>IF(MIS[[#This Row],[OrderSide]]="SELL",MIS[[#This Row],[VALUE]]-MIS[[#This Row],[LIVE_VALUE]],MIS[[#This Row],[LIVE_VALUE]]-MIS[[#This Row],[VALUE]])</f>
        <v>472.5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1" t="str">
        <f>MIS[[#This Row],[TRADING SYMBOL]]</f>
        <v>NIFTY2552225000PE</v>
      </c>
      <c r="AJ1041" t="str">
        <f>IF(RIGHT(MIS[[#This Row],[Main/Hedge]],4)="MAIN","MAIN","HEDGE")</f>
        <v>MAIN</v>
      </c>
      <c r="AK1041" t="str" cm="1">
        <f t="array" ref="AK1041">_xlfn._xlws.FILTER(Table4[Column1],ISNUMBER(SEARCH(Table4[Column1],MIS[[#This Row],[OrderUniqueIdentifier]])),"")</f>
        <v>VWAP</v>
      </c>
      <c r="AL1041" t="str">
        <f>MIS[[#This Row],[Broker]]</f>
        <v>AR</v>
      </c>
      <c r="AM1041" t="str">
        <f>MIS[[#This Row],[ClientID]]</f>
        <v>JPF1N169</v>
      </c>
    </row>
    <row r="1042" spans="1:39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155.05000000000001</v>
      </c>
      <c r="AE1042">
        <f>MIS[[#This Row],[OrderAverageTradedPrice]]*MIS[[#This Row],[OrderQuantity]]</f>
        <v>11865</v>
      </c>
      <c r="AF1042">
        <f>MIS[[#This Row],[LTP]]*MIS[[#This Row],[OrderQuantity]]</f>
        <v>11628.75</v>
      </c>
      <c r="AG1042">
        <f>IF(MIS[[#This Row],[OrderSide]]="SELL",MIS[[#This Row],[VALUE]]-MIS[[#This Row],[LIVE_VALUE]],MIS[[#This Row],[LIVE_VALUE]]-MIS[[#This Row],[VALUE]])</f>
        <v>236.25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2" t="str">
        <f>MIS[[#This Row],[TRADING SYMBOL]]</f>
        <v>NIFTY2552225000PE</v>
      </c>
      <c r="AJ1042" t="str">
        <f>IF(RIGHT(MIS[[#This Row],[Main/Hedge]],4)="MAIN","MAIN","HEDGE")</f>
        <v>MAIN</v>
      </c>
      <c r="AK1042" t="str" cm="1">
        <f t="array" ref="AK1042">_xlfn._xlws.FILTER(Table4[Column1],ISNUMBER(SEARCH(Table4[Column1],MIS[[#This Row],[OrderUniqueIdentifier]])),"")</f>
        <v>VWAP</v>
      </c>
      <c r="AL1042" t="str">
        <f>MIS[[#This Row],[Broker]]</f>
        <v>AR</v>
      </c>
      <c r="AM1042" t="str">
        <f>MIS[[#This Row],[ClientID]]</f>
        <v>JPF1R212</v>
      </c>
    </row>
    <row r="1043" spans="1:39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155.05000000000001</v>
      </c>
      <c r="AE1043">
        <f>MIS[[#This Row],[OrderAverageTradedPrice]]*MIS[[#This Row],[OrderQuantity]]</f>
        <v>23790</v>
      </c>
      <c r="AF1043">
        <f>MIS[[#This Row],[LTP]]*MIS[[#This Row],[OrderQuantity]]</f>
        <v>23257.5</v>
      </c>
      <c r="AG1043">
        <f>IF(MIS[[#This Row],[OrderSide]]="SELL",MIS[[#This Row],[VALUE]]-MIS[[#This Row],[LIVE_VALUE]],MIS[[#This Row],[LIVE_VALUE]]-MIS[[#This Row],[VALUE]])</f>
        <v>532.5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3" t="str">
        <f>MIS[[#This Row],[TRADING SYMBOL]]</f>
        <v>NIFTY2552225000PE</v>
      </c>
      <c r="AJ1043" t="str">
        <f>IF(RIGHT(MIS[[#This Row],[Main/Hedge]],4)="MAIN","MAIN","HEDGE")</f>
        <v>MAIN</v>
      </c>
      <c r="AK1043" t="str" cm="1">
        <f t="array" ref="AK1043">_xlfn._xlws.FILTER(Table4[Column1],ISNUMBER(SEARCH(Table4[Column1],MIS[[#This Row],[OrderUniqueIdentifier]])),"")</f>
        <v>VWAP</v>
      </c>
      <c r="AL1043" t="str">
        <f>MIS[[#This Row],[Broker]]</f>
        <v>AR</v>
      </c>
      <c r="AM1043" t="str">
        <f>MIS[[#This Row],[ClientID]]</f>
        <v>JPS10U102</v>
      </c>
    </row>
    <row r="1044" spans="1:39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155.05000000000001</v>
      </c>
      <c r="AE1044">
        <f>MIS[[#This Row],[OrderAverageTradedPrice]]*MIS[[#This Row],[OrderQuantity]]</f>
        <v>23782.5</v>
      </c>
      <c r="AF1044">
        <f>MIS[[#This Row],[LTP]]*MIS[[#This Row],[OrderQuantity]]</f>
        <v>23257.5</v>
      </c>
      <c r="AG1044">
        <f>IF(MIS[[#This Row],[OrderSide]]="SELL",MIS[[#This Row],[VALUE]]-MIS[[#This Row],[LIVE_VALUE]],MIS[[#This Row],[LIVE_VALUE]]-MIS[[#This Row],[VALUE]])</f>
        <v>525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4" t="str">
        <f>MIS[[#This Row],[TRADING SYMBOL]]</f>
        <v>NIFTY2552225000PE</v>
      </c>
      <c r="AJ1044" t="str">
        <f>IF(RIGHT(MIS[[#This Row],[Main/Hedge]],4)="MAIN","MAIN","HEDGE")</f>
        <v>MAIN</v>
      </c>
      <c r="AK1044" t="str" cm="1">
        <f t="array" ref="AK1044">_xlfn._xlws.FILTER(Table4[Column1],ISNUMBER(SEARCH(Table4[Column1],MIS[[#This Row],[OrderUniqueIdentifier]])),"")</f>
        <v>VWAP</v>
      </c>
      <c r="AL1044" t="str">
        <f>MIS[[#This Row],[Broker]]</f>
        <v>JM</v>
      </c>
      <c r="AM1044" t="str">
        <f>MIS[[#This Row],[ClientID]]</f>
        <v>12314604</v>
      </c>
    </row>
    <row r="1045" spans="1:39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155.05000000000001</v>
      </c>
      <c r="AE1045">
        <f>MIS[[#This Row],[OrderAverageTradedPrice]]*MIS[[#This Row],[OrderQuantity]]</f>
        <v>23797.5</v>
      </c>
      <c r="AF1045">
        <f>MIS[[#This Row],[LTP]]*MIS[[#This Row],[OrderQuantity]]</f>
        <v>23257.5</v>
      </c>
      <c r="AG1045">
        <f>IF(MIS[[#This Row],[OrderSide]]="SELL",MIS[[#This Row],[VALUE]]-MIS[[#This Row],[LIVE_VALUE]],MIS[[#This Row],[LIVE_VALUE]]-MIS[[#This Row],[VALUE]])</f>
        <v>540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5" t="str">
        <f>MIS[[#This Row],[TRADING SYMBOL]]</f>
        <v>NIFTY2552225000PE</v>
      </c>
      <c r="AJ1045" t="str">
        <f>IF(RIGHT(MIS[[#This Row],[Main/Hedge]],4)="MAIN","MAIN","HEDGE")</f>
        <v>MAIN</v>
      </c>
      <c r="AK1045" t="str" cm="1">
        <f t="array" ref="AK1045">_xlfn._xlws.FILTER(Table4[Column1],ISNUMBER(SEARCH(Table4[Column1],MIS[[#This Row],[OrderUniqueIdentifier]])),"")</f>
        <v>VWAP</v>
      </c>
      <c r="AL1045" t="str">
        <f>MIS[[#This Row],[Broker]]</f>
        <v>JM</v>
      </c>
      <c r="AM1045" t="str">
        <f>MIS[[#This Row],[ClientID]]</f>
        <v>12314883</v>
      </c>
    </row>
    <row r="1046" spans="1:39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155.05000000000001</v>
      </c>
      <c r="AE1046">
        <f>MIS[[#This Row],[OrderAverageTradedPrice]]*MIS[[#This Row],[OrderQuantity]]</f>
        <v>23730</v>
      </c>
      <c r="AF1046">
        <f>MIS[[#This Row],[LTP]]*MIS[[#This Row],[OrderQuantity]]</f>
        <v>23257.5</v>
      </c>
      <c r="AG1046">
        <f>IF(MIS[[#This Row],[OrderSide]]="SELL",MIS[[#This Row],[VALUE]]-MIS[[#This Row],[LIVE_VALUE]],MIS[[#This Row],[LIVE_VALUE]]-MIS[[#This Row],[VALUE]])</f>
        <v>472.5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6" t="str">
        <f>MIS[[#This Row],[TRADING SYMBOL]]</f>
        <v>NIFTY2552225000PE</v>
      </c>
      <c r="AJ1046" t="str">
        <f>IF(RIGHT(MIS[[#This Row],[Main/Hedge]],4)="MAIN","MAIN","HEDGE")</f>
        <v>MAIN</v>
      </c>
      <c r="AK1046" t="str" cm="1">
        <f t="array" ref="AK1046">_xlfn._xlws.FILTER(Table4[Column1],ISNUMBER(SEARCH(Table4[Column1],MIS[[#This Row],[OrderUniqueIdentifier]])),"")</f>
        <v>VWAP</v>
      </c>
      <c r="AL1046" t="str">
        <f>MIS[[#This Row],[Broker]]</f>
        <v>MO</v>
      </c>
      <c r="AM1046" t="str">
        <f>MIS[[#This Row],[ClientID]]</f>
        <v>OMDLAS1220</v>
      </c>
    </row>
    <row r="1047" spans="1:39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155.05000000000001</v>
      </c>
      <c r="AE1047">
        <f>MIS[[#This Row],[OrderAverageTradedPrice]]*MIS[[#This Row],[OrderQuantity]]</f>
        <v>23880</v>
      </c>
      <c r="AF1047">
        <f>MIS[[#This Row],[LTP]]*MIS[[#This Row],[OrderQuantity]]</f>
        <v>23257.5</v>
      </c>
      <c r="AG1047">
        <f>IF(MIS[[#This Row],[OrderSide]]="SELL",MIS[[#This Row],[VALUE]]-MIS[[#This Row],[LIVE_VALUE]],MIS[[#This Row],[LIVE_VALUE]]-MIS[[#This Row],[VALUE]])</f>
        <v>622.5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7" t="str">
        <f>MIS[[#This Row],[TRADING SYMBOL]]</f>
        <v>NIFTY2552225000PE</v>
      </c>
      <c r="AJ1047" t="str">
        <f>IF(RIGHT(MIS[[#This Row],[Main/Hedge]],4)="MAIN","MAIN","HEDGE")</f>
        <v>MAIN</v>
      </c>
      <c r="AK1047" t="str" cm="1">
        <f t="array" ref="AK1047">_xlfn._xlws.FILTER(Table4[Column1],ISNUMBER(SEARCH(Table4[Column1],MIS[[#This Row],[OrderUniqueIdentifier]])),"")</f>
        <v>VWAP</v>
      </c>
      <c r="AL1047" t="str">
        <f>MIS[[#This Row],[Broker]]</f>
        <v>IIFL</v>
      </c>
      <c r="AM1047" t="str">
        <f>MIS[[#This Row],[ClientID]]</f>
        <v>FINE1P01</v>
      </c>
    </row>
    <row r="1048" spans="1:39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155.05000000000001</v>
      </c>
      <c r="AE1048">
        <f>MIS[[#This Row],[OrderAverageTradedPrice]]*MIS[[#This Row],[OrderQuantity]]</f>
        <v>35910</v>
      </c>
      <c r="AF1048">
        <f>MIS[[#This Row],[LTP]]*MIS[[#This Row],[OrderQuantity]]</f>
        <v>34886.25</v>
      </c>
      <c r="AG1048">
        <f>IF(MIS[[#This Row],[OrderSide]]="SELL",MIS[[#This Row],[VALUE]]-MIS[[#This Row],[LIVE_VALUE]],MIS[[#This Row],[LIVE_VALUE]]-MIS[[#This Row],[VALUE]])</f>
        <v>1023.75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8" t="str">
        <f>MIS[[#This Row],[TRADING SYMBOL]]</f>
        <v>NIFTY2552225000PE</v>
      </c>
      <c r="AJ1048" t="str">
        <f>IF(RIGHT(MIS[[#This Row],[Main/Hedge]],4)="MAIN","MAIN","HEDGE")</f>
        <v>MAIN</v>
      </c>
      <c r="AK1048" t="str" cm="1">
        <f t="array" ref="AK1048">_xlfn._xlws.FILTER(Table4[Column1],ISNUMBER(SEARCH(Table4[Column1],MIS[[#This Row],[OrderUniqueIdentifier]])),"")</f>
        <v>VWAP</v>
      </c>
      <c r="AL1048" t="str">
        <f>MIS[[#This Row],[Broker]]</f>
        <v>JM</v>
      </c>
      <c r="AM1048" t="str">
        <f>MIS[[#This Row],[ClientID]]</f>
        <v>12314417</v>
      </c>
    </row>
    <row r="1049" spans="1:39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155.05000000000001</v>
      </c>
      <c r="AE1049">
        <f>MIS[[#This Row],[OrderAverageTradedPrice]]*MIS[[#This Row],[OrderQuantity]]</f>
        <v>23932.5</v>
      </c>
      <c r="AF1049">
        <f>MIS[[#This Row],[LTP]]*MIS[[#This Row],[OrderQuantity]]</f>
        <v>23257.5</v>
      </c>
      <c r="AG1049">
        <f>IF(MIS[[#This Row],[OrderSide]]="SELL",MIS[[#This Row],[VALUE]]-MIS[[#This Row],[LIVE_VALUE]],MIS[[#This Row],[LIVE_VALUE]]-MIS[[#This Row],[VALUE]])</f>
        <v>675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9" t="str">
        <f>MIS[[#This Row],[TRADING SYMBOL]]</f>
        <v>NIFTY2552225000PE</v>
      </c>
      <c r="AJ1049" t="str">
        <f>IF(RIGHT(MIS[[#This Row],[Main/Hedge]],4)="MAIN","MAIN","HEDGE")</f>
        <v>MAIN</v>
      </c>
      <c r="AK1049" t="str" cm="1">
        <f t="array" ref="AK1049">_xlfn._xlws.FILTER(Table4[Column1],ISNUMBER(SEARCH(Table4[Column1],MIS[[#This Row],[OrderUniqueIdentifier]])),"")</f>
        <v>VWAP</v>
      </c>
      <c r="AL1049" t="str">
        <f>MIS[[#This Row],[Broker]]</f>
        <v>JM</v>
      </c>
      <c r="AM1049" t="str">
        <f>MIS[[#This Row],[ClientID]]</f>
        <v>12314523</v>
      </c>
    </row>
    <row r="1050" spans="1:39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155.05000000000001</v>
      </c>
      <c r="AE1050">
        <f>MIS[[#This Row],[OrderAverageTradedPrice]]*MIS[[#This Row],[OrderQuantity]]</f>
        <v>35955</v>
      </c>
      <c r="AF1050">
        <f>MIS[[#This Row],[LTP]]*MIS[[#This Row],[OrderQuantity]]</f>
        <v>34886.25</v>
      </c>
      <c r="AG1050">
        <f>IF(MIS[[#This Row],[OrderSide]]="SELL",MIS[[#This Row],[VALUE]]-MIS[[#This Row],[LIVE_VALUE]],MIS[[#This Row],[LIVE_VALUE]]-MIS[[#This Row],[VALUE]])</f>
        <v>1068.75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0" t="str">
        <f>MIS[[#This Row],[TRADING SYMBOL]]</f>
        <v>NIFTY2552225000PE</v>
      </c>
      <c r="AJ1050" t="str">
        <f>IF(RIGHT(MIS[[#This Row],[Main/Hedge]],4)="MAIN","MAIN","HEDGE")</f>
        <v>MAIN</v>
      </c>
      <c r="AK1050" t="str" cm="1">
        <f t="array" ref="AK1050">_xlfn._xlws.FILTER(Table4[Column1],ISNUMBER(SEARCH(Table4[Column1],MIS[[#This Row],[OrderUniqueIdentifier]])),"")</f>
        <v>VWAP</v>
      </c>
      <c r="AL1050" t="str">
        <f>MIS[[#This Row],[Broker]]</f>
        <v>JM</v>
      </c>
      <c r="AM1050" t="str">
        <f>MIS[[#This Row],[ClientID]]</f>
        <v>12314576</v>
      </c>
    </row>
    <row r="1051" spans="1:39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9.3000000000000007</v>
      </c>
      <c r="AE1051">
        <f>MIS[[#This Row],[OrderAverageTradedPrice]]*MIS[[#This Row],[OrderQuantity]]</f>
        <v>702</v>
      </c>
      <c r="AF1051">
        <f>MIS[[#This Row],[LTP]]*MIS[[#This Row],[OrderQuantity]]</f>
        <v>372</v>
      </c>
      <c r="AG1051">
        <f>IF(MIS[[#This Row],[OrderSide]]="SELL",MIS[[#This Row],[VALUE]]-MIS[[#This Row],[LIVE_VALUE]],MIS[[#This Row],[LIVE_VALUE]]-MIS[[#This Row],[VALUE]])</f>
        <v>-330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" t="str">
        <f>MIS[[#This Row],[TRADING SYMBOL]]</f>
        <v>SENSEX2552084500CE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XYT</v>
      </c>
      <c r="AL1051" t="str">
        <f>MIS[[#This Row],[Broker]]</f>
        <v>TGL</v>
      </c>
      <c r="AM1051" t="str">
        <f>MIS[[#This Row],[ClientID]]</f>
        <v>TGL05</v>
      </c>
    </row>
    <row r="1052" spans="1:39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13.05</v>
      </c>
      <c r="AE1052">
        <f>MIS[[#This Row],[OrderAverageTradedPrice]]*MIS[[#This Row],[OrderQuantity]]</f>
        <v>772</v>
      </c>
      <c r="AF1052">
        <f>MIS[[#This Row],[LTP]]*MIS[[#This Row],[OrderQuantity]]</f>
        <v>522</v>
      </c>
      <c r="AG1052">
        <f>IF(MIS[[#This Row],[OrderSide]]="SELL",MIS[[#This Row],[VALUE]]-MIS[[#This Row],[LIVE_VALUE]],MIS[[#This Row],[LIVE_VALUE]]-MIS[[#This Row],[VALUE]])</f>
        <v>-250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" t="str">
        <f>MIS[[#This Row],[TRADING SYMBOL]]</f>
        <v>SENSEX2552079900PE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XYT</v>
      </c>
      <c r="AL1052" t="str">
        <f>MIS[[#This Row],[Broker]]</f>
        <v>TGL</v>
      </c>
      <c r="AM1052" t="str">
        <f>MIS[[#This Row],[ClientID]]</f>
        <v>TGL05</v>
      </c>
    </row>
    <row r="1053" spans="1:39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65.75</v>
      </c>
      <c r="AE1053">
        <f>MIS[[#This Row],[OrderAverageTradedPrice]]*MIS[[#This Row],[OrderQuantity]]</f>
        <v>16800</v>
      </c>
      <c r="AF1053">
        <f>MIS[[#This Row],[LTP]]*MIS[[#This Row],[OrderQuantity]]</f>
        <v>10520</v>
      </c>
      <c r="AG1053">
        <f>IF(MIS[[#This Row],[OrderSide]]="SELL",MIS[[#This Row],[VALUE]]-MIS[[#This Row],[LIVE_VALUE]],MIS[[#This Row],[LIVE_VALUE]]-MIS[[#This Row],[VALUE]])</f>
        <v>-6280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3" t="str">
        <f>MIS[[#This Row],[TRADING SYMBOL]]</f>
        <v>SENSEX2552083300CE</v>
      </c>
      <c r="AJ1053" t="str">
        <f>IF(RIGHT(MIS[[#This Row],[Main/Hedge]],4)="MAIN","MAIN","HEDGE")</f>
        <v>MAIN</v>
      </c>
      <c r="AK1053" t="str" cm="1">
        <f t="array" ref="AK1053">_xlfn._xlws.FILTER(Table4[Column1],ISNUMBER(SEARCH(Table4[Column1],MIS[[#This Row],[OrderUniqueIdentifier]])),"")</f>
        <v>MS</v>
      </c>
      <c r="AL1053" t="str">
        <f>MIS[[#This Row],[Broker]]</f>
        <v>AR</v>
      </c>
      <c r="AM1053" t="str">
        <f>MIS[[#This Row],[ClientID]]</f>
        <v>JPF1A235</v>
      </c>
    </row>
    <row r="1054" spans="1:39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75.650000000000006</v>
      </c>
      <c r="AE1054">
        <f>MIS[[#This Row],[OrderAverageTradedPrice]]*MIS[[#This Row],[OrderQuantity]]</f>
        <v>18342</v>
      </c>
      <c r="AF1054">
        <f>MIS[[#This Row],[LTP]]*MIS[[#This Row],[OrderQuantity]]</f>
        <v>12104</v>
      </c>
      <c r="AG1054">
        <f>IF(MIS[[#This Row],[OrderSide]]="SELL",MIS[[#This Row],[VALUE]]-MIS[[#This Row],[LIVE_VALUE]],MIS[[#This Row],[LIVE_VALUE]]-MIS[[#This Row],[VALUE]])</f>
        <v>-6238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4" t="str">
        <f>MIS[[#This Row],[TRADING SYMBOL]]</f>
        <v>SENSEX2552081300PE</v>
      </c>
      <c r="AJ1054" t="str">
        <f>IF(RIGHT(MIS[[#This Row],[Main/Hedge]],4)="MAIN","MAIN","HEDGE")</f>
        <v>MAIN</v>
      </c>
      <c r="AK1054" t="str" cm="1">
        <f t="array" ref="AK1054">_xlfn._xlws.FILTER(Table4[Column1],ISNUMBER(SEARCH(Table4[Column1],MIS[[#This Row],[OrderUniqueIdentifier]])),"")</f>
        <v>MS</v>
      </c>
      <c r="AL1054" t="str">
        <f>MIS[[#This Row],[Broker]]</f>
        <v>AR</v>
      </c>
      <c r="AM1054" t="str">
        <f>MIS[[#This Row],[ClientID]]</f>
        <v>JPF1A235</v>
      </c>
    </row>
    <row r="1055" spans="1:39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55.45</v>
      </c>
      <c r="AE1055">
        <f>MIS[[#This Row],[OrderAverageTradedPrice]]*MIS[[#This Row],[OrderQuantity]]</f>
        <v>13838</v>
      </c>
      <c r="AF1055">
        <f>MIS[[#This Row],[LTP]]*MIS[[#This Row],[OrderQuantity]]</f>
        <v>8872</v>
      </c>
      <c r="AG1055">
        <f>IF(MIS[[#This Row],[OrderSide]]="SELL",MIS[[#This Row],[VALUE]]-MIS[[#This Row],[LIVE_VALUE]],MIS[[#This Row],[LIVE_VALUE]]-MIS[[#This Row],[VALUE]])</f>
        <v>-4966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5" t="str">
        <f>MIS[[#This Row],[TRADING SYMBOL]]</f>
        <v>SENSEX2552083400CE</v>
      </c>
      <c r="AJ1055" t="str">
        <f>IF(RIGHT(MIS[[#This Row],[Main/Hedge]],4)="MAIN","MAIN","HEDGE")</f>
        <v>MAIN</v>
      </c>
      <c r="AK1055" t="str" cm="1">
        <f t="array" ref="AK1055">_xlfn._xlws.FILTER(Table4[Column1],ISNUMBER(SEARCH(Table4[Column1],MIS[[#This Row],[OrderUniqueIdentifier]])),"")</f>
        <v>MS</v>
      </c>
      <c r="AL1055" t="str">
        <f>MIS[[#This Row],[Broker]]</f>
        <v>AR</v>
      </c>
      <c r="AM1055" t="str">
        <f>MIS[[#This Row],[ClientID]]</f>
        <v>JPF1A235</v>
      </c>
    </row>
    <row r="1056" spans="1:39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66.5</v>
      </c>
      <c r="AE1056">
        <f>MIS[[#This Row],[OrderAverageTradedPrice]]*MIS[[#This Row],[OrderQuantity]]</f>
        <v>16306</v>
      </c>
      <c r="AF1056">
        <f>MIS[[#This Row],[LTP]]*MIS[[#This Row],[OrderQuantity]]</f>
        <v>10640</v>
      </c>
      <c r="AG1056">
        <f>IF(MIS[[#This Row],[OrderSide]]="SELL",MIS[[#This Row],[VALUE]]-MIS[[#This Row],[LIVE_VALUE]],MIS[[#This Row],[LIVE_VALUE]]-MIS[[#This Row],[VALUE]])</f>
        <v>-5666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6" t="str">
        <f>MIS[[#This Row],[TRADING SYMBOL]]</f>
        <v>SENSEX2552081200PE</v>
      </c>
      <c r="AJ1056" t="str">
        <f>IF(RIGHT(MIS[[#This Row],[Main/Hedge]],4)="MAIN","MAIN","HEDGE")</f>
        <v>MAIN</v>
      </c>
      <c r="AK1056" t="str" cm="1">
        <f t="array" ref="AK1056">_xlfn._xlws.FILTER(Table4[Column1],ISNUMBER(SEARCH(Table4[Column1],MIS[[#This Row],[OrderUniqueIdentifier]])),"")</f>
        <v>MS</v>
      </c>
      <c r="AL1056" t="str">
        <f>MIS[[#This Row],[Broker]]</f>
        <v>AR</v>
      </c>
      <c r="AM1056" t="str">
        <f>MIS[[#This Row],[ClientID]]</f>
        <v>JPF1A235</v>
      </c>
    </row>
    <row r="1057" spans="1:39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46.6</v>
      </c>
      <c r="AE1057">
        <f>MIS[[#This Row],[OrderAverageTradedPrice]]*MIS[[#This Row],[OrderQuantity]]</f>
        <v>11048</v>
      </c>
      <c r="AF1057">
        <f>MIS[[#This Row],[LTP]]*MIS[[#This Row],[OrderQuantity]]</f>
        <v>7456</v>
      </c>
      <c r="AG1057">
        <f>IF(MIS[[#This Row],[OrderSide]]="SELL",MIS[[#This Row],[VALUE]]-MIS[[#This Row],[LIVE_VALUE]],MIS[[#This Row],[LIVE_VALUE]]-MIS[[#This Row],[VALUE]])</f>
        <v>-3592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7" t="str">
        <f>MIS[[#This Row],[TRADING SYMBOL]]</f>
        <v>SENSEX2552083500CE</v>
      </c>
      <c r="AJ1057" t="str">
        <f>IF(RIGHT(MIS[[#This Row],[Main/Hedge]],4)="MAIN","MAIN","HEDGE")</f>
        <v>MAIN</v>
      </c>
      <c r="AK1057" t="str" cm="1">
        <f t="array" ref="AK1057">_xlfn._xlws.FILTER(Table4[Column1],ISNUMBER(SEARCH(Table4[Column1],MIS[[#This Row],[OrderUniqueIdentifier]])),"")</f>
        <v>MS</v>
      </c>
      <c r="AL1057" t="str">
        <f>MIS[[#This Row],[Broker]]</f>
        <v>AR</v>
      </c>
      <c r="AM1057" t="str">
        <f>MIS[[#This Row],[ClientID]]</f>
        <v>JPF1A235</v>
      </c>
    </row>
    <row r="1058" spans="1:39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323.5</v>
      </c>
      <c r="AE1058">
        <f>MIS[[#This Row],[OrderAverageTradedPrice]]*MIS[[#This Row],[OrderQuantity]]</f>
        <v>31250</v>
      </c>
      <c r="AF1058">
        <f>MIS[[#This Row],[LTP]]*MIS[[#This Row],[OrderQuantity]]</f>
        <v>25880</v>
      </c>
      <c r="AG1058">
        <f>IF(MIS[[#This Row],[OrderSide]]="SELL",MIS[[#This Row],[VALUE]]-MIS[[#This Row],[LIVE_VALUE]],MIS[[#This Row],[LIVE_VALUE]]-MIS[[#This Row],[VALUE]])</f>
        <v>5370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8" t="str">
        <f>MIS[[#This Row],[TRADING SYMBOL]]</f>
        <v>SENSEX2552082300CE</v>
      </c>
      <c r="AJ1058" t="str">
        <f>IF(RIGHT(MIS[[#This Row],[Main/Hedge]],4)="MAIN","MAIN","HEDGE")</f>
        <v>MAIN</v>
      </c>
      <c r="AK1058" t="str" cm="1">
        <f t="array" ref="AK1058">_xlfn._xlws.FILTER(Table4[Column1],ISNUMBER(SEARCH(Table4[Column1],MIS[[#This Row],[OrderUniqueIdentifier]])),"")</f>
        <v>MS</v>
      </c>
      <c r="AL1058" t="str">
        <f>MIS[[#This Row],[Broker]]</f>
        <v>CHOICE</v>
      </c>
      <c r="AM1058" t="str">
        <f>MIS[[#This Row],[ClientID]]</f>
        <v>D600</v>
      </c>
    </row>
    <row r="1059" spans="1:39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342</v>
      </c>
      <c r="AE1059">
        <f>MIS[[#This Row],[OrderAverageTradedPrice]]*MIS[[#This Row],[OrderQuantity]]</f>
        <v>34123</v>
      </c>
      <c r="AF1059">
        <f>MIS[[#This Row],[LTP]]*MIS[[#This Row],[OrderQuantity]]</f>
        <v>27360</v>
      </c>
      <c r="AG1059">
        <f>IF(MIS[[#This Row],[OrderSide]]="SELL",MIS[[#This Row],[VALUE]]-MIS[[#This Row],[LIVE_VALUE]],MIS[[#This Row],[LIVE_VALUE]]-MIS[[#This Row],[VALUE]])</f>
        <v>6763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9" t="str">
        <f>MIS[[#This Row],[TRADING SYMBOL]]</f>
        <v>SENSEX2552082300PE</v>
      </c>
      <c r="AJ1059" t="str">
        <f>IF(RIGHT(MIS[[#This Row],[Main/Hedge]],4)="MAIN","MAIN","HEDGE")</f>
        <v>MAIN</v>
      </c>
      <c r="AK1059" t="str" cm="1">
        <f t="array" ref="AK1059">_xlfn._xlws.FILTER(Table4[Column1],ISNUMBER(SEARCH(Table4[Column1],MIS[[#This Row],[OrderUniqueIdentifier]])),"")</f>
        <v>MS</v>
      </c>
      <c r="AL1059" t="str">
        <f>MIS[[#This Row],[Broker]]</f>
        <v>CHOICE</v>
      </c>
      <c r="AM1059" t="str">
        <f>MIS[[#This Row],[ClientID]]</f>
        <v>D600</v>
      </c>
    </row>
    <row r="1060" spans="1:39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281</v>
      </c>
      <c r="AE1060">
        <f>MIS[[#This Row],[OrderAverageTradedPrice]]*MIS[[#This Row],[OrderQuantity]]</f>
        <v>27608</v>
      </c>
      <c r="AF1060">
        <f>MIS[[#This Row],[LTP]]*MIS[[#This Row],[OrderQuantity]]</f>
        <v>22480</v>
      </c>
      <c r="AG1060">
        <f>IF(MIS[[#This Row],[OrderSide]]="SELL",MIS[[#This Row],[VALUE]]-MIS[[#This Row],[LIVE_VALUE]],MIS[[#This Row],[LIVE_VALUE]]-MIS[[#This Row],[VALUE]])</f>
        <v>5128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0" t="str">
        <f>MIS[[#This Row],[TRADING SYMBOL]]</f>
        <v>SENSEX2552082400CE</v>
      </c>
      <c r="AJ1060" t="str">
        <f>IF(RIGHT(MIS[[#This Row],[Main/Hedge]],4)="MAIN","MAIN","HEDGE")</f>
        <v>MAIN</v>
      </c>
      <c r="AK1060" t="str" cm="1">
        <f t="array" ref="AK1060">_xlfn._xlws.FILTER(Table4[Column1],ISNUMBER(SEARCH(Table4[Column1],MIS[[#This Row],[OrderUniqueIdentifier]])),"")</f>
        <v>MS</v>
      </c>
      <c r="AL1060" t="str">
        <f>MIS[[#This Row],[Broker]]</f>
        <v>CHOICE</v>
      </c>
      <c r="AM1060" t="str">
        <f>MIS[[#This Row],[ClientID]]</f>
        <v>D600</v>
      </c>
    </row>
    <row r="1061" spans="1:39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293.05</v>
      </c>
      <c r="AE1061">
        <f>MIS[[#This Row],[OrderAverageTradedPrice]]*MIS[[#This Row],[OrderQuantity]]</f>
        <v>30353</v>
      </c>
      <c r="AF1061">
        <f>MIS[[#This Row],[LTP]]*MIS[[#This Row],[OrderQuantity]]</f>
        <v>23444</v>
      </c>
      <c r="AG1061">
        <f>IF(MIS[[#This Row],[OrderSide]]="SELL",MIS[[#This Row],[VALUE]]-MIS[[#This Row],[LIVE_VALUE]],MIS[[#This Row],[LIVE_VALUE]]-MIS[[#This Row],[VALUE]])</f>
        <v>6909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1" t="str">
        <f>MIS[[#This Row],[TRADING SYMBOL]]</f>
        <v>SENSEX2552082200PE</v>
      </c>
      <c r="AJ1061" t="str">
        <f>IF(RIGHT(MIS[[#This Row],[Main/Hedge]],4)="MAIN","MAIN","HEDGE")</f>
        <v>MAIN</v>
      </c>
      <c r="AK1061" t="str" cm="1">
        <f t="array" ref="AK1061">_xlfn._xlws.FILTER(Table4[Column1],ISNUMBER(SEARCH(Table4[Column1],MIS[[#This Row],[OrderUniqueIdentifier]])),"")</f>
        <v>MS</v>
      </c>
      <c r="AL1061" t="str">
        <f>MIS[[#This Row],[Broker]]</f>
        <v>CHOICE</v>
      </c>
      <c r="AM1061" t="str">
        <f>MIS[[#This Row],[ClientID]]</f>
        <v>D600</v>
      </c>
    </row>
    <row r="1062" spans="1:39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240.95</v>
      </c>
      <c r="AE1062">
        <f>MIS[[#This Row],[OrderAverageTradedPrice]]*MIS[[#This Row],[OrderQuantity]]</f>
        <v>24166</v>
      </c>
      <c r="AF1062">
        <f>MIS[[#This Row],[LTP]]*MIS[[#This Row],[OrderQuantity]]</f>
        <v>19276</v>
      </c>
      <c r="AG1062">
        <f>IF(MIS[[#This Row],[OrderSide]]="SELL",MIS[[#This Row],[VALUE]]-MIS[[#This Row],[LIVE_VALUE]],MIS[[#This Row],[LIVE_VALUE]]-MIS[[#This Row],[VALUE]])</f>
        <v>4890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2" t="str">
        <f>MIS[[#This Row],[TRADING SYMBOL]]</f>
        <v>SENSEX2552082500CE</v>
      </c>
      <c r="AJ1062" t="str">
        <f>IF(RIGHT(MIS[[#This Row],[Main/Hedge]],4)="MAIN","MAIN","HEDGE")</f>
        <v>MAIN</v>
      </c>
      <c r="AK1062" t="str" cm="1">
        <f t="array" ref="AK1062">_xlfn._xlws.FILTER(Table4[Column1],ISNUMBER(SEARCH(Table4[Column1],MIS[[#This Row],[OrderUniqueIdentifier]])),"")</f>
        <v>MS</v>
      </c>
      <c r="AL1062" t="str">
        <f>MIS[[#This Row],[Broker]]</f>
        <v>CHOICE</v>
      </c>
      <c r="AM1062" t="str">
        <f>MIS[[#This Row],[ClientID]]</f>
        <v>D600</v>
      </c>
    </row>
    <row r="1063" spans="1:39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323.5</v>
      </c>
      <c r="AE1063">
        <f>MIS[[#This Row],[OrderAverageTradedPrice]]*MIS[[#This Row],[OrderQuantity]]</f>
        <v>62378</v>
      </c>
      <c r="AF1063">
        <f>MIS[[#This Row],[LTP]]*MIS[[#This Row],[OrderQuantity]]</f>
        <v>51760</v>
      </c>
      <c r="AG1063">
        <f>IF(MIS[[#This Row],[OrderSide]]="SELL",MIS[[#This Row],[VALUE]]-MIS[[#This Row],[LIVE_VALUE]],MIS[[#This Row],[LIVE_VALUE]]-MIS[[#This Row],[VALUE]])</f>
        <v>10618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3" t="str">
        <f>MIS[[#This Row],[TRADING SYMBOL]]</f>
        <v>SENSEX2552082300CE</v>
      </c>
      <c r="AJ1063" t="str">
        <f>IF(RIGHT(MIS[[#This Row],[Main/Hedge]],4)="MAIN","MAIN","HEDGE")</f>
        <v>MAIN</v>
      </c>
      <c r="AK1063" t="str" cm="1">
        <f t="array" ref="AK1063">_xlfn._xlws.FILTER(Table4[Column1],ISNUMBER(SEARCH(Table4[Column1],MIS[[#This Row],[OrderUniqueIdentifier]])),"")</f>
        <v>MS</v>
      </c>
      <c r="AL1063" t="str">
        <f>MIS[[#This Row],[Broker]]</f>
        <v>AR</v>
      </c>
      <c r="AM1063" t="str">
        <f>MIS[[#This Row],[ClientID]]</f>
        <v>JPF1A235</v>
      </c>
    </row>
    <row r="1064" spans="1:39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323.5</v>
      </c>
      <c r="AE1064">
        <f>MIS[[#This Row],[OrderAverageTradedPrice]]*MIS[[#This Row],[OrderQuantity]]</f>
        <v>7805</v>
      </c>
      <c r="AF1064">
        <f>MIS[[#This Row],[LTP]]*MIS[[#This Row],[OrderQuantity]]</f>
        <v>6470</v>
      </c>
      <c r="AG1064">
        <f>IF(MIS[[#This Row],[OrderSide]]="SELL",MIS[[#This Row],[VALUE]]-MIS[[#This Row],[LIVE_VALUE]],MIS[[#This Row],[LIVE_VALUE]]-MIS[[#This Row],[VALUE]])</f>
        <v>1335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4" t="str">
        <f>MIS[[#This Row],[TRADING SYMBOL]]</f>
        <v>SENSEX2552082300CE</v>
      </c>
      <c r="AJ1064" t="str">
        <f>IF(RIGHT(MIS[[#This Row],[Main/Hedge]],4)="MAIN","MAIN","HEDGE")</f>
        <v>MAIN</v>
      </c>
      <c r="AK1064" t="str" cm="1">
        <f t="array" ref="AK1064">_xlfn._xlws.FILTER(Table4[Column1],ISNUMBER(SEARCH(Table4[Column1],MIS[[#This Row],[OrderUniqueIdentifier]])),"")</f>
        <v>MS</v>
      </c>
      <c r="AL1064" t="str">
        <f>MIS[[#This Row],[Broker]]</f>
        <v>AR</v>
      </c>
      <c r="AM1064" t="str">
        <f>MIS[[#This Row],[ClientID]]</f>
        <v>JPF1M106</v>
      </c>
    </row>
    <row r="1065" spans="1:39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250.5</v>
      </c>
      <c r="AE1065">
        <f>MIS[[#This Row],[OrderAverageTradedPrice]]*MIS[[#This Row],[OrderQuantity]]</f>
        <v>26958</v>
      </c>
      <c r="AF1065">
        <f>MIS[[#This Row],[LTP]]*MIS[[#This Row],[OrderQuantity]]</f>
        <v>20040</v>
      </c>
      <c r="AG1065">
        <f>IF(MIS[[#This Row],[OrderSide]]="SELL",MIS[[#This Row],[VALUE]]-MIS[[#This Row],[LIVE_VALUE]],MIS[[#This Row],[LIVE_VALUE]]-MIS[[#This Row],[VALUE]])</f>
        <v>6918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5" t="str">
        <f>MIS[[#This Row],[TRADING SYMBOL]]</f>
        <v>SENSEX2552082100PE</v>
      </c>
      <c r="AJ1065" t="str">
        <f>IF(RIGHT(MIS[[#This Row],[Main/Hedge]],4)="MAIN","MAIN","HEDGE")</f>
        <v>MAIN</v>
      </c>
      <c r="AK1065" t="str" cm="1">
        <f t="array" ref="AK1065">_xlfn._xlws.FILTER(Table4[Column1],ISNUMBER(SEARCH(Table4[Column1],MIS[[#This Row],[OrderUniqueIdentifier]])),"")</f>
        <v>MS</v>
      </c>
      <c r="AL1065" t="str">
        <f>MIS[[#This Row],[Broker]]</f>
        <v>CHOICE</v>
      </c>
      <c r="AM1065" t="str">
        <f>MIS[[#This Row],[ClientID]]</f>
        <v>D600</v>
      </c>
    </row>
    <row r="1066" spans="1:39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342</v>
      </c>
      <c r="AE1066">
        <f>MIS[[#This Row],[OrderAverageTradedPrice]]*MIS[[#This Row],[OrderQuantity]]</f>
        <v>68748</v>
      </c>
      <c r="AF1066">
        <f>MIS[[#This Row],[LTP]]*MIS[[#This Row],[OrderQuantity]]</f>
        <v>54720</v>
      </c>
      <c r="AG1066">
        <f>IF(MIS[[#This Row],[OrderSide]]="SELL",MIS[[#This Row],[VALUE]]-MIS[[#This Row],[LIVE_VALUE]],MIS[[#This Row],[LIVE_VALUE]]-MIS[[#This Row],[VALUE]])</f>
        <v>14028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6" t="str">
        <f>MIS[[#This Row],[TRADING SYMBOL]]</f>
        <v>SENSEX2552082300PE</v>
      </c>
      <c r="AJ1066" t="str">
        <f>IF(RIGHT(MIS[[#This Row],[Main/Hedge]],4)="MAIN","MAIN","HEDGE")</f>
        <v>MAIN</v>
      </c>
      <c r="AK1066" t="str" cm="1">
        <f t="array" ref="AK1066">_xlfn._xlws.FILTER(Table4[Column1],ISNUMBER(SEARCH(Table4[Column1],MIS[[#This Row],[OrderUniqueIdentifier]])),"")</f>
        <v>MS</v>
      </c>
      <c r="AL1066" t="str">
        <f>MIS[[#This Row],[Broker]]</f>
        <v>AR</v>
      </c>
      <c r="AM1066" t="str">
        <f>MIS[[#This Row],[ClientID]]</f>
        <v>JPF1A235</v>
      </c>
    </row>
    <row r="1067" spans="1:39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342</v>
      </c>
      <c r="AE1067">
        <f>MIS[[#This Row],[OrderAverageTradedPrice]]*MIS[[#This Row],[OrderQuantity]]</f>
        <v>8592</v>
      </c>
      <c r="AF1067">
        <f>MIS[[#This Row],[LTP]]*MIS[[#This Row],[OrderQuantity]]</f>
        <v>6840</v>
      </c>
      <c r="AG1067">
        <f>IF(MIS[[#This Row],[OrderSide]]="SELL",MIS[[#This Row],[VALUE]]-MIS[[#This Row],[LIVE_VALUE]],MIS[[#This Row],[LIVE_VALUE]]-MIS[[#This Row],[VALUE]])</f>
        <v>1752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7" t="str">
        <f>MIS[[#This Row],[TRADING SYMBOL]]</f>
        <v>SENSEX2552082300PE</v>
      </c>
      <c r="AJ1067" t="str">
        <f>IF(RIGHT(MIS[[#This Row],[Main/Hedge]],4)="MAIN","MAIN","HEDGE")</f>
        <v>MAIN</v>
      </c>
      <c r="AK1067" t="str" cm="1">
        <f t="array" ref="AK1067">_xlfn._xlws.FILTER(Table4[Column1],ISNUMBER(SEARCH(Table4[Column1],MIS[[#This Row],[OrderUniqueIdentifier]])),"")</f>
        <v>MS</v>
      </c>
      <c r="AL1067" t="str">
        <f>MIS[[#This Row],[Broker]]</f>
        <v>AR</v>
      </c>
      <c r="AM1067" t="str">
        <f>MIS[[#This Row],[ClientID]]</f>
        <v>JPF1M106</v>
      </c>
    </row>
    <row r="1068" spans="1:39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281</v>
      </c>
      <c r="AE1068">
        <f>MIS[[#This Row],[OrderAverageTradedPrice]]*MIS[[#This Row],[OrderQuantity]]</f>
        <v>54527</v>
      </c>
      <c r="AF1068">
        <f>MIS[[#This Row],[LTP]]*MIS[[#This Row],[OrderQuantity]]</f>
        <v>44960</v>
      </c>
      <c r="AG1068">
        <f>IF(MIS[[#This Row],[OrderSide]]="SELL",MIS[[#This Row],[VALUE]]-MIS[[#This Row],[LIVE_VALUE]],MIS[[#This Row],[LIVE_VALUE]]-MIS[[#This Row],[VALUE]])</f>
        <v>9567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8" t="str">
        <f>MIS[[#This Row],[TRADING SYMBOL]]</f>
        <v>SENSEX2552082400CE</v>
      </c>
      <c r="AJ1068" t="str">
        <f>IF(RIGHT(MIS[[#This Row],[Main/Hedge]],4)="MAIN","MAIN","HEDGE")</f>
        <v>MAIN</v>
      </c>
      <c r="AK1068" t="str" cm="1">
        <f t="array" ref="AK1068">_xlfn._xlws.FILTER(Table4[Column1],ISNUMBER(SEARCH(Table4[Column1],MIS[[#This Row],[OrderUniqueIdentifier]])),"")</f>
        <v>MS</v>
      </c>
      <c r="AL1068" t="str">
        <f>MIS[[#This Row],[Broker]]</f>
        <v>AR</v>
      </c>
      <c r="AM1068" t="str">
        <f>MIS[[#This Row],[ClientID]]</f>
        <v>JPF1A235</v>
      </c>
    </row>
    <row r="1069" spans="1:39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293.05</v>
      </c>
      <c r="AE1069">
        <f>MIS[[#This Row],[OrderAverageTradedPrice]]*MIS[[#This Row],[OrderQuantity]]</f>
        <v>61542</v>
      </c>
      <c r="AF1069">
        <f>MIS[[#This Row],[LTP]]*MIS[[#This Row],[OrderQuantity]]</f>
        <v>46888</v>
      </c>
      <c r="AG1069">
        <f>IF(MIS[[#This Row],[OrderSide]]="SELL",MIS[[#This Row],[VALUE]]-MIS[[#This Row],[LIVE_VALUE]],MIS[[#This Row],[LIVE_VALUE]]-MIS[[#This Row],[VALUE]])</f>
        <v>14654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9" t="str">
        <f>MIS[[#This Row],[TRADING SYMBOL]]</f>
        <v>SENSEX2552082200PE</v>
      </c>
      <c r="AJ1069" t="str">
        <f>IF(RIGHT(MIS[[#This Row],[Main/Hedge]],4)="MAIN","MAIN","HEDGE")</f>
        <v>MAIN</v>
      </c>
      <c r="AK1069" t="str" cm="1">
        <f t="array" ref="AK1069">_xlfn._xlws.FILTER(Table4[Column1],ISNUMBER(SEARCH(Table4[Column1],MIS[[#This Row],[OrderUniqueIdentifier]])),"")</f>
        <v>MS</v>
      </c>
      <c r="AL1069" t="str">
        <f>MIS[[#This Row],[Broker]]</f>
        <v>AR</v>
      </c>
      <c r="AM1069" t="str">
        <f>MIS[[#This Row],[ClientID]]</f>
        <v>JPF1A235</v>
      </c>
    </row>
    <row r="1070" spans="1:39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281</v>
      </c>
      <c r="AE1070">
        <f>MIS[[#This Row],[OrderAverageTradedPrice]]*MIS[[#This Row],[OrderQuantity]]</f>
        <v>6804</v>
      </c>
      <c r="AF1070">
        <f>MIS[[#This Row],[LTP]]*MIS[[#This Row],[OrderQuantity]]</f>
        <v>5620</v>
      </c>
      <c r="AG1070">
        <f>IF(MIS[[#This Row],[OrderSide]]="SELL",MIS[[#This Row],[VALUE]]-MIS[[#This Row],[LIVE_VALUE]],MIS[[#This Row],[LIVE_VALUE]]-MIS[[#This Row],[VALUE]])</f>
        <v>1184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0" t="str">
        <f>MIS[[#This Row],[TRADING SYMBOL]]</f>
        <v>SENSEX2552082400CE</v>
      </c>
      <c r="AJ1070" t="str">
        <f>IF(RIGHT(MIS[[#This Row],[Main/Hedge]],4)="MAIN","MAIN","HEDGE")</f>
        <v>MAIN</v>
      </c>
      <c r="AK1070" t="str" cm="1">
        <f t="array" ref="AK1070">_xlfn._xlws.FILTER(Table4[Column1],ISNUMBER(SEARCH(Table4[Column1],MIS[[#This Row],[OrderUniqueIdentifier]])),"")</f>
        <v>MS</v>
      </c>
      <c r="AL1070" t="str">
        <f>MIS[[#This Row],[Broker]]</f>
        <v>AR</v>
      </c>
      <c r="AM1070" t="str">
        <f>MIS[[#This Row],[ClientID]]</f>
        <v>JPF1M106</v>
      </c>
    </row>
    <row r="1071" spans="1:39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240.95</v>
      </c>
      <c r="AE1071">
        <f>MIS[[#This Row],[OrderAverageTradedPrice]]*MIS[[#This Row],[OrderQuantity]]</f>
        <v>47563</v>
      </c>
      <c r="AF1071">
        <f>MIS[[#This Row],[LTP]]*MIS[[#This Row],[OrderQuantity]]</f>
        <v>38552</v>
      </c>
      <c r="AG1071">
        <f>IF(MIS[[#This Row],[OrderSide]]="SELL",MIS[[#This Row],[VALUE]]-MIS[[#This Row],[LIVE_VALUE]],MIS[[#This Row],[LIVE_VALUE]]-MIS[[#This Row],[VALUE]])</f>
        <v>9011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1" t="str">
        <f>MIS[[#This Row],[TRADING SYMBOL]]</f>
        <v>SENSEX2552082500CE</v>
      </c>
      <c r="AJ1071" t="str">
        <f>IF(RIGHT(MIS[[#This Row],[Main/Hedge]],4)="MAIN","MAIN","HEDGE")</f>
        <v>MAIN</v>
      </c>
      <c r="AK1071" t="str" cm="1">
        <f t="array" ref="AK1071">_xlfn._xlws.FILTER(Table4[Column1],ISNUMBER(SEARCH(Table4[Column1],MIS[[#This Row],[OrderUniqueIdentifier]])),"")</f>
        <v>MS</v>
      </c>
      <c r="AL1071" t="str">
        <f>MIS[[#This Row],[Broker]]</f>
        <v>AR</v>
      </c>
      <c r="AM1071" t="str">
        <f>MIS[[#This Row],[ClientID]]</f>
        <v>JPF1A235</v>
      </c>
    </row>
    <row r="1072" spans="1:39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293.05</v>
      </c>
      <c r="AE1072">
        <f>MIS[[#This Row],[OrderAverageTradedPrice]]*MIS[[#This Row],[OrderQuantity]]</f>
        <v>7693</v>
      </c>
      <c r="AF1072">
        <f>MIS[[#This Row],[LTP]]*MIS[[#This Row],[OrderQuantity]]</f>
        <v>5861</v>
      </c>
      <c r="AG1072">
        <f>IF(MIS[[#This Row],[OrderSide]]="SELL",MIS[[#This Row],[VALUE]]-MIS[[#This Row],[LIVE_VALUE]],MIS[[#This Row],[LIVE_VALUE]]-MIS[[#This Row],[VALUE]])</f>
        <v>1832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2" t="str">
        <f>MIS[[#This Row],[TRADING SYMBOL]]</f>
        <v>SENSEX2552082200PE</v>
      </c>
      <c r="AJ1072" t="str">
        <f>IF(RIGHT(MIS[[#This Row],[Main/Hedge]],4)="MAIN","MAIN","HEDGE")</f>
        <v>MAIN</v>
      </c>
      <c r="AK1072" t="str" cm="1">
        <f t="array" ref="AK1072">_xlfn._xlws.FILTER(Table4[Column1],ISNUMBER(SEARCH(Table4[Column1],MIS[[#This Row],[OrderUniqueIdentifier]])),"")</f>
        <v>MS</v>
      </c>
      <c r="AL1072" t="str">
        <f>MIS[[#This Row],[Broker]]</f>
        <v>AR</v>
      </c>
      <c r="AM1072" t="str">
        <f>MIS[[#This Row],[ClientID]]</f>
        <v>JPF1M106</v>
      </c>
    </row>
    <row r="1073" spans="1:39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240.95</v>
      </c>
      <c r="AE1073">
        <f>MIS[[#This Row],[OrderAverageTradedPrice]]*MIS[[#This Row],[OrderQuantity]]</f>
        <v>5940</v>
      </c>
      <c r="AF1073">
        <f>MIS[[#This Row],[LTP]]*MIS[[#This Row],[OrderQuantity]]</f>
        <v>4819</v>
      </c>
      <c r="AG1073">
        <f>IF(MIS[[#This Row],[OrderSide]]="SELL",MIS[[#This Row],[VALUE]]-MIS[[#This Row],[LIVE_VALUE]],MIS[[#This Row],[LIVE_VALUE]]-MIS[[#This Row],[VALUE]])</f>
        <v>1121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3" t="str">
        <f>MIS[[#This Row],[TRADING SYMBOL]]</f>
        <v>SENSEX2552082500CE</v>
      </c>
      <c r="AJ1073" t="str">
        <f>IF(RIGHT(MIS[[#This Row],[Main/Hedge]],4)="MAIN","MAIN","HEDGE")</f>
        <v>MAIN</v>
      </c>
      <c r="AK1073" t="str" cm="1">
        <f t="array" ref="AK1073">_xlfn._xlws.FILTER(Table4[Column1],ISNUMBER(SEARCH(Table4[Column1],MIS[[#This Row],[OrderUniqueIdentifier]])),"")</f>
        <v>MS</v>
      </c>
      <c r="AL1073" t="str">
        <f>MIS[[#This Row],[Broker]]</f>
        <v>AR</v>
      </c>
      <c r="AM1073" t="str">
        <f>MIS[[#This Row],[ClientID]]</f>
        <v>JPF1M106</v>
      </c>
    </row>
    <row r="1074" spans="1:39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250.5</v>
      </c>
      <c r="AE1074">
        <f>MIS[[#This Row],[OrderAverageTradedPrice]]*MIS[[#This Row],[OrderQuantity]]</f>
        <v>54509</v>
      </c>
      <c r="AF1074">
        <f>MIS[[#This Row],[LTP]]*MIS[[#This Row],[OrderQuantity]]</f>
        <v>40080</v>
      </c>
      <c r="AG1074">
        <f>IF(MIS[[#This Row],[OrderSide]]="SELL",MIS[[#This Row],[VALUE]]-MIS[[#This Row],[LIVE_VALUE]],MIS[[#This Row],[LIVE_VALUE]]-MIS[[#This Row],[VALUE]])</f>
        <v>14429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4" t="str">
        <f>MIS[[#This Row],[TRADING SYMBOL]]</f>
        <v>SENSEX2552082100PE</v>
      </c>
      <c r="AJ1074" t="str">
        <f>IF(RIGHT(MIS[[#This Row],[Main/Hedge]],4)="MAIN","MAIN","HEDGE")</f>
        <v>MAIN</v>
      </c>
      <c r="AK1074" t="str" cm="1">
        <f t="array" ref="AK1074">_xlfn._xlws.FILTER(Table4[Column1],ISNUMBER(SEARCH(Table4[Column1],MIS[[#This Row],[OrderUniqueIdentifier]])),"")</f>
        <v>MS</v>
      </c>
      <c r="AL1074" t="str">
        <f>MIS[[#This Row],[Broker]]</f>
        <v>AR</v>
      </c>
      <c r="AM1074" t="str">
        <f>MIS[[#This Row],[ClientID]]</f>
        <v>JPF1A235</v>
      </c>
    </row>
    <row r="1075" spans="1:39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250.5</v>
      </c>
      <c r="AE1075">
        <f>MIS[[#This Row],[OrderAverageTradedPrice]]*MIS[[#This Row],[OrderQuantity]]</f>
        <v>6836</v>
      </c>
      <c r="AF1075">
        <f>MIS[[#This Row],[LTP]]*MIS[[#This Row],[OrderQuantity]]</f>
        <v>5010</v>
      </c>
      <c r="AG1075">
        <f>IF(MIS[[#This Row],[OrderSide]]="SELL",MIS[[#This Row],[VALUE]]-MIS[[#This Row],[LIVE_VALUE]],MIS[[#This Row],[LIVE_VALUE]]-MIS[[#This Row],[VALUE]])</f>
        <v>1826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5" t="str">
        <f>MIS[[#This Row],[TRADING SYMBOL]]</f>
        <v>SENSEX2552082100PE</v>
      </c>
      <c r="AJ1075" t="str">
        <f>IF(RIGHT(MIS[[#This Row],[Main/Hedge]],4)="MAIN","MAIN","HEDGE")</f>
        <v>MAIN</v>
      </c>
      <c r="AK1075" t="str" cm="1">
        <f t="array" ref="AK1075">_xlfn._xlws.FILTER(Table4[Column1],ISNUMBER(SEARCH(Table4[Column1],MIS[[#This Row],[OrderUniqueIdentifier]])),"")</f>
        <v>MS</v>
      </c>
      <c r="AL1075" t="str">
        <f>MIS[[#This Row],[Broker]]</f>
        <v>AR</v>
      </c>
      <c r="AM1075" t="str">
        <f>MIS[[#This Row],[ClientID]]</f>
        <v>JPF1M106</v>
      </c>
    </row>
    <row r="1076" spans="1:39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323.5</v>
      </c>
      <c r="AE1076">
        <f>MIS[[#This Row],[OrderAverageTradedPrice]]*MIS[[#This Row],[OrderQuantity]]</f>
        <v>77405</v>
      </c>
      <c r="AF1076">
        <f>MIS[[#This Row],[LTP]]*MIS[[#This Row],[OrderQuantity]]</f>
        <v>64700</v>
      </c>
      <c r="AG1076">
        <f>IF(MIS[[#This Row],[OrderSide]]="SELL",MIS[[#This Row],[VALUE]]-MIS[[#This Row],[LIVE_VALUE]],MIS[[#This Row],[LIVE_VALUE]]-MIS[[#This Row],[VALUE]])</f>
        <v>12705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6" t="str">
        <f>MIS[[#This Row],[TRADING SYMBOL]]</f>
        <v>SENSEX2552082300CE</v>
      </c>
      <c r="AJ1076" t="str">
        <f>IF(RIGHT(MIS[[#This Row],[Main/Hedge]],4)="MAIN","MAIN","HEDGE")</f>
        <v>MAIN</v>
      </c>
      <c r="AK1076" t="str" cm="1">
        <f t="array" ref="AK1076">_xlfn._xlws.FILTER(Table4[Column1],ISNUMBER(SEARCH(Table4[Column1],MIS[[#This Row],[OrderUniqueIdentifier]])),"")</f>
        <v>MS</v>
      </c>
      <c r="AL1076" t="str">
        <f>MIS[[#This Row],[Broker]]</f>
        <v>JAINAM</v>
      </c>
      <c r="AM1076" t="str">
        <f>MIS[[#This Row],[ClientID]]</f>
        <v>DLL14013</v>
      </c>
    </row>
    <row r="1077" spans="1:39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323.5</v>
      </c>
      <c r="AE1077">
        <f>MIS[[#This Row],[OrderAverageTradedPrice]]*MIS[[#This Row],[OrderQuantity]]</f>
        <v>7732</v>
      </c>
      <c r="AF1077">
        <f>MIS[[#This Row],[LTP]]*MIS[[#This Row],[OrderQuantity]]</f>
        <v>6470</v>
      </c>
      <c r="AG1077">
        <f>IF(MIS[[#This Row],[OrderSide]]="SELL",MIS[[#This Row],[VALUE]]-MIS[[#This Row],[LIVE_VALUE]],MIS[[#This Row],[LIVE_VALUE]]-MIS[[#This Row],[VALUE]])</f>
        <v>1262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7" t="str">
        <f>MIS[[#This Row],[TRADING SYMBOL]]</f>
        <v>SENSEX2552082300CE</v>
      </c>
      <c r="AJ1077" t="str">
        <f>IF(RIGHT(MIS[[#This Row],[Main/Hedge]],4)="MAIN","MAIN","HEDGE")</f>
        <v>MAIN</v>
      </c>
      <c r="AK1077" t="str" cm="1">
        <f t="array" ref="AK1077">_xlfn._xlws.FILTER(Table4[Column1],ISNUMBER(SEARCH(Table4[Column1],MIS[[#This Row],[OrderUniqueIdentifier]])),"")</f>
        <v>MS</v>
      </c>
      <c r="AL1077" t="str">
        <f>MIS[[#This Row],[Broker]]</f>
        <v>JAINAM</v>
      </c>
      <c r="AM1077" t="str">
        <f>MIS[[#This Row],[ClientID]]</f>
        <v>MITH442</v>
      </c>
    </row>
    <row r="1078" spans="1:39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342</v>
      </c>
      <c r="AE1078">
        <f>MIS[[#This Row],[OrderAverageTradedPrice]]*MIS[[#This Row],[OrderQuantity]]</f>
        <v>87048</v>
      </c>
      <c r="AF1078">
        <f>MIS[[#This Row],[LTP]]*MIS[[#This Row],[OrderQuantity]]</f>
        <v>68400</v>
      </c>
      <c r="AG1078">
        <f>IF(MIS[[#This Row],[OrderSide]]="SELL",MIS[[#This Row],[VALUE]]-MIS[[#This Row],[LIVE_VALUE]],MIS[[#This Row],[LIVE_VALUE]]-MIS[[#This Row],[VALUE]])</f>
        <v>18648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8" t="str">
        <f>MIS[[#This Row],[TRADING SYMBOL]]</f>
        <v>SENSEX2552082300PE</v>
      </c>
      <c r="AJ1078" t="str">
        <f>IF(RIGHT(MIS[[#This Row],[Main/Hedge]],4)="MAIN","MAIN","HEDGE")</f>
        <v>MAIN</v>
      </c>
      <c r="AK1078" t="str" cm="1">
        <f t="array" ref="AK1078">_xlfn._xlws.FILTER(Table4[Column1],ISNUMBER(SEARCH(Table4[Column1],MIS[[#This Row],[OrderUniqueIdentifier]])),"")</f>
        <v>MS</v>
      </c>
      <c r="AL1078" t="str">
        <f>MIS[[#This Row],[Broker]]</f>
        <v>JAINAM</v>
      </c>
      <c r="AM1078" t="str">
        <f>MIS[[#This Row],[ClientID]]</f>
        <v>DLL14013</v>
      </c>
    </row>
    <row r="1079" spans="1:39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342</v>
      </c>
      <c r="AE1079">
        <f>MIS[[#This Row],[OrderAverageTradedPrice]]*MIS[[#This Row],[OrderQuantity]]</f>
        <v>8692</v>
      </c>
      <c r="AF1079">
        <f>MIS[[#This Row],[LTP]]*MIS[[#This Row],[OrderQuantity]]</f>
        <v>6840</v>
      </c>
      <c r="AG1079">
        <f>IF(MIS[[#This Row],[OrderSide]]="SELL",MIS[[#This Row],[VALUE]]-MIS[[#This Row],[LIVE_VALUE]],MIS[[#This Row],[LIVE_VALUE]]-MIS[[#This Row],[VALUE]])</f>
        <v>1852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9" t="str">
        <f>MIS[[#This Row],[TRADING SYMBOL]]</f>
        <v>SENSEX2552082300PE</v>
      </c>
      <c r="AJ1079" t="str">
        <f>IF(RIGHT(MIS[[#This Row],[Main/Hedge]],4)="MAIN","MAIN","HEDGE")</f>
        <v>MAIN</v>
      </c>
      <c r="AK1079" t="str" cm="1">
        <f t="array" ref="AK1079">_xlfn._xlws.FILTER(Table4[Column1],ISNUMBER(SEARCH(Table4[Column1],MIS[[#This Row],[OrderUniqueIdentifier]])),"")</f>
        <v>MS</v>
      </c>
      <c r="AL1079" t="str">
        <f>MIS[[#This Row],[Broker]]</f>
        <v>JAINAM</v>
      </c>
      <c r="AM1079" t="str">
        <f>MIS[[#This Row],[ClientID]]</f>
        <v>MITH442</v>
      </c>
    </row>
    <row r="1080" spans="1:39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28</v>
      </c>
      <c r="AE1080">
        <f>MIS[[#This Row],[OrderAverageTradedPrice]]*MIS[[#This Row],[OrderQuantity]]</f>
        <v>3484</v>
      </c>
      <c r="AF1080">
        <f>MIS[[#This Row],[LTP]]*MIS[[#This Row],[OrderQuantity]]</f>
        <v>2240</v>
      </c>
      <c r="AG1080">
        <f>IF(MIS[[#This Row],[OrderSide]]="SELL",MIS[[#This Row],[VALUE]]-MIS[[#This Row],[LIVE_VALUE]],MIS[[#This Row],[LIVE_VALUE]]-MIS[[#This Row],[VALUE]])</f>
        <v>-1244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SENSEX2552083800CE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  <c r="AL1080" t="str">
        <f>MIS[[#This Row],[Broker]]</f>
        <v>CHOICE</v>
      </c>
      <c r="AM1080" t="str">
        <f>MIS[[#This Row],[ClientID]]</f>
        <v>D600</v>
      </c>
    </row>
    <row r="1081" spans="1:39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281</v>
      </c>
      <c r="AE1081">
        <f>MIS[[#This Row],[OrderAverageTradedPrice]]*MIS[[#This Row],[OrderQuantity]]</f>
        <v>68412</v>
      </c>
      <c r="AF1081">
        <f>MIS[[#This Row],[LTP]]*MIS[[#This Row],[OrderQuantity]]</f>
        <v>56200</v>
      </c>
      <c r="AG1081">
        <f>IF(MIS[[#This Row],[OrderSide]]="SELL",MIS[[#This Row],[VALUE]]-MIS[[#This Row],[LIVE_VALUE]],MIS[[#This Row],[LIVE_VALUE]]-MIS[[#This Row],[VALUE]])</f>
        <v>12212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1" t="str">
        <f>MIS[[#This Row],[TRADING SYMBOL]]</f>
        <v>SENSEX2552082400CE</v>
      </c>
      <c r="AJ1081" t="str">
        <f>IF(RIGHT(MIS[[#This Row],[Main/Hedge]],4)="MAIN","MAIN","HEDGE")</f>
        <v>MAIN</v>
      </c>
      <c r="AK1081" t="str" cm="1">
        <f t="array" ref="AK1081">_xlfn._xlws.FILTER(Table4[Column1],ISNUMBER(SEARCH(Table4[Column1],MIS[[#This Row],[OrderUniqueIdentifier]])),"")</f>
        <v>MS</v>
      </c>
      <c r="AL1081" t="str">
        <f>MIS[[#This Row],[Broker]]</f>
        <v>JAINAM</v>
      </c>
      <c r="AM1081" t="str">
        <f>MIS[[#This Row],[ClientID]]</f>
        <v>DLL14013</v>
      </c>
    </row>
    <row r="1082" spans="1:39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281</v>
      </c>
      <c r="AE1082">
        <f>MIS[[#This Row],[OrderAverageTradedPrice]]*MIS[[#This Row],[OrderQuantity]]</f>
        <v>6833</v>
      </c>
      <c r="AF1082">
        <f>MIS[[#This Row],[LTP]]*MIS[[#This Row],[OrderQuantity]]</f>
        <v>5620</v>
      </c>
      <c r="AG1082">
        <f>IF(MIS[[#This Row],[OrderSide]]="SELL",MIS[[#This Row],[VALUE]]-MIS[[#This Row],[LIVE_VALUE]],MIS[[#This Row],[LIVE_VALUE]]-MIS[[#This Row],[VALUE]])</f>
        <v>1213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2" t="str">
        <f>MIS[[#This Row],[TRADING SYMBOL]]</f>
        <v>SENSEX2552082400CE</v>
      </c>
      <c r="AJ1082" t="str">
        <f>IF(RIGHT(MIS[[#This Row],[Main/Hedge]],4)="MAIN","MAIN","HEDGE")</f>
        <v>MAIN</v>
      </c>
      <c r="AK1082" t="str" cm="1">
        <f t="array" ref="AK1082">_xlfn._xlws.FILTER(Table4[Column1],ISNUMBER(SEARCH(Table4[Column1],MIS[[#This Row],[OrderUniqueIdentifier]])),"")</f>
        <v>MS</v>
      </c>
      <c r="AL1082" t="str">
        <f>MIS[[#This Row],[Broker]]</f>
        <v>JAINAM</v>
      </c>
      <c r="AM1082" t="str">
        <f>MIS[[#This Row],[ClientID]]</f>
        <v>MITH442</v>
      </c>
    </row>
    <row r="1083" spans="1:39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293.05</v>
      </c>
      <c r="AE1083">
        <f>MIS[[#This Row],[OrderAverageTradedPrice]]*MIS[[#This Row],[OrderQuantity]]</f>
        <v>77381</v>
      </c>
      <c r="AF1083">
        <f>MIS[[#This Row],[LTP]]*MIS[[#This Row],[OrderQuantity]]</f>
        <v>58610</v>
      </c>
      <c r="AG1083">
        <f>IF(MIS[[#This Row],[OrderSide]]="SELL",MIS[[#This Row],[VALUE]]-MIS[[#This Row],[LIVE_VALUE]],MIS[[#This Row],[LIVE_VALUE]]-MIS[[#This Row],[VALUE]])</f>
        <v>18771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3" t="str">
        <f>MIS[[#This Row],[TRADING SYMBOL]]</f>
        <v>SENSEX2552082200PE</v>
      </c>
      <c r="AJ1083" t="str">
        <f>IF(RIGHT(MIS[[#This Row],[Main/Hedge]],4)="MAIN","MAIN","HEDGE")</f>
        <v>MAIN</v>
      </c>
      <c r="AK1083" t="str" cm="1">
        <f t="array" ref="AK1083">_xlfn._xlws.FILTER(Table4[Column1],ISNUMBER(SEARCH(Table4[Column1],MIS[[#This Row],[OrderUniqueIdentifier]])),"")</f>
        <v>MS</v>
      </c>
      <c r="AL1083" t="str">
        <f>MIS[[#This Row],[Broker]]</f>
        <v>JAINAM</v>
      </c>
      <c r="AM1083" t="str">
        <f>MIS[[#This Row],[ClientID]]</f>
        <v>DLL14013</v>
      </c>
    </row>
    <row r="1084" spans="1:39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293.05</v>
      </c>
      <c r="AE1084">
        <f>MIS[[#This Row],[OrderAverageTradedPrice]]*MIS[[#This Row],[OrderQuantity]]</f>
        <v>7740</v>
      </c>
      <c r="AF1084">
        <f>MIS[[#This Row],[LTP]]*MIS[[#This Row],[OrderQuantity]]</f>
        <v>5861</v>
      </c>
      <c r="AG1084">
        <f>IF(MIS[[#This Row],[OrderSide]]="SELL",MIS[[#This Row],[VALUE]]-MIS[[#This Row],[LIVE_VALUE]],MIS[[#This Row],[LIVE_VALUE]]-MIS[[#This Row],[VALUE]])</f>
        <v>1879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4" t="str">
        <f>MIS[[#This Row],[TRADING SYMBOL]]</f>
        <v>SENSEX2552082200PE</v>
      </c>
      <c r="AJ1084" t="str">
        <f>IF(RIGHT(MIS[[#This Row],[Main/Hedge]],4)="MAIN","MAIN","HEDGE")</f>
        <v>MAIN</v>
      </c>
      <c r="AK1084" t="str" cm="1">
        <f t="array" ref="AK1084">_xlfn._xlws.FILTER(Table4[Column1],ISNUMBER(SEARCH(Table4[Column1],MIS[[#This Row],[OrderUniqueIdentifier]])),"")</f>
        <v>MS</v>
      </c>
      <c r="AL1084" t="str">
        <f>MIS[[#This Row],[Broker]]</f>
        <v>JAINAM</v>
      </c>
      <c r="AM1084" t="str">
        <f>MIS[[#This Row],[ClientID]]</f>
        <v>MITH442</v>
      </c>
    </row>
    <row r="1085" spans="1:39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240.95</v>
      </c>
      <c r="AE1085">
        <f>MIS[[#This Row],[OrderAverageTradedPrice]]*MIS[[#This Row],[OrderQuantity]]</f>
        <v>6050</v>
      </c>
      <c r="AF1085">
        <f>MIS[[#This Row],[LTP]]*MIS[[#This Row],[OrderQuantity]]</f>
        <v>4819</v>
      </c>
      <c r="AG1085">
        <f>IF(MIS[[#This Row],[OrderSide]]="SELL",MIS[[#This Row],[VALUE]]-MIS[[#This Row],[LIVE_VALUE]],MIS[[#This Row],[LIVE_VALUE]]-MIS[[#This Row],[VALUE]])</f>
        <v>1231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5" t="str">
        <f>MIS[[#This Row],[TRADING SYMBOL]]</f>
        <v>SENSEX2552082500CE</v>
      </c>
      <c r="AJ1085" t="str">
        <f>IF(RIGHT(MIS[[#This Row],[Main/Hedge]],4)="MAIN","MAIN","HEDGE")</f>
        <v>MAIN</v>
      </c>
      <c r="AK1085" t="str" cm="1">
        <f t="array" ref="AK1085">_xlfn._xlws.FILTER(Table4[Column1],ISNUMBER(SEARCH(Table4[Column1],MIS[[#This Row],[OrderUniqueIdentifier]])),"")</f>
        <v>MS</v>
      </c>
      <c r="AL1085" t="str">
        <f>MIS[[#This Row],[Broker]]</f>
        <v>JAINAM</v>
      </c>
      <c r="AM1085" t="str">
        <f>MIS[[#This Row],[ClientID]]</f>
        <v>MITH442</v>
      </c>
    </row>
    <row r="1086" spans="1:39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6.55</v>
      </c>
      <c r="AE1086">
        <f>MIS[[#This Row],[OrderAverageTradedPrice]]*MIS[[#This Row],[OrderQuantity]]</f>
        <v>1533</v>
      </c>
      <c r="AF1086">
        <f>MIS[[#This Row],[LTP]]*MIS[[#This Row],[OrderQuantity]]</f>
        <v>917</v>
      </c>
      <c r="AG1086">
        <f>IF(MIS[[#This Row],[OrderSide]]="SELL",MIS[[#This Row],[VALUE]]-MIS[[#This Row],[LIVE_VALUE]],MIS[[#This Row],[LIVE_VALUE]]-MIS[[#This Row],[VALUE]])</f>
        <v>-616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  <c r="AL1086" t="str">
        <f>MIS[[#This Row],[Broker]]</f>
        <v>AR</v>
      </c>
      <c r="AM1086" t="str">
        <f>MIS[[#This Row],[ClientID]]</f>
        <v>JPF1A235</v>
      </c>
    </row>
    <row r="1087" spans="1:39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240.95</v>
      </c>
      <c r="AE1087">
        <f>MIS[[#This Row],[OrderAverageTradedPrice]]*MIS[[#This Row],[OrderQuantity]]</f>
        <v>60601</v>
      </c>
      <c r="AF1087">
        <f>MIS[[#This Row],[LTP]]*MIS[[#This Row],[OrderQuantity]]</f>
        <v>48190</v>
      </c>
      <c r="AG1087">
        <f>IF(MIS[[#This Row],[OrderSide]]="SELL",MIS[[#This Row],[VALUE]]-MIS[[#This Row],[LIVE_VALUE]],MIS[[#This Row],[LIVE_VALUE]]-MIS[[#This Row],[VALUE]])</f>
        <v>12411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7" t="str">
        <f>MIS[[#This Row],[TRADING SYMBOL]]</f>
        <v>SENSEX2552082500CE</v>
      </c>
      <c r="AJ1087" t="str">
        <f>IF(RIGHT(MIS[[#This Row],[Main/Hedge]],4)="MAIN","MAIN","HEDGE")</f>
        <v>MAIN</v>
      </c>
      <c r="AK1087" t="str" cm="1">
        <f t="array" ref="AK1087">_xlfn._xlws.FILTER(Table4[Column1],ISNUMBER(SEARCH(Table4[Column1],MIS[[#This Row],[OrderUniqueIdentifier]])),"")</f>
        <v>MS</v>
      </c>
      <c r="AL1087" t="str">
        <f>MIS[[#This Row],[Broker]]</f>
        <v>JAINAM</v>
      </c>
      <c r="AM1087" t="str">
        <f>MIS[[#This Row],[ClientID]]</f>
        <v>DLL14013</v>
      </c>
    </row>
    <row r="1088" spans="1:39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250.5</v>
      </c>
      <c r="AE1088">
        <f>MIS[[#This Row],[OrderAverageTradedPrice]]*MIS[[#This Row],[OrderQuantity]]</f>
        <v>6819</v>
      </c>
      <c r="AF1088">
        <f>MIS[[#This Row],[LTP]]*MIS[[#This Row],[OrderQuantity]]</f>
        <v>5010</v>
      </c>
      <c r="AG1088">
        <f>IF(MIS[[#This Row],[OrderSide]]="SELL",MIS[[#This Row],[VALUE]]-MIS[[#This Row],[LIVE_VALUE]],MIS[[#This Row],[LIVE_VALUE]]-MIS[[#This Row],[VALUE]])</f>
        <v>1809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8" t="str">
        <f>MIS[[#This Row],[TRADING SYMBOL]]</f>
        <v>SENSEX2552082100PE</v>
      </c>
      <c r="AJ1088" t="str">
        <f>IF(RIGHT(MIS[[#This Row],[Main/Hedge]],4)="MAIN","MAIN","HEDGE")</f>
        <v>MAIN</v>
      </c>
      <c r="AK1088" t="str" cm="1">
        <f t="array" ref="AK1088">_xlfn._xlws.FILTER(Table4[Column1],ISNUMBER(SEARCH(Table4[Column1],MIS[[#This Row],[OrderUniqueIdentifier]])),"")</f>
        <v>MS</v>
      </c>
      <c r="AL1088" t="str">
        <f>MIS[[#This Row],[Broker]]</f>
        <v>JAINAM</v>
      </c>
      <c r="AM1088" t="str">
        <f>MIS[[#This Row],[ClientID]]</f>
        <v>MITH442</v>
      </c>
    </row>
    <row r="1089" spans="1:39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58.95</v>
      </c>
      <c r="AE1089">
        <f>MIS[[#This Row],[OrderAverageTradedPrice]]*MIS[[#This Row],[OrderQuantity]]</f>
        <v>14941</v>
      </c>
      <c r="AF1089">
        <f>MIS[[#This Row],[LTP]]*MIS[[#This Row],[OrderQuantity]]</f>
        <v>9432</v>
      </c>
      <c r="AG1089">
        <f>IF(MIS[[#This Row],[OrderSide]]="SELL",MIS[[#This Row],[VALUE]]-MIS[[#This Row],[LIVE_VALUE]],MIS[[#This Row],[LIVE_VALUE]]-MIS[[#This Row],[VALUE]])</f>
        <v>-5509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9" t="str">
        <f>MIS[[#This Row],[TRADING SYMBOL]]</f>
        <v>SENSEX2552081100PE</v>
      </c>
      <c r="AJ1089" t="str">
        <f>IF(RIGHT(MIS[[#This Row],[Main/Hedge]],4)="MAIN","MAIN","HEDGE")</f>
        <v>MAIN</v>
      </c>
      <c r="AK1089" t="str" cm="1">
        <f t="array" ref="AK1089">_xlfn._xlws.FILTER(Table4[Column1],ISNUMBER(SEARCH(Table4[Column1],MIS[[#This Row],[OrderUniqueIdentifier]])),"")</f>
        <v>MS</v>
      </c>
      <c r="AL1089" t="str">
        <f>MIS[[#This Row],[Broker]]</f>
        <v>AR</v>
      </c>
      <c r="AM1089" t="str">
        <f>MIS[[#This Row],[ClientID]]</f>
        <v>JPF1A235</v>
      </c>
    </row>
    <row r="1090" spans="1:39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39.549999999999997</v>
      </c>
      <c r="AE1090">
        <f>MIS[[#This Row],[OrderAverageTradedPrice]]*MIS[[#This Row],[OrderQuantity]]</f>
        <v>5054</v>
      </c>
      <c r="AF1090">
        <f>MIS[[#This Row],[LTP]]*MIS[[#This Row],[OrderQuantity]]</f>
        <v>3164</v>
      </c>
      <c r="AG1090">
        <f>IF(MIS[[#This Row],[OrderSide]]="SELL",MIS[[#This Row],[VALUE]]-MIS[[#This Row],[LIVE_VALUE]],MIS[[#This Row],[LIVE_VALUE]]-MIS[[#This Row],[VALUE]])</f>
        <v>-1890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SENSEX2552080800PE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  <c r="AL1090" t="str">
        <f>MIS[[#This Row],[Broker]]</f>
        <v>CHOICE</v>
      </c>
      <c r="AM1090" t="str">
        <f>MIS[[#This Row],[ClientID]]</f>
        <v>D600</v>
      </c>
    </row>
    <row r="1091" spans="1:39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323.5</v>
      </c>
      <c r="AE1091">
        <f>MIS[[#This Row],[OrderAverageTradedPrice]]*MIS[[#This Row],[OrderQuantity]]</f>
        <v>39145</v>
      </c>
      <c r="AF1091">
        <f>MIS[[#This Row],[LTP]]*MIS[[#This Row],[OrderQuantity]]</f>
        <v>32350</v>
      </c>
      <c r="AG1091">
        <f>IF(MIS[[#This Row],[OrderSide]]="SELL",MIS[[#This Row],[VALUE]]-MIS[[#This Row],[LIVE_VALUE]],MIS[[#This Row],[LIVE_VALUE]]-MIS[[#This Row],[VALUE]])</f>
        <v>6795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1" t="str">
        <f>MIS[[#This Row],[TRADING SYMBOL]]</f>
        <v>SENSEX2552082300CE</v>
      </c>
      <c r="AJ1091" t="str">
        <f>IF(RIGHT(MIS[[#This Row],[Main/Hedge]],4)="MAIN","MAIN","HEDGE")</f>
        <v>MAIN</v>
      </c>
      <c r="AK1091" t="str" cm="1">
        <f t="array" ref="AK1091">_xlfn._xlws.FILTER(Table4[Column1],ISNUMBER(SEARCH(Table4[Column1],MIS[[#This Row],[OrderUniqueIdentifier]])),"")</f>
        <v>MS</v>
      </c>
      <c r="AL1091" t="str">
        <f>MIS[[#This Row],[Broker]]</f>
        <v>JAINAM3001</v>
      </c>
      <c r="AM1091" t="str">
        <f>MIS[[#This Row],[ClientID]]</f>
        <v>DLL13461</v>
      </c>
    </row>
    <row r="1092" spans="1:39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250.5</v>
      </c>
      <c r="AE1092">
        <f>MIS[[#This Row],[OrderAverageTradedPrice]]*MIS[[#This Row],[OrderQuantity]]</f>
        <v>68183</v>
      </c>
      <c r="AF1092">
        <f>MIS[[#This Row],[LTP]]*MIS[[#This Row],[OrderQuantity]]</f>
        <v>50100</v>
      </c>
      <c r="AG1092">
        <f>IF(MIS[[#This Row],[OrderSide]]="SELL",MIS[[#This Row],[VALUE]]-MIS[[#This Row],[LIVE_VALUE]],MIS[[#This Row],[LIVE_VALUE]]-MIS[[#This Row],[VALUE]])</f>
        <v>18083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2" t="str">
        <f>MIS[[#This Row],[TRADING SYMBOL]]</f>
        <v>SENSEX2552082100PE</v>
      </c>
      <c r="AJ1092" t="str">
        <f>IF(RIGHT(MIS[[#This Row],[Main/Hedge]],4)="MAIN","MAIN","HEDGE")</f>
        <v>MAIN</v>
      </c>
      <c r="AK1092" t="str" cm="1">
        <f t="array" ref="AK1092">_xlfn._xlws.FILTER(Table4[Column1],ISNUMBER(SEARCH(Table4[Column1],MIS[[#This Row],[OrderUniqueIdentifier]])),"")</f>
        <v>MS</v>
      </c>
      <c r="AL1092" t="str">
        <f>MIS[[#This Row],[Broker]]</f>
        <v>JAINAM</v>
      </c>
      <c r="AM1092" t="str">
        <f>MIS[[#This Row],[ClientID]]</f>
        <v>DLL14013</v>
      </c>
    </row>
    <row r="1093" spans="1:39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11.65</v>
      </c>
      <c r="AE1093">
        <f>MIS[[#This Row],[OrderAverageTradedPrice]]*MIS[[#This Row],[OrderQuantity]]</f>
        <v>2576</v>
      </c>
      <c r="AF1093">
        <f>MIS[[#This Row],[LTP]]*MIS[[#This Row],[OrderQuantity]]</f>
        <v>1631</v>
      </c>
      <c r="AG1093">
        <f>IF(MIS[[#This Row],[OrderSide]]="SELL",MIS[[#This Row],[VALUE]]-MIS[[#This Row],[LIVE_VALUE]],MIS[[#This Row],[LIVE_VALUE]]-MIS[[#This Row],[VALUE]])</f>
        <v>-945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SENSEX2552079800PE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  <c r="AL1093" t="str">
        <f>MIS[[#This Row],[Broker]]</f>
        <v>AR</v>
      </c>
      <c r="AM1093" t="str">
        <f>MIS[[#This Row],[ClientID]]</f>
        <v>JPF1A235</v>
      </c>
    </row>
    <row r="1094" spans="1:39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342</v>
      </c>
      <c r="AE1094">
        <f>MIS[[#This Row],[OrderAverageTradedPrice]]*MIS[[#This Row],[OrderQuantity]]</f>
        <v>43291</v>
      </c>
      <c r="AF1094">
        <f>MIS[[#This Row],[LTP]]*MIS[[#This Row],[OrderQuantity]]</f>
        <v>34200</v>
      </c>
      <c r="AG1094">
        <f>IF(MIS[[#This Row],[OrderSide]]="SELL",MIS[[#This Row],[VALUE]]-MIS[[#This Row],[LIVE_VALUE]],MIS[[#This Row],[LIVE_VALUE]]-MIS[[#This Row],[VALUE]])</f>
        <v>9091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4" t="str">
        <f>MIS[[#This Row],[TRADING SYMBOL]]</f>
        <v>SENSEX2552082300PE</v>
      </c>
      <c r="AJ1094" t="str">
        <f>IF(RIGHT(MIS[[#This Row],[Main/Hedge]],4)="MAIN","MAIN","HEDGE")</f>
        <v>MAIN</v>
      </c>
      <c r="AK1094" t="str" cm="1">
        <f t="array" ref="AK1094">_xlfn._xlws.FILTER(Table4[Column1],ISNUMBER(SEARCH(Table4[Column1],MIS[[#This Row],[OrderUniqueIdentifier]])),"")</f>
        <v>MS</v>
      </c>
      <c r="AL1094" t="str">
        <f>MIS[[#This Row],[Broker]]</f>
        <v>JAINAM3001</v>
      </c>
      <c r="AM1094" t="str">
        <f>MIS[[#This Row],[ClientID]]</f>
        <v>DLL13461</v>
      </c>
    </row>
    <row r="1095" spans="1:39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281</v>
      </c>
      <c r="AE1095">
        <f>MIS[[#This Row],[OrderAverageTradedPrice]]*MIS[[#This Row],[OrderQuantity]]</f>
        <v>34403</v>
      </c>
      <c r="AF1095">
        <f>MIS[[#This Row],[LTP]]*MIS[[#This Row],[OrderQuantity]]</f>
        <v>28100</v>
      </c>
      <c r="AG1095">
        <f>IF(MIS[[#This Row],[OrderSide]]="SELL",MIS[[#This Row],[VALUE]]-MIS[[#This Row],[LIVE_VALUE]],MIS[[#This Row],[LIVE_VALUE]]-MIS[[#This Row],[VALUE]])</f>
        <v>6303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5" t="str">
        <f>MIS[[#This Row],[TRADING SYMBOL]]</f>
        <v>SENSEX2552082400CE</v>
      </c>
      <c r="AJ1095" t="str">
        <f>IF(RIGHT(MIS[[#This Row],[Main/Hedge]],4)="MAIN","MAIN","HEDGE")</f>
        <v>MAIN</v>
      </c>
      <c r="AK1095" t="str" cm="1">
        <f t="array" ref="AK1095">_xlfn._xlws.FILTER(Table4[Column1],ISNUMBER(SEARCH(Table4[Column1],MIS[[#This Row],[OrderUniqueIdentifier]])),"")</f>
        <v>MS</v>
      </c>
      <c r="AL1095" t="str">
        <f>MIS[[#This Row],[Broker]]</f>
        <v>JAINAM3001</v>
      </c>
      <c r="AM1095" t="str">
        <f>MIS[[#This Row],[ClientID]]</f>
        <v>DLL13461</v>
      </c>
    </row>
    <row r="1096" spans="1:39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323.5</v>
      </c>
      <c r="AE1096">
        <f>MIS[[#This Row],[OrderAverageTradedPrice]]*MIS[[#This Row],[OrderQuantity]]</f>
        <v>179557.99999999974</v>
      </c>
      <c r="AF1096">
        <f>MIS[[#This Row],[LTP]]*MIS[[#This Row],[OrderQuantity]]</f>
        <v>148810</v>
      </c>
      <c r="AG1096">
        <f>IF(MIS[[#This Row],[OrderSide]]="SELL",MIS[[#This Row],[VALUE]]-MIS[[#This Row],[LIVE_VALUE]],MIS[[#This Row],[LIVE_VALUE]]-MIS[[#This Row],[VALUE]])</f>
        <v>30747.999999999738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6" t="str">
        <f>MIS[[#This Row],[TRADING SYMBOL]]</f>
        <v>SENSEX2552082300CE</v>
      </c>
      <c r="AJ1096" t="str">
        <f>IF(RIGHT(MIS[[#This Row],[Main/Hedge]],4)="MAIN","MAIN","HEDGE")</f>
        <v>MAIN</v>
      </c>
      <c r="AK1096" t="str" cm="1">
        <f t="array" ref="AK1096">_xlfn._xlws.FILTER(Table4[Column1],ISNUMBER(SEARCH(Table4[Column1],MIS[[#This Row],[OrderUniqueIdentifier]])),"")</f>
        <v>MS</v>
      </c>
      <c r="AL1096" t="str">
        <f>MIS[[#This Row],[Broker]]</f>
        <v>JAINAM3001</v>
      </c>
      <c r="AM1096" t="str">
        <f>MIS[[#This Row],[ClientID]]</f>
        <v>MITH675</v>
      </c>
    </row>
    <row r="1097" spans="1:39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342</v>
      </c>
      <c r="AE1097">
        <f>MIS[[#This Row],[OrderAverageTradedPrice]]*MIS[[#This Row],[OrderQuantity]]</f>
        <v>198720.9999999998</v>
      </c>
      <c r="AF1097">
        <f>MIS[[#This Row],[LTP]]*MIS[[#This Row],[OrderQuantity]]</f>
        <v>157320</v>
      </c>
      <c r="AG1097">
        <f>IF(MIS[[#This Row],[OrderSide]]="SELL",MIS[[#This Row],[VALUE]]-MIS[[#This Row],[LIVE_VALUE]],MIS[[#This Row],[LIVE_VALUE]]-MIS[[#This Row],[VALUE]])</f>
        <v>41400.999999999796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7" t="str">
        <f>MIS[[#This Row],[TRADING SYMBOL]]</f>
        <v>SENSEX2552082300PE</v>
      </c>
      <c r="AJ1097" t="str">
        <f>IF(RIGHT(MIS[[#This Row],[Main/Hedge]],4)="MAIN","MAIN","HEDGE")</f>
        <v>MAIN</v>
      </c>
      <c r="AK1097" t="str" cm="1">
        <f t="array" ref="AK1097">_xlfn._xlws.FILTER(Table4[Column1],ISNUMBER(SEARCH(Table4[Column1],MIS[[#This Row],[OrderUniqueIdentifier]])),"")</f>
        <v>MS</v>
      </c>
      <c r="AL1097" t="str">
        <f>MIS[[#This Row],[Broker]]</f>
        <v>JAINAM3001</v>
      </c>
      <c r="AM1097" t="str">
        <f>MIS[[#This Row],[ClientID]]</f>
        <v>MITH675</v>
      </c>
    </row>
    <row r="1098" spans="1:39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281</v>
      </c>
      <c r="AE1098">
        <f>MIS[[#This Row],[OrderAverageTradedPrice]]*MIS[[#This Row],[OrderQuantity]]</f>
        <v>157900.99999999959</v>
      </c>
      <c r="AF1098">
        <f>MIS[[#This Row],[LTP]]*MIS[[#This Row],[OrderQuantity]]</f>
        <v>129260</v>
      </c>
      <c r="AG1098">
        <f>IF(MIS[[#This Row],[OrderSide]]="SELL",MIS[[#This Row],[VALUE]]-MIS[[#This Row],[LIVE_VALUE]],MIS[[#This Row],[LIVE_VALUE]]-MIS[[#This Row],[VALUE]])</f>
        <v>28640.999999999593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8" t="str">
        <f>MIS[[#This Row],[TRADING SYMBOL]]</f>
        <v>SENSEX2552082400CE</v>
      </c>
      <c r="AJ1098" t="str">
        <f>IF(RIGHT(MIS[[#This Row],[Main/Hedge]],4)="MAIN","MAIN","HEDGE")</f>
        <v>MAIN</v>
      </c>
      <c r="AK1098" t="str" cm="1">
        <f t="array" ref="AK1098">_xlfn._xlws.FILTER(Table4[Column1],ISNUMBER(SEARCH(Table4[Column1],MIS[[#This Row],[OrderUniqueIdentifier]])),"")</f>
        <v>MS</v>
      </c>
      <c r="AL1098" t="str">
        <f>MIS[[#This Row],[Broker]]</f>
        <v>JAINAM3001</v>
      </c>
      <c r="AM1098" t="str">
        <f>MIS[[#This Row],[ClientID]]</f>
        <v>MITH675</v>
      </c>
    </row>
    <row r="1099" spans="1:39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293.05</v>
      </c>
      <c r="AE1099">
        <f>MIS[[#This Row],[OrderAverageTradedPrice]]*MIS[[#This Row],[OrderQuantity]]</f>
        <v>38664</v>
      </c>
      <c r="AF1099">
        <f>MIS[[#This Row],[LTP]]*MIS[[#This Row],[OrderQuantity]]</f>
        <v>29305</v>
      </c>
      <c r="AG1099">
        <f>IF(MIS[[#This Row],[OrderSide]]="SELL",MIS[[#This Row],[VALUE]]-MIS[[#This Row],[LIVE_VALUE]],MIS[[#This Row],[LIVE_VALUE]]-MIS[[#This Row],[VALUE]])</f>
        <v>9359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9" t="str">
        <f>MIS[[#This Row],[TRADING SYMBOL]]</f>
        <v>SENSEX2552082200PE</v>
      </c>
      <c r="AJ1099" t="str">
        <f>IF(RIGHT(MIS[[#This Row],[Main/Hedge]],4)="MAIN","MAIN","HEDGE")</f>
        <v>MAIN</v>
      </c>
      <c r="AK1099" t="str" cm="1">
        <f t="array" ref="AK1099">_xlfn._xlws.FILTER(Table4[Column1],ISNUMBER(SEARCH(Table4[Column1],MIS[[#This Row],[OrderUniqueIdentifier]])),"")</f>
        <v>MS</v>
      </c>
      <c r="AL1099" t="str">
        <f>MIS[[#This Row],[Broker]]</f>
        <v>JAINAM3001</v>
      </c>
      <c r="AM1099" t="str">
        <f>MIS[[#This Row],[ClientID]]</f>
        <v>DLL13461</v>
      </c>
    </row>
    <row r="1100" spans="1:39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240.95</v>
      </c>
      <c r="AE1100">
        <f>MIS[[#This Row],[OrderAverageTradedPrice]]*MIS[[#This Row],[OrderQuantity]]</f>
        <v>29951</v>
      </c>
      <c r="AF1100">
        <f>MIS[[#This Row],[LTP]]*MIS[[#This Row],[OrderQuantity]]</f>
        <v>24095</v>
      </c>
      <c r="AG1100">
        <f>IF(MIS[[#This Row],[OrderSide]]="SELL",MIS[[#This Row],[VALUE]]-MIS[[#This Row],[LIVE_VALUE]],MIS[[#This Row],[LIVE_VALUE]]-MIS[[#This Row],[VALUE]])</f>
        <v>5856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0" t="str">
        <f>MIS[[#This Row],[TRADING SYMBOL]]</f>
        <v>SENSEX2552082500CE</v>
      </c>
      <c r="AJ1100" t="str">
        <f>IF(RIGHT(MIS[[#This Row],[Main/Hedge]],4)="MAIN","MAIN","HEDGE")</f>
        <v>MAIN</v>
      </c>
      <c r="AK1100" t="str" cm="1">
        <f t="array" ref="AK1100">_xlfn._xlws.FILTER(Table4[Column1],ISNUMBER(SEARCH(Table4[Column1],MIS[[#This Row],[OrderUniqueIdentifier]])),"")</f>
        <v>MS</v>
      </c>
      <c r="AL1100" t="str">
        <f>MIS[[#This Row],[Broker]]</f>
        <v>JAINAM3001</v>
      </c>
      <c r="AM1100" t="str">
        <f>MIS[[#This Row],[ClientID]]</f>
        <v>DLL13461</v>
      </c>
    </row>
    <row r="1101" spans="1:39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250.5</v>
      </c>
      <c r="AE1101">
        <f>MIS[[#This Row],[OrderAverageTradedPrice]]*MIS[[#This Row],[OrderQuantity]]</f>
        <v>34222</v>
      </c>
      <c r="AF1101">
        <f>MIS[[#This Row],[LTP]]*MIS[[#This Row],[OrderQuantity]]</f>
        <v>25050</v>
      </c>
      <c r="AG1101">
        <f>IF(MIS[[#This Row],[OrderSide]]="SELL",MIS[[#This Row],[VALUE]]-MIS[[#This Row],[LIVE_VALUE]],MIS[[#This Row],[LIVE_VALUE]]-MIS[[#This Row],[VALUE]])</f>
        <v>9172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1" t="str">
        <f>MIS[[#This Row],[TRADING SYMBOL]]</f>
        <v>SENSEX2552082100PE</v>
      </c>
      <c r="AJ1101" t="str">
        <f>IF(RIGHT(MIS[[#This Row],[Main/Hedge]],4)="MAIN","MAIN","HEDGE")</f>
        <v>MAIN</v>
      </c>
      <c r="AK1101" t="str" cm="1">
        <f t="array" ref="AK1101">_xlfn._xlws.FILTER(Table4[Column1],ISNUMBER(SEARCH(Table4[Column1],MIS[[#This Row],[OrderUniqueIdentifier]])),"")</f>
        <v>MS</v>
      </c>
      <c r="AL1101" t="str">
        <f>MIS[[#This Row],[Broker]]</f>
        <v>JAINAM3001</v>
      </c>
      <c r="AM1101" t="str">
        <f>MIS[[#This Row],[ClientID]]</f>
        <v>DLL13461</v>
      </c>
    </row>
    <row r="1102" spans="1:39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293.05</v>
      </c>
      <c r="AE1102">
        <f>MIS[[#This Row],[OrderAverageTradedPrice]]*MIS[[#This Row],[OrderQuantity]]</f>
        <v>177758.99999999991</v>
      </c>
      <c r="AF1102">
        <f>MIS[[#This Row],[LTP]]*MIS[[#This Row],[OrderQuantity]]</f>
        <v>134803</v>
      </c>
      <c r="AG1102">
        <f>IF(MIS[[#This Row],[OrderSide]]="SELL",MIS[[#This Row],[VALUE]]-MIS[[#This Row],[LIVE_VALUE]],MIS[[#This Row],[LIVE_VALUE]]-MIS[[#This Row],[VALUE]])</f>
        <v>42955.999999999913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2" t="str">
        <f>MIS[[#This Row],[TRADING SYMBOL]]</f>
        <v>SENSEX2552082200PE</v>
      </c>
      <c r="AJ1102" t="str">
        <f>IF(RIGHT(MIS[[#This Row],[Main/Hedge]],4)="MAIN","MAIN","HEDGE")</f>
        <v>MAIN</v>
      </c>
      <c r="AK1102" t="str" cm="1">
        <f t="array" ref="AK1102">_xlfn._xlws.FILTER(Table4[Column1],ISNUMBER(SEARCH(Table4[Column1],MIS[[#This Row],[OrderUniqueIdentifier]])),"")</f>
        <v>MS</v>
      </c>
      <c r="AL1102" t="str">
        <f>MIS[[#This Row],[Broker]]</f>
        <v>JAINAM3001</v>
      </c>
      <c r="AM1102" t="str">
        <f>MIS[[#This Row],[ClientID]]</f>
        <v>MITH675</v>
      </c>
    </row>
    <row r="1103" spans="1:39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240.95</v>
      </c>
      <c r="AE1103">
        <f>MIS[[#This Row],[OrderAverageTradedPrice]]*MIS[[#This Row],[OrderQuantity]]</f>
        <v>137865.99999999956</v>
      </c>
      <c r="AF1103">
        <f>MIS[[#This Row],[LTP]]*MIS[[#This Row],[OrderQuantity]]</f>
        <v>110837</v>
      </c>
      <c r="AG1103">
        <f>IF(MIS[[#This Row],[OrderSide]]="SELL",MIS[[#This Row],[VALUE]]-MIS[[#This Row],[LIVE_VALUE]],MIS[[#This Row],[LIVE_VALUE]]-MIS[[#This Row],[VALUE]])</f>
        <v>27028.999999999563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3" t="str">
        <f>MIS[[#This Row],[TRADING SYMBOL]]</f>
        <v>SENSEX2552082500CE</v>
      </c>
      <c r="AJ1103" t="str">
        <f>IF(RIGHT(MIS[[#This Row],[Main/Hedge]],4)="MAIN","MAIN","HEDGE")</f>
        <v>MAIN</v>
      </c>
      <c r="AK1103" t="str" cm="1">
        <f t="array" ref="AK1103">_xlfn._xlws.FILTER(Table4[Column1],ISNUMBER(SEARCH(Table4[Column1],MIS[[#This Row],[OrderUniqueIdentifier]])),"")</f>
        <v>MS</v>
      </c>
      <c r="AL1103" t="str">
        <f>MIS[[#This Row],[Broker]]</f>
        <v>JAINAM3001</v>
      </c>
      <c r="AM1103" t="str">
        <f>MIS[[#This Row],[ClientID]]</f>
        <v>MITH675</v>
      </c>
    </row>
    <row r="1104" spans="1:39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250.5</v>
      </c>
      <c r="AE1104">
        <f>MIS[[#This Row],[OrderAverageTradedPrice]]*MIS[[#This Row],[OrderQuantity]]</f>
        <v>157485.99999999983</v>
      </c>
      <c r="AF1104">
        <f>MIS[[#This Row],[LTP]]*MIS[[#This Row],[OrderQuantity]]</f>
        <v>115230</v>
      </c>
      <c r="AG1104">
        <f>IF(MIS[[#This Row],[OrderSide]]="SELL",MIS[[#This Row],[VALUE]]-MIS[[#This Row],[LIVE_VALUE]],MIS[[#This Row],[LIVE_VALUE]]-MIS[[#This Row],[VALUE]])</f>
        <v>42255.999999999825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4" t="str">
        <f>MIS[[#This Row],[TRADING SYMBOL]]</f>
        <v>SENSEX2552082100PE</v>
      </c>
      <c r="AJ1104" t="str">
        <f>IF(RIGHT(MIS[[#This Row],[Main/Hedge]],4)="MAIN","MAIN","HEDGE")</f>
        <v>MAIN</v>
      </c>
      <c r="AK1104" t="str" cm="1">
        <f t="array" ref="AK1104">_xlfn._xlws.FILTER(Table4[Column1],ISNUMBER(SEARCH(Table4[Column1],MIS[[#This Row],[OrderUniqueIdentifier]])),"")</f>
        <v>MS</v>
      </c>
      <c r="AL1104" t="str">
        <f>MIS[[#This Row],[Broker]]</f>
        <v>JAINAM3001</v>
      </c>
      <c r="AM1104" t="str">
        <f>MIS[[#This Row],[ClientID]]</f>
        <v>MITH675</v>
      </c>
    </row>
    <row r="1105" spans="1:39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323.5</v>
      </c>
      <c r="AE1105">
        <f>MIS[[#This Row],[OrderAverageTradedPrice]]*MIS[[#This Row],[OrderQuantity]]</f>
        <v>38962</v>
      </c>
      <c r="AF1105">
        <f>MIS[[#This Row],[LTP]]*MIS[[#This Row],[OrderQuantity]]</f>
        <v>32350</v>
      </c>
      <c r="AG1105">
        <f>IF(MIS[[#This Row],[OrderSide]]="SELL",MIS[[#This Row],[VALUE]]-MIS[[#This Row],[LIVE_VALUE]],MIS[[#This Row],[LIVE_VALUE]]-MIS[[#This Row],[VALUE]])</f>
        <v>6612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5" t="str">
        <f>MIS[[#This Row],[TRADING SYMBOL]]</f>
        <v>SENSEX2552082300CE</v>
      </c>
      <c r="AJ1105" t="str">
        <f>IF(RIGHT(MIS[[#This Row],[Main/Hedge]],4)="MAIN","MAIN","HEDGE")</f>
        <v>MAIN</v>
      </c>
      <c r="AK1105" t="str" cm="1">
        <f t="array" ref="AK1105">_xlfn._xlws.FILTER(Table4[Column1],ISNUMBER(SEARCH(Table4[Column1],MIS[[#This Row],[OrderUniqueIdentifier]])),"")</f>
        <v>MS</v>
      </c>
      <c r="AL1105" t="str">
        <f>MIS[[#This Row],[Broker]]</f>
        <v>MOTI</v>
      </c>
      <c r="AM1105" t="str">
        <f>MIS[[#This Row],[ClientID]]</f>
        <v>5708</v>
      </c>
    </row>
    <row r="1106" spans="1:39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342</v>
      </c>
      <c r="AE1106">
        <f>MIS[[#This Row],[OrderAverageTradedPrice]]*MIS[[#This Row],[OrderQuantity]]</f>
        <v>43140</v>
      </c>
      <c r="AF1106">
        <f>MIS[[#This Row],[LTP]]*MIS[[#This Row],[OrderQuantity]]</f>
        <v>34200</v>
      </c>
      <c r="AG1106">
        <f>IF(MIS[[#This Row],[OrderSide]]="SELL",MIS[[#This Row],[VALUE]]-MIS[[#This Row],[LIVE_VALUE]],MIS[[#This Row],[LIVE_VALUE]]-MIS[[#This Row],[VALUE]])</f>
        <v>8940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6" t="str">
        <f>MIS[[#This Row],[TRADING SYMBOL]]</f>
        <v>SENSEX2552082300PE</v>
      </c>
      <c r="AJ1106" t="str">
        <f>IF(RIGHT(MIS[[#This Row],[Main/Hedge]],4)="MAIN","MAIN","HEDGE")</f>
        <v>MAIN</v>
      </c>
      <c r="AK1106" t="str" cm="1">
        <f t="array" ref="AK1106">_xlfn._xlws.FILTER(Table4[Column1],ISNUMBER(SEARCH(Table4[Column1],MIS[[#This Row],[OrderUniqueIdentifier]])),"")</f>
        <v>MS</v>
      </c>
      <c r="AL1106" t="str">
        <f>MIS[[#This Row],[Broker]]</f>
        <v>MOTI</v>
      </c>
      <c r="AM1106" t="str">
        <f>MIS[[#This Row],[ClientID]]</f>
        <v>5708</v>
      </c>
    </row>
    <row r="1107" spans="1:39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281</v>
      </c>
      <c r="AE1107">
        <f>MIS[[#This Row],[OrderAverageTradedPrice]]*MIS[[#This Row],[OrderQuantity]]</f>
        <v>34447</v>
      </c>
      <c r="AF1107">
        <f>MIS[[#This Row],[LTP]]*MIS[[#This Row],[OrderQuantity]]</f>
        <v>28100</v>
      </c>
      <c r="AG1107">
        <f>IF(MIS[[#This Row],[OrderSide]]="SELL",MIS[[#This Row],[VALUE]]-MIS[[#This Row],[LIVE_VALUE]],MIS[[#This Row],[LIVE_VALUE]]-MIS[[#This Row],[VALUE]])</f>
        <v>6347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7" t="str">
        <f>MIS[[#This Row],[TRADING SYMBOL]]</f>
        <v>SENSEX2552082400CE</v>
      </c>
      <c r="AJ1107" t="str">
        <f>IF(RIGHT(MIS[[#This Row],[Main/Hedge]],4)="MAIN","MAIN","HEDGE")</f>
        <v>MAIN</v>
      </c>
      <c r="AK1107" t="str" cm="1">
        <f t="array" ref="AK1107">_xlfn._xlws.FILTER(Table4[Column1],ISNUMBER(SEARCH(Table4[Column1],MIS[[#This Row],[OrderUniqueIdentifier]])),"")</f>
        <v>MS</v>
      </c>
      <c r="AL1107" t="str">
        <f>MIS[[#This Row],[Broker]]</f>
        <v>MOTI</v>
      </c>
      <c r="AM1107" t="str">
        <f>MIS[[#This Row],[ClientID]]</f>
        <v>5708</v>
      </c>
    </row>
    <row r="1108" spans="1:39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28</v>
      </c>
      <c r="AE1108">
        <f>MIS[[#This Row],[OrderAverageTradedPrice]]*MIS[[#This Row],[OrderQuantity]]</f>
        <v>8920</v>
      </c>
      <c r="AF1108">
        <f>MIS[[#This Row],[LTP]]*MIS[[#This Row],[OrderQuantity]]</f>
        <v>5600</v>
      </c>
      <c r="AG1108">
        <f>IF(MIS[[#This Row],[OrderSide]]="SELL",MIS[[#This Row],[VALUE]]-MIS[[#This Row],[LIVE_VALUE]],MIS[[#This Row],[LIVE_VALUE]]-MIS[[#This Row],[VALUE]])</f>
        <v>-3320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SENSEX2552083800CE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  <c r="AL1108" t="str">
        <f>MIS[[#This Row],[Broker]]</f>
        <v>JAINAM</v>
      </c>
      <c r="AM1108" t="str">
        <f>MIS[[#This Row],[ClientID]]</f>
        <v>DLL14013</v>
      </c>
    </row>
    <row r="1109" spans="1:39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39.549999999999997</v>
      </c>
      <c r="AE1109">
        <f>MIS[[#This Row],[OrderAverageTradedPrice]]*MIS[[#This Row],[OrderQuantity]]</f>
        <v>12997.999999999998</v>
      </c>
      <c r="AF1109">
        <f>MIS[[#This Row],[LTP]]*MIS[[#This Row],[OrderQuantity]]</f>
        <v>7909.9999999999991</v>
      </c>
      <c r="AG1109">
        <f>IF(MIS[[#This Row],[OrderSide]]="SELL",MIS[[#This Row],[VALUE]]-MIS[[#This Row],[LIVE_VALUE]],MIS[[#This Row],[LIVE_VALUE]]-MIS[[#This Row],[VALUE]])</f>
        <v>-5087.9999999999991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SENSEX2552080800PE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  <c r="AL1109" t="str">
        <f>MIS[[#This Row],[Broker]]</f>
        <v>JAINAM</v>
      </c>
      <c r="AM1109" t="str">
        <f>MIS[[#This Row],[ClientID]]</f>
        <v>DLL14013</v>
      </c>
    </row>
    <row r="1110" spans="1:39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293.05</v>
      </c>
      <c r="AE1110">
        <f>MIS[[#This Row],[OrderAverageTradedPrice]]*MIS[[#This Row],[OrderQuantity]]</f>
        <v>38733</v>
      </c>
      <c r="AF1110">
        <f>MIS[[#This Row],[LTP]]*MIS[[#This Row],[OrderQuantity]]</f>
        <v>29305</v>
      </c>
      <c r="AG1110">
        <f>IF(MIS[[#This Row],[OrderSide]]="SELL",MIS[[#This Row],[VALUE]]-MIS[[#This Row],[LIVE_VALUE]],MIS[[#This Row],[LIVE_VALUE]]-MIS[[#This Row],[VALUE]])</f>
        <v>9428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0" t="str">
        <f>MIS[[#This Row],[TRADING SYMBOL]]</f>
        <v>SENSEX2552082200PE</v>
      </c>
      <c r="AJ1110" t="str">
        <f>IF(RIGHT(MIS[[#This Row],[Main/Hedge]],4)="MAIN","MAIN","HEDGE")</f>
        <v>MAIN</v>
      </c>
      <c r="AK1110" t="str" cm="1">
        <f t="array" ref="AK1110">_xlfn._xlws.FILTER(Table4[Column1],ISNUMBER(SEARCH(Table4[Column1],MIS[[#This Row],[OrderUniqueIdentifier]])),"")</f>
        <v>MS</v>
      </c>
      <c r="AL1110" t="str">
        <f>MIS[[#This Row],[Broker]]</f>
        <v>MOTI</v>
      </c>
      <c r="AM1110" t="str">
        <f>MIS[[#This Row],[ClientID]]</f>
        <v>5708</v>
      </c>
    </row>
    <row r="1111" spans="1:39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240.95</v>
      </c>
      <c r="AE1111">
        <f>MIS[[#This Row],[OrderAverageTradedPrice]]*MIS[[#This Row],[OrderQuantity]]</f>
        <v>29977</v>
      </c>
      <c r="AF1111">
        <f>MIS[[#This Row],[LTP]]*MIS[[#This Row],[OrderQuantity]]</f>
        <v>24095</v>
      </c>
      <c r="AG1111">
        <f>IF(MIS[[#This Row],[OrderSide]]="SELL",MIS[[#This Row],[VALUE]]-MIS[[#This Row],[LIVE_VALUE]],MIS[[#This Row],[LIVE_VALUE]]-MIS[[#This Row],[VALUE]])</f>
        <v>5882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1" t="str">
        <f>MIS[[#This Row],[TRADING SYMBOL]]</f>
        <v>SENSEX2552082500CE</v>
      </c>
      <c r="AJ1111" t="str">
        <f>IF(RIGHT(MIS[[#This Row],[Main/Hedge]],4)="MAIN","MAIN","HEDGE")</f>
        <v>MAIN</v>
      </c>
      <c r="AK1111" t="str" cm="1">
        <f t="array" ref="AK1111">_xlfn._xlws.FILTER(Table4[Column1],ISNUMBER(SEARCH(Table4[Column1],MIS[[#This Row],[OrderUniqueIdentifier]])),"")</f>
        <v>MS</v>
      </c>
      <c r="AL1111" t="str">
        <f>MIS[[#This Row],[Broker]]</f>
        <v>MOTI</v>
      </c>
      <c r="AM1111" t="str">
        <f>MIS[[#This Row],[ClientID]]</f>
        <v>5708</v>
      </c>
    </row>
    <row r="1112" spans="1:39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250.5</v>
      </c>
      <c r="AE1112">
        <f>MIS[[#This Row],[OrderAverageTradedPrice]]*MIS[[#This Row],[OrderQuantity]]</f>
        <v>34301</v>
      </c>
      <c r="AF1112">
        <f>MIS[[#This Row],[LTP]]*MIS[[#This Row],[OrderQuantity]]</f>
        <v>25050</v>
      </c>
      <c r="AG1112">
        <f>IF(MIS[[#This Row],[OrderSide]]="SELL",MIS[[#This Row],[VALUE]]-MIS[[#This Row],[LIVE_VALUE]],MIS[[#This Row],[LIVE_VALUE]]-MIS[[#This Row],[VALUE]])</f>
        <v>9251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2" t="str">
        <f>MIS[[#This Row],[TRADING SYMBOL]]</f>
        <v>SENSEX2552082100PE</v>
      </c>
      <c r="AJ1112" t="str">
        <f>IF(RIGHT(MIS[[#This Row],[Main/Hedge]],4)="MAIN","MAIN","HEDGE")</f>
        <v>MAIN</v>
      </c>
      <c r="AK1112" t="str" cm="1">
        <f t="array" ref="AK1112">_xlfn._xlws.FILTER(Table4[Column1],ISNUMBER(SEARCH(Table4[Column1],MIS[[#This Row],[OrderUniqueIdentifier]])),"")</f>
        <v>MS</v>
      </c>
      <c r="AL1112" t="str">
        <f>MIS[[#This Row],[Broker]]</f>
        <v>MOTI</v>
      </c>
      <c r="AM1112" t="str">
        <f>MIS[[#This Row],[ClientID]]</f>
        <v>5708</v>
      </c>
    </row>
    <row r="1113" spans="1:39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6.55</v>
      </c>
      <c r="AE1113">
        <f>MIS[[#This Row],[OrderAverageTradedPrice]]*MIS[[#This Row],[OrderQuantity]]</f>
        <v>438</v>
      </c>
      <c r="AF1113">
        <f>MIS[[#This Row],[LTP]]*MIS[[#This Row],[OrderQuantity]]</f>
        <v>262</v>
      </c>
      <c r="AG1113">
        <f>IF(MIS[[#This Row],[OrderSide]]="SELL",MIS[[#This Row],[VALUE]]-MIS[[#This Row],[LIVE_VALUE]],MIS[[#This Row],[LIVE_VALUE]]-MIS[[#This Row],[VALUE]])</f>
        <v>-176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SENSEX2552084800CE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  <c r="AL1113" t="str">
        <f>MIS[[#This Row],[Broker]]</f>
        <v>AR</v>
      </c>
      <c r="AM1113" t="str">
        <f>MIS[[#This Row],[ClientID]]</f>
        <v>JPF1M106</v>
      </c>
    </row>
    <row r="1114" spans="1:39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11.65</v>
      </c>
      <c r="AE1114">
        <f>MIS[[#This Row],[OrderAverageTradedPrice]]*MIS[[#This Row],[OrderQuantity]]</f>
        <v>746</v>
      </c>
      <c r="AF1114">
        <f>MIS[[#This Row],[LTP]]*MIS[[#This Row],[OrderQuantity]]</f>
        <v>466</v>
      </c>
      <c r="AG1114">
        <f>IF(MIS[[#This Row],[OrderSide]]="SELL",MIS[[#This Row],[VALUE]]-MIS[[#This Row],[LIVE_VALUE]],MIS[[#This Row],[LIVE_VALUE]]-MIS[[#This Row],[VALUE]])</f>
        <v>-280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SENSEX2552079800PE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  <c r="AL1114" t="str">
        <f>MIS[[#This Row],[Broker]]</f>
        <v>AR</v>
      </c>
      <c r="AM1114" t="str">
        <f>MIS[[#This Row],[ClientID]]</f>
        <v>JPF1M106</v>
      </c>
    </row>
    <row r="1115" spans="1:39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28</v>
      </c>
      <c r="AE1115">
        <f>MIS[[#This Row],[OrderAverageTradedPrice]]*MIS[[#This Row],[OrderQuantity]]</f>
        <v>4416</v>
      </c>
      <c r="AF1115">
        <f>MIS[[#This Row],[LTP]]*MIS[[#This Row],[OrderQuantity]]</f>
        <v>2800</v>
      </c>
      <c r="AG1115">
        <f>IF(MIS[[#This Row],[OrderSide]]="SELL",MIS[[#This Row],[VALUE]]-MIS[[#This Row],[LIVE_VALUE]],MIS[[#This Row],[LIVE_VALUE]]-MIS[[#This Row],[VALUE]])</f>
        <v>-1616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SENSEX2552083800CE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  <c r="AL1115" t="str">
        <f>MIS[[#This Row],[Broker]]</f>
        <v>JAINAM3001</v>
      </c>
      <c r="AM1115" t="str">
        <f>MIS[[#This Row],[ClientID]]</f>
        <v>DLL13461</v>
      </c>
    </row>
    <row r="1116" spans="1:39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28</v>
      </c>
      <c r="AE1116">
        <f>MIS[[#This Row],[OrderAverageTradedPrice]]*MIS[[#This Row],[OrderQuantity]]</f>
        <v>21225.999999999985</v>
      </c>
      <c r="AF1116">
        <f>MIS[[#This Row],[LTP]]*MIS[[#This Row],[OrderQuantity]]</f>
        <v>13440</v>
      </c>
      <c r="AG1116">
        <f>IF(MIS[[#This Row],[OrderSide]]="SELL",MIS[[#This Row],[VALUE]]-MIS[[#This Row],[LIVE_VALUE]],MIS[[#This Row],[LIVE_VALUE]]-MIS[[#This Row],[VALUE]])</f>
        <v>-7785.9999999999854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SENSEX2552083800CE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  <c r="AL1116" t="str">
        <f>MIS[[#This Row],[Broker]]</f>
        <v>JAINAM3001</v>
      </c>
      <c r="AM1116" t="str">
        <f>MIS[[#This Row],[ClientID]]</f>
        <v>MITH675</v>
      </c>
    </row>
    <row r="1117" spans="1:39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6.55</v>
      </c>
      <c r="AE1117">
        <f>MIS[[#This Row],[OrderAverageTradedPrice]]*MIS[[#This Row],[OrderQuantity]]</f>
        <v>219</v>
      </c>
      <c r="AF1117">
        <f>MIS[[#This Row],[LTP]]*MIS[[#This Row],[OrderQuantity]]</f>
        <v>131</v>
      </c>
      <c r="AG1117">
        <f>IF(MIS[[#This Row],[OrderSide]]="SELL",MIS[[#This Row],[VALUE]]-MIS[[#This Row],[LIVE_VALUE]],MIS[[#This Row],[LIVE_VALUE]]-MIS[[#This Row],[VALUE]])</f>
        <v>-88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SENSEX2552084800CE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  <c r="AL1117" t="str">
        <f>MIS[[#This Row],[Broker]]</f>
        <v>JAINAM</v>
      </c>
      <c r="AM1117" t="str">
        <f>MIS[[#This Row],[ClientID]]</f>
        <v>MITH442</v>
      </c>
    </row>
    <row r="1118" spans="1:39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39.549999999999997</v>
      </c>
      <c r="AE1118">
        <f>MIS[[#This Row],[OrderAverageTradedPrice]]*MIS[[#This Row],[OrderQuantity]]</f>
        <v>6452</v>
      </c>
      <c r="AF1118">
        <f>MIS[[#This Row],[LTP]]*MIS[[#This Row],[OrderQuantity]]</f>
        <v>3954.9999999999995</v>
      </c>
      <c r="AG1118">
        <f>IF(MIS[[#This Row],[OrderSide]]="SELL",MIS[[#This Row],[VALUE]]-MIS[[#This Row],[LIVE_VALUE]],MIS[[#This Row],[LIVE_VALUE]]-MIS[[#This Row],[VALUE]])</f>
        <v>-2497.0000000000005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SENSEX2552080800PE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  <c r="AL1118" t="str">
        <f>MIS[[#This Row],[Broker]]</f>
        <v>JAINAM3001</v>
      </c>
      <c r="AM1118" t="str">
        <f>MIS[[#This Row],[ClientID]]</f>
        <v>DLL13461</v>
      </c>
    </row>
    <row r="1119" spans="1:39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39.549999999999997</v>
      </c>
      <c r="AE1119">
        <f>MIS[[#This Row],[OrderAverageTradedPrice]]*MIS[[#This Row],[OrderQuantity]]</f>
        <v>31024.999999999967</v>
      </c>
      <c r="AF1119">
        <f>MIS[[#This Row],[LTP]]*MIS[[#This Row],[OrderQuantity]]</f>
        <v>18984</v>
      </c>
      <c r="AG1119">
        <f>IF(MIS[[#This Row],[OrderSide]]="SELL",MIS[[#This Row],[VALUE]]-MIS[[#This Row],[LIVE_VALUE]],MIS[[#This Row],[LIVE_VALUE]]-MIS[[#This Row],[VALUE]])</f>
        <v>-12040.999999999967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SENSEX2552080800PE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  <c r="AL1119" t="str">
        <f>MIS[[#This Row],[Broker]]</f>
        <v>JAINAM3001</v>
      </c>
      <c r="AM1119" t="str">
        <f>MIS[[#This Row],[ClientID]]</f>
        <v>MITH675</v>
      </c>
    </row>
    <row r="1120" spans="1:39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11.65</v>
      </c>
      <c r="AE1120">
        <f>MIS[[#This Row],[OrderAverageTradedPrice]]*MIS[[#This Row],[OrderQuantity]]</f>
        <v>377</v>
      </c>
      <c r="AF1120">
        <f>MIS[[#This Row],[LTP]]*MIS[[#This Row],[OrderQuantity]]</f>
        <v>233</v>
      </c>
      <c r="AG1120">
        <f>IF(MIS[[#This Row],[OrderSide]]="SELL",MIS[[#This Row],[VALUE]]-MIS[[#This Row],[LIVE_VALUE]],MIS[[#This Row],[LIVE_VALUE]]-MIS[[#This Row],[VALUE]])</f>
        <v>-144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SENSEX2552079800PE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  <c r="AL1120" t="str">
        <f>MIS[[#This Row],[Broker]]</f>
        <v>JAINAM</v>
      </c>
      <c r="AM1120" t="str">
        <f>MIS[[#This Row],[ClientID]]</f>
        <v>MITH442</v>
      </c>
    </row>
    <row r="1121" spans="1:39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28</v>
      </c>
      <c r="AE1121">
        <f>MIS[[#This Row],[OrderAverageTradedPrice]]*MIS[[#This Row],[OrderQuantity]]</f>
        <v>4380</v>
      </c>
      <c r="AF1121">
        <f>MIS[[#This Row],[LTP]]*MIS[[#This Row],[OrderQuantity]]</f>
        <v>2800</v>
      </c>
      <c r="AG1121">
        <f>IF(MIS[[#This Row],[OrderSide]]="SELL",MIS[[#This Row],[VALUE]]-MIS[[#This Row],[LIVE_VALUE]],MIS[[#This Row],[LIVE_VALUE]]-MIS[[#This Row],[VALUE]])</f>
        <v>-1580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SENSEX2552083800CE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  <c r="AL1121" t="str">
        <f>MIS[[#This Row],[Broker]]</f>
        <v>MOTI</v>
      </c>
      <c r="AM1121" t="str">
        <f>MIS[[#This Row],[ClientID]]</f>
        <v>5708</v>
      </c>
    </row>
    <row r="1122" spans="1:39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39.549999999999997</v>
      </c>
      <c r="AE1122">
        <f>MIS[[#This Row],[OrderAverageTradedPrice]]*MIS[[#This Row],[OrderQuantity]]</f>
        <v>6459</v>
      </c>
      <c r="AF1122">
        <f>MIS[[#This Row],[LTP]]*MIS[[#This Row],[OrderQuantity]]</f>
        <v>3954.9999999999995</v>
      </c>
      <c r="AG1122">
        <f>IF(MIS[[#This Row],[OrderSide]]="SELL",MIS[[#This Row],[VALUE]]-MIS[[#This Row],[LIVE_VALUE]],MIS[[#This Row],[LIVE_VALUE]]-MIS[[#This Row],[VALUE]])</f>
        <v>-2504.0000000000005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SENSEX2552080800PE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  <c r="AL1122" t="str">
        <f>MIS[[#This Row],[Broker]]</f>
        <v>MOTI</v>
      </c>
      <c r="AM1122" t="str">
        <f>MIS[[#This Row],[ClientID]]</f>
        <v>5708</v>
      </c>
    </row>
    <row r="1123" spans="1:39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65.75</v>
      </c>
      <c r="AE1123">
        <f>MIS[[#This Row],[OrderAverageTradedPrice]]*MIS[[#This Row],[OrderQuantity]]</f>
        <v>9583</v>
      </c>
      <c r="AF1123">
        <f>MIS[[#This Row],[LTP]]*MIS[[#This Row],[OrderQuantity]]</f>
        <v>6575</v>
      </c>
      <c r="AG1123">
        <f>IF(MIS[[#This Row],[OrderSide]]="SELL",MIS[[#This Row],[VALUE]]-MIS[[#This Row],[LIVE_VALUE]],MIS[[#This Row],[LIVE_VALUE]]-MIS[[#This Row],[VALUE]])</f>
        <v>-3008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3" t="str">
        <f>MIS[[#This Row],[TRADING SYMBOL]]</f>
        <v>SENSEX2552083300CE</v>
      </c>
      <c r="AJ1123" t="str">
        <f>IF(RIGHT(MIS[[#This Row],[Main/Hedge]],4)="MAIN","MAIN","HEDGE")</f>
        <v>MAIN</v>
      </c>
      <c r="AK1123" t="str" cm="1">
        <f t="array" ref="AK1123">_xlfn._xlws.FILTER(Table4[Column1],ISNUMBER(SEARCH(Table4[Column1],MIS[[#This Row],[OrderUniqueIdentifier]])),"")</f>
        <v>MS</v>
      </c>
      <c r="AL1123" t="str">
        <f>MIS[[#This Row],[Broker]]</f>
        <v>AR</v>
      </c>
      <c r="AM1123" t="str">
        <f>MIS[[#This Row],[ClientID]]</f>
        <v>JPF1D108</v>
      </c>
    </row>
    <row r="1124" spans="1:39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65.75</v>
      </c>
      <c r="AE1124">
        <f>MIS[[#This Row],[OrderAverageTradedPrice]]*MIS[[#This Row],[OrderQuantity]]</f>
        <v>3834</v>
      </c>
      <c r="AF1124">
        <f>MIS[[#This Row],[LTP]]*MIS[[#This Row],[OrderQuantity]]</f>
        <v>2630</v>
      </c>
      <c r="AG1124">
        <f>IF(MIS[[#This Row],[OrderSide]]="SELL",MIS[[#This Row],[VALUE]]-MIS[[#This Row],[LIVE_VALUE]],MIS[[#This Row],[LIVE_VALUE]]-MIS[[#This Row],[VALUE]])</f>
        <v>-1204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4" t="str">
        <f>MIS[[#This Row],[TRADING SYMBOL]]</f>
        <v>SENSEX2552083300CE</v>
      </c>
      <c r="AJ1124" t="str">
        <f>IF(RIGHT(MIS[[#This Row],[Main/Hedge]],4)="MAIN","MAIN","HEDGE")</f>
        <v>MAIN</v>
      </c>
      <c r="AK1124" t="str" cm="1">
        <f t="array" ref="AK1124">_xlfn._xlws.FILTER(Table4[Column1],ISNUMBER(SEARCH(Table4[Column1],MIS[[#This Row],[OrderUniqueIdentifier]])),"")</f>
        <v>MS</v>
      </c>
      <c r="AL1124" t="str">
        <f>MIS[[#This Row],[Broker]]</f>
        <v>AR</v>
      </c>
      <c r="AM1124" t="str">
        <f>MIS[[#This Row],[ClientID]]</f>
        <v>JPF1R193</v>
      </c>
    </row>
    <row r="1125" spans="1:39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65.75</v>
      </c>
      <c r="AE1125">
        <f>MIS[[#This Row],[OrderAverageTradedPrice]]*MIS[[#This Row],[OrderQuantity]]</f>
        <v>33247.999999999985</v>
      </c>
      <c r="AF1125">
        <f>MIS[[#This Row],[LTP]]*MIS[[#This Row],[OrderQuantity]]</f>
        <v>22355</v>
      </c>
      <c r="AG1125">
        <f>IF(MIS[[#This Row],[OrderSide]]="SELL",MIS[[#This Row],[VALUE]]-MIS[[#This Row],[LIVE_VALUE]],MIS[[#This Row],[LIVE_VALUE]]-MIS[[#This Row],[VALUE]])</f>
        <v>-10892.999999999985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5" t="str">
        <f>MIS[[#This Row],[TRADING SYMBOL]]</f>
        <v>SENSEX2552083300CE</v>
      </c>
      <c r="AJ1125" t="str">
        <f>IF(RIGHT(MIS[[#This Row],[Main/Hedge]],4)="MAIN","MAIN","HEDGE")</f>
        <v>MAIN</v>
      </c>
      <c r="AK1125" t="str" cm="1">
        <f t="array" ref="AK1125">_xlfn._xlws.FILTER(Table4[Column1],ISNUMBER(SEARCH(Table4[Column1],MIS[[#This Row],[OrderUniqueIdentifier]])),"")</f>
        <v>MS</v>
      </c>
      <c r="AL1125" t="str">
        <f>MIS[[#This Row],[Broker]]</f>
        <v>AR</v>
      </c>
      <c r="AM1125" t="str">
        <f>MIS[[#This Row],[ClientID]]</f>
        <v>JPF1A207</v>
      </c>
    </row>
    <row r="1126" spans="1:39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65.75</v>
      </c>
      <c r="AE1126">
        <f>MIS[[#This Row],[OrderAverageTradedPrice]]*MIS[[#This Row],[OrderQuantity]]</f>
        <v>1941</v>
      </c>
      <c r="AF1126">
        <f>MIS[[#This Row],[LTP]]*MIS[[#This Row],[OrderQuantity]]</f>
        <v>1315</v>
      </c>
      <c r="AG1126">
        <f>IF(MIS[[#This Row],[OrderSide]]="SELL",MIS[[#This Row],[VALUE]]-MIS[[#This Row],[LIVE_VALUE]],MIS[[#This Row],[LIVE_VALUE]]-MIS[[#This Row],[VALUE]])</f>
        <v>-626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6" t="str">
        <f>MIS[[#This Row],[TRADING SYMBOL]]</f>
        <v>SENSEX2552083300CE</v>
      </c>
      <c r="AJ1126" t="str">
        <f>IF(RIGHT(MIS[[#This Row],[Main/Hedge]],4)="MAIN","MAIN","HEDGE")</f>
        <v>MAIN</v>
      </c>
      <c r="AK1126" t="str" cm="1">
        <f t="array" ref="AK1126">_xlfn._xlws.FILTER(Table4[Column1],ISNUMBER(SEARCH(Table4[Column1],MIS[[#This Row],[OrderUniqueIdentifier]])),"")</f>
        <v>MS</v>
      </c>
      <c r="AL1126" t="str">
        <f>MIS[[#This Row],[Broker]]</f>
        <v>AR</v>
      </c>
      <c r="AM1126" t="str">
        <f>MIS[[#This Row],[ClientID]]</f>
        <v>JPF1S217</v>
      </c>
    </row>
    <row r="1127" spans="1:39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65.75</v>
      </c>
      <c r="AE1127">
        <f>MIS[[#This Row],[OrderAverageTradedPrice]]*MIS[[#This Row],[OrderQuantity]]</f>
        <v>1930</v>
      </c>
      <c r="AF1127">
        <f>MIS[[#This Row],[LTP]]*MIS[[#This Row],[OrderQuantity]]</f>
        <v>1315</v>
      </c>
      <c r="AG1127">
        <f>IF(MIS[[#This Row],[OrderSide]]="SELL",MIS[[#This Row],[VALUE]]-MIS[[#This Row],[LIVE_VALUE]],MIS[[#This Row],[LIVE_VALUE]]-MIS[[#This Row],[VALUE]])</f>
        <v>-615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7" t="str">
        <f>MIS[[#This Row],[TRADING SYMBOL]]</f>
        <v>SENSEX2552083300CE</v>
      </c>
      <c r="AJ1127" t="str">
        <f>IF(RIGHT(MIS[[#This Row],[Main/Hedge]],4)="MAIN","MAIN","HEDGE")</f>
        <v>MAIN</v>
      </c>
      <c r="AK1127" t="str" cm="1">
        <f t="array" ref="AK1127">_xlfn._xlws.FILTER(Table4[Column1],ISNUMBER(SEARCH(Table4[Column1],MIS[[#This Row],[OrderUniqueIdentifier]])),"")</f>
        <v>MS</v>
      </c>
      <c r="AL1127" t="str">
        <f>MIS[[#This Row],[Broker]]</f>
        <v>AR</v>
      </c>
      <c r="AM1127" t="str">
        <f>MIS[[#This Row],[ClientID]]</f>
        <v>JPF1G159</v>
      </c>
    </row>
    <row r="1128" spans="1:39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65.75</v>
      </c>
      <c r="AE1128">
        <f>MIS[[#This Row],[OrderAverageTradedPrice]]*MIS[[#This Row],[OrderQuantity]]</f>
        <v>1928</v>
      </c>
      <c r="AF1128">
        <f>MIS[[#This Row],[LTP]]*MIS[[#This Row],[OrderQuantity]]</f>
        <v>1315</v>
      </c>
      <c r="AG1128">
        <f>IF(MIS[[#This Row],[OrderSide]]="SELL",MIS[[#This Row],[VALUE]]-MIS[[#This Row],[LIVE_VALUE]],MIS[[#This Row],[LIVE_VALUE]]-MIS[[#This Row],[VALUE]])</f>
        <v>-613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8" t="str">
        <f>MIS[[#This Row],[TRADING SYMBOL]]</f>
        <v>SENSEX2552083300CE</v>
      </c>
      <c r="AJ1128" t="str">
        <f>IF(RIGHT(MIS[[#This Row],[Main/Hedge]],4)="MAIN","MAIN","HEDGE")</f>
        <v>MAIN</v>
      </c>
      <c r="AK1128" t="str" cm="1">
        <f t="array" ref="AK1128">_xlfn._xlws.FILTER(Table4[Column1],ISNUMBER(SEARCH(Table4[Column1],MIS[[#This Row],[OrderUniqueIdentifier]])),"")</f>
        <v>MS</v>
      </c>
      <c r="AL1128" t="str">
        <f>MIS[[#This Row],[Broker]]</f>
        <v>AR</v>
      </c>
      <c r="AM1128" t="str">
        <f>MIS[[#This Row],[ClientID]]</f>
        <v>JPF1M106</v>
      </c>
    </row>
    <row r="1129" spans="1:39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65.75</v>
      </c>
      <c r="AE1129">
        <f>MIS[[#This Row],[OrderAverageTradedPrice]]*MIS[[#This Row],[OrderQuantity]]</f>
        <v>1930</v>
      </c>
      <c r="AF1129">
        <f>MIS[[#This Row],[LTP]]*MIS[[#This Row],[OrderQuantity]]</f>
        <v>1315</v>
      </c>
      <c r="AG1129">
        <f>IF(MIS[[#This Row],[OrderSide]]="SELL",MIS[[#This Row],[VALUE]]-MIS[[#This Row],[LIVE_VALUE]],MIS[[#This Row],[LIVE_VALUE]]-MIS[[#This Row],[VALUE]])</f>
        <v>-615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9" t="str">
        <f>MIS[[#This Row],[TRADING SYMBOL]]</f>
        <v>SENSEX2552083300CE</v>
      </c>
      <c r="AJ1129" t="str">
        <f>IF(RIGHT(MIS[[#This Row],[Main/Hedge]],4)="MAIN","MAIN","HEDGE")</f>
        <v>MAIN</v>
      </c>
      <c r="AK1129" t="str" cm="1">
        <f t="array" ref="AK1129">_xlfn._xlws.FILTER(Table4[Column1],ISNUMBER(SEARCH(Table4[Column1],MIS[[#This Row],[OrderUniqueIdentifier]])),"")</f>
        <v>MS</v>
      </c>
      <c r="AL1129" t="str">
        <f>MIS[[#This Row],[Broker]]</f>
        <v>AR</v>
      </c>
      <c r="AM1129" t="str">
        <f>MIS[[#This Row],[ClientID]]</f>
        <v>JPF1R203</v>
      </c>
    </row>
    <row r="1130" spans="1:39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65.75</v>
      </c>
      <c r="AE1130">
        <f>MIS[[#This Row],[OrderAverageTradedPrice]]*MIS[[#This Row],[OrderQuantity]]</f>
        <v>5790</v>
      </c>
      <c r="AF1130">
        <f>MIS[[#This Row],[LTP]]*MIS[[#This Row],[OrderQuantity]]</f>
        <v>3945</v>
      </c>
      <c r="AG1130">
        <f>IF(MIS[[#This Row],[OrderSide]]="SELL",MIS[[#This Row],[VALUE]]-MIS[[#This Row],[LIVE_VALUE]],MIS[[#This Row],[LIVE_VALUE]]-MIS[[#This Row],[VALUE]])</f>
        <v>-1845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0" t="str">
        <f>MIS[[#This Row],[TRADING SYMBOL]]</f>
        <v>SENSEX2552083300CE</v>
      </c>
      <c r="AJ1130" t="str">
        <f>IF(RIGHT(MIS[[#This Row],[Main/Hedge]],4)="MAIN","MAIN","HEDGE")</f>
        <v>MAIN</v>
      </c>
      <c r="AK1130" t="str" cm="1">
        <f t="array" ref="AK1130">_xlfn._xlws.FILTER(Table4[Column1],ISNUMBER(SEARCH(Table4[Column1],MIS[[#This Row],[OrderUniqueIdentifier]])),"")</f>
        <v>MS</v>
      </c>
      <c r="AL1130" t="str">
        <f>MIS[[#This Row],[Broker]]</f>
        <v>TGL</v>
      </c>
      <c r="AM1130" t="str">
        <f>MIS[[#This Row],[ClientID]]</f>
        <v>TGL05</v>
      </c>
    </row>
    <row r="1131" spans="1:39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55.45</v>
      </c>
      <c r="AE1131">
        <f>MIS[[#This Row],[OrderAverageTradedPrice]]*MIS[[#This Row],[OrderQuantity]]</f>
        <v>1655</v>
      </c>
      <c r="AF1131">
        <f>MIS[[#This Row],[LTP]]*MIS[[#This Row],[OrderQuantity]]</f>
        <v>1109</v>
      </c>
      <c r="AG1131">
        <f>IF(MIS[[#This Row],[OrderSide]]="SELL",MIS[[#This Row],[VALUE]]-MIS[[#This Row],[LIVE_VALUE]],MIS[[#This Row],[LIVE_VALUE]]-MIS[[#This Row],[VALUE]])</f>
        <v>-546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1" t="str">
        <f>MIS[[#This Row],[TRADING SYMBOL]]</f>
        <v>SENSEX2552083400CE</v>
      </c>
      <c r="AJ1131" t="str">
        <f>IF(RIGHT(MIS[[#This Row],[Main/Hedge]],4)="MAIN","MAIN","HEDGE")</f>
        <v>MAIN</v>
      </c>
      <c r="AK1131" t="str" cm="1">
        <f t="array" ref="AK1131">_xlfn._xlws.FILTER(Table4[Column1],ISNUMBER(SEARCH(Table4[Column1],MIS[[#This Row],[OrderUniqueIdentifier]])),"")</f>
        <v>MS</v>
      </c>
      <c r="AL1131" t="str">
        <f>MIS[[#This Row],[Broker]]</f>
        <v>AR</v>
      </c>
      <c r="AM1131" t="str">
        <f>MIS[[#This Row],[ClientID]]</f>
        <v>JPF1M106</v>
      </c>
    </row>
    <row r="1132" spans="1:39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46.6</v>
      </c>
      <c r="AE1132">
        <f>MIS[[#This Row],[OrderAverageTradedPrice]]*MIS[[#This Row],[OrderQuantity]]</f>
        <v>1427</v>
      </c>
      <c r="AF1132">
        <f>MIS[[#This Row],[LTP]]*MIS[[#This Row],[OrderQuantity]]</f>
        <v>932</v>
      </c>
      <c r="AG1132">
        <f>IF(MIS[[#This Row],[OrderSide]]="SELL",MIS[[#This Row],[VALUE]]-MIS[[#This Row],[LIVE_VALUE]],MIS[[#This Row],[LIVE_VALUE]]-MIS[[#This Row],[VALUE]])</f>
        <v>-495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2" t="str">
        <f>MIS[[#This Row],[TRADING SYMBOL]]</f>
        <v>SENSEX2552083500CE</v>
      </c>
      <c r="AJ1132" t="str">
        <f>IF(RIGHT(MIS[[#This Row],[Main/Hedge]],4)="MAIN","MAIN","HEDGE")</f>
        <v>MAIN</v>
      </c>
      <c r="AK1132" t="str" cm="1">
        <f t="array" ref="AK1132">_xlfn._xlws.FILTER(Table4[Column1],ISNUMBER(SEARCH(Table4[Column1],MIS[[#This Row],[OrderUniqueIdentifier]])),"")</f>
        <v>MS</v>
      </c>
      <c r="AL1132" t="str">
        <f>MIS[[#This Row],[Broker]]</f>
        <v>AR</v>
      </c>
      <c r="AM1132" t="str">
        <f>MIS[[#This Row],[ClientID]]</f>
        <v>JPF1M106</v>
      </c>
    </row>
    <row r="1133" spans="1:39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75.650000000000006</v>
      </c>
      <c r="AE1133">
        <f>MIS[[#This Row],[OrderAverageTradedPrice]]*MIS[[#This Row],[OrderQuantity]]</f>
        <v>2398</v>
      </c>
      <c r="AF1133">
        <f>MIS[[#This Row],[LTP]]*MIS[[#This Row],[OrderQuantity]]</f>
        <v>1513</v>
      </c>
      <c r="AG1133">
        <f>IF(MIS[[#This Row],[OrderSide]]="SELL",MIS[[#This Row],[VALUE]]-MIS[[#This Row],[LIVE_VALUE]],MIS[[#This Row],[LIVE_VALUE]]-MIS[[#This Row],[VALUE]])</f>
        <v>-885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3" t="str">
        <f>MIS[[#This Row],[TRADING SYMBOL]]</f>
        <v>SENSEX2552081300PE</v>
      </c>
      <c r="AJ1133" t="str">
        <f>IF(RIGHT(MIS[[#This Row],[Main/Hedge]],4)="MAIN","MAIN","HEDGE")</f>
        <v>MAIN</v>
      </c>
      <c r="AK1133" t="str" cm="1">
        <f t="array" ref="AK1133">_xlfn._xlws.FILTER(Table4[Column1],ISNUMBER(SEARCH(Table4[Column1],MIS[[#This Row],[OrderUniqueIdentifier]])),"")</f>
        <v>MS</v>
      </c>
      <c r="AL1133" t="str">
        <f>MIS[[#This Row],[Broker]]</f>
        <v>AR</v>
      </c>
      <c r="AM1133" t="str">
        <f>MIS[[#This Row],[ClientID]]</f>
        <v>JPF1M106</v>
      </c>
    </row>
    <row r="1134" spans="1:39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58.95</v>
      </c>
      <c r="AE1134">
        <f>MIS[[#This Row],[OrderAverageTradedPrice]]*MIS[[#This Row],[OrderQuantity]]</f>
        <v>1850</v>
      </c>
      <c r="AF1134">
        <f>MIS[[#This Row],[LTP]]*MIS[[#This Row],[OrderQuantity]]</f>
        <v>1179</v>
      </c>
      <c r="AG1134">
        <f>IF(MIS[[#This Row],[OrderSide]]="SELL",MIS[[#This Row],[VALUE]]-MIS[[#This Row],[LIVE_VALUE]],MIS[[#This Row],[LIVE_VALUE]]-MIS[[#This Row],[VALUE]])</f>
        <v>-671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4" t="str">
        <f>MIS[[#This Row],[TRADING SYMBOL]]</f>
        <v>SENSEX2552081100PE</v>
      </c>
      <c r="AJ1134" t="str">
        <f>IF(RIGHT(MIS[[#This Row],[Main/Hedge]],4)="MAIN","MAIN","HEDGE")</f>
        <v>MAIN</v>
      </c>
      <c r="AK1134" t="str" cm="1">
        <f t="array" ref="AK1134">_xlfn._xlws.FILTER(Table4[Column1],ISNUMBER(SEARCH(Table4[Column1],MIS[[#This Row],[OrderUniqueIdentifier]])),"")</f>
        <v>MS</v>
      </c>
      <c r="AL1134" t="str">
        <f>MIS[[#This Row],[Broker]]</f>
        <v>AR</v>
      </c>
      <c r="AM1134" t="str">
        <f>MIS[[#This Row],[ClientID]]</f>
        <v>JPF1M106</v>
      </c>
    </row>
    <row r="1135" spans="1:39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66.5</v>
      </c>
      <c r="AE1135">
        <f>MIS[[#This Row],[OrderAverageTradedPrice]]*MIS[[#This Row],[OrderQuantity]]</f>
        <v>2102</v>
      </c>
      <c r="AF1135">
        <f>MIS[[#This Row],[LTP]]*MIS[[#This Row],[OrderQuantity]]</f>
        <v>1330</v>
      </c>
      <c r="AG1135">
        <f>IF(MIS[[#This Row],[OrderSide]]="SELL",MIS[[#This Row],[VALUE]]-MIS[[#This Row],[LIVE_VALUE]],MIS[[#This Row],[LIVE_VALUE]]-MIS[[#This Row],[VALUE]])</f>
        <v>-772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5" t="str">
        <f>MIS[[#This Row],[TRADING SYMBOL]]</f>
        <v>SENSEX2552081200PE</v>
      </c>
      <c r="AJ1135" t="str">
        <f>IF(RIGHT(MIS[[#This Row],[Main/Hedge]],4)="MAIN","MAIN","HEDGE")</f>
        <v>MAIN</v>
      </c>
      <c r="AK1135" t="str" cm="1">
        <f t="array" ref="AK1135">_xlfn._xlws.FILTER(Table4[Column1],ISNUMBER(SEARCH(Table4[Column1],MIS[[#This Row],[OrderUniqueIdentifier]])),"")</f>
        <v>MS</v>
      </c>
      <c r="AL1135" t="str">
        <f>MIS[[#This Row],[Broker]]</f>
        <v>AR</v>
      </c>
      <c r="AM1135" t="str">
        <f>MIS[[#This Row],[ClientID]]</f>
        <v>JPF1M106</v>
      </c>
    </row>
    <row r="1136" spans="1:39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65.75</v>
      </c>
      <c r="AE1136">
        <f>MIS[[#This Row],[OrderAverageTradedPrice]]*MIS[[#This Row],[OrderQuantity]]</f>
        <v>19040</v>
      </c>
      <c r="AF1136">
        <f>MIS[[#This Row],[LTP]]*MIS[[#This Row],[OrderQuantity]]</f>
        <v>13150</v>
      </c>
      <c r="AG1136">
        <f>IF(MIS[[#This Row],[OrderSide]]="SELL",MIS[[#This Row],[VALUE]]-MIS[[#This Row],[LIVE_VALUE]],MIS[[#This Row],[LIVE_VALUE]]-MIS[[#This Row],[VALUE]])</f>
        <v>-5890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6" t="str">
        <f>MIS[[#This Row],[TRADING SYMBOL]]</f>
        <v>SENSEX2552083300CE</v>
      </c>
      <c r="AJ1136" t="str">
        <f>IF(RIGHT(MIS[[#This Row],[Main/Hedge]],4)="MAIN","MAIN","HEDGE")</f>
        <v>MAIN</v>
      </c>
      <c r="AK1136" t="str" cm="1">
        <f t="array" ref="AK1136">_xlfn._xlws.FILTER(Table4[Column1],ISNUMBER(SEARCH(Table4[Column1],MIS[[#This Row],[OrderUniqueIdentifier]])),"")</f>
        <v>MS</v>
      </c>
      <c r="AL1136" t="str">
        <f>MIS[[#This Row],[Broker]]</f>
        <v>JAINAM</v>
      </c>
      <c r="AM1136" t="str">
        <f>MIS[[#This Row],[ClientID]]</f>
        <v>DLL14013</v>
      </c>
    </row>
    <row r="1137" spans="1:39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65.75</v>
      </c>
      <c r="AE1137">
        <f>MIS[[#This Row],[OrderAverageTradedPrice]]*MIS[[#This Row],[OrderQuantity]]</f>
        <v>1889</v>
      </c>
      <c r="AF1137">
        <f>MIS[[#This Row],[LTP]]*MIS[[#This Row],[OrderQuantity]]</f>
        <v>1315</v>
      </c>
      <c r="AG1137">
        <f>IF(MIS[[#This Row],[OrderSide]]="SELL",MIS[[#This Row],[VALUE]]-MIS[[#This Row],[LIVE_VALUE]],MIS[[#This Row],[LIVE_VALUE]]-MIS[[#This Row],[VALUE]])</f>
        <v>-574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7" t="str">
        <f>MIS[[#This Row],[TRADING SYMBOL]]</f>
        <v>SENSEX2552083300CE</v>
      </c>
      <c r="AJ1137" t="str">
        <f>IF(RIGHT(MIS[[#This Row],[Main/Hedge]],4)="MAIN","MAIN","HEDGE")</f>
        <v>MAIN</v>
      </c>
      <c r="AK1137" t="str" cm="1">
        <f t="array" ref="AK1137">_xlfn._xlws.FILTER(Table4[Column1],ISNUMBER(SEARCH(Table4[Column1],MIS[[#This Row],[OrderUniqueIdentifier]])),"")</f>
        <v>MS</v>
      </c>
      <c r="AL1137" t="str">
        <f>MIS[[#This Row],[Broker]]</f>
        <v>JAINAM</v>
      </c>
      <c r="AM1137" t="str">
        <f>MIS[[#This Row],[ClientID]]</f>
        <v>MITH442</v>
      </c>
    </row>
    <row r="1138" spans="1:39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55.45</v>
      </c>
      <c r="AE1138">
        <f>MIS[[#This Row],[OrderAverageTradedPrice]]*MIS[[#This Row],[OrderQuantity]]</f>
        <v>1627</v>
      </c>
      <c r="AF1138">
        <f>MIS[[#This Row],[LTP]]*MIS[[#This Row],[OrderQuantity]]</f>
        <v>1109</v>
      </c>
      <c r="AG1138">
        <f>IF(MIS[[#This Row],[OrderSide]]="SELL",MIS[[#This Row],[VALUE]]-MIS[[#This Row],[LIVE_VALUE]],MIS[[#This Row],[LIVE_VALUE]]-MIS[[#This Row],[VALUE]])</f>
        <v>-518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8" t="str">
        <f>MIS[[#This Row],[TRADING SYMBOL]]</f>
        <v>SENSEX2552083400CE</v>
      </c>
      <c r="AJ1138" t="str">
        <f>IF(RIGHT(MIS[[#This Row],[Main/Hedge]],4)="MAIN","MAIN","HEDGE")</f>
        <v>MAIN</v>
      </c>
      <c r="AK1138" t="str" cm="1">
        <f t="array" ref="AK1138">_xlfn._xlws.FILTER(Table4[Column1],ISNUMBER(SEARCH(Table4[Column1],MIS[[#This Row],[OrderUniqueIdentifier]])),"")</f>
        <v>MS</v>
      </c>
      <c r="AL1138" t="str">
        <f>MIS[[#This Row],[Broker]]</f>
        <v>JAINAM</v>
      </c>
      <c r="AM1138" t="str">
        <f>MIS[[#This Row],[ClientID]]</f>
        <v>MITH442</v>
      </c>
    </row>
    <row r="1139" spans="1:39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75.650000000000006</v>
      </c>
      <c r="AE1139">
        <f>MIS[[#This Row],[OrderAverageTradedPrice]]*MIS[[#This Row],[OrderQuantity]]</f>
        <v>11863</v>
      </c>
      <c r="AF1139">
        <f>MIS[[#This Row],[LTP]]*MIS[[#This Row],[OrderQuantity]]</f>
        <v>7565.0000000000009</v>
      </c>
      <c r="AG1139">
        <f>IF(MIS[[#This Row],[OrderSide]]="SELL",MIS[[#This Row],[VALUE]]-MIS[[#This Row],[LIVE_VALUE]],MIS[[#This Row],[LIVE_VALUE]]-MIS[[#This Row],[VALUE]])</f>
        <v>-4297.9999999999991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9" t="str">
        <f>MIS[[#This Row],[TRADING SYMBOL]]</f>
        <v>SENSEX2552081300PE</v>
      </c>
      <c r="AJ1139" t="str">
        <f>IF(RIGHT(MIS[[#This Row],[Main/Hedge]],4)="MAIN","MAIN","HEDGE")</f>
        <v>MAIN</v>
      </c>
      <c r="AK1139" t="str" cm="1">
        <f t="array" ref="AK1139">_xlfn._xlws.FILTER(Table4[Column1],ISNUMBER(SEARCH(Table4[Column1],MIS[[#This Row],[OrderUniqueIdentifier]])),"")</f>
        <v>MS</v>
      </c>
      <c r="AL1139" t="str">
        <f>MIS[[#This Row],[Broker]]</f>
        <v>AR</v>
      </c>
      <c r="AM1139" t="str">
        <f>MIS[[#This Row],[ClientID]]</f>
        <v>JPF1D108</v>
      </c>
    </row>
    <row r="1140" spans="1:39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55.45</v>
      </c>
      <c r="AE1140">
        <f>MIS[[#This Row],[OrderAverageTradedPrice]]*MIS[[#This Row],[OrderQuantity]]</f>
        <v>16269</v>
      </c>
      <c r="AF1140">
        <f>MIS[[#This Row],[LTP]]*MIS[[#This Row],[OrderQuantity]]</f>
        <v>11090</v>
      </c>
      <c r="AG1140">
        <f>IF(MIS[[#This Row],[OrderSide]]="SELL",MIS[[#This Row],[VALUE]]-MIS[[#This Row],[LIVE_VALUE]],MIS[[#This Row],[LIVE_VALUE]]-MIS[[#This Row],[VALUE]])</f>
        <v>-5179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0" t="str">
        <f>MIS[[#This Row],[TRADING SYMBOL]]</f>
        <v>SENSEX2552083400CE</v>
      </c>
      <c r="AJ1140" t="str">
        <f>IF(RIGHT(MIS[[#This Row],[Main/Hedge]],4)="MAIN","MAIN","HEDGE")</f>
        <v>MAIN</v>
      </c>
      <c r="AK1140" t="str" cm="1">
        <f t="array" ref="AK1140">_xlfn._xlws.FILTER(Table4[Column1],ISNUMBER(SEARCH(Table4[Column1],MIS[[#This Row],[OrderUniqueIdentifier]])),"")</f>
        <v>MS</v>
      </c>
      <c r="AL1140" t="str">
        <f>MIS[[#This Row],[Broker]]</f>
        <v>JAINAM</v>
      </c>
      <c r="AM1140" t="str">
        <f>MIS[[#This Row],[ClientID]]</f>
        <v>DLL14013</v>
      </c>
    </row>
    <row r="1141" spans="1:39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46.6</v>
      </c>
      <c r="AE1141">
        <f>MIS[[#This Row],[OrderAverageTradedPrice]]*MIS[[#This Row],[OrderQuantity]]</f>
        <v>1394</v>
      </c>
      <c r="AF1141">
        <f>MIS[[#This Row],[LTP]]*MIS[[#This Row],[OrderQuantity]]</f>
        <v>932</v>
      </c>
      <c r="AG1141">
        <f>IF(MIS[[#This Row],[OrderSide]]="SELL",MIS[[#This Row],[VALUE]]-MIS[[#This Row],[LIVE_VALUE]],MIS[[#This Row],[LIVE_VALUE]]-MIS[[#This Row],[VALUE]])</f>
        <v>-462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1" t="str">
        <f>MIS[[#This Row],[TRADING SYMBOL]]</f>
        <v>SENSEX2552083500CE</v>
      </c>
      <c r="AJ1141" t="str">
        <f>IF(RIGHT(MIS[[#This Row],[Main/Hedge]],4)="MAIN","MAIN","HEDGE")</f>
        <v>MAIN</v>
      </c>
      <c r="AK1141" t="str" cm="1">
        <f t="array" ref="AK1141">_xlfn._xlws.FILTER(Table4[Column1],ISNUMBER(SEARCH(Table4[Column1],MIS[[#This Row],[OrderUniqueIdentifier]])),"")</f>
        <v>MS</v>
      </c>
      <c r="AL1141" t="str">
        <f>MIS[[#This Row],[Broker]]</f>
        <v>JAINAM</v>
      </c>
      <c r="AM1141" t="str">
        <f>MIS[[#This Row],[ClientID]]</f>
        <v>MITH442</v>
      </c>
    </row>
    <row r="1142" spans="1:39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75.650000000000006</v>
      </c>
      <c r="AE1142">
        <f>MIS[[#This Row],[OrderAverageTradedPrice]]*MIS[[#This Row],[OrderQuantity]]</f>
        <v>2375</v>
      </c>
      <c r="AF1142">
        <f>MIS[[#This Row],[LTP]]*MIS[[#This Row],[OrderQuantity]]</f>
        <v>1513</v>
      </c>
      <c r="AG1142">
        <f>IF(MIS[[#This Row],[OrderSide]]="SELL",MIS[[#This Row],[VALUE]]-MIS[[#This Row],[LIVE_VALUE]],MIS[[#This Row],[LIVE_VALUE]]-MIS[[#This Row],[VALUE]])</f>
        <v>-862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2" t="str">
        <f>MIS[[#This Row],[TRADING SYMBOL]]</f>
        <v>SENSEX2552081300PE</v>
      </c>
      <c r="AJ1142" t="str">
        <f>IF(RIGHT(MIS[[#This Row],[Main/Hedge]],4)="MAIN","MAIN","HEDGE")</f>
        <v>MAIN</v>
      </c>
      <c r="AK1142" t="str" cm="1">
        <f t="array" ref="AK1142">_xlfn._xlws.FILTER(Table4[Column1],ISNUMBER(SEARCH(Table4[Column1],MIS[[#This Row],[OrderUniqueIdentifier]])),"")</f>
        <v>MS</v>
      </c>
      <c r="AL1142" t="str">
        <f>MIS[[#This Row],[Broker]]</f>
        <v>JAINAM</v>
      </c>
      <c r="AM1142" t="str">
        <f>MIS[[#This Row],[ClientID]]</f>
        <v>MITH442</v>
      </c>
    </row>
    <row r="1143" spans="1:39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75.650000000000006</v>
      </c>
      <c r="AE1143">
        <f>MIS[[#This Row],[OrderAverageTradedPrice]]*MIS[[#This Row],[OrderQuantity]]</f>
        <v>4763</v>
      </c>
      <c r="AF1143">
        <f>MIS[[#This Row],[LTP]]*MIS[[#This Row],[OrderQuantity]]</f>
        <v>3026</v>
      </c>
      <c r="AG1143">
        <f>IF(MIS[[#This Row],[OrderSide]]="SELL",MIS[[#This Row],[VALUE]]-MIS[[#This Row],[LIVE_VALUE]],MIS[[#This Row],[LIVE_VALUE]]-MIS[[#This Row],[VALUE]])</f>
        <v>-1737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3" t="str">
        <f>MIS[[#This Row],[TRADING SYMBOL]]</f>
        <v>SENSEX2552081300PE</v>
      </c>
      <c r="AJ1143" t="str">
        <f>IF(RIGHT(MIS[[#This Row],[Main/Hedge]],4)="MAIN","MAIN","HEDGE")</f>
        <v>MAIN</v>
      </c>
      <c r="AK1143" t="str" cm="1">
        <f t="array" ref="AK1143">_xlfn._xlws.FILTER(Table4[Column1],ISNUMBER(SEARCH(Table4[Column1],MIS[[#This Row],[OrderUniqueIdentifier]])),"")</f>
        <v>MS</v>
      </c>
      <c r="AL1143" t="str">
        <f>MIS[[#This Row],[Broker]]</f>
        <v>AR</v>
      </c>
      <c r="AM1143" t="str">
        <f>MIS[[#This Row],[ClientID]]</f>
        <v>JPF1R193</v>
      </c>
    </row>
    <row r="1144" spans="1:39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46.6</v>
      </c>
      <c r="AE1144">
        <f>MIS[[#This Row],[OrderAverageTradedPrice]]*MIS[[#This Row],[OrderQuantity]]</f>
        <v>13954</v>
      </c>
      <c r="AF1144">
        <f>MIS[[#This Row],[LTP]]*MIS[[#This Row],[OrderQuantity]]</f>
        <v>9320</v>
      </c>
      <c r="AG1144">
        <f>IF(MIS[[#This Row],[OrderSide]]="SELL",MIS[[#This Row],[VALUE]]-MIS[[#This Row],[LIVE_VALUE]],MIS[[#This Row],[LIVE_VALUE]]-MIS[[#This Row],[VALUE]])</f>
        <v>-4634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4" t="str">
        <f>MIS[[#This Row],[TRADING SYMBOL]]</f>
        <v>SENSEX2552083500CE</v>
      </c>
      <c r="AJ1144" t="str">
        <f>IF(RIGHT(MIS[[#This Row],[Main/Hedge]],4)="MAIN","MAIN","HEDGE")</f>
        <v>MAIN</v>
      </c>
      <c r="AK1144" t="str" cm="1">
        <f t="array" ref="AK1144">_xlfn._xlws.FILTER(Table4[Column1],ISNUMBER(SEARCH(Table4[Column1],MIS[[#This Row],[OrderUniqueIdentifier]])),"")</f>
        <v>MS</v>
      </c>
      <c r="AL1144" t="str">
        <f>MIS[[#This Row],[Broker]]</f>
        <v>JAINAM</v>
      </c>
      <c r="AM1144" t="str">
        <f>MIS[[#This Row],[ClientID]]</f>
        <v>DLL14013</v>
      </c>
    </row>
    <row r="1145" spans="1:39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75.650000000000006</v>
      </c>
      <c r="AE1145">
        <f>MIS[[#This Row],[OrderAverageTradedPrice]]*MIS[[#This Row],[OrderQuantity]]</f>
        <v>23815</v>
      </c>
      <c r="AF1145">
        <f>MIS[[#This Row],[LTP]]*MIS[[#This Row],[OrderQuantity]]</f>
        <v>15130.000000000002</v>
      </c>
      <c r="AG1145">
        <f>IF(MIS[[#This Row],[OrderSide]]="SELL",MIS[[#This Row],[VALUE]]-MIS[[#This Row],[LIVE_VALUE]],MIS[[#This Row],[LIVE_VALUE]]-MIS[[#This Row],[VALUE]])</f>
        <v>-8684.9999999999982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5" t="str">
        <f>MIS[[#This Row],[TRADING SYMBOL]]</f>
        <v>SENSEX2552081300PE</v>
      </c>
      <c r="AJ1145" t="str">
        <f>IF(RIGHT(MIS[[#This Row],[Main/Hedge]],4)="MAIN","MAIN","HEDGE")</f>
        <v>MAIN</v>
      </c>
      <c r="AK1145" t="str" cm="1">
        <f t="array" ref="AK1145">_xlfn._xlws.FILTER(Table4[Column1],ISNUMBER(SEARCH(Table4[Column1],MIS[[#This Row],[OrderUniqueIdentifier]])),"")</f>
        <v>MS</v>
      </c>
      <c r="AL1145" t="str">
        <f>MIS[[#This Row],[Broker]]</f>
        <v>JAINAM</v>
      </c>
      <c r="AM1145" t="str">
        <f>MIS[[#This Row],[ClientID]]</f>
        <v>DLL14013</v>
      </c>
    </row>
    <row r="1146" spans="1:39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58.95</v>
      </c>
      <c r="AE1146">
        <f>MIS[[#This Row],[OrderAverageTradedPrice]]*MIS[[#This Row],[OrderQuantity]]</f>
        <v>1822</v>
      </c>
      <c r="AF1146">
        <f>MIS[[#This Row],[LTP]]*MIS[[#This Row],[OrderQuantity]]</f>
        <v>1179</v>
      </c>
      <c r="AG1146">
        <f>IF(MIS[[#This Row],[OrderSide]]="SELL",MIS[[#This Row],[VALUE]]-MIS[[#This Row],[LIVE_VALUE]],MIS[[#This Row],[LIVE_VALUE]]-MIS[[#This Row],[VALUE]])</f>
        <v>-643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6" t="str">
        <f>MIS[[#This Row],[TRADING SYMBOL]]</f>
        <v>SENSEX2552081100PE</v>
      </c>
      <c r="AJ1146" t="str">
        <f>IF(RIGHT(MIS[[#This Row],[Main/Hedge]],4)="MAIN","MAIN","HEDGE")</f>
        <v>MAIN</v>
      </c>
      <c r="AK1146" t="str" cm="1">
        <f t="array" ref="AK1146">_xlfn._xlws.FILTER(Table4[Column1],ISNUMBER(SEARCH(Table4[Column1],MIS[[#This Row],[OrderUniqueIdentifier]])),"")</f>
        <v>MS</v>
      </c>
      <c r="AL1146" t="str">
        <f>MIS[[#This Row],[Broker]]</f>
        <v>JAINAM</v>
      </c>
      <c r="AM1146" t="str">
        <f>MIS[[#This Row],[ClientID]]</f>
        <v>MITH442</v>
      </c>
    </row>
    <row r="1147" spans="1:39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58.95</v>
      </c>
      <c r="AE1147">
        <f>MIS[[#This Row],[OrderAverageTradedPrice]]*MIS[[#This Row],[OrderQuantity]]</f>
        <v>18298</v>
      </c>
      <c r="AF1147">
        <f>MIS[[#This Row],[LTP]]*MIS[[#This Row],[OrderQuantity]]</f>
        <v>11790</v>
      </c>
      <c r="AG1147">
        <f>IF(MIS[[#This Row],[OrderSide]]="SELL",MIS[[#This Row],[VALUE]]-MIS[[#This Row],[LIVE_VALUE]],MIS[[#This Row],[LIVE_VALUE]]-MIS[[#This Row],[VALUE]])</f>
        <v>-6508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7" t="str">
        <f>MIS[[#This Row],[TRADING SYMBOL]]</f>
        <v>SENSEX2552081100PE</v>
      </c>
      <c r="AJ1147" t="str">
        <f>IF(RIGHT(MIS[[#This Row],[Main/Hedge]],4)="MAIN","MAIN","HEDGE")</f>
        <v>MAIN</v>
      </c>
      <c r="AK1147" t="str" cm="1">
        <f t="array" ref="AK1147">_xlfn._xlws.FILTER(Table4[Column1],ISNUMBER(SEARCH(Table4[Column1],MIS[[#This Row],[OrderUniqueIdentifier]])),"")</f>
        <v>MS</v>
      </c>
      <c r="AL1147" t="str">
        <f>MIS[[#This Row],[Broker]]</f>
        <v>JAINAM</v>
      </c>
      <c r="AM1147" t="str">
        <f>MIS[[#This Row],[ClientID]]</f>
        <v>DLL14013</v>
      </c>
    </row>
    <row r="1148" spans="1:39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66.5</v>
      </c>
      <c r="AE1148">
        <f>MIS[[#This Row],[OrderAverageTradedPrice]]*MIS[[#This Row],[OrderQuantity]]</f>
        <v>2080</v>
      </c>
      <c r="AF1148">
        <f>MIS[[#This Row],[LTP]]*MIS[[#This Row],[OrderQuantity]]</f>
        <v>1330</v>
      </c>
      <c r="AG1148">
        <f>IF(MIS[[#This Row],[OrderSide]]="SELL",MIS[[#This Row],[VALUE]]-MIS[[#This Row],[LIVE_VALUE]],MIS[[#This Row],[LIVE_VALUE]]-MIS[[#This Row],[VALUE]])</f>
        <v>-750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8" t="str">
        <f>MIS[[#This Row],[TRADING SYMBOL]]</f>
        <v>SENSEX2552081200PE</v>
      </c>
      <c r="AJ1148" t="str">
        <f>IF(RIGHT(MIS[[#This Row],[Main/Hedge]],4)="MAIN","MAIN","HEDGE")</f>
        <v>MAIN</v>
      </c>
      <c r="AK1148" t="str" cm="1">
        <f t="array" ref="AK1148">_xlfn._xlws.FILTER(Table4[Column1],ISNUMBER(SEARCH(Table4[Column1],MIS[[#This Row],[OrderUniqueIdentifier]])),"")</f>
        <v>MS</v>
      </c>
      <c r="AL1148" t="str">
        <f>MIS[[#This Row],[Broker]]</f>
        <v>JAINAM</v>
      </c>
      <c r="AM1148" t="str">
        <f>MIS[[#This Row],[ClientID]]</f>
        <v>MITH442</v>
      </c>
    </row>
    <row r="1149" spans="1:39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65.75</v>
      </c>
      <c r="AE1149">
        <f>MIS[[#This Row],[OrderAverageTradedPrice]]*MIS[[#This Row],[OrderQuantity]]</f>
        <v>9379</v>
      </c>
      <c r="AF1149">
        <f>MIS[[#This Row],[LTP]]*MIS[[#This Row],[OrderQuantity]]</f>
        <v>6575</v>
      </c>
      <c r="AG1149">
        <f>IF(MIS[[#This Row],[OrderSide]]="SELL",MIS[[#This Row],[VALUE]]-MIS[[#This Row],[LIVE_VALUE]],MIS[[#This Row],[LIVE_VALUE]]-MIS[[#This Row],[VALUE]])</f>
        <v>-2804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9" t="str">
        <f>MIS[[#This Row],[TRADING SYMBOL]]</f>
        <v>SENSEX2552083300CE</v>
      </c>
      <c r="AJ1149" t="str">
        <f>IF(RIGHT(MIS[[#This Row],[Main/Hedge]],4)="MAIN","MAIN","HEDGE")</f>
        <v>MAIN</v>
      </c>
      <c r="AK1149" t="str" cm="1">
        <f t="array" ref="AK1149">_xlfn._xlws.FILTER(Table4[Column1],ISNUMBER(SEARCH(Table4[Column1],MIS[[#This Row],[OrderUniqueIdentifier]])),"")</f>
        <v>MS</v>
      </c>
      <c r="AL1149" t="str">
        <f>MIS[[#This Row],[Broker]]</f>
        <v>JAINAM3001</v>
      </c>
      <c r="AM1149" t="str">
        <f>MIS[[#This Row],[ClientID]]</f>
        <v>DLL13461</v>
      </c>
    </row>
    <row r="1150" spans="1:39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65.75</v>
      </c>
      <c r="AE1150">
        <f>MIS[[#This Row],[OrderAverageTradedPrice]]*MIS[[#This Row],[OrderQuantity]]</f>
        <v>43080.999999999978</v>
      </c>
      <c r="AF1150">
        <f>MIS[[#This Row],[LTP]]*MIS[[#This Row],[OrderQuantity]]</f>
        <v>30245</v>
      </c>
      <c r="AG1150">
        <f>IF(MIS[[#This Row],[OrderSide]]="SELL",MIS[[#This Row],[VALUE]]-MIS[[#This Row],[LIVE_VALUE]],MIS[[#This Row],[LIVE_VALUE]]-MIS[[#This Row],[VALUE]])</f>
        <v>-12835.999999999978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0" t="str">
        <f>MIS[[#This Row],[TRADING SYMBOL]]</f>
        <v>SENSEX2552083300CE</v>
      </c>
      <c r="AJ1150" t="str">
        <f>IF(RIGHT(MIS[[#This Row],[Main/Hedge]],4)="MAIN","MAIN","HEDGE")</f>
        <v>MAIN</v>
      </c>
      <c r="AK1150" t="str" cm="1">
        <f t="array" ref="AK1150">_xlfn._xlws.FILTER(Table4[Column1],ISNUMBER(SEARCH(Table4[Column1],MIS[[#This Row],[OrderUniqueIdentifier]])),"")</f>
        <v>MS</v>
      </c>
      <c r="AL1150" t="str">
        <f>MIS[[#This Row],[Broker]]</f>
        <v>JAINAM3001</v>
      </c>
      <c r="AM1150" t="str">
        <f>MIS[[#This Row],[ClientID]]</f>
        <v>MITH675</v>
      </c>
    </row>
    <row r="1151" spans="1:39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66.5</v>
      </c>
      <c r="AE1151">
        <f>MIS[[#This Row],[OrderAverageTradedPrice]]*MIS[[#This Row],[OrderQuantity]]</f>
        <v>20817</v>
      </c>
      <c r="AF1151">
        <f>MIS[[#This Row],[LTP]]*MIS[[#This Row],[OrderQuantity]]</f>
        <v>13300</v>
      </c>
      <c r="AG1151">
        <f>IF(MIS[[#This Row],[OrderSide]]="SELL",MIS[[#This Row],[VALUE]]-MIS[[#This Row],[LIVE_VALUE]],MIS[[#This Row],[LIVE_VALUE]]-MIS[[#This Row],[VALUE]])</f>
        <v>-7517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1" t="str">
        <f>MIS[[#This Row],[TRADING SYMBOL]]</f>
        <v>SENSEX2552081200PE</v>
      </c>
      <c r="AJ1151" t="str">
        <f>IF(RIGHT(MIS[[#This Row],[Main/Hedge]],4)="MAIN","MAIN","HEDGE")</f>
        <v>MAIN</v>
      </c>
      <c r="AK1151" t="str" cm="1">
        <f t="array" ref="AK1151">_xlfn._xlws.FILTER(Table4[Column1],ISNUMBER(SEARCH(Table4[Column1],MIS[[#This Row],[OrderUniqueIdentifier]])),"")</f>
        <v>MS</v>
      </c>
      <c r="AL1151" t="str">
        <f>MIS[[#This Row],[Broker]]</f>
        <v>JAINAM</v>
      </c>
      <c r="AM1151" t="str">
        <f>MIS[[#This Row],[ClientID]]</f>
        <v>DLL14013</v>
      </c>
    </row>
    <row r="1152" spans="1:39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55.45</v>
      </c>
      <c r="AE1152">
        <f>MIS[[#This Row],[OrderAverageTradedPrice]]*MIS[[#This Row],[OrderQuantity]]</f>
        <v>8029.0000000000009</v>
      </c>
      <c r="AF1152">
        <f>MIS[[#This Row],[LTP]]*MIS[[#This Row],[OrderQuantity]]</f>
        <v>5545</v>
      </c>
      <c r="AG1152">
        <f>IF(MIS[[#This Row],[OrderSide]]="SELL",MIS[[#This Row],[VALUE]]-MIS[[#This Row],[LIVE_VALUE]],MIS[[#This Row],[LIVE_VALUE]]-MIS[[#This Row],[VALUE]])</f>
        <v>-2484.0000000000009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2" t="str">
        <f>MIS[[#This Row],[TRADING SYMBOL]]</f>
        <v>SENSEX2552083400CE</v>
      </c>
      <c r="AJ1152" t="str">
        <f>IF(RIGHT(MIS[[#This Row],[Main/Hedge]],4)="MAIN","MAIN","HEDGE")</f>
        <v>MAIN</v>
      </c>
      <c r="AK1152" t="str" cm="1">
        <f t="array" ref="AK1152">_xlfn._xlws.FILTER(Table4[Column1],ISNUMBER(SEARCH(Table4[Column1],MIS[[#This Row],[OrderUniqueIdentifier]])),"")</f>
        <v>MS</v>
      </c>
      <c r="AL1152" t="str">
        <f>MIS[[#This Row],[Broker]]</f>
        <v>JAINAM3001</v>
      </c>
      <c r="AM1152" t="str">
        <f>MIS[[#This Row],[ClientID]]</f>
        <v>DLL13461</v>
      </c>
    </row>
    <row r="1153" spans="1:39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46.6</v>
      </c>
      <c r="AE1153">
        <f>MIS[[#This Row],[OrderAverageTradedPrice]]*MIS[[#This Row],[OrderQuantity]]</f>
        <v>6931.9999999999991</v>
      </c>
      <c r="AF1153">
        <f>MIS[[#This Row],[LTP]]*MIS[[#This Row],[OrderQuantity]]</f>
        <v>4660</v>
      </c>
      <c r="AG1153">
        <f>IF(MIS[[#This Row],[OrderSide]]="SELL",MIS[[#This Row],[VALUE]]-MIS[[#This Row],[LIVE_VALUE]],MIS[[#This Row],[LIVE_VALUE]]-MIS[[#This Row],[VALUE]])</f>
        <v>-2271.9999999999991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3" t="str">
        <f>MIS[[#This Row],[TRADING SYMBOL]]</f>
        <v>SENSEX2552083500CE</v>
      </c>
      <c r="AJ1153" t="str">
        <f>IF(RIGHT(MIS[[#This Row],[Main/Hedge]],4)="MAIN","MAIN","HEDGE")</f>
        <v>MAIN</v>
      </c>
      <c r="AK1153" t="str" cm="1">
        <f t="array" ref="AK1153">_xlfn._xlws.FILTER(Table4[Column1],ISNUMBER(SEARCH(Table4[Column1],MIS[[#This Row],[OrderUniqueIdentifier]])),"")</f>
        <v>MS</v>
      </c>
      <c r="AL1153" t="str">
        <f>MIS[[#This Row],[Broker]]</f>
        <v>JAINAM3001</v>
      </c>
      <c r="AM1153" t="str">
        <f>MIS[[#This Row],[ClientID]]</f>
        <v>DLL13461</v>
      </c>
    </row>
    <row r="1154" spans="1:39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75.650000000000006</v>
      </c>
      <c r="AE1154">
        <f>MIS[[#This Row],[OrderAverageTradedPrice]]*MIS[[#This Row],[OrderQuantity]]</f>
        <v>11792</v>
      </c>
      <c r="AF1154">
        <f>MIS[[#This Row],[LTP]]*MIS[[#This Row],[OrderQuantity]]</f>
        <v>7565.0000000000009</v>
      </c>
      <c r="AG1154">
        <f>IF(MIS[[#This Row],[OrderSide]]="SELL",MIS[[#This Row],[VALUE]]-MIS[[#This Row],[LIVE_VALUE]],MIS[[#This Row],[LIVE_VALUE]]-MIS[[#This Row],[VALUE]])</f>
        <v>-4226.9999999999991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4" t="str">
        <f>MIS[[#This Row],[TRADING SYMBOL]]</f>
        <v>SENSEX2552081300PE</v>
      </c>
      <c r="AJ1154" t="str">
        <f>IF(RIGHT(MIS[[#This Row],[Main/Hedge]],4)="MAIN","MAIN","HEDGE")</f>
        <v>MAIN</v>
      </c>
      <c r="AK1154" t="str" cm="1">
        <f t="array" ref="AK1154">_xlfn._xlws.FILTER(Table4[Column1],ISNUMBER(SEARCH(Table4[Column1],MIS[[#This Row],[OrderUniqueIdentifier]])),"")</f>
        <v>MS</v>
      </c>
      <c r="AL1154" t="str">
        <f>MIS[[#This Row],[Broker]]</f>
        <v>JAINAM3001</v>
      </c>
      <c r="AM1154" t="str">
        <f>MIS[[#This Row],[ClientID]]</f>
        <v>DLL13461</v>
      </c>
    </row>
    <row r="1155" spans="1:39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55.45</v>
      </c>
      <c r="AE1155">
        <f>MIS[[#This Row],[OrderAverageTradedPrice]]*MIS[[#This Row],[OrderQuantity]]</f>
        <v>36989</v>
      </c>
      <c r="AF1155">
        <f>MIS[[#This Row],[LTP]]*MIS[[#This Row],[OrderQuantity]]</f>
        <v>25507</v>
      </c>
      <c r="AG1155">
        <f>IF(MIS[[#This Row],[OrderSide]]="SELL",MIS[[#This Row],[VALUE]]-MIS[[#This Row],[LIVE_VALUE]],MIS[[#This Row],[LIVE_VALUE]]-MIS[[#This Row],[VALUE]])</f>
        <v>-11482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5" t="str">
        <f>MIS[[#This Row],[TRADING SYMBOL]]</f>
        <v>SENSEX2552083400CE</v>
      </c>
      <c r="AJ1155" t="str">
        <f>IF(RIGHT(MIS[[#This Row],[Main/Hedge]],4)="MAIN","MAIN","HEDGE")</f>
        <v>MAIN</v>
      </c>
      <c r="AK1155" t="str" cm="1">
        <f t="array" ref="AK1155">_xlfn._xlws.FILTER(Table4[Column1],ISNUMBER(SEARCH(Table4[Column1],MIS[[#This Row],[OrderUniqueIdentifier]])),"")</f>
        <v>MS</v>
      </c>
      <c r="AL1155" t="str">
        <f>MIS[[#This Row],[Broker]]</f>
        <v>JAINAM3001</v>
      </c>
      <c r="AM1155" t="str">
        <f>MIS[[#This Row],[ClientID]]</f>
        <v>MITH675</v>
      </c>
    </row>
    <row r="1156" spans="1:39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46.6</v>
      </c>
      <c r="AE1156">
        <f>MIS[[#This Row],[OrderAverageTradedPrice]]*MIS[[#This Row],[OrderQuantity]]</f>
        <v>32288.999999999967</v>
      </c>
      <c r="AF1156">
        <f>MIS[[#This Row],[LTP]]*MIS[[#This Row],[OrderQuantity]]</f>
        <v>21436</v>
      </c>
      <c r="AG1156">
        <f>IF(MIS[[#This Row],[OrderSide]]="SELL",MIS[[#This Row],[VALUE]]-MIS[[#This Row],[LIVE_VALUE]],MIS[[#This Row],[LIVE_VALUE]]-MIS[[#This Row],[VALUE]])</f>
        <v>-10852.999999999967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6" t="str">
        <f>MIS[[#This Row],[TRADING SYMBOL]]</f>
        <v>SENSEX2552083500CE</v>
      </c>
      <c r="AJ1156" t="str">
        <f>IF(RIGHT(MIS[[#This Row],[Main/Hedge]],4)="MAIN","MAIN","HEDGE")</f>
        <v>MAIN</v>
      </c>
      <c r="AK1156" t="str" cm="1">
        <f t="array" ref="AK1156">_xlfn._xlws.FILTER(Table4[Column1],ISNUMBER(SEARCH(Table4[Column1],MIS[[#This Row],[OrderUniqueIdentifier]])),"")</f>
        <v>MS</v>
      </c>
      <c r="AL1156" t="str">
        <f>MIS[[#This Row],[Broker]]</f>
        <v>JAINAM3001</v>
      </c>
      <c r="AM1156" t="str">
        <f>MIS[[#This Row],[ClientID]]</f>
        <v>MITH675</v>
      </c>
    </row>
    <row r="1157" spans="1:39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75.650000000000006</v>
      </c>
      <c r="AE1157">
        <f>MIS[[#This Row],[OrderAverageTradedPrice]]*MIS[[#This Row],[OrderQuantity]]</f>
        <v>40149.999999999782</v>
      </c>
      <c r="AF1157">
        <f>MIS[[#This Row],[LTP]]*MIS[[#This Row],[OrderQuantity]]</f>
        <v>25721.000000000004</v>
      </c>
      <c r="AG1157">
        <f>IF(MIS[[#This Row],[OrderSide]]="SELL",MIS[[#This Row],[VALUE]]-MIS[[#This Row],[LIVE_VALUE]],MIS[[#This Row],[LIVE_VALUE]]-MIS[[#This Row],[VALUE]])</f>
        <v>-14428.999999999778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7" t="str">
        <f>MIS[[#This Row],[TRADING SYMBOL]]</f>
        <v>SENSEX2552081300PE</v>
      </c>
      <c r="AJ1157" t="str">
        <f>IF(RIGHT(MIS[[#This Row],[Main/Hedge]],4)="MAIN","MAIN","HEDGE")</f>
        <v>MAIN</v>
      </c>
      <c r="AK1157" t="str" cm="1">
        <f t="array" ref="AK1157">_xlfn._xlws.FILTER(Table4[Column1],ISNUMBER(SEARCH(Table4[Column1],MIS[[#This Row],[OrderUniqueIdentifier]])),"")</f>
        <v>MS</v>
      </c>
      <c r="AL1157" t="str">
        <f>MIS[[#This Row],[Broker]]</f>
        <v>AR</v>
      </c>
      <c r="AM1157" t="str">
        <f>MIS[[#This Row],[ClientID]]</f>
        <v>JPF1A207</v>
      </c>
    </row>
    <row r="1158" spans="1:39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58.95</v>
      </c>
      <c r="AE1158">
        <f>MIS[[#This Row],[OrderAverageTradedPrice]]*MIS[[#This Row],[OrderQuantity]]</f>
        <v>9057</v>
      </c>
      <c r="AF1158">
        <f>MIS[[#This Row],[LTP]]*MIS[[#This Row],[OrderQuantity]]</f>
        <v>5895</v>
      </c>
      <c r="AG1158">
        <f>IF(MIS[[#This Row],[OrderSide]]="SELL",MIS[[#This Row],[VALUE]]-MIS[[#This Row],[LIVE_VALUE]],MIS[[#This Row],[LIVE_VALUE]]-MIS[[#This Row],[VALUE]])</f>
        <v>-3162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8" t="str">
        <f>MIS[[#This Row],[TRADING SYMBOL]]</f>
        <v>SENSEX2552081100PE</v>
      </c>
      <c r="AJ1158" t="str">
        <f>IF(RIGHT(MIS[[#This Row],[Main/Hedge]],4)="MAIN","MAIN","HEDGE")</f>
        <v>MAIN</v>
      </c>
      <c r="AK1158" t="str" cm="1">
        <f t="array" ref="AK1158">_xlfn._xlws.FILTER(Table4[Column1],ISNUMBER(SEARCH(Table4[Column1],MIS[[#This Row],[OrderUniqueIdentifier]])),"")</f>
        <v>MS</v>
      </c>
      <c r="AL1158" t="str">
        <f>MIS[[#This Row],[Broker]]</f>
        <v>JAINAM3001</v>
      </c>
      <c r="AM1158" t="str">
        <f>MIS[[#This Row],[ClientID]]</f>
        <v>DLL13461</v>
      </c>
    </row>
    <row r="1159" spans="1:39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66.5</v>
      </c>
      <c r="AE1159">
        <f>MIS[[#This Row],[OrderAverageTradedPrice]]*MIS[[#This Row],[OrderQuantity]]</f>
        <v>10339</v>
      </c>
      <c r="AF1159">
        <f>MIS[[#This Row],[LTP]]*MIS[[#This Row],[OrderQuantity]]</f>
        <v>6650</v>
      </c>
      <c r="AG1159">
        <f>IF(MIS[[#This Row],[OrderSide]]="SELL",MIS[[#This Row],[VALUE]]-MIS[[#This Row],[LIVE_VALUE]],MIS[[#This Row],[LIVE_VALUE]]-MIS[[#This Row],[VALUE]])</f>
        <v>-3689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9" t="str">
        <f>MIS[[#This Row],[TRADING SYMBOL]]</f>
        <v>SENSEX2552081200PE</v>
      </c>
      <c r="AJ1159" t="str">
        <f>IF(RIGHT(MIS[[#This Row],[Main/Hedge]],4)="MAIN","MAIN","HEDGE")</f>
        <v>MAIN</v>
      </c>
      <c r="AK1159" t="str" cm="1">
        <f t="array" ref="AK1159">_xlfn._xlws.FILTER(Table4[Column1],ISNUMBER(SEARCH(Table4[Column1],MIS[[#This Row],[OrderUniqueIdentifier]])),"")</f>
        <v>MS</v>
      </c>
      <c r="AL1159" t="str">
        <f>MIS[[#This Row],[Broker]]</f>
        <v>JAINAM3001</v>
      </c>
      <c r="AM1159" t="str">
        <f>MIS[[#This Row],[ClientID]]</f>
        <v>DLL13461</v>
      </c>
    </row>
    <row r="1160" spans="1:39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75.650000000000006</v>
      </c>
      <c r="AE1160">
        <f>MIS[[#This Row],[OrderAverageTradedPrice]]*MIS[[#This Row],[OrderQuantity]]</f>
        <v>54188</v>
      </c>
      <c r="AF1160">
        <f>MIS[[#This Row],[LTP]]*MIS[[#This Row],[OrderQuantity]]</f>
        <v>34799</v>
      </c>
      <c r="AG1160">
        <f>IF(MIS[[#This Row],[OrderSide]]="SELL",MIS[[#This Row],[VALUE]]-MIS[[#This Row],[LIVE_VALUE]],MIS[[#This Row],[LIVE_VALUE]]-MIS[[#This Row],[VALUE]])</f>
        <v>-19389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0" t="str">
        <f>MIS[[#This Row],[TRADING SYMBOL]]</f>
        <v>SENSEX2552081300PE</v>
      </c>
      <c r="AJ1160" t="str">
        <f>IF(RIGHT(MIS[[#This Row],[Main/Hedge]],4)="MAIN","MAIN","HEDGE")</f>
        <v>MAIN</v>
      </c>
      <c r="AK1160" t="str" cm="1">
        <f t="array" ref="AK1160">_xlfn._xlws.FILTER(Table4[Column1],ISNUMBER(SEARCH(Table4[Column1],MIS[[#This Row],[OrderUniqueIdentifier]])),"")</f>
        <v>MS</v>
      </c>
      <c r="AL1160" t="str">
        <f>MIS[[#This Row],[Broker]]</f>
        <v>JAINAM3001</v>
      </c>
      <c r="AM1160" t="str">
        <f>MIS[[#This Row],[ClientID]]</f>
        <v>MITH675</v>
      </c>
    </row>
    <row r="1161" spans="1:39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58.95</v>
      </c>
      <c r="AE1161">
        <f>MIS[[#This Row],[OrderAverageTradedPrice]]*MIS[[#This Row],[OrderQuantity]]</f>
        <v>41765.999999999978</v>
      </c>
      <c r="AF1161">
        <f>MIS[[#This Row],[LTP]]*MIS[[#This Row],[OrderQuantity]]</f>
        <v>27117</v>
      </c>
      <c r="AG1161">
        <f>IF(MIS[[#This Row],[OrderSide]]="SELL",MIS[[#This Row],[VALUE]]-MIS[[#This Row],[LIVE_VALUE]],MIS[[#This Row],[LIVE_VALUE]]-MIS[[#This Row],[VALUE]])</f>
        <v>-14648.999999999978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1" t="str">
        <f>MIS[[#This Row],[TRADING SYMBOL]]</f>
        <v>SENSEX2552081100PE</v>
      </c>
      <c r="AJ1161" t="str">
        <f>IF(RIGHT(MIS[[#This Row],[Main/Hedge]],4)="MAIN","MAIN","HEDGE")</f>
        <v>MAIN</v>
      </c>
      <c r="AK1161" t="str" cm="1">
        <f t="array" ref="AK1161">_xlfn._xlws.FILTER(Table4[Column1],ISNUMBER(SEARCH(Table4[Column1],MIS[[#This Row],[OrderUniqueIdentifier]])),"")</f>
        <v>MS</v>
      </c>
      <c r="AL1161" t="str">
        <f>MIS[[#This Row],[Broker]]</f>
        <v>JAINAM3001</v>
      </c>
      <c r="AM1161" t="str">
        <f>MIS[[#This Row],[ClientID]]</f>
        <v>MITH675</v>
      </c>
    </row>
    <row r="1162" spans="1:39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66.5</v>
      </c>
      <c r="AE1162">
        <f>MIS[[#This Row],[OrderAverageTradedPrice]]*MIS[[#This Row],[OrderQuantity]]</f>
        <v>47568.999999999818</v>
      </c>
      <c r="AF1162">
        <f>MIS[[#This Row],[LTP]]*MIS[[#This Row],[OrderQuantity]]</f>
        <v>30590</v>
      </c>
      <c r="AG1162">
        <f>IF(MIS[[#This Row],[OrderSide]]="SELL",MIS[[#This Row],[VALUE]]-MIS[[#This Row],[LIVE_VALUE]],MIS[[#This Row],[LIVE_VALUE]]-MIS[[#This Row],[VALUE]])</f>
        <v>-16978.999999999818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2" t="str">
        <f>MIS[[#This Row],[TRADING SYMBOL]]</f>
        <v>SENSEX2552081200PE</v>
      </c>
      <c r="AJ1162" t="str">
        <f>IF(RIGHT(MIS[[#This Row],[Main/Hedge]],4)="MAIN","MAIN","HEDGE")</f>
        <v>MAIN</v>
      </c>
      <c r="AK1162" t="str" cm="1">
        <f t="array" ref="AK1162">_xlfn._xlws.FILTER(Table4[Column1],ISNUMBER(SEARCH(Table4[Column1],MIS[[#This Row],[OrderUniqueIdentifier]])),"")</f>
        <v>MS</v>
      </c>
      <c r="AL1162" t="str">
        <f>MIS[[#This Row],[Broker]]</f>
        <v>JAINAM3001</v>
      </c>
      <c r="AM1162" t="str">
        <f>MIS[[#This Row],[ClientID]]</f>
        <v>MITH675</v>
      </c>
    </row>
    <row r="1163" spans="1:39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75.650000000000006</v>
      </c>
      <c r="AE1163">
        <f>MIS[[#This Row],[OrderAverageTradedPrice]]*MIS[[#This Row],[OrderQuantity]]</f>
        <v>2337</v>
      </c>
      <c r="AF1163">
        <f>MIS[[#This Row],[LTP]]*MIS[[#This Row],[OrderQuantity]]</f>
        <v>1513</v>
      </c>
      <c r="AG1163">
        <f>IF(MIS[[#This Row],[OrderSide]]="SELL",MIS[[#This Row],[VALUE]]-MIS[[#This Row],[LIVE_VALUE]],MIS[[#This Row],[LIVE_VALUE]]-MIS[[#This Row],[VALUE]])</f>
        <v>-824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3" t="str">
        <f>MIS[[#This Row],[TRADING SYMBOL]]</f>
        <v>SENSEX2552081300PE</v>
      </c>
      <c r="AJ1163" t="str">
        <f>IF(RIGHT(MIS[[#This Row],[Main/Hedge]],4)="MAIN","MAIN","HEDGE")</f>
        <v>MAIN</v>
      </c>
      <c r="AK1163" t="str" cm="1">
        <f t="array" ref="AK1163">_xlfn._xlws.FILTER(Table4[Column1],ISNUMBER(SEARCH(Table4[Column1],MIS[[#This Row],[OrderUniqueIdentifier]])),"")</f>
        <v>MS</v>
      </c>
      <c r="AL1163" t="str">
        <f>MIS[[#This Row],[Broker]]</f>
        <v>AR</v>
      </c>
      <c r="AM1163" t="str">
        <f>MIS[[#This Row],[ClientID]]</f>
        <v>JPF1G159</v>
      </c>
    </row>
    <row r="1164" spans="1:39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75.650000000000006</v>
      </c>
      <c r="AE1164">
        <f>MIS[[#This Row],[OrderAverageTradedPrice]]*MIS[[#This Row],[OrderQuantity]]</f>
        <v>2336</v>
      </c>
      <c r="AF1164">
        <f>MIS[[#This Row],[LTP]]*MIS[[#This Row],[OrderQuantity]]</f>
        <v>1513</v>
      </c>
      <c r="AG1164">
        <f>IF(MIS[[#This Row],[OrderSide]]="SELL",MIS[[#This Row],[VALUE]]-MIS[[#This Row],[LIVE_VALUE]],MIS[[#This Row],[LIVE_VALUE]]-MIS[[#This Row],[VALUE]])</f>
        <v>-823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4" t="str">
        <f>MIS[[#This Row],[TRADING SYMBOL]]</f>
        <v>SENSEX2552081300PE</v>
      </c>
      <c r="AJ1164" t="str">
        <f>IF(RIGHT(MIS[[#This Row],[Main/Hedge]],4)="MAIN","MAIN","HEDGE")</f>
        <v>MAIN</v>
      </c>
      <c r="AK1164" t="str" cm="1">
        <f t="array" ref="AK1164">_xlfn._xlws.FILTER(Table4[Column1],ISNUMBER(SEARCH(Table4[Column1],MIS[[#This Row],[OrderUniqueIdentifier]])),"")</f>
        <v>MS</v>
      </c>
      <c r="AL1164" t="str">
        <f>MIS[[#This Row],[Broker]]</f>
        <v>AR</v>
      </c>
      <c r="AM1164" t="str">
        <f>MIS[[#This Row],[ClientID]]</f>
        <v>JPF1R203</v>
      </c>
    </row>
    <row r="1165" spans="1:39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75.650000000000006</v>
      </c>
      <c r="AE1165">
        <f>MIS[[#This Row],[OrderAverageTradedPrice]]*MIS[[#This Row],[OrderQuantity]]</f>
        <v>2370</v>
      </c>
      <c r="AF1165">
        <f>MIS[[#This Row],[LTP]]*MIS[[#This Row],[OrderQuantity]]</f>
        <v>1513</v>
      </c>
      <c r="AG1165">
        <f>IF(MIS[[#This Row],[OrderSide]]="SELL",MIS[[#This Row],[VALUE]]-MIS[[#This Row],[LIVE_VALUE]],MIS[[#This Row],[LIVE_VALUE]]-MIS[[#This Row],[VALUE]])</f>
        <v>-857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5" t="str">
        <f>MIS[[#This Row],[TRADING SYMBOL]]</f>
        <v>SENSEX2552081300PE</v>
      </c>
      <c r="AJ1165" t="str">
        <f>IF(RIGHT(MIS[[#This Row],[Main/Hedge]],4)="MAIN","MAIN","HEDGE")</f>
        <v>MAIN</v>
      </c>
      <c r="AK1165" t="str" cm="1">
        <f t="array" ref="AK1165">_xlfn._xlws.FILTER(Table4[Column1],ISNUMBER(SEARCH(Table4[Column1],MIS[[#This Row],[OrderUniqueIdentifier]])),"")</f>
        <v>MS</v>
      </c>
      <c r="AL1165" t="str">
        <f>MIS[[#This Row],[Broker]]</f>
        <v>AR</v>
      </c>
      <c r="AM1165" t="str">
        <f>MIS[[#This Row],[ClientID]]</f>
        <v>JPF1S217</v>
      </c>
    </row>
    <row r="1166" spans="1:39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65.75</v>
      </c>
      <c r="AE1166">
        <f>MIS[[#This Row],[OrderAverageTradedPrice]]*MIS[[#This Row],[OrderQuantity]]</f>
        <v>9520</v>
      </c>
      <c r="AF1166">
        <f>MIS[[#This Row],[LTP]]*MIS[[#This Row],[OrderQuantity]]</f>
        <v>6575</v>
      </c>
      <c r="AG1166">
        <f>IF(MIS[[#This Row],[OrderSide]]="SELL",MIS[[#This Row],[VALUE]]-MIS[[#This Row],[LIVE_VALUE]],MIS[[#This Row],[LIVE_VALUE]]-MIS[[#This Row],[VALUE]])</f>
        <v>-2945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6" t="str">
        <f>MIS[[#This Row],[TRADING SYMBOL]]</f>
        <v>SENSEX2552083300CE</v>
      </c>
      <c r="AJ1166" t="str">
        <f>IF(RIGHT(MIS[[#This Row],[Main/Hedge]],4)="MAIN","MAIN","HEDGE")</f>
        <v>MAIN</v>
      </c>
      <c r="AK1166" t="str" cm="1">
        <f t="array" ref="AK1166">_xlfn._xlws.FILTER(Table4[Column1],ISNUMBER(SEARCH(Table4[Column1],MIS[[#This Row],[OrderUniqueIdentifier]])),"")</f>
        <v>MS</v>
      </c>
      <c r="AL1166" t="str">
        <f>MIS[[#This Row],[Broker]]</f>
        <v>MOTI</v>
      </c>
      <c r="AM1166" t="str">
        <f>MIS[[#This Row],[ClientID]]</f>
        <v>5708</v>
      </c>
    </row>
    <row r="1167" spans="1:39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55.45</v>
      </c>
      <c r="AE1167">
        <f>MIS[[#This Row],[OrderAverageTradedPrice]]*MIS[[#This Row],[OrderQuantity]]</f>
        <v>8130</v>
      </c>
      <c r="AF1167">
        <f>MIS[[#This Row],[LTP]]*MIS[[#This Row],[OrderQuantity]]</f>
        <v>5545</v>
      </c>
      <c r="AG1167">
        <f>IF(MIS[[#This Row],[OrderSide]]="SELL",MIS[[#This Row],[VALUE]]-MIS[[#This Row],[LIVE_VALUE]],MIS[[#This Row],[LIVE_VALUE]]-MIS[[#This Row],[VALUE]])</f>
        <v>-2585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7" t="str">
        <f>MIS[[#This Row],[TRADING SYMBOL]]</f>
        <v>SENSEX2552083400CE</v>
      </c>
      <c r="AJ1167" t="str">
        <f>IF(RIGHT(MIS[[#This Row],[Main/Hedge]],4)="MAIN","MAIN","HEDGE")</f>
        <v>MAIN</v>
      </c>
      <c r="AK1167" t="str" cm="1">
        <f t="array" ref="AK1167">_xlfn._xlws.FILTER(Table4[Column1],ISNUMBER(SEARCH(Table4[Column1],MIS[[#This Row],[OrderUniqueIdentifier]])),"")</f>
        <v>MS</v>
      </c>
      <c r="AL1167" t="str">
        <f>MIS[[#This Row],[Broker]]</f>
        <v>MOTI</v>
      </c>
      <c r="AM1167" t="str">
        <f>MIS[[#This Row],[ClientID]]</f>
        <v>5708</v>
      </c>
    </row>
    <row r="1168" spans="1:39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46.6</v>
      </c>
      <c r="AE1168">
        <f>MIS[[#This Row],[OrderAverageTradedPrice]]*MIS[[#This Row],[OrderQuantity]]</f>
        <v>7080</v>
      </c>
      <c r="AF1168">
        <f>MIS[[#This Row],[LTP]]*MIS[[#This Row],[OrderQuantity]]</f>
        <v>4660</v>
      </c>
      <c r="AG1168">
        <f>IF(MIS[[#This Row],[OrderSide]]="SELL",MIS[[#This Row],[VALUE]]-MIS[[#This Row],[LIVE_VALUE]],MIS[[#This Row],[LIVE_VALUE]]-MIS[[#This Row],[VALUE]])</f>
        <v>-2420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8" t="str">
        <f>MIS[[#This Row],[TRADING SYMBOL]]</f>
        <v>SENSEX2552083500CE</v>
      </c>
      <c r="AJ1168" t="str">
        <f>IF(RIGHT(MIS[[#This Row],[Main/Hedge]],4)="MAIN","MAIN","HEDGE")</f>
        <v>MAIN</v>
      </c>
      <c r="AK1168" t="str" cm="1">
        <f t="array" ref="AK1168">_xlfn._xlws.FILTER(Table4[Column1],ISNUMBER(SEARCH(Table4[Column1],MIS[[#This Row],[OrderUniqueIdentifier]])),"")</f>
        <v>MS</v>
      </c>
      <c r="AL1168" t="str">
        <f>MIS[[#This Row],[Broker]]</f>
        <v>MOTI</v>
      </c>
      <c r="AM1168" t="str">
        <f>MIS[[#This Row],[ClientID]]</f>
        <v>5708</v>
      </c>
    </row>
    <row r="1169" spans="1:39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75.650000000000006</v>
      </c>
      <c r="AE1169">
        <f>MIS[[#This Row],[OrderAverageTradedPrice]]*MIS[[#This Row],[OrderQuantity]]</f>
        <v>11660</v>
      </c>
      <c r="AF1169">
        <f>MIS[[#This Row],[LTP]]*MIS[[#This Row],[OrderQuantity]]</f>
        <v>7565.0000000000009</v>
      </c>
      <c r="AG1169">
        <f>IF(MIS[[#This Row],[OrderSide]]="SELL",MIS[[#This Row],[VALUE]]-MIS[[#This Row],[LIVE_VALUE]],MIS[[#This Row],[LIVE_VALUE]]-MIS[[#This Row],[VALUE]])</f>
        <v>-4094.9999999999991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9" t="str">
        <f>MIS[[#This Row],[TRADING SYMBOL]]</f>
        <v>SENSEX2552081300PE</v>
      </c>
      <c r="AJ1169" t="str">
        <f>IF(RIGHT(MIS[[#This Row],[Main/Hedge]],4)="MAIN","MAIN","HEDGE")</f>
        <v>MAIN</v>
      </c>
      <c r="AK1169" t="str" cm="1">
        <f t="array" ref="AK1169">_xlfn._xlws.FILTER(Table4[Column1],ISNUMBER(SEARCH(Table4[Column1],MIS[[#This Row],[OrderUniqueIdentifier]])),"")</f>
        <v>MS</v>
      </c>
      <c r="AL1169" t="str">
        <f>MIS[[#This Row],[Broker]]</f>
        <v>MOTI</v>
      </c>
      <c r="AM1169" t="str">
        <f>MIS[[#This Row],[ClientID]]</f>
        <v>5708</v>
      </c>
    </row>
    <row r="1170" spans="1:39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65.75</v>
      </c>
      <c r="AE1170">
        <f>MIS[[#This Row],[OrderAverageTradedPrice]]*MIS[[#This Row],[OrderQuantity]]</f>
        <v>7733</v>
      </c>
      <c r="AF1170">
        <f>MIS[[#This Row],[LTP]]*MIS[[#This Row],[OrderQuantity]]</f>
        <v>5260</v>
      </c>
      <c r="AG1170">
        <f>IF(MIS[[#This Row],[OrderSide]]="SELL",MIS[[#This Row],[VALUE]]-MIS[[#This Row],[LIVE_VALUE]],MIS[[#This Row],[LIVE_VALUE]]-MIS[[#This Row],[VALUE]])</f>
        <v>-2473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0" t="str">
        <f>MIS[[#This Row],[TRADING SYMBOL]]</f>
        <v>SENSEX2552083300CE</v>
      </c>
      <c r="AJ1170" t="str">
        <f>IF(RIGHT(MIS[[#This Row],[Main/Hedge]],4)="MAIN","MAIN","HEDGE")</f>
        <v>MAIN</v>
      </c>
      <c r="AK1170" t="str" cm="1">
        <f t="array" ref="AK1170">_xlfn._xlws.FILTER(Table4[Column1],ISNUMBER(SEARCH(Table4[Column1],MIS[[#This Row],[OrderUniqueIdentifier]])),"")</f>
        <v>MS</v>
      </c>
      <c r="AL1170" t="str">
        <f>MIS[[#This Row],[Broker]]</f>
        <v>CHOICE</v>
      </c>
      <c r="AM1170" t="str">
        <f>MIS[[#This Row],[ClientID]]</f>
        <v>D600</v>
      </c>
    </row>
    <row r="1171" spans="1:39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58.95</v>
      </c>
      <c r="AE1171">
        <f>MIS[[#This Row],[OrderAverageTradedPrice]]*MIS[[#This Row],[OrderQuantity]]</f>
        <v>8940</v>
      </c>
      <c r="AF1171">
        <f>MIS[[#This Row],[LTP]]*MIS[[#This Row],[OrderQuantity]]</f>
        <v>5895</v>
      </c>
      <c r="AG1171">
        <f>IF(MIS[[#This Row],[OrderSide]]="SELL",MIS[[#This Row],[VALUE]]-MIS[[#This Row],[LIVE_VALUE]],MIS[[#This Row],[LIVE_VALUE]]-MIS[[#This Row],[VALUE]])</f>
        <v>-3045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1" t="str">
        <f>MIS[[#This Row],[TRADING SYMBOL]]</f>
        <v>SENSEX2552081100PE</v>
      </c>
      <c r="AJ1171" t="str">
        <f>IF(RIGHT(MIS[[#This Row],[Main/Hedge]],4)="MAIN","MAIN","HEDGE")</f>
        <v>MAIN</v>
      </c>
      <c r="AK1171" t="str" cm="1">
        <f t="array" ref="AK1171">_xlfn._xlws.FILTER(Table4[Column1],ISNUMBER(SEARCH(Table4[Column1],MIS[[#This Row],[OrderUniqueIdentifier]])),"")</f>
        <v>MS</v>
      </c>
      <c r="AL1171" t="str">
        <f>MIS[[#This Row],[Broker]]</f>
        <v>MOTI</v>
      </c>
      <c r="AM1171" t="str">
        <f>MIS[[#This Row],[ClientID]]</f>
        <v>5708</v>
      </c>
    </row>
    <row r="1172" spans="1:39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66.5</v>
      </c>
      <c r="AE1172">
        <f>MIS[[#This Row],[OrderAverageTradedPrice]]*MIS[[#This Row],[OrderQuantity]]</f>
        <v>10165</v>
      </c>
      <c r="AF1172">
        <f>MIS[[#This Row],[LTP]]*MIS[[#This Row],[OrderQuantity]]</f>
        <v>6650</v>
      </c>
      <c r="AG1172">
        <f>IF(MIS[[#This Row],[OrderSide]]="SELL",MIS[[#This Row],[VALUE]]-MIS[[#This Row],[LIVE_VALUE]],MIS[[#This Row],[LIVE_VALUE]]-MIS[[#This Row],[VALUE]])</f>
        <v>-3515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2" t="str">
        <f>MIS[[#This Row],[TRADING SYMBOL]]</f>
        <v>SENSEX2552081200PE</v>
      </c>
      <c r="AJ1172" t="str">
        <f>IF(RIGHT(MIS[[#This Row],[Main/Hedge]],4)="MAIN","MAIN","HEDGE")</f>
        <v>MAIN</v>
      </c>
      <c r="AK1172" t="str" cm="1">
        <f t="array" ref="AK1172">_xlfn._xlws.FILTER(Table4[Column1],ISNUMBER(SEARCH(Table4[Column1],MIS[[#This Row],[OrderUniqueIdentifier]])),"")</f>
        <v>MS</v>
      </c>
      <c r="AL1172" t="str">
        <f>MIS[[#This Row],[Broker]]</f>
        <v>MOTI</v>
      </c>
      <c r="AM1172" t="str">
        <f>MIS[[#This Row],[ClientID]]</f>
        <v>5708</v>
      </c>
    </row>
    <row r="1173" spans="1:39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75.650000000000006</v>
      </c>
      <c r="AE1173">
        <f>MIS[[#This Row],[OrderAverageTradedPrice]]*MIS[[#This Row],[OrderQuantity]]</f>
        <v>6979.99999999998</v>
      </c>
      <c r="AF1173">
        <f>MIS[[#This Row],[LTP]]*MIS[[#This Row],[OrderQuantity]]</f>
        <v>4539</v>
      </c>
      <c r="AG1173">
        <f>IF(MIS[[#This Row],[OrderSide]]="SELL",MIS[[#This Row],[VALUE]]-MIS[[#This Row],[LIVE_VALUE]],MIS[[#This Row],[LIVE_VALUE]]-MIS[[#This Row],[VALUE]])</f>
        <v>-2440.99999999998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3" t="str">
        <f>MIS[[#This Row],[TRADING SYMBOL]]</f>
        <v>SENSEX2552081300PE</v>
      </c>
      <c r="AJ1173" t="str">
        <f>IF(RIGHT(MIS[[#This Row],[Main/Hedge]],4)="MAIN","MAIN","HEDGE")</f>
        <v>MAIN</v>
      </c>
      <c r="AK1173" t="str" cm="1">
        <f t="array" ref="AK1173">_xlfn._xlws.FILTER(Table4[Column1],ISNUMBER(SEARCH(Table4[Column1],MIS[[#This Row],[OrderUniqueIdentifier]])),"")</f>
        <v>MS</v>
      </c>
      <c r="AL1173" t="str">
        <f>MIS[[#This Row],[Broker]]</f>
        <v>TGL</v>
      </c>
      <c r="AM1173" t="str">
        <f>MIS[[#This Row],[ClientID]]</f>
        <v>TGL05</v>
      </c>
    </row>
    <row r="1174" spans="1:39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55.45</v>
      </c>
      <c r="AE1174">
        <f>MIS[[#This Row],[OrderAverageTradedPrice]]*MIS[[#This Row],[OrderQuantity]]</f>
        <v>6710</v>
      </c>
      <c r="AF1174">
        <f>MIS[[#This Row],[LTP]]*MIS[[#This Row],[OrderQuantity]]</f>
        <v>4436</v>
      </c>
      <c r="AG1174">
        <f>IF(MIS[[#This Row],[OrderSide]]="SELL",MIS[[#This Row],[VALUE]]-MIS[[#This Row],[LIVE_VALUE]],MIS[[#This Row],[LIVE_VALUE]]-MIS[[#This Row],[VALUE]])</f>
        <v>-2274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4" t="str">
        <f>MIS[[#This Row],[TRADING SYMBOL]]</f>
        <v>SENSEX2552083400CE</v>
      </c>
      <c r="AJ1174" t="str">
        <f>IF(RIGHT(MIS[[#This Row],[Main/Hedge]],4)="MAIN","MAIN","HEDGE")</f>
        <v>MAIN</v>
      </c>
      <c r="AK1174" t="str" cm="1">
        <f t="array" ref="AK1174">_xlfn._xlws.FILTER(Table4[Column1],ISNUMBER(SEARCH(Table4[Column1],MIS[[#This Row],[OrderUniqueIdentifier]])),"")</f>
        <v>MS</v>
      </c>
      <c r="AL1174" t="str">
        <f>MIS[[#This Row],[Broker]]</f>
        <v>CHOICE</v>
      </c>
      <c r="AM1174" t="str">
        <f>MIS[[#This Row],[ClientID]]</f>
        <v>D600</v>
      </c>
    </row>
    <row r="1175" spans="1:39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46.6</v>
      </c>
      <c r="AE1175">
        <f>MIS[[#This Row],[OrderAverageTradedPrice]]*MIS[[#This Row],[OrderQuantity]]</f>
        <v>5760</v>
      </c>
      <c r="AF1175">
        <f>MIS[[#This Row],[LTP]]*MIS[[#This Row],[OrderQuantity]]</f>
        <v>3728</v>
      </c>
      <c r="AG1175">
        <f>IF(MIS[[#This Row],[OrderSide]]="SELL",MIS[[#This Row],[VALUE]]-MIS[[#This Row],[LIVE_VALUE]],MIS[[#This Row],[LIVE_VALUE]]-MIS[[#This Row],[VALUE]])</f>
        <v>-2032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5" t="str">
        <f>MIS[[#This Row],[TRADING SYMBOL]]</f>
        <v>SENSEX2552083500CE</v>
      </c>
      <c r="AJ1175" t="str">
        <f>IF(RIGHT(MIS[[#This Row],[Main/Hedge]],4)="MAIN","MAIN","HEDGE")</f>
        <v>MAIN</v>
      </c>
      <c r="AK1175" t="str" cm="1">
        <f t="array" ref="AK1175">_xlfn._xlws.FILTER(Table4[Column1],ISNUMBER(SEARCH(Table4[Column1],MIS[[#This Row],[OrderUniqueIdentifier]])),"")</f>
        <v>MS</v>
      </c>
      <c r="AL1175" t="str">
        <f>MIS[[#This Row],[Broker]]</f>
        <v>CHOICE</v>
      </c>
      <c r="AM1175" t="str">
        <f>MIS[[#This Row],[ClientID]]</f>
        <v>D600</v>
      </c>
    </row>
    <row r="1176" spans="1:39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75.650000000000006</v>
      </c>
      <c r="AE1176">
        <f>MIS[[#This Row],[OrderAverageTradedPrice]]*MIS[[#This Row],[OrderQuantity]]</f>
        <v>9276</v>
      </c>
      <c r="AF1176">
        <f>MIS[[#This Row],[LTP]]*MIS[[#This Row],[OrderQuantity]]</f>
        <v>6052</v>
      </c>
      <c r="AG1176">
        <f>IF(MIS[[#This Row],[OrderSide]]="SELL",MIS[[#This Row],[VALUE]]-MIS[[#This Row],[LIVE_VALUE]],MIS[[#This Row],[LIVE_VALUE]]-MIS[[#This Row],[VALUE]])</f>
        <v>-3224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6" t="str">
        <f>MIS[[#This Row],[TRADING SYMBOL]]</f>
        <v>SENSEX2552081300PE</v>
      </c>
      <c r="AJ1176" t="str">
        <f>IF(RIGHT(MIS[[#This Row],[Main/Hedge]],4)="MAIN","MAIN","HEDGE")</f>
        <v>MAIN</v>
      </c>
      <c r="AK1176" t="str" cm="1">
        <f t="array" ref="AK1176">_xlfn._xlws.FILTER(Table4[Column1],ISNUMBER(SEARCH(Table4[Column1],MIS[[#This Row],[OrderUniqueIdentifier]])),"")</f>
        <v>MS</v>
      </c>
      <c r="AL1176" t="str">
        <f>MIS[[#This Row],[Broker]]</f>
        <v>CHOICE</v>
      </c>
      <c r="AM1176" t="str">
        <f>MIS[[#This Row],[ClientID]]</f>
        <v>D600</v>
      </c>
    </row>
    <row r="1177" spans="1:39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58.95</v>
      </c>
      <c r="AE1177">
        <f>MIS[[#This Row],[OrderAverageTradedPrice]]*MIS[[#This Row],[OrderQuantity]]</f>
        <v>7079</v>
      </c>
      <c r="AF1177">
        <f>MIS[[#This Row],[LTP]]*MIS[[#This Row],[OrderQuantity]]</f>
        <v>4716</v>
      </c>
      <c r="AG1177">
        <f>IF(MIS[[#This Row],[OrderSide]]="SELL",MIS[[#This Row],[VALUE]]-MIS[[#This Row],[LIVE_VALUE]],MIS[[#This Row],[LIVE_VALUE]]-MIS[[#This Row],[VALUE]])</f>
        <v>-2363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7" t="str">
        <f>MIS[[#This Row],[TRADING SYMBOL]]</f>
        <v>SENSEX2552081100PE</v>
      </c>
      <c r="AJ1177" t="str">
        <f>IF(RIGHT(MIS[[#This Row],[Main/Hedge]],4)="MAIN","MAIN","HEDGE")</f>
        <v>MAIN</v>
      </c>
      <c r="AK1177" t="str" cm="1">
        <f t="array" ref="AK1177">_xlfn._xlws.FILTER(Table4[Column1],ISNUMBER(SEARCH(Table4[Column1],MIS[[#This Row],[OrderUniqueIdentifier]])),"")</f>
        <v>MS</v>
      </c>
      <c r="AL1177" t="str">
        <f>MIS[[#This Row],[Broker]]</f>
        <v>CHOICE</v>
      </c>
      <c r="AM1177" t="str">
        <f>MIS[[#This Row],[ClientID]]</f>
        <v>D600</v>
      </c>
    </row>
    <row r="1178" spans="1:39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66.5</v>
      </c>
      <c r="AE1178">
        <f>MIS[[#This Row],[OrderAverageTradedPrice]]*MIS[[#This Row],[OrderQuantity]]</f>
        <v>8060</v>
      </c>
      <c r="AF1178">
        <f>MIS[[#This Row],[LTP]]*MIS[[#This Row],[OrderQuantity]]</f>
        <v>5320</v>
      </c>
      <c r="AG1178">
        <f>IF(MIS[[#This Row],[OrderSide]]="SELL",MIS[[#This Row],[VALUE]]-MIS[[#This Row],[LIVE_VALUE]],MIS[[#This Row],[LIVE_VALUE]]-MIS[[#This Row],[VALUE]])</f>
        <v>-2740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8" t="str">
        <f>MIS[[#This Row],[TRADING SYMBOL]]</f>
        <v>SENSEX2552081200PE</v>
      </c>
      <c r="AJ1178" t="str">
        <f>IF(RIGHT(MIS[[#This Row],[Main/Hedge]],4)="MAIN","MAIN","HEDGE")</f>
        <v>MAIN</v>
      </c>
      <c r="AK1178" t="str" cm="1">
        <f t="array" ref="AK1178">_xlfn._xlws.FILTER(Table4[Column1],ISNUMBER(SEARCH(Table4[Column1],MIS[[#This Row],[OrderUniqueIdentifier]])),"")</f>
        <v>MS</v>
      </c>
      <c r="AL1178" t="str">
        <f>MIS[[#This Row],[Broker]]</f>
        <v>CHOICE</v>
      </c>
      <c r="AM1178" t="str">
        <f>MIS[[#This Row],[ClientID]]</f>
        <v>D600</v>
      </c>
    </row>
    <row r="1179" spans="1:39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55.45</v>
      </c>
      <c r="AE1179">
        <f>MIS[[#This Row],[OrderAverageTradedPrice]]*MIS[[#This Row],[OrderQuantity]]</f>
        <v>8148.9999999999991</v>
      </c>
      <c r="AF1179">
        <f>MIS[[#This Row],[LTP]]*MIS[[#This Row],[OrderQuantity]]</f>
        <v>5545</v>
      </c>
      <c r="AG1179">
        <f>IF(MIS[[#This Row],[OrderSide]]="SELL",MIS[[#This Row],[VALUE]]-MIS[[#This Row],[LIVE_VALUE]],MIS[[#This Row],[LIVE_VALUE]]-MIS[[#This Row],[VALUE]])</f>
        <v>-2603.9999999999991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9" t="str">
        <f>MIS[[#This Row],[TRADING SYMBOL]]</f>
        <v>SENSEX2552083400CE</v>
      </c>
      <c r="AJ1179" t="str">
        <f>IF(RIGHT(MIS[[#This Row],[Main/Hedge]],4)="MAIN","MAIN","HEDGE")</f>
        <v>MAIN</v>
      </c>
      <c r="AK1179" t="str" cm="1">
        <f t="array" ref="AK1179">_xlfn._xlws.FILTER(Table4[Column1],ISNUMBER(SEARCH(Table4[Column1],MIS[[#This Row],[OrderUniqueIdentifier]])),"")</f>
        <v>MS</v>
      </c>
      <c r="AL1179" t="str">
        <f>MIS[[#This Row],[Broker]]</f>
        <v>AR</v>
      </c>
      <c r="AM1179" t="str">
        <f>MIS[[#This Row],[ClientID]]</f>
        <v>JPF1D108</v>
      </c>
    </row>
    <row r="1180" spans="1:39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55.45</v>
      </c>
      <c r="AE1180">
        <f>MIS[[#This Row],[OrderAverageTradedPrice]]*MIS[[#This Row],[OrderQuantity]]</f>
        <v>3264</v>
      </c>
      <c r="AF1180">
        <f>MIS[[#This Row],[LTP]]*MIS[[#This Row],[OrderQuantity]]</f>
        <v>2218</v>
      </c>
      <c r="AG1180">
        <f>IF(MIS[[#This Row],[OrderSide]]="SELL",MIS[[#This Row],[VALUE]]-MIS[[#This Row],[LIVE_VALUE]],MIS[[#This Row],[LIVE_VALUE]]-MIS[[#This Row],[VALUE]])</f>
        <v>-1046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80" t="str">
        <f>MIS[[#This Row],[TRADING SYMBOL]]</f>
        <v>SENSEX2552083400CE</v>
      </c>
      <c r="AJ1180" t="str">
        <f>IF(RIGHT(MIS[[#This Row],[Main/Hedge]],4)="MAIN","MAIN","HEDGE")</f>
        <v>MAIN</v>
      </c>
      <c r="AK1180" t="str" cm="1">
        <f t="array" ref="AK1180">_xlfn._xlws.FILTER(Table4[Column1],ISNUMBER(SEARCH(Table4[Column1],MIS[[#This Row],[OrderUniqueIdentifier]])),"")</f>
        <v>MS</v>
      </c>
      <c r="AL1180" t="str">
        <f>MIS[[#This Row],[Broker]]</f>
        <v>AR</v>
      </c>
      <c r="AM1180" t="str">
        <f>MIS[[#This Row],[ClientID]]</f>
        <v>JPF1R193</v>
      </c>
    </row>
    <row r="1181" spans="1:39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168.75</v>
      </c>
      <c r="AE1181">
        <f>MIS[[#This Row],[OrderAverageTradedPrice]]*MIS[[#This Row],[OrderQuantity]]</f>
        <v>325421.24999999942</v>
      </c>
      <c r="AF1181">
        <f>MIS[[#This Row],[LTP]]*MIS[[#This Row],[OrderQuantity]]</f>
        <v>303750</v>
      </c>
      <c r="AG1181">
        <f>IF(MIS[[#This Row],[OrderSide]]="SELL",MIS[[#This Row],[VALUE]]-MIS[[#This Row],[LIVE_VALUE]],MIS[[#This Row],[LIVE_VALUE]]-MIS[[#This Row],[VALUE]])</f>
        <v>21671.249999999418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1" t="str">
        <f>MIS[[#This Row],[TRADING SYMBOL]]</f>
        <v>NIFTY2552225000CE</v>
      </c>
      <c r="AJ1181" t="str">
        <f>IF(RIGHT(MIS[[#This Row],[Main/Hedge]],4)="MAIN","MAIN","HEDGE")</f>
        <v>MAIN</v>
      </c>
      <c r="AK1181" t="str" cm="1">
        <f t="array" ref="AK1181">_xlfn._xlws.FILTER(Table4[Column1],ISNUMBER(SEARCH(Table4[Column1],MIS[[#This Row],[OrderUniqueIdentifier]])),"")</f>
        <v>VWAP</v>
      </c>
      <c r="AL1181" t="str">
        <f>MIS[[#This Row],[Broker]]</f>
        <v>AR</v>
      </c>
      <c r="AM1181" t="str">
        <f>MIS[[#This Row],[ClientID]]</f>
        <v>JPF1A207</v>
      </c>
    </row>
    <row r="1182" spans="1:39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168.75</v>
      </c>
      <c r="AE1182">
        <f>MIS[[#This Row],[OrderAverageTradedPrice]]*MIS[[#This Row],[OrderQuantity]]</f>
        <v>13563.75</v>
      </c>
      <c r="AF1182">
        <f>MIS[[#This Row],[LTP]]*MIS[[#This Row],[OrderQuantity]]</f>
        <v>12656.25</v>
      </c>
      <c r="AG1182">
        <f>IF(MIS[[#This Row],[OrderSide]]="SELL",MIS[[#This Row],[VALUE]]-MIS[[#This Row],[LIVE_VALUE]],MIS[[#This Row],[LIVE_VALUE]]-MIS[[#This Row],[VALUE]])</f>
        <v>907.5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2" t="str">
        <f>MIS[[#This Row],[TRADING SYMBOL]]</f>
        <v>NIFTY2552225000CE</v>
      </c>
      <c r="AJ1182" t="str">
        <f>IF(RIGHT(MIS[[#This Row],[Main/Hedge]],4)="MAIN","MAIN","HEDGE")</f>
        <v>MAIN</v>
      </c>
      <c r="AK1182" t="str" cm="1">
        <f t="array" ref="AK1182">_xlfn._xlws.FILTER(Table4[Column1],ISNUMBER(SEARCH(Table4[Column1],MIS[[#This Row],[OrderUniqueIdentifier]])),"")</f>
        <v>VWAP</v>
      </c>
      <c r="AL1182" t="str">
        <f>MIS[[#This Row],[Broker]]</f>
        <v>AR</v>
      </c>
      <c r="AM1182" t="str">
        <f>MIS[[#This Row],[ClientID]]</f>
        <v>JPF1A208</v>
      </c>
    </row>
    <row r="1183" spans="1:39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168.75</v>
      </c>
      <c r="AE1183">
        <f>MIS[[#This Row],[OrderAverageTradedPrice]]*MIS[[#This Row],[OrderQuantity]]</f>
        <v>148724.99999999977</v>
      </c>
      <c r="AF1183">
        <f>MIS[[#This Row],[LTP]]*MIS[[#This Row],[OrderQuantity]]</f>
        <v>139218.75</v>
      </c>
      <c r="AG1183">
        <f>IF(MIS[[#This Row],[OrderSide]]="SELL",MIS[[#This Row],[VALUE]]-MIS[[#This Row],[LIVE_VALUE]],MIS[[#This Row],[LIVE_VALUE]]-MIS[[#This Row],[VALUE]])</f>
        <v>9506.2499999997672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3" t="str">
        <f>MIS[[#This Row],[TRADING SYMBOL]]</f>
        <v>NIFTY2552225000CE</v>
      </c>
      <c r="AJ1183" t="str">
        <f>IF(RIGHT(MIS[[#This Row],[Main/Hedge]],4)="MAIN","MAIN","HEDGE")</f>
        <v>MAIN</v>
      </c>
      <c r="AK1183" t="str" cm="1">
        <f t="array" ref="AK1183">_xlfn._xlws.FILTER(Table4[Column1],ISNUMBER(SEARCH(Table4[Column1],MIS[[#This Row],[OrderUniqueIdentifier]])),"")</f>
        <v>VWAP</v>
      </c>
      <c r="AL1183" t="str">
        <f>MIS[[#This Row],[Broker]]</f>
        <v>AR</v>
      </c>
      <c r="AM1183" t="str">
        <f>MIS[[#This Row],[ClientID]]</f>
        <v>JPF1A235</v>
      </c>
    </row>
    <row r="1184" spans="1:39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168.75</v>
      </c>
      <c r="AE1184">
        <f>MIS[[#This Row],[OrderAverageTradedPrice]]*MIS[[#This Row],[OrderQuantity]]</f>
        <v>27052.5</v>
      </c>
      <c r="AF1184">
        <f>MIS[[#This Row],[LTP]]*MIS[[#This Row],[OrderQuantity]]</f>
        <v>25312.5</v>
      </c>
      <c r="AG1184">
        <f>IF(MIS[[#This Row],[OrderSide]]="SELL",MIS[[#This Row],[VALUE]]-MIS[[#This Row],[LIVE_VALUE]],MIS[[#This Row],[LIVE_VALUE]]-MIS[[#This Row],[VALUE]])</f>
        <v>1740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4" t="str">
        <f>MIS[[#This Row],[TRADING SYMBOL]]</f>
        <v>NIFTY2552225000CE</v>
      </c>
      <c r="AJ1184" t="str">
        <f>IF(RIGHT(MIS[[#This Row],[Main/Hedge]],4)="MAIN","MAIN","HEDGE")</f>
        <v>MAIN</v>
      </c>
      <c r="AK1184" t="str" cm="1">
        <f t="array" ref="AK1184">_xlfn._xlws.FILTER(Table4[Column1],ISNUMBER(SEARCH(Table4[Column1],MIS[[#This Row],[OrderUniqueIdentifier]])),"")</f>
        <v>VWAP</v>
      </c>
      <c r="AL1184" t="str">
        <f>MIS[[#This Row],[Broker]]</f>
        <v>AR</v>
      </c>
      <c r="AM1184" t="str">
        <f>MIS[[#This Row],[ClientID]]</f>
        <v>JPF1M106</v>
      </c>
    </row>
    <row r="1185" spans="1:39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168.75</v>
      </c>
      <c r="AE1185">
        <f>MIS[[#This Row],[OrderAverageTradedPrice]]*MIS[[#This Row],[OrderQuantity]]</f>
        <v>81405</v>
      </c>
      <c r="AF1185">
        <f>MIS[[#This Row],[LTP]]*MIS[[#This Row],[OrderQuantity]]</f>
        <v>75937.5</v>
      </c>
      <c r="AG1185">
        <f>IF(MIS[[#This Row],[OrderSide]]="SELL",MIS[[#This Row],[VALUE]]-MIS[[#This Row],[LIVE_VALUE]],MIS[[#This Row],[LIVE_VALUE]]-MIS[[#This Row],[VALUE]])</f>
        <v>5467.5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5" t="str">
        <f>MIS[[#This Row],[TRADING SYMBOL]]</f>
        <v>NIFTY2552225000CE</v>
      </c>
      <c r="AJ1185" t="str">
        <f>IF(RIGHT(MIS[[#This Row],[Main/Hedge]],4)="MAIN","MAIN","HEDGE")</f>
        <v>MAIN</v>
      </c>
      <c r="AK1185" t="str" cm="1">
        <f t="array" ref="AK1185">_xlfn._xlws.FILTER(Table4[Column1],ISNUMBER(SEARCH(Table4[Column1],MIS[[#This Row],[OrderUniqueIdentifier]])),"")</f>
        <v>VWAP</v>
      </c>
      <c r="AL1185" t="str">
        <f>MIS[[#This Row],[Broker]]</f>
        <v>AR</v>
      </c>
      <c r="AM1185" t="str">
        <f>MIS[[#This Row],[ClientID]]</f>
        <v>JPF1N117</v>
      </c>
    </row>
    <row r="1186" spans="1:39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168.75</v>
      </c>
      <c r="AE1186">
        <f>MIS[[#This Row],[OrderAverageTradedPrice]]*MIS[[#This Row],[OrderQuantity]]</f>
        <v>40556.25</v>
      </c>
      <c r="AF1186">
        <f>MIS[[#This Row],[LTP]]*MIS[[#This Row],[OrderQuantity]]</f>
        <v>37968.75</v>
      </c>
      <c r="AG1186">
        <f>IF(MIS[[#This Row],[OrderSide]]="SELL",MIS[[#This Row],[VALUE]]-MIS[[#This Row],[LIVE_VALUE]],MIS[[#This Row],[LIVE_VALUE]]-MIS[[#This Row],[VALUE]])</f>
        <v>2587.5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6" t="str">
        <f>MIS[[#This Row],[TRADING SYMBOL]]</f>
        <v>NIFTY2552225000CE</v>
      </c>
      <c r="AJ1186" t="str">
        <f>IF(RIGHT(MIS[[#This Row],[Main/Hedge]],4)="MAIN","MAIN","HEDGE")</f>
        <v>MAIN</v>
      </c>
      <c r="AK1186" t="str" cm="1">
        <f t="array" ref="AK1186">_xlfn._xlws.FILTER(Table4[Column1],ISNUMBER(SEARCH(Table4[Column1],MIS[[#This Row],[OrderUniqueIdentifier]])),"")</f>
        <v>VWAP</v>
      </c>
      <c r="AL1186" t="str">
        <f>MIS[[#This Row],[Broker]]</f>
        <v>AR</v>
      </c>
      <c r="AM1186" t="str">
        <f>MIS[[#This Row],[ClientID]]</f>
        <v>JPF1R193</v>
      </c>
    </row>
    <row r="1187" spans="1:39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168.75</v>
      </c>
      <c r="AE1187">
        <f>MIS[[#This Row],[OrderAverageTradedPrice]]*MIS[[#This Row],[OrderQuantity]]</f>
        <v>13530</v>
      </c>
      <c r="AF1187">
        <f>MIS[[#This Row],[LTP]]*MIS[[#This Row],[OrderQuantity]]</f>
        <v>12656.25</v>
      </c>
      <c r="AG1187">
        <f>IF(MIS[[#This Row],[OrderSide]]="SELL",MIS[[#This Row],[VALUE]]-MIS[[#This Row],[LIVE_VALUE]],MIS[[#This Row],[LIVE_VALUE]]-MIS[[#This Row],[VALUE]])</f>
        <v>873.75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7" t="str">
        <f>MIS[[#This Row],[TRADING SYMBOL]]</f>
        <v>NIFTY2552225000CE</v>
      </c>
      <c r="AJ1187" t="str">
        <f>IF(RIGHT(MIS[[#This Row],[Main/Hedge]],4)="MAIN","MAIN","HEDGE")</f>
        <v>MAIN</v>
      </c>
      <c r="AK1187" t="str" cm="1">
        <f t="array" ref="AK1187">_xlfn._xlws.FILTER(Table4[Column1],ISNUMBER(SEARCH(Table4[Column1],MIS[[#This Row],[OrderUniqueIdentifier]])),"")</f>
        <v>VWAP</v>
      </c>
      <c r="AL1187" t="str">
        <f>MIS[[#This Row],[Broker]]</f>
        <v>AR</v>
      </c>
      <c r="AM1187" t="str">
        <f>MIS[[#This Row],[ClientID]]</f>
        <v>JPF1S131</v>
      </c>
    </row>
    <row r="1188" spans="1:39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168.75</v>
      </c>
      <c r="AE1188">
        <f>MIS[[#This Row],[OrderAverageTradedPrice]]*MIS[[#This Row],[OrderQuantity]]</f>
        <v>67631.25</v>
      </c>
      <c r="AF1188">
        <f>MIS[[#This Row],[LTP]]*MIS[[#This Row],[OrderQuantity]]</f>
        <v>63281.25</v>
      </c>
      <c r="AG1188">
        <f>IF(MIS[[#This Row],[OrderSide]]="SELL",MIS[[#This Row],[VALUE]]-MIS[[#This Row],[LIVE_VALUE]],MIS[[#This Row],[LIVE_VALUE]]-MIS[[#This Row],[VALUE]])</f>
        <v>4350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8" t="str">
        <f>MIS[[#This Row],[TRADING SYMBOL]]</f>
        <v>NIFTY2552225000CE</v>
      </c>
      <c r="AJ1188" t="str">
        <f>IF(RIGHT(MIS[[#This Row],[Main/Hedge]],4)="MAIN","MAIN","HEDGE")</f>
        <v>MAIN</v>
      </c>
      <c r="AK1188" t="str" cm="1">
        <f t="array" ref="AK1188">_xlfn._xlws.FILTER(Table4[Column1],ISNUMBER(SEARCH(Table4[Column1],MIS[[#This Row],[OrderUniqueIdentifier]])),"")</f>
        <v>VWAP</v>
      </c>
      <c r="AL1188" t="str">
        <f>MIS[[#This Row],[Broker]]</f>
        <v>AR</v>
      </c>
      <c r="AM1188" t="str">
        <f>MIS[[#This Row],[ClientID]]</f>
        <v>JPS7A101</v>
      </c>
    </row>
    <row r="1189" spans="1:39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168.75</v>
      </c>
      <c r="AE1189">
        <f>MIS[[#This Row],[OrderAverageTradedPrice]]*MIS[[#This Row],[OrderQuantity]]</f>
        <v>81157.5</v>
      </c>
      <c r="AF1189">
        <f>MIS[[#This Row],[LTP]]*MIS[[#This Row],[OrderQuantity]]</f>
        <v>75937.5</v>
      </c>
      <c r="AG1189">
        <f>IF(MIS[[#This Row],[OrderSide]]="SELL",MIS[[#This Row],[VALUE]]-MIS[[#This Row],[LIVE_VALUE]],MIS[[#This Row],[LIVE_VALUE]]-MIS[[#This Row],[VALUE]])</f>
        <v>5220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9" t="str">
        <f>MIS[[#This Row],[TRADING SYMBOL]]</f>
        <v>NIFTY2552225000CE</v>
      </c>
      <c r="AJ1189" t="str">
        <f>IF(RIGHT(MIS[[#This Row],[Main/Hedge]],4)="MAIN","MAIN","HEDGE")</f>
        <v>MAIN</v>
      </c>
      <c r="AK1189" t="str" cm="1">
        <f t="array" ref="AK1189">_xlfn._xlws.FILTER(Table4[Column1],ISNUMBER(SEARCH(Table4[Column1],MIS[[#This Row],[OrderUniqueIdentifier]])),"")</f>
        <v>VWAP</v>
      </c>
      <c r="AL1189" t="str">
        <f>MIS[[#This Row],[Broker]]</f>
        <v>CHOICE</v>
      </c>
      <c r="AM1189" t="str">
        <f>MIS[[#This Row],[ClientID]]</f>
        <v>D600</v>
      </c>
    </row>
    <row r="1190" spans="1:39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168.75</v>
      </c>
      <c r="AE1190">
        <f>MIS[[#This Row],[OrderAverageTradedPrice]]*MIS[[#This Row],[OrderQuantity]]</f>
        <v>121683.74999999985</v>
      </c>
      <c r="AF1190">
        <f>MIS[[#This Row],[LTP]]*MIS[[#This Row],[OrderQuantity]]</f>
        <v>113906.25</v>
      </c>
      <c r="AG1190">
        <f>IF(MIS[[#This Row],[OrderSide]]="SELL",MIS[[#This Row],[VALUE]]-MIS[[#This Row],[LIVE_VALUE]],MIS[[#This Row],[LIVE_VALUE]]-MIS[[#This Row],[VALUE]])</f>
        <v>7777.4999999998545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0" t="str">
        <f>MIS[[#This Row],[TRADING SYMBOL]]</f>
        <v>NIFTY2552225000CE</v>
      </c>
      <c r="AJ1190" t="str">
        <f>IF(RIGHT(MIS[[#This Row],[Main/Hedge]],4)="MAIN","MAIN","HEDGE")</f>
        <v>MAIN</v>
      </c>
      <c r="AK1190" t="str" cm="1">
        <f t="array" ref="AK1190">_xlfn._xlws.FILTER(Table4[Column1],ISNUMBER(SEARCH(Table4[Column1],MIS[[#This Row],[OrderUniqueIdentifier]])),"")</f>
        <v>VWAP</v>
      </c>
      <c r="AL1190" t="str">
        <f>MIS[[#This Row],[Broker]]</f>
        <v>AR</v>
      </c>
      <c r="AM1190" t="str">
        <f>MIS[[#This Row],[ClientID]]</f>
        <v>GDLP1S332</v>
      </c>
    </row>
    <row r="1191" spans="1:39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168.75</v>
      </c>
      <c r="AE1191">
        <f>MIS[[#This Row],[OrderAverageTradedPrice]]*MIS[[#This Row],[OrderQuantity]]</f>
        <v>27127.5</v>
      </c>
      <c r="AF1191">
        <f>MIS[[#This Row],[LTP]]*MIS[[#This Row],[OrderQuantity]]</f>
        <v>25312.5</v>
      </c>
      <c r="AG1191">
        <f>IF(MIS[[#This Row],[OrderSide]]="SELL",MIS[[#This Row],[VALUE]]-MIS[[#This Row],[LIVE_VALUE]],MIS[[#This Row],[LIVE_VALUE]]-MIS[[#This Row],[VALUE]])</f>
        <v>1815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1" t="str">
        <f>MIS[[#This Row],[TRADING SYMBOL]]</f>
        <v>NIFTY2552225000CE</v>
      </c>
      <c r="AJ1191" t="str">
        <f>IF(RIGHT(MIS[[#This Row],[Main/Hedge]],4)="MAIN","MAIN","HEDGE")</f>
        <v>MAIN</v>
      </c>
      <c r="AK1191" t="str" cm="1">
        <f t="array" ref="AK1191">_xlfn._xlws.FILTER(Table4[Column1],ISNUMBER(SEARCH(Table4[Column1],MIS[[#This Row],[OrderUniqueIdentifier]])),"")</f>
        <v>VWAP</v>
      </c>
      <c r="AL1191" t="str">
        <f>MIS[[#This Row],[Broker]]</f>
        <v>AR</v>
      </c>
      <c r="AM1191" t="str">
        <f>MIS[[#This Row],[ClientID]]</f>
        <v>JPF1A121</v>
      </c>
    </row>
    <row r="1192" spans="1:39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168.75</v>
      </c>
      <c r="AE1192">
        <f>MIS[[#This Row],[OrderAverageTradedPrice]]*MIS[[#This Row],[OrderQuantity]]</f>
        <v>13575</v>
      </c>
      <c r="AF1192">
        <f>MIS[[#This Row],[LTP]]*MIS[[#This Row],[OrderQuantity]]</f>
        <v>12656.25</v>
      </c>
      <c r="AG1192">
        <f>IF(MIS[[#This Row],[OrderSide]]="SELL",MIS[[#This Row],[VALUE]]-MIS[[#This Row],[LIVE_VALUE]],MIS[[#This Row],[LIVE_VALUE]]-MIS[[#This Row],[VALUE]])</f>
        <v>918.75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2" t="str">
        <f>MIS[[#This Row],[TRADING SYMBOL]]</f>
        <v>NIFTY2552225000CE</v>
      </c>
      <c r="AJ1192" t="str">
        <f>IF(RIGHT(MIS[[#This Row],[Main/Hedge]],4)="MAIN","MAIN","HEDGE")</f>
        <v>MAIN</v>
      </c>
      <c r="AK1192" t="str" cm="1">
        <f t="array" ref="AK1192">_xlfn._xlws.FILTER(Table4[Column1],ISNUMBER(SEARCH(Table4[Column1],MIS[[#This Row],[OrderUniqueIdentifier]])),"")</f>
        <v>VWAP</v>
      </c>
      <c r="AL1192" t="str">
        <f>MIS[[#This Row],[Broker]]</f>
        <v>AR</v>
      </c>
      <c r="AM1192" t="str">
        <f>MIS[[#This Row],[ClientID]]</f>
        <v>JPF1A122</v>
      </c>
    </row>
    <row r="1193" spans="1:39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168.75</v>
      </c>
      <c r="AE1193">
        <f>MIS[[#This Row],[OrderAverageTradedPrice]]*MIS[[#This Row],[OrderQuantity]]</f>
        <v>81284.999999999854</v>
      </c>
      <c r="AF1193">
        <f>MIS[[#This Row],[LTP]]*MIS[[#This Row],[OrderQuantity]]</f>
        <v>75937.5</v>
      </c>
      <c r="AG1193">
        <f>IF(MIS[[#This Row],[OrderSide]]="SELL",MIS[[#This Row],[VALUE]]-MIS[[#This Row],[LIVE_VALUE]],MIS[[#This Row],[LIVE_VALUE]]-MIS[[#This Row],[VALUE]])</f>
        <v>5347.4999999998545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3" t="str">
        <f>MIS[[#This Row],[TRADING SYMBOL]]</f>
        <v>NIFTY2552225000CE</v>
      </c>
      <c r="AJ1193" t="str">
        <f>IF(RIGHT(MIS[[#This Row],[Main/Hedge]],4)="MAIN","MAIN","HEDGE")</f>
        <v>MAIN</v>
      </c>
      <c r="AK1193" t="str" cm="1">
        <f t="array" ref="AK1193">_xlfn._xlws.FILTER(Table4[Column1],ISNUMBER(SEARCH(Table4[Column1],MIS[[#This Row],[OrderUniqueIdentifier]])),"")</f>
        <v>VWAP</v>
      </c>
      <c r="AL1193" t="str">
        <f>MIS[[#This Row],[Broker]]</f>
        <v>AR</v>
      </c>
      <c r="AM1193" t="str">
        <f>MIS[[#This Row],[ClientID]]</f>
        <v>JPF1A195</v>
      </c>
    </row>
    <row r="1194" spans="1:39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168.75</v>
      </c>
      <c r="AE1194">
        <f>MIS[[#This Row],[OrderAverageTradedPrice]]*MIS[[#This Row],[OrderQuantity]]</f>
        <v>189682.5</v>
      </c>
      <c r="AF1194">
        <f>MIS[[#This Row],[LTP]]*MIS[[#This Row],[OrderQuantity]]</f>
        <v>177187.5</v>
      </c>
      <c r="AG1194">
        <f>IF(MIS[[#This Row],[OrderSide]]="SELL",MIS[[#This Row],[VALUE]]-MIS[[#This Row],[LIVE_VALUE]],MIS[[#This Row],[LIVE_VALUE]]-MIS[[#This Row],[VALUE]])</f>
        <v>12495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4" t="str">
        <f>MIS[[#This Row],[TRADING SYMBOL]]</f>
        <v>NIFTY2552225000CE</v>
      </c>
      <c r="AJ1194" t="str">
        <f>IF(RIGHT(MIS[[#This Row],[Main/Hedge]],4)="MAIN","MAIN","HEDGE")</f>
        <v>MAIN</v>
      </c>
      <c r="AK1194" t="str" cm="1">
        <f t="array" ref="AK1194">_xlfn._xlws.FILTER(Table4[Column1],ISNUMBER(SEARCH(Table4[Column1],MIS[[#This Row],[OrderUniqueIdentifier]])),"")</f>
        <v>VWAP</v>
      </c>
      <c r="AL1194" t="str">
        <f>MIS[[#This Row],[Broker]]</f>
        <v>AR</v>
      </c>
      <c r="AM1194" t="str">
        <f>MIS[[#This Row],[ClientID]]</f>
        <v>JPF1A197</v>
      </c>
    </row>
    <row r="1195" spans="1:39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168.75</v>
      </c>
      <c r="AE1195">
        <f>MIS[[#This Row],[OrderAverageTradedPrice]]*MIS[[#This Row],[OrderQuantity]]</f>
        <v>13533.75</v>
      </c>
      <c r="AF1195">
        <f>MIS[[#This Row],[LTP]]*MIS[[#This Row],[OrderQuantity]]</f>
        <v>12656.25</v>
      </c>
      <c r="AG1195">
        <f>IF(MIS[[#This Row],[OrderSide]]="SELL",MIS[[#This Row],[VALUE]]-MIS[[#This Row],[LIVE_VALUE]],MIS[[#This Row],[LIVE_VALUE]]-MIS[[#This Row],[VALUE]])</f>
        <v>877.5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5" t="str">
        <f>MIS[[#This Row],[TRADING SYMBOL]]</f>
        <v>NIFTY2552225000CE</v>
      </c>
      <c r="AJ1195" t="str">
        <f>IF(RIGHT(MIS[[#This Row],[Main/Hedge]],4)="MAIN","MAIN","HEDGE")</f>
        <v>MAIN</v>
      </c>
      <c r="AK1195" t="str" cm="1">
        <f t="array" ref="AK1195">_xlfn._xlws.FILTER(Table4[Column1],ISNUMBER(SEARCH(Table4[Column1],MIS[[#This Row],[OrderUniqueIdentifier]])),"")</f>
        <v>VWAP</v>
      </c>
      <c r="AL1195" t="str">
        <f>MIS[[#This Row],[Broker]]</f>
        <v>AR</v>
      </c>
      <c r="AM1195" t="str">
        <f>MIS[[#This Row],[ClientID]]</f>
        <v>JPF1A206</v>
      </c>
    </row>
    <row r="1196" spans="1:39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168.75</v>
      </c>
      <c r="AE1196">
        <f>MIS[[#This Row],[OrderAverageTradedPrice]]*MIS[[#This Row],[OrderQuantity]]</f>
        <v>27045</v>
      </c>
      <c r="AF1196">
        <f>MIS[[#This Row],[LTP]]*MIS[[#This Row],[OrderQuantity]]</f>
        <v>25312.5</v>
      </c>
      <c r="AG1196">
        <f>IF(MIS[[#This Row],[OrderSide]]="SELL",MIS[[#This Row],[VALUE]]-MIS[[#This Row],[LIVE_VALUE]],MIS[[#This Row],[LIVE_VALUE]]-MIS[[#This Row],[VALUE]])</f>
        <v>1732.5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6" t="str">
        <f>MIS[[#This Row],[TRADING SYMBOL]]</f>
        <v>NIFTY2552225000CE</v>
      </c>
      <c r="AJ1196" t="str">
        <f>IF(RIGHT(MIS[[#This Row],[Main/Hedge]],4)="MAIN","MAIN","HEDGE")</f>
        <v>MAIN</v>
      </c>
      <c r="AK1196" t="str" cm="1">
        <f t="array" ref="AK1196">_xlfn._xlws.FILTER(Table4[Column1],ISNUMBER(SEARCH(Table4[Column1],MIS[[#This Row],[OrderUniqueIdentifier]])),"")</f>
        <v>VWAP</v>
      </c>
      <c r="AL1196" t="str">
        <f>MIS[[#This Row],[Broker]]</f>
        <v>AR</v>
      </c>
      <c r="AM1196" t="str">
        <f>MIS[[#This Row],[ClientID]]</f>
        <v>JPF1A207</v>
      </c>
    </row>
    <row r="1197" spans="1:39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55.45</v>
      </c>
      <c r="AE1197">
        <f>MIS[[#This Row],[OrderAverageTradedPrice]]*MIS[[#This Row],[OrderQuantity]]</f>
        <v>27535.999999999985</v>
      </c>
      <c r="AF1197">
        <f>MIS[[#This Row],[LTP]]*MIS[[#This Row],[OrderQuantity]]</f>
        <v>18853</v>
      </c>
      <c r="AG1197">
        <f>IF(MIS[[#This Row],[OrderSide]]="SELL",MIS[[#This Row],[VALUE]]-MIS[[#This Row],[LIVE_VALUE]],MIS[[#This Row],[LIVE_VALUE]]-MIS[[#This Row],[VALUE]])</f>
        <v>-8682.9999999999854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97" t="str">
        <f>MIS[[#This Row],[TRADING SYMBOL]]</f>
        <v>SENSEX2552083400CE</v>
      </c>
      <c r="AJ1197" t="str">
        <f>IF(RIGHT(MIS[[#This Row],[Main/Hedge]],4)="MAIN","MAIN","HEDGE")</f>
        <v>MAIN</v>
      </c>
      <c r="AK1197" t="str" cm="1">
        <f t="array" ref="AK1197">_xlfn._xlws.FILTER(Table4[Column1],ISNUMBER(SEARCH(Table4[Column1],MIS[[#This Row],[OrderUniqueIdentifier]])),"")</f>
        <v>MS</v>
      </c>
      <c r="AL1197" t="str">
        <f>MIS[[#This Row],[Broker]]</f>
        <v>AR</v>
      </c>
      <c r="AM1197" t="str">
        <f>MIS[[#This Row],[ClientID]]</f>
        <v>JPF1A207</v>
      </c>
    </row>
    <row r="1198" spans="1:39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168.75</v>
      </c>
      <c r="AE1198">
        <f>MIS[[#This Row],[OrderAverageTradedPrice]]*MIS[[#This Row],[OrderQuantity]]</f>
        <v>54150</v>
      </c>
      <c r="AF1198">
        <f>MIS[[#This Row],[LTP]]*MIS[[#This Row],[OrderQuantity]]</f>
        <v>50625</v>
      </c>
      <c r="AG1198">
        <f>IF(MIS[[#This Row],[OrderSide]]="SELL",MIS[[#This Row],[VALUE]]-MIS[[#This Row],[LIVE_VALUE]],MIS[[#This Row],[LIVE_VALUE]]-MIS[[#This Row],[VALUE]])</f>
        <v>3525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8" t="str">
        <f>MIS[[#This Row],[TRADING SYMBOL]]</f>
        <v>NIFTY2552225000CE</v>
      </c>
      <c r="AJ1198" t="str">
        <f>IF(RIGHT(MIS[[#This Row],[Main/Hedge]],4)="MAIN","MAIN","HEDGE")</f>
        <v>MAIN</v>
      </c>
      <c r="AK1198" t="str" cm="1">
        <f t="array" ref="AK1198">_xlfn._xlws.FILTER(Table4[Column1],ISNUMBER(SEARCH(Table4[Column1],MIS[[#This Row],[OrderUniqueIdentifier]])),"")</f>
        <v>VWAP</v>
      </c>
      <c r="AL1198" t="str">
        <f>MIS[[#This Row],[Broker]]</f>
        <v>AR</v>
      </c>
      <c r="AM1198" t="str">
        <f>MIS[[#This Row],[ClientID]]</f>
        <v>JPF1A229</v>
      </c>
    </row>
    <row r="1199" spans="1:39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168.75</v>
      </c>
      <c r="AE1199">
        <f>MIS[[#This Row],[OrderAverageTradedPrice]]*MIS[[#This Row],[OrderQuantity]]</f>
        <v>108532.5</v>
      </c>
      <c r="AF1199">
        <f>MIS[[#This Row],[LTP]]*MIS[[#This Row],[OrderQuantity]]</f>
        <v>101250</v>
      </c>
      <c r="AG1199">
        <f>IF(MIS[[#This Row],[OrderSide]]="SELL",MIS[[#This Row],[VALUE]]-MIS[[#This Row],[LIVE_VALUE]],MIS[[#This Row],[LIVE_VALUE]]-MIS[[#This Row],[VALUE]])</f>
        <v>7282.5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9" t="str">
        <f>MIS[[#This Row],[TRADING SYMBOL]]</f>
        <v>NIFTY2552225000CE</v>
      </c>
      <c r="AJ1199" t="str">
        <f>IF(RIGHT(MIS[[#This Row],[Main/Hedge]],4)="MAIN","MAIN","HEDGE")</f>
        <v>MAIN</v>
      </c>
      <c r="AK1199" t="str" cm="1">
        <f t="array" ref="AK1199">_xlfn._xlws.FILTER(Table4[Column1],ISNUMBER(SEARCH(Table4[Column1],MIS[[#This Row],[OrderUniqueIdentifier]])),"")</f>
        <v>VWAP</v>
      </c>
      <c r="AL1199" t="str">
        <f>MIS[[#This Row],[Broker]]</f>
        <v>AR</v>
      </c>
      <c r="AM1199" t="str">
        <f>MIS[[#This Row],[ClientID]]</f>
        <v>JPF1D108</v>
      </c>
    </row>
    <row r="1200" spans="1:39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6.55</v>
      </c>
      <c r="AE1200">
        <f>MIS[[#This Row],[OrderAverageTradedPrice]]*MIS[[#This Row],[OrderQuantity]]</f>
        <v>440</v>
      </c>
      <c r="AF1200">
        <f>MIS[[#This Row],[LTP]]*MIS[[#This Row],[OrderQuantity]]</f>
        <v>262</v>
      </c>
      <c r="AG1200">
        <f>IF(MIS[[#This Row],[OrderSide]]="SELL",MIS[[#This Row],[VALUE]]-MIS[[#This Row],[LIVE_VALUE]],MIS[[#This Row],[LIVE_VALUE]]-MIS[[#This Row],[VALUE]])</f>
        <v>-178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  <c r="AL1200" t="str">
        <f>MIS[[#This Row],[Broker]]</f>
        <v>AR</v>
      </c>
      <c r="AM1200" t="str">
        <f>MIS[[#This Row],[ClientID]]</f>
        <v>JPF1G159</v>
      </c>
    </row>
    <row r="1201" spans="1:39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168.75</v>
      </c>
      <c r="AE1201">
        <f>MIS[[#This Row],[OrderAverageTradedPrice]]*MIS[[#This Row],[OrderQuantity]]</f>
        <v>27142.5</v>
      </c>
      <c r="AF1201">
        <f>MIS[[#This Row],[LTP]]*MIS[[#This Row],[OrderQuantity]]</f>
        <v>25312.5</v>
      </c>
      <c r="AG1201">
        <f>IF(MIS[[#This Row],[OrderSide]]="SELL",MIS[[#This Row],[VALUE]]-MIS[[#This Row],[LIVE_VALUE]],MIS[[#This Row],[LIVE_VALUE]]-MIS[[#This Row],[VALUE]])</f>
        <v>1830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1" t="str">
        <f>MIS[[#This Row],[TRADING SYMBOL]]</f>
        <v>NIFTY2552225000CE</v>
      </c>
      <c r="AJ1201" t="str">
        <f>IF(RIGHT(MIS[[#This Row],[Main/Hedge]],4)="MAIN","MAIN","HEDGE")</f>
        <v>MAIN</v>
      </c>
      <c r="AK1201" t="str" cm="1">
        <f t="array" ref="AK1201">_xlfn._xlws.FILTER(Table4[Column1],ISNUMBER(SEARCH(Table4[Column1],MIS[[#This Row],[OrderUniqueIdentifier]])),"")</f>
        <v>VWAP</v>
      </c>
      <c r="AL1201" t="str">
        <f>MIS[[#This Row],[Broker]]</f>
        <v>AR</v>
      </c>
      <c r="AM1201" t="str">
        <f>MIS[[#This Row],[ClientID]]</f>
        <v>JPF1G159</v>
      </c>
    </row>
    <row r="1202" spans="1:39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168.75</v>
      </c>
      <c r="AE1202">
        <f>MIS[[#This Row],[OrderAverageTradedPrice]]*MIS[[#This Row],[OrderQuantity]]</f>
        <v>189588.74999999971</v>
      </c>
      <c r="AF1202">
        <f>MIS[[#This Row],[LTP]]*MIS[[#This Row],[OrderQuantity]]</f>
        <v>177187.5</v>
      </c>
      <c r="AG1202">
        <f>IF(MIS[[#This Row],[OrderSide]]="SELL",MIS[[#This Row],[VALUE]]-MIS[[#This Row],[LIVE_VALUE]],MIS[[#This Row],[LIVE_VALUE]]-MIS[[#This Row],[VALUE]])</f>
        <v>12401.249999999709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2" t="str">
        <f>MIS[[#This Row],[TRADING SYMBOL]]</f>
        <v>NIFTY2552225000CE</v>
      </c>
      <c r="AJ1202" t="str">
        <f>IF(RIGHT(MIS[[#This Row],[Main/Hedge]],4)="MAIN","MAIN","HEDGE")</f>
        <v>MAIN</v>
      </c>
      <c r="AK1202" t="str" cm="1">
        <f t="array" ref="AK1202">_xlfn._xlws.FILTER(Table4[Column1],ISNUMBER(SEARCH(Table4[Column1],MIS[[#This Row],[OrderUniqueIdentifier]])),"")</f>
        <v>VWAP</v>
      </c>
      <c r="AL1202" t="str">
        <f>MIS[[#This Row],[Broker]]</f>
        <v>AR</v>
      </c>
      <c r="AM1202" t="str">
        <f>MIS[[#This Row],[ClientID]]</f>
        <v>JPF1K110</v>
      </c>
    </row>
    <row r="1203" spans="1:39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168.75</v>
      </c>
      <c r="AE1203">
        <f>MIS[[#This Row],[OrderAverageTradedPrice]]*MIS[[#This Row],[OrderQuantity]]</f>
        <v>27067.5</v>
      </c>
      <c r="AF1203">
        <f>MIS[[#This Row],[LTP]]*MIS[[#This Row],[OrderQuantity]]</f>
        <v>25312.5</v>
      </c>
      <c r="AG1203">
        <f>IF(MIS[[#This Row],[OrderSide]]="SELL",MIS[[#This Row],[VALUE]]-MIS[[#This Row],[LIVE_VALUE]],MIS[[#This Row],[LIVE_VALUE]]-MIS[[#This Row],[VALUE]])</f>
        <v>1755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3" t="str">
        <f>MIS[[#This Row],[TRADING SYMBOL]]</f>
        <v>NIFTY2552225000CE</v>
      </c>
      <c r="AJ1203" t="str">
        <f>IF(RIGHT(MIS[[#This Row],[Main/Hedge]],4)="MAIN","MAIN","HEDGE")</f>
        <v>MAIN</v>
      </c>
      <c r="AK1203" t="str" cm="1">
        <f t="array" ref="AK1203">_xlfn._xlws.FILTER(Table4[Column1],ISNUMBER(SEARCH(Table4[Column1],MIS[[#This Row],[OrderUniqueIdentifier]])),"")</f>
        <v>VWAP</v>
      </c>
      <c r="AL1203" t="str">
        <f>MIS[[#This Row],[Broker]]</f>
        <v>AR</v>
      </c>
      <c r="AM1203" t="str">
        <f>MIS[[#This Row],[ClientID]]</f>
        <v>JPF1L102</v>
      </c>
    </row>
    <row r="1204" spans="1:39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168.75</v>
      </c>
      <c r="AE1204">
        <f>MIS[[#This Row],[OrderAverageTradedPrice]]*MIS[[#This Row],[OrderQuantity]]</f>
        <v>27090</v>
      </c>
      <c r="AF1204">
        <f>MIS[[#This Row],[LTP]]*MIS[[#This Row],[OrderQuantity]]</f>
        <v>25312.5</v>
      </c>
      <c r="AG1204">
        <f>IF(MIS[[#This Row],[OrderSide]]="SELL",MIS[[#This Row],[VALUE]]-MIS[[#This Row],[LIVE_VALUE]],MIS[[#This Row],[LIVE_VALUE]]-MIS[[#This Row],[VALUE]])</f>
        <v>1777.5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4" t="str">
        <f>MIS[[#This Row],[TRADING SYMBOL]]</f>
        <v>NIFTY2552225000CE</v>
      </c>
      <c r="AJ1204" t="str">
        <f>IF(RIGHT(MIS[[#This Row],[Main/Hedge]],4)="MAIN","MAIN","HEDGE")</f>
        <v>MAIN</v>
      </c>
      <c r="AK1204" t="str" cm="1">
        <f t="array" ref="AK1204">_xlfn._xlws.FILTER(Table4[Column1],ISNUMBER(SEARCH(Table4[Column1],MIS[[#This Row],[OrderUniqueIdentifier]])),"")</f>
        <v>VWAP</v>
      </c>
      <c r="AL1204" t="str">
        <f>MIS[[#This Row],[Broker]]</f>
        <v>AR</v>
      </c>
      <c r="AM1204" t="str">
        <f>MIS[[#This Row],[ClientID]]</f>
        <v>JPF1M174</v>
      </c>
    </row>
    <row r="1205" spans="1:39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168.75</v>
      </c>
      <c r="AE1205">
        <f>MIS[[#This Row],[OrderAverageTradedPrice]]*MIS[[#This Row],[OrderQuantity]]</f>
        <v>94769.999999999622</v>
      </c>
      <c r="AF1205">
        <f>MIS[[#This Row],[LTP]]*MIS[[#This Row],[OrderQuantity]]</f>
        <v>88593.75</v>
      </c>
      <c r="AG1205">
        <f>IF(MIS[[#This Row],[OrderSide]]="SELL",MIS[[#This Row],[VALUE]]-MIS[[#This Row],[LIVE_VALUE]],MIS[[#This Row],[LIVE_VALUE]]-MIS[[#This Row],[VALUE]])</f>
        <v>6176.2499999996217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5" t="str">
        <f>MIS[[#This Row],[TRADING SYMBOL]]</f>
        <v>NIFTY2552225000CE</v>
      </c>
      <c r="AJ1205" t="str">
        <f>IF(RIGHT(MIS[[#This Row],[Main/Hedge]],4)="MAIN","MAIN","HEDGE")</f>
        <v>MAIN</v>
      </c>
      <c r="AK1205" t="str" cm="1">
        <f t="array" ref="AK1205">_xlfn._xlws.FILTER(Table4[Column1],ISNUMBER(SEARCH(Table4[Column1],MIS[[#This Row],[OrderUniqueIdentifier]])),"")</f>
        <v>VWAP</v>
      </c>
      <c r="AL1205" t="str">
        <f>MIS[[#This Row],[Broker]]</f>
        <v>AR</v>
      </c>
      <c r="AM1205" t="str">
        <f>MIS[[#This Row],[ClientID]]</f>
        <v>JPF1M176</v>
      </c>
    </row>
    <row r="1206" spans="1:39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168.75</v>
      </c>
      <c r="AE1206">
        <f>MIS[[#This Row],[OrderAverageTradedPrice]]*MIS[[#This Row],[OrderQuantity]]</f>
        <v>81172.499999999854</v>
      </c>
      <c r="AF1206">
        <f>MIS[[#This Row],[LTP]]*MIS[[#This Row],[OrderQuantity]]</f>
        <v>75937.5</v>
      </c>
      <c r="AG1206">
        <f>IF(MIS[[#This Row],[OrderSide]]="SELL",MIS[[#This Row],[VALUE]]-MIS[[#This Row],[LIVE_VALUE]],MIS[[#This Row],[LIVE_VALUE]]-MIS[[#This Row],[VALUE]])</f>
        <v>5234.9999999998545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6" t="str">
        <f>MIS[[#This Row],[TRADING SYMBOL]]</f>
        <v>NIFTY2552225000CE</v>
      </c>
      <c r="AJ1206" t="str">
        <f>IF(RIGHT(MIS[[#This Row],[Main/Hedge]],4)="MAIN","MAIN","HEDGE")</f>
        <v>MAIN</v>
      </c>
      <c r="AK1206" t="str" cm="1">
        <f t="array" ref="AK1206">_xlfn._xlws.FILTER(Table4[Column1],ISNUMBER(SEARCH(Table4[Column1],MIS[[#This Row],[OrderUniqueIdentifier]])),"")</f>
        <v>VWAP</v>
      </c>
      <c r="AL1206" t="str">
        <f>MIS[[#This Row],[Broker]]</f>
        <v>AR</v>
      </c>
      <c r="AM1206" t="str">
        <f>MIS[[#This Row],[ClientID]]</f>
        <v>JPF1N112</v>
      </c>
    </row>
    <row r="1207" spans="1:39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168.75</v>
      </c>
      <c r="AE1207">
        <f>MIS[[#This Row],[OrderAverageTradedPrice]]*MIS[[#This Row],[OrderQuantity]]</f>
        <v>40623.75</v>
      </c>
      <c r="AF1207">
        <f>MIS[[#This Row],[LTP]]*MIS[[#This Row],[OrderQuantity]]</f>
        <v>37968.75</v>
      </c>
      <c r="AG1207">
        <f>IF(MIS[[#This Row],[OrderSide]]="SELL",MIS[[#This Row],[VALUE]]-MIS[[#This Row],[LIVE_VALUE]],MIS[[#This Row],[LIVE_VALUE]]-MIS[[#This Row],[VALUE]])</f>
        <v>2655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7" t="str">
        <f>MIS[[#This Row],[TRADING SYMBOL]]</f>
        <v>NIFTY2552225000CE</v>
      </c>
      <c r="AJ1207" t="str">
        <f>IF(RIGHT(MIS[[#This Row],[Main/Hedge]],4)="MAIN","MAIN","HEDGE")</f>
        <v>MAIN</v>
      </c>
      <c r="AK1207" t="str" cm="1">
        <f t="array" ref="AK1207">_xlfn._xlws.FILTER(Table4[Column1],ISNUMBER(SEARCH(Table4[Column1],MIS[[#This Row],[OrderUniqueIdentifier]])),"")</f>
        <v>VWAP</v>
      </c>
      <c r="AL1207" t="str">
        <f>MIS[[#This Row],[Broker]]</f>
        <v>AR</v>
      </c>
      <c r="AM1207" t="str">
        <f>MIS[[#This Row],[ClientID]]</f>
        <v>JPF1N171</v>
      </c>
    </row>
    <row r="1208" spans="1:39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168.75</v>
      </c>
      <c r="AE1208">
        <f>MIS[[#This Row],[OrderAverageTradedPrice]]*MIS[[#This Row],[OrderQuantity]]</f>
        <v>216498.75</v>
      </c>
      <c r="AF1208">
        <f>MIS[[#This Row],[LTP]]*MIS[[#This Row],[OrderQuantity]]</f>
        <v>202500</v>
      </c>
      <c r="AG1208">
        <f>IF(MIS[[#This Row],[OrderSide]]="SELL",MIS[[#This Row],[VALUE]]-MIS[[#This Row],[LIVE_VALUE]],MIS[[#This Row],[LIVE_VALUE]]-MIS[[#This Row],[VALUE]])</f>
        <v>13998.75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8" t="str">
        <f>MIS[[#This Row],[TRADING SYMBOL]]</f>
        <v>NIFTY2552225000CE</v>
      </c>
      <c r="AJ1208" t="str">
        <f>IF(RIGHT(MIS[[#This Row],[Main/Hedge]],4)="MAIN","MAIN","HEDGE")</f>
        <v>MAIN</v>
      </c>
      <c r="AK1208" t="str" cm="1">
        <f t="array" ref="AK1208">_xlfn._xlws.FILTER(Table4[Column1],ISNUMBER(SEARCH(Table4[Column1],MIS[[#This Row],[OrderUniqueIdentifier]])),"")</f>
        <v>VWAP</v>
      </c>
      <c r="AL1208" t="str">
        <f>MIS[[#This Row],[Broker]]</f>
        <v>AR</v>
      </c>
      <c r="AM1208" t="str">
        <f>MIS[[#This Row],[ClientID]]</f>
        <v>JPF1N172</v>
      </c>
    </row>
    <row r="1209" spans="1:39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168.75</v>
      </c>
      <c r="AE1209">
        <f>MIS[[#This Row],[OrderAverageTradedPrice]]*MIS[[#This Row],[OrderQuantity]]</f>
        <v>27060</v>
      </c>
      <c r="AF1209">
        <f>MIS[[#This Row],[LTP]]*MIS[[#This Row],[OrderQuantity]]</f>
        <v>25312.5</v>
      </c>
      <c r="AG1209">
        <f>IF(MIS[[#This Row],[OrderSide]]="SELL",MIS[[#This Row],[VALUE]]-MIS[[#This Row],[LIVE_VALUE]],MIS[[#This Row],[LIVE_VALUE]]-MIS[[#This Row],[VALUE]])</f>
        <v>1747.5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9" t="str">
        <f>MIS[[#This Row],[TRADING SYMBOL]]</f>
        <v>NIFTY2552225000CE</v>
      </c>
      <c r="AJ1209" t="str">
        <f>IF(RIGHT(MIS[[#This Row],[Main/Hedge]],4)="MAIN","MAIN","HEDGE")</f>
        <v>MAIN</v>
      </c>
      <c r="AK1209" t="str" cm="1">
        <f t="array" ref="AK1209">_xlfn._xlws.FILTER(Table4[Column1],ISNUMBER(SEARCH(Table4[Column1],MIS[[#This Row],[OrderUniqueIdentifier]])),"")</f>
        <v>VWAP</v>
      </c>
      <c r="AL1209" t="str">
        <f>MIS[[#This Row],[Broker]]</f>
        <v>AR</v>
      </c>
      <c r="AM1209" t="str">
        <f>MIS[[#This Row],[ClientID]]</f>
        <v>JPF1N180</v>
      </c>
    </row>
    <row r="1210" spans="1:39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168.75</v>
      </c>
      <c r="AE1210">
        <f>MIS[[#This Row],[OrderAverageTradedPrice]]*MIS[[#This Row],[OrderQuantity]]</f>
        <v>54277.5</v>
      </c>
      <c r="AF1210">
        <f>MIS[[#This Row],[LTP]]*MIS[[#This Row],[OrderQuantity]]</f>
        <v>50625</v>
      </c>
      <c r="AG1210">
        <f>IF(MIS[[#This Row],[OrderSide]]="SELL",MIS[[#This Row],[VALUE]]-MIS[[#This Row],[LIVE_VALUE]],MIS[[#This Row],[LIVE_VALUE]]-MIS[[#This Row],[VALUE]])</f>
        <v>3652.5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0" t="str">
        <f>MIS[[#This Row],[TRADING SYMBOL]]</f>
        <v>NIFTY2552225000CE</v>
      </c>
      <c r="AJ1210" t="str">
        <f>IF(RIGHT(MIS[[#This Row],[Main/Hedge]],4)="MAIN","MAIN","HEDGE")</f>
        <v>MAIN</v>
      </c>
      <c r="AK1210" t="str" cm="1">
        <f t="array" ref="AK1210">_xlfn._xlws.FILTER(Table4[Column1],ISNUMBER(SEARCH(Table4[Column1],MIS[[#This Row],[OrderUniqueIdentifier]])),"")</f>
        <v>VWAP</v>
      </c>
      <c r="AL1210" t="str">
        <f>MIS[[#This Row],[Broker]]</f>
        <v>AR</v>
      </c>
      <c r="AM1210" t="str">
        <f>MIS[[#This Row],[ClientID]]</f>
        <v>JPF1R123</v>
      </c>
    </row>
    <row r="1211" spans="1:39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6.55</v>
      </c>
      <c r="AE1211">
        <f>MIS[[#This Row],[OrderAverageTradedPrice]]*MIS[[#This Row],[OrderQuantity]]</f>
        <v>440</v>
      </c>
      <c r="AF1211">
        <f>MIS[[#This Row],[LTP]]*MIS[[#This Row],[OrderQuantity]]</f>
        <v>262</v>
      </c>
      <c r="AG1211">
        <f>IF(MIS[[#This Row],[OrderSide]]="SELL",MIS[[#This Row],[VALUE]]-MIS[[#This Row],[LIVE_VALUE]],MIS[[#This Row],[LIVE_VALUE]]-MIS[[#This Row],[VALUE]])</f>
        <v>-178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SENSEX2552084800CE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  <c r="AL1211" t="str">
        <f>MIS[[#This Row],[Broker]]</f>
        <v>AR</v>
      </c>
      <c r="AM1211" t="str">
        <f>MIS[[#This Row],[ClientID]]</f>
        <v>JPF1R193</v>
      </c>
    </row>
    <row r="1212" spans="1:39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168.75</v>
      </c>
      <c r="AE1212">
        <f>MIS[[#This Row],[OrderAverageTradedPrice]]*MIS[[#This Row],[OrderQuantity]]</f>
        <v>13522.5</v>
      </c>
      <c r="AF1212">
        <f>MIS[[#This Row],[LTP]]*MIS[[#This Row],[OrderQuantity]]</f>
        <v>12656.25</v>
      </c>
      <c r="AG1212">
        <f>IF(MIS[[#This Row],[OrderSide]]="SELL",MIS[[#This Row],[VALUE]]-MIS[[#This Row],[LIVE_VALUE]],MIS[[#This Row],[LIVE_VALUE]]-MIS[[#This Row],[VALUE]])</f>
        <v>866.25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2" t="str">
        <f>MIS[[#This Row],[TRADING SYMBOL]]</f>
        <v>NIFTY2552225000CE</v>
      </c>
      <c r="AJ1212" t="str">
        <f>IF(RIGHT(MIS[[#This Row],[Main/Hedge]],4)="MAIN","MAIN","HEDGE")</f>
        <v>MAIN</v>
      </c>
      <c r="AK1212" t="str" cm="1">
        <f t="array" ref="AK1212">_xlfn._xlws.FILTER(Table4[Column1],ISNUMBER(SEARCH(Table4[Column1],MIS[[#This Row],[OrderUniqueIdentifier]])),"")</f>
        <v>VWAP</v>
      </c>
      <c r="AL1212" t="str">
        <f>MIS[[#This Row],[Broker]]</f>
        <v>AR</v>
      </c>
      <c r="AM1212" t="str">
        <f>MIS[[#This Row],[ClientID]]</f>
        <v>JPF1R194</v>
      </c>
    </row>
    <row r="1213" spans="1:39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168.75</v>
      </c>
      <c r="AE1213">
        <f>MIS[[#This Row],[OrderAverageTradedPrice]]*MIS[[#This Row],[OrderQuantity]]</f>
        <v>162479.99999999968</v>
      </c>
      <c r="AF1213">
        <f>MIS[[#This Row],[LTP]]*MIS[[#This Row],[OrderQuantity]]</f>
        <v>151875</v>
      </c>
      <c r="AG1213">
        <f>IF(MIS[[#This Row],[OrderSide]]="SELL",MIS[[#This Row],[VALUE]]-MIS[[#This Row],[LIVE_VALUE]],MIS[[#This Row],[LIVE_VALUE]]-MIS[[#This Row],[VALUE]])</f>
        <v>10604.99999999968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3" t="str">
        <f>MIS[[#This Row],[TRADING SYMBOL]]</f>
        <v>NIFTY2552225000CE</v>
      </c>
      <c r="AJ1213" t="str">
        <f>IF(RIGHT(MIS[[#This Row],[Main/Hedge]],4)="MAIN","MAIN","HEDGE")</f>
        <v>MAIN</v>
      </c>
      <c r="AK1213" t="str" cm="1">
        <f t="array" ref="AK1213">_xlfn._xlws.FILTER(Table4[Column1],ISNUMBER(SEARCH(Table4[Column1],MIS[[#This Row],[OrderUniqueIdentifier]])),"")</f>
        <v>VWAP</v>
      </c>
      <c r="AL1213" t="str">
        <f>MIS[[#This Row],[Broker]]</f>
        <v>AR</v>
      </c>
      <c r="AM1213" t="str">
        <f>MIS[[#This Row],[ClientID]]</f>
        <v>JPF1R197</v>
      </c>
    </row>
    <row r="1214" spans="1:39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168.75</v>
      </c>
      <c r="AE1214">
        <f>MIS[[#This Row],[OrderAverageTradedPrice]]*MIS[[#This Row],[OrderQuantity]]</f>
        <v>94987.499999999767</v>
      </c>
      <c r="AF1214">
        <f>MIS[[#This Row],[LTP]]*MIS[[#This Row],[OrderQuantity]]</f>
        <v>88593.75</v>
      </c>
      <c r="AG1214">
        <f>IF(MIS[[#This Row],[OrderSide]]="SELL",MIS[[#This Row],[VALUE]]-MIS[[#This Row],[LIVE_VALUE]],MIS[[#This Row],[LIVE_VALUE]]-MIS[[#This Row],[VALUE]])</f>
        <v>6393.7499999997672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4" t="str">
        <f>MIS[[#This Row],[TRADING SYMBOL]]</f>
        <v>NIFTY2552225000CE</v>
      </c>
      <c r="AJ1214" t="str">
        <f>IF(RIGHT(MIS[[#This Row],[Main/Hedge]],4)="MAIN","MAIN","HEDGE")</f>
        <v>MAIN</v>
      </c>
      <c r="AK1214" t="str" cm="1">
        <f t="array" ref="AK1214">_xlfn._xlws.FILTER(Table4[Column1],ISNUMBER(SEARCH(Table4[Column1],MIS[[#This Row],[OrderUniqueIdentifier]])),"")</f>
        <v>VWAP</v>
      </c>
      <c r="AL1214" t="str">
        <f>MIS[[#This Row],[Broker]]</f>
        <v>AR</v>
      </c>
      <c r="AM1214" t="str">
        <f>MIS[[#This Row],[ClientID]]</f>
        <v>JPF1R202</v>
      </c>
    </row>
    <row r="1215" spans="1:39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168.75</v>
      </c>
      <c r="AE1215">
        <f>MIS[[#This Row],[OrderAverageTradedPrice]]*MIS[[#This Row],[OrderQuantity]]</f>
        <v>40687.499999999927</v>
      </c>
      <c r="AF1215">
        <f>MIS[[#This Row],[LTP]]*MIS[[#This Row],[OrderQuantity]]</f>
        <v>37968.75</v>
      </c>
      <c r="AG1215">
        <f>IF(MIS[[#This Row],[OrderSide]]="SELL",MIS[[#This Row],[VALUE]]-MIS[[#This Row],[LIVE_VALUE]],MIS[[#This Row],[LIVE_VALUE]]-MIS[[#This Row],[VALUE]])</f>
        <v>2718.7499999999272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5" t="str">
        <f>MIS[[#This Row],[TRADING SYMBOL]]</f>
        <v>NIFTY2552225000CE</v>
      </c>
      <c r="AJ1215" t="str">
        <f>IF(RIGHT(MIS[[#This Row],[Main/Hedge]],4)="MAIN","MAIN","HEDGE")</f>
        <v>MAIN</v>
      </c>
      <c r="AK1215" t="str" cm="1">
        <f t="array" ref="AK1215">_xlfn._xlws.FILTER(Table4[Column1],ISNUMBER(SEARCH(Table4[Column1],MIS[[#This Row],[OrderUniqueIdentifier]])),"")</f>
        <v>VWAP</v>
      </c>
      <c r="AL1215" t="str">
        <f>MIS[[#This Row],[Broker]]</f>
        <v>AR</v>
      </c>
      <c r="AM1215" t="str">
        <f>MIS[[#This Row],[ClientID]]</f>
        <v>JPF1S152</v>
      </c>
    </row>
    <row r="1216" spans="1:39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168.75</v>
      </c>
      <c r="AE1216">
        <f>MIS[[#This Row],[OrderAverageTradedPrice]]*MIS[[#This Row],[OrderQuantity]]</f>
        <v>13522.5</v>
      </c>
      <c r="AF1216">
        <f>MIS[[#This Row],[LTP]]*MIS[[#This Row],[OrderQuantity]]</f>
        <v>12656.25</v>
      </c>
      <c r="AG1216">
        <f>IF(MIS[[#This Row],[OrderSide]]="SELL",MIS[[#This Row],[VALUE]]-MIS[[#This Row],[LIVE_VALUE]],MIS[[#This Row],[LIVE_VALUE]]-MIS[[#This Row],[VALUE]])</f>
        <v>866.25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6" t="str">
        <f>MIS[[#This Row],[TRADING SYMBOL]]</f>
        <v>NIFTY2552225000CE</v>
      </c>
      <c r="AJ1216" t="str">
        <f>IF(RIGHT(MIS[[#This Row],[Main/Hedge]],4)="MAIN","MAIN","HEDGE")</f>
        <v>MAIN</v>
      </c>
      <c r="AK1216" t="str" cm="1">
        <f t="array" ref="AK1216">_xlfn._xlws.FILTER(Table4[Column1],ISNUMBER(SEARCH(Table4[Column1],MIS[[#This Row],[OrderUniqueIdentifier]])),"")</f>
        <v>VWAP</v>
      </c>
      <c r="AL1216" t="str">
        <f>MIS[[#This Row],[Broker]]</f>
        <v>AR</v>
      </c>
      <c r="AM1216" t="str">
        <f>MIS[[#This Row],[ClientID]]</f>
        <v>JPF1S210</v>
      </c>
    </row>
    <row r="1217" spans="1:39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168.75</v>
      </c>
      <c r="AE1217">
        <f>MIS[[#This Row],[OrderAverageTradedPrice]]*MIS[[#This Row],[OrderQuantity]]</f>
        <v>13541.25</v>
      </c>
      <c r="AF1217">
        <f>MIS[[#This Row],[LTP]]*MIS[[#This Row],[OrderQuantity]]</f>
        <v>12656.25</v>
      </c>
      <c r="AG1217">
        <f>IF(MIS[[#This Row],[OrderSide]]="SELL",MIS[[#This Row],[VALUE]]-MIS[[#This Row],[LIVE_VALUE]],MIS[[#This Row],[LIVE_VALUE]]-MIS[[#This Row],[VALUE]])</f>
        <v>885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7" t="str">
        <f>MIS[[#This Row],[TRADING SYMBOL]]</f>
        <v>NIFTY2552225000CE</v>
      </c>
      <c r="AJ1217" t="str">
        <f>IF(RIGHT(MIS[[#This Row],[Main/Hedge]],4)="MAIN","MAIN","HEDGE")</f>
        <v>MAIN</v>
      </c>
      <c r="AK1217" t="str" cm="1">
        <f t="array" ref="AK1217">_xlfn._xlws.FILTER(Table4[Column1],ISNUMBER(SEARCH(Table4[Column1],MIS[[#This Row],[OrderUniqueIdentifier]])),"")</f>
        <v>VWAP</v>
      </c>
      <c r="AL1217" t="str">
        <f>MIS[[#This Row],[Broker]]</f>
        <v>AR</v>
      </c>
      <c r="AM1217" t="str">
        <f>MIS[[#This Row],[ClientID]]</f>
        <v>JPF1S213</v>
      </c>
    </row>
    <row r="1218" spans="1:39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168.75</v>
      </c>
      <c r="AE1218">
        <f>MIS[[#This Row],[OrderAverageTradedPrice]]*MIS[[#This Row],[OrderQuantity]]</f>
        <v>27041.25</v>
      </c>
      <c r="AF1218">
        <f>MIS[[#This Row],[LTP]]*MIS[[#This Row],[OrderQuantity]]</f>
        <v>25312.5</v>
      </c>
      <c r="AG1218">
        <f>IF(MIS[[#This Row],[OrderSide]]="SELL",MIS[[#This Row],[VALUE]]-MIS[[#This Row],[LIVE_VALUE]],MIS[[#This Row],[LIVE_VALUE]]-MIS[[#This Row],[VALUE]])</f>
        <v>1728.75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8" t="str">
        <f>MIS[[#This Row],[TRADING SYMBOL]]</f>
        <v>NIFTY2552225000CE</v>
      </c>
      <c r="AJ1218" t="str">
        <f>IF(RIGHT(MIS[[#This Row],[Main/Hedge]],4)="MAIN","MAIN","HEDGE")</f>
        <v>MAIN</v>
      </c>
      <c r="AK1218" t="str" cm="1">
        <f t="array" ref="AK1218">_xlfn._xlws.FILTER(Table4[Column1],ISNUMBER(SEARCH(Table4[Column1],MIS[[#This Row],[OrderUniqueIdentifier]])),"")</f>
        <v>VWAP</v>
      </c>
      <c r="AL1218" t="str">
        <f>MIS[[#This Row],[Broker]]</f>
        <v>AR</v>
      </c>
      <c r="AM1218" t="str">
        <f>MIS[[#This Row],[ClientID]]</f>
        <v>JPF1S217</v>
      </c>
    </row>
    <row r="1219" spans="1:39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55.45</v>
      </c>
      <c r="AE1219">
        <f>MIS[[#This Row],[OrderAverageTradedPrice]]*MIS[[#This Row],[OrderQuantity]]</f>
        <v>1629</v>
      </c>
      <c r="AF1219">
        <f>MIS[[#This Row],[LTP]]*MIS[[#This Row],[OrderQuantity]]</f>
        <v>1109</v>
      </c>
      <c r="AG1219">
        <f>IF(MIS[[#This Row],[OrderSide]]="SELL",MIS[[#This Row],[VALUE]]-MIS[[#This Row],[LIVE_VALUE]],MIS[[#This Row],[LIVE_VALUE]]-MIS[[#This Row],[VALUE]])</f>
        <v>-520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19" t="str">
        <f>MIS[[#This Row],[TRADING SYMBOL]]</f>
        <v>SENSEX2552083400CE</v>
      </c>
      <c r="AJ1219" t="str">
        <f>IF(RIGHT(MIS[[#This Row],[Main/Hedge]],4)="MAIN","MAIN","HEDGE")</f>
        <v>MAIN</v>
      </c>
      <c r="AK1219" t="str" cm="1">
        <f t="array" ref="AK1219">_xlfn._xlws.FILTER(Table4[Column1],ISNUMBER(SEARCH(Table4[Column1],MIS[[#This Row],[OrderUniqueIdentifier]])),"")</f>
        <v>MS</v>
      </c>
      <c r="AL1219" t="str">
        <f>MIS[[#This Row],[Broker]]</f>
        <v>AR</v>
      </c>
      <c r="AM1219" t="str">
        <f>MIS[[#This Row],[ClientID]]</f>
        <v>JPF1S217</v>
      </c>
    </row>
    <row r="1220" spans="1:39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168.75</v>
      </c>
      <c r="AE1220">
        <f>MIS[[#This Row],[OrderAverageTradedPrice]]*MIS[[#This Row],[OrderQuantity]]</f>
        <v>81247.5</v>
      </c>
      <c r="AF1220">
        <f>MIS[[#This Row],[LTP]]*MIS[[#This Row],[OrderQuantity]]</f>
        <v>75937.5</v>
      </c>
      <c r="AG1220">
        <f>IF(MIS[[#This Row],[OrderSide]]="SELL",MIS[[#This Row],[VALUE]]-MIS[[#This Row],[LIVE_VALUE]],MIS[[#This Row],[LIVE_VALUE]]-MIS[[#This Row],[VALUE]])</f>
        <v>5310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0" t="str">
        <f>MIS[[#This Row],[TRADING SYMBOL]]</f>
        <v>NIFTY2552225000CE</v>
      </c>
      <c r="AJ1220" t="str">
        <f>IF(RIGHT(MIS[[#This Row],[Main/Hedge]],4)="MAIN","MAIN","HEDGE")</f>
        <v>MAIN</v>
      </c>
      <c r="AK1220" t="str" cm="1">
        <f t="array" ref="AK1220">_xlfn._xlws.FILTER(Table4[Column1],ISNUMBER(SEARCH(Table4[Column1],MIS[[#This Row],[OrderUniqueIdentifier]])),"")</f>
        <v>VWAP</v>
      </c>
      <c r="AL1220" t="str">
        <f>MIS[[#This Row],[Broker]]</f>
        <v>AR</v>
      </c>
      <c r="AM1220" t="str">
        <f>MIS[[#This Row],[ClientID]]</f>
        <v>JPF1V110</v>
      </c>
    </row>
    <row r="1221" spans="1:39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168.75</v>
      </c>
      <c r="AE1221">
        <f>MIS[[#This Row],[OrderAverageTradedPrice]]*MIS[[#This Row],[OrderQuantity]]</f>
        <v>13537.5</v>
      </c>
      <c r="AF1221">
        <f>MIS[[#This Row],[LTP]]*MIS[[#This Row],[OrderQuantity]]</f>
        <v>12656.25</v>
      </c>
      <c r="AG1221">
        <f>IF(MIS[[#This Row],[OrderSide]]="SELL",MIS[[#This Row],[VALUE]]-MIS[[#This Row],[LIVE_VALUE]],MIS[[#This Row],[LIVE_VALUE]]-MIS[[#This Row],[VALUE]])</f>
        <v>881.25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1" t="str">
        <f>MIS[[#This Row],[TRADING SYMBOL]]</f>
        <v>NIFTY2552225000CE</v>
      </c>
      <c r="AJ1221" t="str">
        <f>IF(RIGHT(MIS[[#This Row],[Main/Hedge]],4)="MAIN","MAIN","HEDGE")</f>
        <v>MAIN</v>
      </c>
      <c r="AK1221" t="str" cm="1">
        <f t="array" ref="AK1221">_xlfn._xlws.FILTER(Table4[Column1],ISNUMBER(SEARCH(Table4[Column1],MIS[[#This Row],[OrderUniqueIdentifier]])),"")</f>
        <v>VWAP</v>
      </c>
      <c r="AL1221" t="str">
        <f>MIS[[#This Row],[Broker]]</f>
        <v>AR</v>
      </c>
      <c r="AM1221" t="str">
        <f>MIS[[#This Row],[ClientID]]</f>
        <v>JPF1V163</v>
      </c>
    </row>
    <row r="1222" spans="1:39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168.75</v>
      </c>
      <c r="AE1222">
        <f>MIS[[#This Row],[OrderAverageTradedPrice]]*MIS[[#This Row],[OrderQuantity]]</f>
        <v>94732.499999999927</v>
      </c>
      <c r="AF1222">
        <f>MIS[[#This Row],[LTP]]*MIS[[#This Row],[OrderQuantity]]</f>
        <v>88593.75</v>
      </c>
      <c r="AG1222">
        <f>IF(MIS[[#This Row],[OrderSide]]="SELL",MIS[[#This Row],[VALUE]]-MIS[[#This Row],[LIVE_VALUE]],MIS[[#This Row],[LIVE_VALUE]]-MIS[[#This Row],[VALUE]])</f>
        <v>6138.7499999999272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2" t="str">
        <f>MIS[[#This Row],[TRADING SYMBOL]]</f>
        <v>NIFTY2552225000CE</v>
      </c>
      <c r="AJ1222" t="str">
        <f>IF(RIGHT(MIS[[#This Row],[Main/Hedge]],4)="MAIN","MAIN","HEDGE")</f>
        <v>MAIN</v>
      </c>
      <c r="AK1222" t="str" cm="1">
        <f t="array" ref="AK1222">_xlfn._xlws.FILTER(Table4[Column1],ISNUMBER(SEARCH(Table4[Column1],MIS[[#This Row],[OrderUniqueIdentifier]])),"")</f>
        <v>VWAP</v>
      </c>
      <c r="AL1222" t="str">
        <f>MIS[[#This Row],[Broker]]</f>
        <v>JAINAM3001</v>
      </c>
      <c r="AM1222" t="str">
        <f>MIS[[#This Row],[ClientID]]</f>
        <v>DLL13461</v>
      </c>
    </row>
    <row r="1223" spans="1:39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168.75</v>
      </c>
      <c r="AE1223">
        <f>MIS[[#This Row],[OrderAverageTradedPrice]]*MIS[[#This Row],[OrderQuantity]]</f>
        <v>203471.24999999962</v>
      </c>
      <c r="AF1223">
        <f>MIS[[#This Row],[LTP]]*MIS[[#This Row],[OrderQuantity]]</f>
        <v>189843.75</v>
      </c>
      <c r="AG1223">
        <f>IF(MIS[[#This Row],[OrderSide]]="SELL",MIS[[#This Row],[VALUE]]-MIS[[#This Row],[LIVE_VALUE]],MIS[[#This Row],[LIVE_VALUE]]-MIS[[#This Row],[VALUE]])</f>
        <v>13627.499999999622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3" t="str">
        <f>MIS[[#This Row],[TRADING SYMBOL]]</f>
        <v>NIFTY2552225000CE</v>
      </c>
      <c r="AJ1223" t="str">
        <f>IF(RIGHT(MIS[[#This Row],[Main/Hedge]],4)="MAIN","MAIN","HEDGE")</f>
        <v>MAIN</v>
      </c>
      <c r="AK1223" t="str" cm="1">
        <f t="array" ref="AK1223">_xlfn._xlws.FILTER(Table4[Column1],ISNUMBER(SEARCH(Table4[Column1],MIS[[#This Row],[OrderUniqueIdentifier]])),"")</f>
        <v>VWAP</v>
      </c>
      <c r="AL1223" t="str">
        <f>MIS[[#This Row],[Broker]]</f>
        <v>JAINAM</v>
      </c>
      <c r="AM1223" t="str">
        <f>MIS[[#This Row],[ClientID]]</f>
        <v>DLL14013</v>
      </c>
    </row>
    <row r="1224" spans="1:39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168.75</v>
      </c>
      <c r="AE1224">
        <f>MIS[[#This Row],[OrderAverageTradedPrice]]*MIS[[#This Row],[OrderQuantity]]</f>
        <v>27060</v>
      </c>
      <c r="AF1224">
        <f>MIS[[#This Row],[LTP]]*MIS[[#This Row],[OrderQuantity]]</f>
        <v>25312.5</v>
      </c>
      <c r="AG1224">
        <f>IF(MIS[[#This Row],[OrderSide]]="SELL",MIS[[#This Row],[VALUE]]-MIS[[#This Row],[LIVE_VALUE]],MIS[[#This Row],[LIVE_VALUE]]-MIS[[#This Row],[VALUE]])</f>
        <v>1747.5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4" t="str">
        <f>MIS[[#This Row],[TRADING SYMBOL]]</f>
        <v>NIFTY2552225000CE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VWAP</v>
      </c>
      <c r="AL1224" t="str">
        <f>MIS[[#This Row],[Broker]]</f>
        <v>JAINAM</v>
      </c>
      <c r="AM1224" t="str">
        <f>MIS[[#This Row],[ClientID]]</f>
        <v>MITH442</v>
      </c>
    </row>
    <row r="1225" spans="1:39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168.75</v>
      </c>
      <c r="AE1225">
        <f>MIS[[#This Row],[OrderAverageTradedPrice]]*MIS[[#This Row],[OrderQuantity]]</f>
        <v>187968.74999999985</v>
      </c>
      <c r="AF1225">
        <f>MIS[[#This Row],[LTP]]*MIS[[#This Row],[OrderQuantity]]</f>
        <v>177187.5</v>
      </c>
      <c r="AG1225">
        <f>IF(MIS[[#This Row],[OrderSide]]="SELL",MIS[[#This Row],[VALUE]]-MIS[[#This Row],[LIVE_VALUE]],MIS[[#This Row],[LIVE_VALUE]]-MIS[[#This Row],[VALUE]])</f>
        <v>10781.249999999854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5" t="str">
        <f>MIS[[#This Row],[TRADING SYMBOL]]</f>
        <v>NIFTY2552225000CE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VWAP</v>
      </c>
      <c r="AL1225" t="str">
        <f>MIS[[#This Row],[Broker]]</f>
        <v>AR</v>
      </c>
      <c r="AM1225" t="str">
        <f>MIS[[#This Row],[ClientID]]</f>
        <v>GKOHN3R110</v>
      </c>
    </row>
    <row r="1226" spans="1:39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168.75</v>
      </c>
      <c r="AE1226">
        <f>MIS[[#This Row],[OrderAverageTradedPrice]]*MIS[[#This Row],[OrderQuantity]]</f>
        <v>81000</v>
      </c>
      <c r="AF1226">
        <f>MIS[[#This Row],[LTP]]*MIS[[#This Row],[OrderQuantity]]</f>
        <v>75937.5</v>
      </c>
      <c r="AG1226">
        <f>IF(MIS[[#This Row],[OrderSide]]="SELL",MIS[[#This Row],[VALUE]]-MIS[[#This Row],[LIVE_VALUE]],MIS[[#This Row],[LIVE_VALUE]]-MIS[[#This Row],[VALUE]])</f>
        <v>5062.5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6" t="str">
        <f>MIS[[#This Row],[TRADING SYMBOL]]</f>
        <v>NIFTY2552225000CE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VWAP</v>
      </c>
      <c r="AL1226" t="str">
        <f>MIS[[#This Row],[Broker]]</f>
        <v>AR</v>
      </c>
      <c r="AM1226" t="str">
        <f>MIS[[#This Row],[ClientID]]</f>
        <v>GKOHNS211</v>
      </c>
    </row>
    <row r="1227" spans="1:39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168.75</v>
      </c>
      <c r="AE1227">
        <f>MIS[[#This Row],[OrderAverageTradedPrice]]*MIS[[#This Row],[OrderQuantity]]</f>
        <v>53700</v>
      </c>
      <c r="AF1227">
        <f>MIS[[#This Row],[LTP]]*MIS[[#This Row],[OrderQuantity]]</f>
        <v>50625</v>
      </c>
      <c r="AG1227">
        <f>IF(MIS[[#This Row],[OrderSide]]="SELL",MIS[[#This Row],[VALUE]]-MIS[[#This Row],[LIVE_VALUE]],MIS[[#This Row],[LIVE_VALUE]]-MIS[[#This Row],[VALUE]])</f>
        <v>3075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7" t="str">
        <f>MIS[[#This Row],[TRADING SYMBOL]]</f>
        <v>NIFTY2552225000CE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VWAP</v>
      </c>
      <c r="AL1227" t="str">
        <f>MIS[[#This Row],[Broker]]</f>
        <v>AR</v>
      </c>
      <c r="AM1227" t="str">
        <f>MIS[[#This Row],[ClientID]]</f>
        <v>JPF1A119</v>
      </c>
    </row>
    <row r="1228" spans="1:39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168.75</v>
      </c>
      <c r="AE1228">
        <f>MIS[[#This Row],[OrderAverageTradedPrice]]*MIS[[#This Row],[OrderQuantity]]</f>
        <v>13425</v>
      </c>
      <c r="AF1228">
        <f>MIS[[#This Row],[LTP]]*MIS[[#This Row],[OrderQuantity]]</f>
        <v>12656.25</v>
      </c>
      <c r="AG1228">
        <f>IF(MIS[[#This Row],[OrderSide]]="SELL",MIS[[#This Row],[VALUE]]-MIS[[#This Row],[LIVE_VALUE]],MIS[[#This Row],[LIVE_VALUE]]-MIS[[#This Row],[VALUE]])</f>
        <v>768.75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8" t="str">
        <f>MIS[[#This Row],[TRADING SYMBOL]]</f>
        <v>NIFTY2552225000CE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VWAP</v>
      </c>
      <c r="AL1228" t="str">
        <f>MIS[[#This Row],[Broker]]</f>
        <v>AR</v>
      </c>
      <c r="AM1228" t="str">
        <f>MIS[[#This Row],[ClientID]]</f>
        <v>JPF1A188</v>
      </c>
    </row>
    <row r="1229" spans="1:39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168.75</v>
      </c>
      <c r="AE1229">
        <f>MIS[[#This Row],[OrderAverageTradedPrice]]*MIS[[#This Row],[OrderQuantity]]</f>
        <v>26850</v>
      </c>
      <c r="AF1229">
        <f>MIS[[#This Row],[LTP]]*MIS[[#This Row],[OrderQuantity]]</f>
        <v>25312.5</v>
      </c>
      <c r="AG1229">
        <f>IF(MIS[[#This Row],[OrderSide]]="SELL",MIS[[#This Row],[VALUE]]-MIS[[#This Row],[LIVE_VALUE]],MIS[[#This Row],[LIVE_VALUE]]-MIS[[#This Row],[VALUE]])</f>
        <v>1537.5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9" t="str">
        <f>MIS[[#This Row],[TRADING SYMBOL]]</f>
        <v>NIFTY2552225000CE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VWAP</v>
      </c>
      <c r="AL1229" t="str">
        <f>MIS[[#This Row],[Broker]]</f>
        <v>AR</v>
      </c>
      <c r="AM1229" t="str">
        <f>MIS[[#This Row],[ClientID]]</f>
        <v>JPF1D107</v>
      </c>
    </row>
    <row r="1230" spans="1:39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377</v>
      </c>
      <c r="AE1230">
        <f>MIS[[#This Row],[OrderAverageTradedPrice]]*MIS[[#This Row],[OrderQuantity]]</f>
        <v>44000</v>
      </c>
      <c r="AF1230">
        <f>MIS[[#This Row],[LTP]]*MIS[[#This Row],[OrderQuantity]]</f>
        <v>37700</v>
      </c>
      <c r="AG1230">
        <f>IF(MIS[[#This Row],[OrderSide]]="SELL",MIS[[#This Row],[VALUE]]-MIS[[#This Row],[LIVE_VALUE]],MIS[[#This Row],[LIVE_VALUE]]-MIS[[#This Row],[VALUE]])</f>
        <v>6300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0" t="str">
        <f>MIS[[#This Row],[TRADING SYMBOL]]</f>
        <v>SENSEX2552082200CE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MS</v>
      </c>
      <c r="AL1230" t="str">
        <f>MIS[[#This Row],[Broker]]</f>
        <v>AR</v>
      </c>
      <c r="AM1230" t="str">
        <f>MIS[[#This Row],[ClientID]]</f>
        <v>JPF1D108</v>
      </c>
    </row>
    <row r="1231" spans="1:39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168.75</v>
      </c>
      <c r="AE1231">
        <f>MIS[[#This Row],[OrderAverageTradedPrice]]*MIS[[#This Row],[OrderQuantity]]</f>
        <v>13507.5</v>
      </c>
      <c r="AF1231">
        <f>MIS[[#This Row],[LTP]]*MIS[[#This Row],[OrderQuantity]]</f>
        <v>12656.25</v>
      </c>
      <c r="AG1231">
        <f>IF(MIS[[#This Row],[OrderSide]]="SELL",MIS[[#This Row],[VALUE]]-MIS[[#This Row],[LIVE_VALUE]],MIS[[#This Row],[LIVE_VALUE]]-MIS[[#This Row],[VALUE]])</f>
        <v>851.25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1" t="str">
        <f>MIS[[#This Row],[TRADING SYMBOL]]</f>
        <v>NIFTY2552225000CE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VWAP</v>
      </c>
      <c r="AL1231" t="str">
        <f>MIS[[#This Row],[Broker]]</f>
        <v>AR</v>
      </c>
      <c r="AM1231" t="str">
        <f>MIS[[#This Row],[ClientID]]</f>
        <v>JPF1D166</v>
      </c>
    </row>
    <row r="1232" spans="1:39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168.75</v>
      </c>
      <c r="AE1232">
        <f>MIS[[#This Row],[OrderAverageTradedPrice]]*MIS[[#This Row],[OrderQuantity]]</f>
        <v>26850</v>
      </c>
      <c r="AF1232">
        <f>MIS[[#This Row],[LTP]]*MIS[[#This Row],[OrderQuantity]]</f>
        <v>25312.5</v>
      </c>
      <c r="AG1232">
        <f>IF(MIS[[#This Row],[OrderSide]]="SELL",MIS[[#This Row],[VALUE]]-MIS[[#This Row],[LIVE_VALUE]],MIS[[#This Row],[LIVE_VALUE]]-MIS[[#This Row],[VALUE]])</f>
        <v>1537.5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2" t="str">
        <f>MIS[[#This Row],[TRADING SYMBOL]]</f>
        <v>NIFTY2552225000CE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VWAP</v>
      </c>
      <c r="AL1232" t="str">
        <f>MIS[[#This Row],[Broker]]</f>
        <v>AR</v>
      </c>
      <c r="AM1232" t="str">
        <f>MIS[[#This Row],[ClientID]]</f>
        <v>JPF1G102</v>
      </c>
    </row>
    <row r="1233" spans="1:39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55.45</v>
      </c>
      <c r="AE1233">
        <f>MIS[[#This Row],[OrderAverageTradedPrice]]*MIS[[#This Row],[OrderQuantity]]</f>
        <v>1626</v>
      </c>
      <c r="AF1233">
        <f>MIS[[#This Row],[LTP]]*MIS[[#This Row],[OrderQuantity]]</f>
        <v>1109</v>
      </c>
      <c r="AG1233">
        <f>IF(MIS[[#This Row],[OrderSide]]="SELL",MIS[[#This Row],[VALUE]]-MIS[[#This Row],[LIVE_VALUE]],MIS[[#This Row],[LIVE_VALUE]]-MIS[[#This Row],[VALUE]])</f>
        <v>-517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3" t="str">
        <f>MIS[[#This Row],[TRADING SYMBOL]]</f>
        <v>SENSEX2552083400CE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MS</v>
      </c>
      <c r="AL1233" t="str">
        <f>MIS[[#This Row],[Broker]]</f>
        <v>AR</v>
      </c>
      <c r="AM1233" t="str">
        <f>MIS[[#This Row],[ClientID]]</f>
        <v>JPF1G159</v>
      </c>
    </row>
    <row r="1234" spans="1:39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168.75</v>
      </c>
      <c r="AE1234">
        <f>MIS[[#This Row],[OrderAverageTradedPrice]]*MIS[[#This Row],[OrderQuantity]]</f>
        <v>13458.75</v>
      </c>
      <c r="AF1234">
        <f>MIS[[#This Row],[LTP]]*MIS[[#This Row],[OrderQuantity]]</f>
        <v>12656.25</v>
      </c>
      <c r="AG1234">
        <f>IF(MIS[[#This Row],[OrderSide]]="SELL",MIS[[#This Row],[VALUE]]-MIS[[#This Row],[LIVE_VALUE]],MIS[[#This Row],[LIVE_VALUE]]-MIS[[#This Row],[VALUE]])</f>
        <v>802.5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4" t="str">
        <f>MIS[[#This Row],[TRADING SYMBOL]]</f>
        <v>NIFTY2552225000CE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VWAP</v>
      </c>
      <c r="AL1234" t="str">
        <f>MIS[[#This Row],[Broker]]</f>
        <v>AR</v>
      </c>
      <c r="AM1234" t="str">
        <f>MIS[[#This Row],[ClientID]]</f>
        <v>JPF1J101</v>
      </c>
    </row>
    <row r="1235" spans="1:39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168.75</v>
      </c>
      <c r="AE1235">
        <f>MIS[[#This Row],[OrderAverageTradedPrice]]*MIS[[#This Row],[OrderQuantity]]</f>
        <v>26917.5</v>
      </c>
      <c r="AF1235">
        <f>MIS[[#This Row],[LTP]]*MIS[[#This Row],[OrderQuantity]]</f>
        <v>25312.5</v>
      </c>
      <c r="AG1235">
        <f>IF(MIS[[#This Row],[OrderSide]]="SELL",MIS[[#This Row],[VALUE]]-MIS[[#This Row],[LIVE_VALUE]],MIS[[#This Row],[LIVE_VALUE]]-MIS[[#This Row],[VALUE]])</f>
        <v>1605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5" t="str">
        <f>MIS[[#This Row],[TRADING SYMBOL]]</f>
        <v>NIFTY2552225000CE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VWAP</v>
      </c>
      <c r="AL1235" t="str">
        <f>MIS[[#This Row],[Broker]]</f>
        <v>AR</v>
      </c>
      <c r="AM1235" t="str">
        <f>MIS[[#This Row],[ClientID]]</f>
        <v>JPF1M118</v>
      </c>
    </row>
    <row r="1236" spans="1:39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168.75</v>
      </c>
      <c r="AE1236">
        <f>MIS[[#This Row],[OrderAverageTradedPrice]]*MIS[[#This Row],[OrderQuantity]]</f>
        <v>26857.5</v>
      </c>
      <c r="AF1236">
        <f>MIS[[#This Row],[LTP]]*MIS[[#This Row],[OrderQuantity]]</f>
        <v>25312.5</v>
      </c>
      <c r="AG1236">
        <f>IF(MIS[[#This Row],[OrderSide]]="SELL",MIS[[#This Row],[VALUE]]-MIS[[#This Row],[LIVE_VALUE]],MIS[[#This Row],[LIVE_VALUE]]-MIS[[#This Row],[VALUE]])</f>
        <v>1545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6" t="str">
        <f>MIS[[#This Row],[TRADING SYMBOL]]</f>
        <v>NIFTY2552225000CE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VWAP</v>
      </c>
      <c r="AL1236" t="str">
        <f>MIS[[#This Row],[Broker]]</f>
        <v>AR</v>
      </c>
      <c r="AM1236" t="str">
        <f>MIS[[#This Row],[ClientID]]</f>
        <v>JPF1N173</v>
      </c>
    </row>
    <row r="1237" spans="1:39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168.75</v>
      </c>
      <c r="AE1237">
        <f>MIS[[#This Row],[OrderAverageTradedPrice]]*MIS[[#This Row],[OrderQuantity]]</f>
        <v>13451.25</v>
      </c>
      <c r="AF1237">
        <f>MIS[[#This Row],[LTP]]*MIS[[#This Row],[OrderQuantity]]</f>
        <v>12656.25</v>
      </c>
      <c r="AG1237">
        <f>IF(MIS[[#This Row],[OrderSide]]="SELL",MIS[[#This Row],[VALUE]]-MIS[[#This Row],[LIVE_VALUE]],MIS[[#This Row],[LIVE_VALUE]]-MIS[[#This Row],[VALUE]])</f>
        <v>795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7" t="str">
        <f>MIS[[#This Row],[TRADING SYMBOL]]</f>
        <v>NIFTY2552225000CE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VWAP</v>
      </c>
      <c r="AL1237" t="str">
        <f>MIS[[#This Row],[Broker]]</f>
        <v>AR</v>
      </c>
      <c r="AM1237" t="str">
        <f>MIS[[#This Row],[ClientID]]</f>
        <v>JPF1O151</v>
      </c>
    </row>
    <row r="1238" spans="1:39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168.75</v>
      </c>
      <c r="AE1238">
        <f>MIS[[#This Row],[OrderAverageTradedPrice]]*MIS[[#This Row],[OrderQuantity]]</f>
        <v>27022.5</v>
      </c>
      <c r="AF1238">
        <f>MIS[[#This Row],[LTP]]*MIS[[#This Row],[OrderQuantity]]</f>
        <v>25312.5</v>
      </c>
      <c r="AG1238">
        <f>IF(MIS[[#This Row],[OrderSide]]="SELL",MIS[[#This Row],[VALUE]]-MIS[[#This Row],[LIVE_VALUE]],MIS[[#This Row],[LIVE_VALUE]]-MIS[[#This Row],[VALUE]])</f>
        <v>1710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8" t="str">
        <f>MIS[[#This Row],[TRADING SYMBOL]]</f>
        <v>NIFTY2552225000CE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VWAP</v>
      </c>
      <c r="AL1238" t="str">
        <f>MIS[[#This Row],[Broker]]</f>
        <v>AR</v>
      </c>
      <c r="AM1238" t="str">
        <f>MIS[[#This Row],[ClientID]]</f>
        <v>JPF1P111</v>
      </c>
    </row>
    <row r="1239" spans="1:39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168.75</v>
      </c>
      <c r="AE1239">
        <f>MIS[[#This Row],[OrderAverageTradedPrice]]*MIS[[#This Row],[OrderQuantity]]</f>
        <v>80726.249999999694</v>
      </c>
      <c r="AF1239">
        <f>MIS[[#This Row],[LTP]]*MIS[[#This Row],[OrderQuantity]]</f>
        <v>75937.5</v>
      </c>
      <c r="AG1239">
        <f>IF(MIS[[#This Row],[OrderSide]]="SELL",MIS[[#This Row],[VALUE]]-MIS[[#This Row],[LIVE_VALUE]],MIS[[#This Row],[LIVE_VALUE]]-MIS[[#This Row],[VALUE]])</f>
        <v>4788.7499999996944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9" t="str">
        <f>MIS[[#This Row],[TRADING SYMBOL]]</f>
        <v>NIFTY2552225000CE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VWAP</v>
      </c>
      <c r="AL1239" t="str">
        <f>MIS[[#This Row],[Broker]]</f>
        <v>AR</v>
      </c>
      <c r="AM1239" t="str">
        <f>MIS[[#This Row],[ClientID]]</f>
        <v>JPF1P164</v>
      </c>
    </row>
    <row r="1240" spans="1:39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168.75</v>
      </c>
      <c r="AE1240">
        <f>MIS[[#This Row],[OrderAverageTradedPrice]]*MIS[[#This Row],[OrderQuantity]]</f>
        <v>13425</v>
      </c>
      <c r="AF1240">
        <f>MIS[[#This Row],[LTP]]*MIS[[#This Row],[OrderQuantity]]</f>
        <v>12656.25</v>
      </c>
      <c r="AG1240">
        <f>IF(MIS[[#This Row],[OrderSide]]="SELL",MIS[[#This Row],[VALUE]]-MIS[[#This Row],[LIVE_VALUE]],MIS[[#This Row],[LIVE_VALUE]]-MIS[[#This Row],[VALUE]])</f>
        <v>768.75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0" t="str">
        <f>MIS[[#This Row],[TRADING SYMBOL]]</f>
        <v>NIFTY2552225000CE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VWAP</v>
      </c>
      <c r="AL1240" t="str">
        <f>MIS[[#This Row],[Broker]]</f>
        <v>AR</v>
      </c>
      <c r="AM1240" t="str">
        <f>MIS[[#This Row],[ClientID]]</f>
        <v>JPF1R134</v>
      </c>
    </row>
    <row r="1241" spans="1:39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168.75</v>
      </c>
      <c r="AE1241">
        <f>MIS[[#This Row],[OrderAverageTradedPrice]]*MIS[[#This Row],[OrderQuantity]]</f>
        <v>40376.25</v>
      </c>
      <c r="AF1241">
        <f>MIS[[#This Row],[LTP]]*MIS[[#This Row],[OrderQuantity]]</f>
        <v>37968.75</v>
      </c>
      <c r="AG1241">
        <f>IF(MIS[[#This Row],[OrderSide]]="SELL",MIS[[#This Row],[VALUE]]-MIS[[#This Row],[LIVE_VALUE]],MIS[[#This Row],[LIVE_VALUE]]-MIS[[#This Row],[VALUE]])</f>
        <v>2407.5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1" t="str">
        <f>MIS[[#This Row],[TRADING SYMBOL]]</f>
        <v>NIFTY2552225000CE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VWAP</v>
      </c>
      <c r="AL1241" t="str">
        <f>MIS[[#This Row],[Broker]]</f>
        <v>AR</v>
      </c>
      <c r="AM1241" t="str">
        <f>MIS[[#This Row],[ClientID]]</f>
        <v>JPF1R199</v>
      </c>
    </row>
    <row r="1242" spans="1:39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55.45</v>
      </c>
      <c r="AE1242">
        <f>MIS[[#This Row],[OrderAverageTradedPrice]]*MIS[[#This Row],[OrderQuantity]]</f>
        <v>1626</v>
      </c>
      <c r="AF1242">
        <f>MIS[[#This Row],[LTP]]*MIS[[#This Row],[OrderQuantity]]</f>
        <v>1109</v>
      </c>
      <c r="AG1242">
        <f>IF(MIS[[#This Row],[OrderSide]]="SELL",MIS[[#This Row],[VALUE]]-MIS[[#This Row],[LIVE_VALUE]],MIS[[#This Row],[LIVE_VALUE]]-MIS[[#This Row],[VALUE]])</f>
        <v>-517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42" t="str">
        <f>MIS[[#This Row],[TRADING SYMBOL]]</f>
        <v>SENSEX2552083400CE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MS</v>
      </c>
      <c r="AL1242" t="str">
        <f>MIS[[#This Row],[Broker]]</f>
        <v>AR</v>
      </c>
      <c r="AM1242" t="str">
        <f>MIS[[#This Row],[ClientID]]</f>
        <v>JPF1R203</v>
      </c>
    </row>
    <row r="1243" spans="1:39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168.75</v>
      </c>
      <c r="AE1243">
        <f>MIS[[#This Row],[OrderAverageTradedPrice]]*MIS[[#This Row],[OrderQuantity]]</f>
        <v>148672.49999999924</v>
      </c>
      <c r="AF1243">
        <f>MIS[[#This Row],[LTP]]*MIS[[#This Row],[OrderQuantity]]</f>
        <v>139218.75</v>
      </c>
      <c r="AG1243">
        <f>IF(MIS[[#This Row],[OrderSide]]="SELL",MIS[[#This Row],[VALUE]]-MIS[[#This Row],[LIVE_VALUE]],MIS[[#This Row],[LIVE_VALUE]]-MIS[[#This Row],[VALUE]])</f>
        <v>9453.7499999992433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3" t="str">
        <f>MIS[[#This Row],[TRADING SYMBOL]]</f>
        <v>NIFTY2552225000CE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VWAP</v>
      </c>
      <c r="AL1243" t="str">
        <f>MIS[[#This Row],[Broker]]</f>
        <v>AR</v>
      </c>
      <c r="AM1243" t="str">
        <f>MIS[[#This Row],[ClientID]]</f>
        <v>JPF1S132</v>
      </c>
    </row>
    <row r="1244" spans="1:39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168.75</v>
      </c>
      <c r="AE1244">
        <f>MIS[[#This Row],[OrderAverageTradedPrice]]*MIS[[#This Row],[OrderQuantity]]</f>
        <v>135000</v>
      </c>
      <c r="AF1244">
        <f>MIS[[#This Row],[LTP]]*MIS[[#This Row],[OrderQuantity]]</f>
        <v>126562.5</v>
      </c>
      <c r="AG1244">
        <f>IF(MIS[[#This Row],[OrderSide]]="SELL",MIS[[#This Row],[VALUE]]-MIS[[#This Row],[LIVE_VALUE]],MIS[[#This Row],[LIVE_VALUE]]-MIS[[#This Row],[VALUE]])</f>
        <v>8437.5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4" t="str">
        <f>MIS[[#This Row],[TRADING SYMBOL]]</f>
        <v>NIFTY2552225000CE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VWAP</v>
      </c>
      <c r="AL1244" t="str">
        <f>MIS[[#This Row],[Broker]]</f>
        <v>AR</v>
      </c>
      <c r="AM1244" t="str">
        <f>MIS[[#This Row],[ClientID]]</f>
        <v>JPF1S215</v>
      </c>
    </row>
    <row r="1245" spans="1:39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168.75</v>
      </c>
      <c r="AE1245">
        <f>MIS[[#This Row],[OrderAverageTradedPrice]]*MIS[[#This Row],[OrderQuantity]]</f>
        <v>27067.5</v>
      </c>
      <c r="AF1245">
        <f>MIS[[#This Row],[LTP]]*MIS[[#This Row],[OrderQuantity]]</f>
        <v>25312.5</v>
      </c>
      <c r="AG1245">
        <f>IF(MIS[[#This Row],[OrderSide]]="SELL",MIS[[#This Row],[VALUE]]-MIS[[#This Row],[LIVE_VALUE]],MIS[[#This Row],[LIVE_VALUE]]-MIS[[#This Row],[VALUE]])</f>
        <v>1755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5" t="str">
        <f>MIS[[#This Row],[TRADING SYMBOL]]</f>
        <v>NIFTY2552225000CE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VWAP</v>
      </c>
      <c r="AL1245" t="str">
        <f>MIS[[#This Row],[Broker]]</f>
        <v>AR</v>
      </c>
      <c r="AM1245" t="str">
        <f>MIS[[#This Row],[ClientID]]</f>
        <v>JPF1S218</v>
      </c>
    </row>
    <row r="1246" spans="1:39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168.75</v>
      </c>
      <c r="AE1246">
        <f>MIS[[#This Row],[OrderAverageTradedPrice]]*MIS[[#This Row],[OrderQuantity]]</f>
        <v>26842.5</v>
      </c>
      <c r="AF1246">
        <f>MIS[[#This Row],[LTP]]*MIS[[#This Row],[OrderQuantity]]</f>
        <v>25312.5</v>
      </c>
      <c r="AG1246">
        <f>IF(MIS[[#This Row],[OrderSide]]="SELL",MIS[[#This Row],[VALUE]]-MIS[[#This Row],[LIVE_VALUE]],MIS[[#This Row],[LIVE_VALUE]]-MIS[[#This Row],[VALUE]])</f>
        <v>1530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6" t="str">
        <f>MIS[[#This Row],[TRADING SYMBOL]]</f>
        <v>NIFTY2552225000CE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VWAP</v>
      </c>
      <c r="AL1246" t="str">
        <f>MIS[[#This Row],[Broker]]</f>
        <v>AR</v>
      </c>
      <c r="AM1246" t="str">
        <f>MIS[[#This Row],[ClientID]]</f>
        <v>JPF1S233</v>
      </c>
    </row>
    <row r="1247" spans="1:39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168.75</v>
      </c>
      <c r="AE1247">
        <f>MIS[[#This Row],[OrderAverageTradedPrice]]*MIS[[#This Row],[OrderQuantity]]</f>
        <v>13425</v>
      </c>
      <c r="AF1247">
        <f>MIS[[#This Row],[LTP]]*MIS[[#This Row],[OrderQuantity]]</f>
        <v>12656.25</v>
      </c>
      <c r="AG1247">
        <f>IF(MIS[[#This Row],[OrderSide]]="SELL",MIS[[#This Row],[VALUE]]-MIS[[#This Row],[LIVE_VALUE]],MIS[[#This Row],[LIVE_VALUE]]-MIS[[#This Row],[VALUE]])</f>
        <v>768.75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7" t="str">
        <f>MIS[[#This Row],[TRADING SYMBOL]]</f>
        <v>NIFTY2552225000CE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VWAP</v>
      </c>
      <c r="AL1247" t="str">
        <f>MIS[[#This Row],[Broker]]</f>
        <v>AR</v>
      </c>
      <c r="AM1247" t="str">
        <f>MIS[[#This Row],[ClientID]]</f>
        <v>JPF1T101</v>
      </c>
    </row>
    <row r="1248" spans="1:39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168.75</v>
      </c>
      <c r="AE1248">
        <f>MIS[[#This Row],[OrderAverageTradedPrice]]*MIS[[#This Row],[OrderQuantity]]</f>
        <v>27063.75</v>
      </c>
      <c r="AF1248">
        <f>MIS[[#This Row],[LTP]]*MIS[[#This Row],[OrderQuantity]]</f>
        <v>25312.5</v>
      </c>
      <c r="AG1248">
        <f>IF(MIS[[#This Row],[OrderSide]]="SELL",MIS[[#This Row],[VALUE]]-MIS[[#This Row],[LIVE_VALUE]],MIS[[#This Row],[LIVE_VALUE]]-MIS[[#This Row],[VALUE]])</f>
        <v>1751.25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8" t="str">
        <f>MIS[[#This Row],[TRADING SYMBOL]]</f>
        <v>NIFTY2552225000CE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VWAP</v>
      </c>
      <c r="AL1248" t="str">
        <f>MIS[[#This Row],[Broker]]</f>
        <v>AR</v>
      </c>
      <c r="AM1248" t="str">
        <f>MIS[[#This Row],[ClientID]]</f>
        <v>JPF1V164</v>
      </c>
    </row>
    <row r="1249" spans="1:39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168.75</v>
      </c>
      <c r="AE1249">
        <f>MIS[[#This Row],[OrderAverageTradedPrice]]*MIS[[#This Row],[OrderQuantity]]</f>
        <v>40275</v>
      </c>
      <c r="AF1249">
        <f>MIS[[#This Row],[LTP]]*MIS[[#This Row],[OrderQuantity]]</f>
        <v>37968.75</v>
      </c>
      <c r="AG1249">
        <f>IF(MIS[[#This Row],[OrderSide]]="SELL",MIS[[#This Row],[VALUE]]-MIS[[#This Row],[LIVE_VALUE]],MIS[[#This Row],[LIVE_VALUE]]-MIS[[#This Row],[VALUE]])</f>
        <v>2306.25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9" t="str">
        <f>MIS[[#This Row],[TRADING SYMBOL]]</f>
        <v>NIFTY2552225000CE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VWAP</v>
      </c>
      <c r="AL1249" t="str">
        <f>MIS[[#This Row],[Broker]]</f>
        <v>AR</v>
      </c>
      <c r="AM1249" t="str">
        <f>MIS[[#This Row],[ClientID]]</f>
        <v>JPP032</v>
      </c>
    </row>
    <row r="1250" spans="1:39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168.75</v>
      </c>
      <c r="AE1250">
        <f>MIS[[#This Row],[OrderAverageTradedPrice]]*MIS[[#This Row],[OrderQuantity]]</f>
        <v>13541.25</v>
      </c>
      <c r="AF1250">
        <f>MIS[[#This Row],[LTP]]*MIS[[#This Row],[OrderQuantity]]</f>
        <v>12656.25</v>
      </c>
      <c r="AG1250">
        <f>IF(MIS[[#This Row],[OrderSide]]="SELL",MIS[[#This Row],[VALUE]]-MIS[[#This Row],[LIVE_VALUE]],MIS[[#This Row],[LIVE_VALUE]]-MIS[[#This Row],[VALUE]])</f>
        <v>885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0" t="str">
        <f>MIS[[#This Row],[TRADING SYMBOL]]</f>
        <v>NIFTY2552225000CE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VWAP</v>
      </c>
      <c r="AL1250" t="str">
        <f>MIS[[#This Row],[Broker]]</f>
        <v>AR</v>
      </c>
      <c r="AM1250" t="str">
        <f>MIS[[#This Row],[ClientID]]</f>
        <v>JPS7N102</v>
      </c>
    </row>
    <row r="1251" spans="1:39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168.75</v>
      </c>
      <c r="AE1251">
        <f>MIS[[#This Row],[OrderAverageTradedPrice]]*MIS[[#This Row],[OrderQuantity]]</f>
        <v>324116.24999999936</v>
      </c>
      <c r="AF1251">
        <f>MIS[[#This Row],[LTP]]*MIS[[#This Row],[OrderQuantity]]</f>
        <v>303750</v>
      </c>
      <c r="AG1251">
        <f>IF(MIS[[#This Row],[OrderSide]]="SELL",MIS[[#This Row],[VALUE]]-MIS[[#This Row],[LIVE_VALUE]],MIS[[#This Row],[LIVE_VALUE]]-MIS[[#This Row],[VALUE]])</f>
        <v>20366.24999999936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1" t="str">
        <f>MIS[[#This Row],[TRADING SYMBOL]]</f>
        <v>NIFTY2552225000CE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VWAP</v>
      </c>
      <c r="AL1251" t="str">
        <f>MIS[[#This Row],[Broker]]</f>
        <v>JAINAM3001</v>
      </c>
      <c r="AM1251" t="str">
        <f>MIS[[#This Row],[ClientID]]</f>
        <v>MITH675</v>
      </c>
    </row>
    <row r="1252" spans="1:39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168.75</v>
      </c>
      <c r="AE1252">
        <f>MIS[[#This Row],[OrderAverageTradedPrice]]*MIS[[#This Row],[OrderQuantity]]</f>
        <v>161471.25</v>
      </c>
      <c r="AF1252">
        <f>MIS[[#This Row],[LTP]]*MIS[[#This Row],[OrderQuantity]]</f>
        <v>151875</v>
      </c>
      <c r="AG1252">
        <f>IF(MIS[[#This Row],[OrderSide]]="SELL",MIS[[#This Row],[VALUE]]-MIS[[#This Row],[LIVE_VALUE]],MIS[[#This Row],[LIVE_VALUE]]-MIS[[#This Row],[VALUE]])</f>
        <v>9596.25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2" t="str">
        <f>MIS[[#This Row],[TRADING SYMBOL]]</f>
        <v>NIFTY2552225000CE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VWAP</v>
      </c>
      <c r="AL1252" t="str">
        <f>MIS[[#This Row],[Broker]]</f>
        <v>JAINAM3001</v>
      </c>
      <c r="AM1252" t="str">
        <f>MIS[[#This Row],[ClientID]]</f>
        <v>MITH675</v>
      </c>
    </row>
    <row r="1253" spans="1:39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168.75</v>
      </c>
      <c r="AE1253">
        <f>MIS[[#This Row],[OrderAverageTradedPrice]]*MIS[[#This Row],[OrderQuantity]]</f>
        <v>93933.749999999709</v>
      </c>
      <c r="AF1253">
        <f>MIS[[#This Row],[LTP]]*MIS[[#This Row],[OrderQuantity]]</f>
        <v>88593.75</v>
      </c>
      <c r="AG1253">
        <f>IF(MIS[[#This Row],[OrderSide]]="SELL",MIS[[#This Row],[VALUE]]-MIS[[#This Row],[LIVE_VALUE]],MIS[[#This Row],[LIVE_VALUE]]-MIS[[#This Row],[VALUE]])</f>
        <v>5339.999999999709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3" t="str">
        <f>MIS[[#This Row],[TRADING SYMBOL]]</f>
        <v>NIFTY2552225000CE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VWAP</v>
      </c>
      <c r="AL1253" t="str">
        <f>MIS[[#This Row],[Broker]]</f>
        <v>MOTI</v>
      </c>
      <c r="AM1253" t="str">
        <f>MIS[[#This Row],[ClientID]]</f>
        <v>5708</v>
      </c>
    </row>
    <row r="1254" spans="1:39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168.75</v>
      </c>
      <c r="AE1254">
        <f>MIS[[#This Row],[OrderAverageTradedPrice]]*MIS[[#This Row],[OrderQuantity]]</f>
        <v>322169.99999999942</v>
      </c>
      <c r="AF1254">
        <f>MIS[[#This Row],[LTP]]*MIS[[#This Row],[OrderQuantity]]</f>
        <v>303750</v>
      </c>
      <c r="AG1254">
        <f>IF(MIS[[#This Row],[OrderSide]]="SELL",MIS[[#This Row],[VALUE]]-MIS[[#This Row],[LIVE_VALUE]],MIS[[#This Row],[LIVE_VALUE]]-MIS[[#This Row],[VALUE]])</f>
        <v>18419.999999999418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4" t="str">
        <f>MIS[[#This Row],[TRADING SYMBOL]]</f>
        <v>NIFTY2552225000CE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VWAP</v>
      </c>
      <c r="AL1254" t="str">
        <f>MIS[[#This Row],[Broker]]</f>
        <v>MO</v>
      </c>
      <c r="AM1254" t="str">
        <f>MIS[[#This Row],[ClientID]]</f>
        <v>DELD991</v>
      </c>
    </row>
    <row r="1255" spans="1:39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168.75</v>
      </c>
      <c r="AE1255">
        <f>MIS[[#This Row],[OrderAverageTradedPrice]]*MIS[[#This Row],[OrderQuantity]]</f>
        <v>322578.74999999878</v>
      </c>
      <c r="AF1255">
        <f>MIS[[#This Row],[LTP]]*MIS[[#This Row],[OrderQuantity]]</f>
        <v>303750</v>
      </c>
      <c r="AG1255">
        <f>IF(MIS[[#This Row],[OrderSide]]="SELL",MIS[[#This Row],[VALUE]]-MIS[[#This Row],[LIVE_VALUE]],MIS[[#This Row],[LIVE_VALUE]]-MIS[[#This Row],[VALUE]])</f>
        <v>18828.749999998778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5" t="str">
        <f>MIS[[#This Row],[TRADING SYMBOL]]</f>
        <v>NIFTY2552225000CE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VWAP</v>
      </c>
      <c r="AL1255" t="str">
        <f>MIS[[#This Row],[Broker]]</f>
        <v>MO</v>
      </c>
      <c r="AM1255" t="str">
        <f>MIS[[#This Row],[ClientID]]</f>
        <v>JR0546</v>
      </c>
    </row>
    <row r="1256" spans="1:39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168.75</v>
      </c>
      <c r="AE1256">
        <f>MIS[[#This Row],[OrderAverageTradedPrice]]*MIS[[#This Row],[OrderQuantity]]</f>
        <v>53700</v>
      </c>
      <c r="AF1256">
        <f>MIS[[#This Row],[LTP]]*MIS[[#This Row],[OrderQuantity]]</f>
        <v>50625</v>
      </c>
      <c r="AG1256">
        <f>IF(MIS[[#This Row],[OrderSide]]="SELL",MIS[[#This Row],[VALUE]]-MIS[[#This Row],[LIVE_VALUE]],MIS[[#This Row],[LIVE_VALUE]]-MIS[[#This Row],[VALUE]])</f>
        <v>3075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6" t="str">
        <f>MIS[[#This Row],[TRADING SYMBOL]]</f>
        <v>NIFTY2552225000CE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VWAP</v>
      </c>
      <c r="AL1256" t="str">
        <f>MIS[[#This Row],[Broker]]</f>
        <v>MO</v>
      </c>
      <c r="AM1256" t="str">
        <f>MIS[[#This Row],[ClientID]]</f>
        <v>JR0546</v>
      </c>
    </row>
    <row r="1257" spans="1:39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168.75</v>
      </c>
      <c r="AE1257">
        <f>MIS[[#This Row],[OrderAverageTradedPrice]]*MIS[[#This Row],[OrderQuantity]]</f>
        <v>93975</v>
      </c>
      <c r="AF1257">
        <f>MIS[[#This Row],[LTP]]*MIS[[#This Row],[OrderQuantity]]</f>
        <v>88593.75</v>
      </c>
      <c r="AG1257">
        <f>IF(MIS[[#This Row],[OrderSide]]="SELL",MIS[[#This Row],[VALUE]]-MIS[[#This Row],[LIVE_VALUE]],MIS[[#This Row],[LIVE_VALUE]]-MIS[[#This Row],[VALUE]])</f>
        <v>5381.25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7" t="str">
        <f>MIS[[#This Row],[TRADING SYMBOL]]</f>
        <v>NIFTY2552225000CE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VWAP</v>
      </c>
      <c r="AL1257" t="str">
        <f>MIS[[#This Row],[Broker]]</f>
        <v>MO</v>
      </c>
      <c r="AM1257" t="str">
        <f>MIS[[#This Row],[ClientID]]</f>
        <v>OMDLAS1203</v>
      </c>
    </row>
    <row r="1258" spans="1:39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168.75</v>
      </c>
      <c r="AE1258">
        <f>MIS[[#This Row],[OrderAverageTradedPrice]]*MIS[[#This Row],[OrderQuantity]]</f>
        <v>80658.749999999694</v>
      </c>
      <c r="AF1258">
        <f>MIS[[#This Row],[LTP]]*MIS[[#This Row],[OrderQuantity]]</f>
        <v>75937.5</v>
      </c>
      <c r="AG1258">
        <f>IF(MIS[[#This Row],[OrderSide]]="SELL",MIS[[#This Row],[VALUE]]-MIS[[#This Row],[LIVE_VALUE]],MIS[[#This Row],[LIVE_VALUE]]-MIS[[#This Row],[VALUE]])</f>
        <v>4721.2499999996944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8" t="str">
        <f>MIS[[#This Row],[TRADING SYMBOL]]</f>
        <v>NIFTY2552225000CE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VWAP</v>
      </c>
      <c r="AL1258" t="str">
        <f>MIS[[#This Row],[Broker]]</f>
        <v>MO</v>
      </c>
      <c r="AM1258" t="str">
        <f>MIS[[#This Row],[ClientID]]</f>
        <v>OMDLAS1227</v>
      </c>
    </row>
    <row r="1259" spans="1:39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168.75</v>
      </c>
      <c r="AE1259">
        <f>MIS[[#This Row],[OrderAverageTradedPrice]]*MIS[[#This Row],[OrderQuantity]]</f>
        <v>26932.5</v>
      </c>
      <c r="AF1259">
        <f>MIS[[#This Row],[LTP]]*MIS[[#This Row],[OrderQuantity]]</f>
        <v>25312.5</v>
      </c>
      <c r="AG1259">
        <f>IF(MIS[[#This Row],[OrderSide]]="SELL",MIS[[#This Row],[VALUE]]-MIS[[#This Row],[LIVE_VALUE]],MIS[[#This Row],[LIVE_VALUE]]-MIS[[#This Row],[VALUE]])</f>
        <v>1620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9" t="str">
        <f>MIS[[#This Row],[TRADING SYMBOL]]</f>
        <v>NIFTY2552225000CE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VWAP</v>
      </c>
      <c r="AL1259" t="str">
        <f>MIS[[#This Row],[Broker]]</f>
        <v>AR</v>
      </c>
      <c r="AM1259" t="str">
        <f>MIS[[#This Row],[ClientID]]</f>
        <v>JPF1A184</v>
      </c>
    </row>
    <row r="1260" spans="1:39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168.75</v>
      </c>
      <c r="AE1260">
        <f>MIS[[#This Row],[OrderAverageTradedPrice]]*MIS[[#This Row],[OrderQuantity]]</f>
        <v>53816.25</v>
      </c>
      <c r="AF1260">
        <f>MIS[[#This Row],[LTP]]*MIS[[#This Row],[OrderQuantity]]</f>
        <v>50625</v>
      </c>
      <c r="AG1260">
        <f>IF(MIS[[#This Row],[OrderSide]]="SELL",MIS[[#This Row],[VALUE]]-MIS[[#This Row],[LIVE_VALUE]],MIS[[#This Row],[LIVE_VALUE]]-MIS[[#This Row],[VALUE]])</f>
        <v>3191.25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0" t="str">
        <f>MIS[[#This Row],[TRADING SYMBOL]]</f>
        <v>NIFTY2552225000CE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VWAP</v>
      </c>
      <c r="AL1260" t="str">
        <f>MIS[[#This Row],[Broker]]</f>
        <v>AR</v>
      </c>
      <c r="AM1260" t="str">
        <f>MIS[[#This Row],[ClientID]]</f>
        <v>JPF1A187</v>
      </c>
    </row>
    <row r="1261" spans="1:39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377</v>
      </c>
      <c r="AE1261">
        <f>MIS[[#This Row],[OrderAverageTradedPrice]]*MIS[[#This Row],[OrderQuantity]]</f>
        <v>79132.999999999854</v>
      </c>
      <c r="AF1261">
        <f>MIS[[#This Row],[LTP]]*MIS[[#This Row],[OrderQuantity]]</f>
        <v>67860</v>
      </c>
      <c r="AG1261">
        <f>IF(MIS[[#This Row],[OrderSide]]="SELL",MIS[[#This Row],[VALUE]]-MIS[[#This Row],[LIVE_VALUE]],MIS[[#This Row],[LIVE_VALUE]]-MIS[[#This Row],[VALUE]])</f>
        <v>11272.999999999854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1" t="str">
        <f>MIS[[#This Row],[TRADING SYMBOL]]</f>
        <v>SENSEX2552082200CE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MS</v>
      </c>
      <c r="AL1261" t="str">
        <f>MIS[[#This Row],[Broker]]</f>
        <v>AR</v>
      </c>
      <c r="AM1261" t="str">
        <f>MIS[[#This Row],[ClientID]]</f>
        <v>JPF1A197</v>
      </c>
    </row>
    <row r="1262" spans="1:39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168.75</v>
      </c>
      <c r="AE1262">
        <f>MIS[[#This Row],[OrderAverageTradedPrice]]*MIS[[#This Row],[OrderQuantity]]</f>
        <v>26820</v>
      </c>
      <c r="AF1262">
        <f>MIS[[#This Row],[LTP]]*MIS[[#This Row],[OrderQuantity]]</f>
        <v>25312.5</v>
      </c>
      <c r="AG1262">
        <f>IF(MIS[[#This Row],[OrderSide]]="SELL",MIS[[#This Row],[VALUE]]-MIS[[#This Row],[LIVE_VALUE]],MIS[[#This Row],[LIVE_VALUE]]-MIS[[#This Row],[VALUE]])</f>
        <v>1507.5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2" t="str">
        <f>MIS[[#This Row],[TRADING SYMBOL]]</f>
        <v>NIFTY2552225000CE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VWAP</v>
      </c>
      <c r="AL1262" t="str">
        <f>MIS[[#This Row],[Broker]]</f>
        <v>AR</v>
      </c>
      <c r="AM1262" t="str">
        <f>MIS[[#This Row],[ClientID]]</f>
        <v>JPF1A222</v>
      </c>
    </row>
    <row r="1263" spans="1:39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168.75</v>
      </c>
      <c r="AE1263">
        <f>MIS[[#This Row],[OrderAverageTradedPrice]]*MIS[[#This Row],[OrderQuantity]]</f>
        <v>94248.749999999709</v>
      </c>
      <c r="AF1263">
        <f>MIS[[#This Row],[LTP]]*MIS[[#This Row],[OrderQuantity]]</f>
        <v>88593.75</v>
      </c>
      <c r="AG1263">
        <f>IF(MIS[[#This Row],[OrderSide]]="SELL",MIS[[#This Row],[VALUE]]-MIS[[#This Row],[LIVE_VALUE]],MIS[[#This Row],[LIVE_VALUE]]-MIS[[#This Row],[VALUE]])</f>
        <v>5654.999999999709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3" t="str">
        <f>MIS[[#This Row],[TRADING SYMBOL]]</f>
        <v>NIFTY2552225000CE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VWAP</v>
      </c>
      <c r="AL1263" t="str">
        <f>MIS[[#This Row],[Broker]]</f>
        <v>AR</v>
      </c>
      <c r="AM1263" t="str">
        <f>MIS[[#This Row],[ClientID]]</f>
        <v>JPF1C156</v>
      </c>
    </row>
    <row r="1264" spans="1:39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293.05</v>
      </c>
      <c r="AE1264">
        <f>MIS[[#This Row],[OrderAverageTradedPrice]]*MIS[[#This Row],[OrderQuantity]]</f>
        <v>38163</v>
      </c>
      <c r="AF1264">
        <f>MIS[[#This Row],[LTP]]*MIS[[#This Row],[OrderQuantity]]</f>
        <v>29305</v>
      </c>
      <c r="AG1264">
        <f>IF(MIS[[#This Row],[OrderSide]]="SELL",MIS[[#This Row],[VALUE]]-MIS[[#This Row],[LIVE_VALUE]],MIS[[#This Row],[LIVE_VALUE]]-MIS[[#This Row],[VALUE]])</f>
        <v>8858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4" t="str">
        <f>MIS[[#This Row],[TRADING SYMBOL]]</f>
        <v>SENSEX2552082200PE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MS</v>
      </c>
      <c r="AL1264" t="str">
        <f>MIS[[#This Row],[Broker]]</f>
        <v>AR</v>
      </c>
      <c r="AM1264" t="str">
        <f>MIS[[#This Row],[ClientID]]</f>
        <v>JPF1D108</v>
      </c>
    </row>
    <row r="1265" spans="1:39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168.75</v>
      </c>
      <c r="AE1265">
        <f>MIS[[#This Row],[OrderAverageTradedPrice]]*MIS[[#This Row],[OrderQuantity]]</f>
        <v>26917.5</v>
      </c>
      <c r="AF1265">
        <f>MIS[[#This Row],[LTP]]*MIS[[#This Row],[OrderQuantity]]</f>
        <v>25312.5</v>
      </c>
      <c r="AG1265">
        <f>IF(MIS[[#This Row],[OrderSide]]="SELL",MIS[[#This Row],[VALUE]]-MIS[[#This Row],[LIVE_VALUE]],MIS[[#This Row],[LIVE_VALUE]]-MIS[[#This Row],[VALUE]])</f>
        <v>1605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5" t="str">
        <f>MIS[[#This Row],[TRADING SYMBOL]]</f>
        <v>NIFTY2552225000CE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VWAP</v>
      </c>
      <c r="AL1265" t="str">
        <f>MIS[[#This Row],[Broker]]</f>
        <v>AR</v>
      </c>
      <c r="AM1265" t="str">
        <f>MIS[[#This Row],[ClientID]]</f>
        <v>JPF1D162</v>
      </c>
    </row>
    <row r="1266" spans="1:39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168.75</v>
      </c>
      <c r="AE1266">
        <f>MIS[[#This Row],[OrderAverageTradedPrice]]*MIS[[#This Row],[OrderQuantity]]</f>
        <v>94222.499999999694</v>
      </c>
      <c r="AF1266">
        <f>MIS[[#This Row],[LTP]]*MIS[[#This Row],[OrderQuantity]]</f>
        <v>88593.75</v>
      </c>
      <c r="AG1266">
        <f>IF(MIS[[#This Row],[OrderSide]]="SELL",MIS[[#This Row],[VALUE]]-MIS[[#This Row],[LIVE_VALUE]],MIS[[#This Row],[LIVE_VALUE]]-MIS[[#This Row],[VALUE]])</f>
        <v>5628.7499999996944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6" t="str">
        <f>MIS[[#This Row],[TRADING SYMBOL]]</f>
        <v>NIFTY2552225000CE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VWAP</v>
      </c>
      <c r="AL1266" t="str">
        <f>MIS[[#This Row],[Broker]]</f>
        <v>AR</v>
      </c>
      <c r="AM1266" t="str">
        <f>MIS[[#This Row],[ClientID]]</f>
        <v>JPF1H158</v>
      </c>
    </row>
    <row r="1267" spans="1:39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377</v>
      </c>
      <c r="AE1267">
        <f>MIS[[#This Row],[OrderAverageTradedPrice]]*MIS[[#This Row],[OrderQuantity]]</f>
        <v>78876.999999999898</v>
      </c>
      <c r="AF1267">
        <f>MIS[[#This Row],[LTP]]*MIS[[#This Row],[OrderQuantity]]</f>
        <v>67860</v>
      </c>
      <c r="AG1267">
        <f>IF(MIS[[#This Row],[OrderSide]]="SELL",MIS[[#This Row],[VALUE]]-MIS[[#This Row],[LIVE_VALUE]],MIS[[#This Row],[LIVE_VALUE]]-MIS[[#This Row],[VALUE]])</f>
        <v>11016.999999999898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7" t="str">
        <f>MIS[[#This Row],[TRADING SYMBOL]]</f>
        <v>SENSEX2552082200CE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MS</v>
      </c>
      <c r="AL1267" t="str">
        <f>MIS[[#This Row],[Broker]]</f>
        <v>AR</v>
      </c>
      <c r="AM1267" t="str">
        <f>MIS[[#This Row],[ClientID]]</f>
        <v>JPF1K110</v>
      </c>
    </row>
    <row r="1268" spans="1:39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168.75</v>
      </c>
      <c r="AE1268">
        <f>MIS[[#This Row],[OrderAverageTradedPrice]]*MIS[[#This Row],[OrderQuantity]]</f>
        <v>26835</v>
      </c>
      <c r="AF1268">
        <f>MIS[[#This Row],[LTP]]*MIS[[#This Row],[OrderQuantity]]</f>
        <v>25312.5</v>
      </c>
      <c r="AG1268">
        <f>IF(MIS[[#This Row],[OrderSide]]="SELL",MIS[[#This Row],[VALUE]]-MIS[[#This Row],[LIVE_VALUE]],MIS[[#This Row],[LIVE_VALUE]]-MIS[[#This Row],[VALUE]])</f>
        <v>1522.5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8" t="str">
        <f>MIS[[#This Row],[TRADING SYMBOL]]</f>
        <v>NIFTY2552225000CE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VWAP</v>
      </c>
      <c r="AL1268" t="str">
        <f>MIS[[#This Row],[Broker]]</f>
        <v>AR</v>
      </c>
      <c r="AM1268" t="str">
        <f>MIS[[#This Row],[ClientID]]</f>
        <v>JPF1K172</v>
      </c>
    </row>
    <row r="1269" spans="1:39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168.75</v>
      </c>
      <c r="AE1269">
        <f>MIS[[#This Row],[OrderAverageTradedPrice]]*MIS[[#This Row],[OrderQuantity]]</f>
        <v>40233.749999999854</v>
      </c>
      <c r="AF1269">
        <f>MIS[[#This Row],[LTP]]*MIS[[#This Row],[OrderQuantity]]</f>
        <v>37968.75</v>
      </c>
      <c r="AG1269">
        <f>IF(MIS[[#This Row],[OrderSide]]="SELL",MIS[[#This Row],[VALUE]]-MIS[[#This Row],[LIVE_VALUE]],MIS[[#This Row],[LIVE_VALUE]]-MIS[[#This Row],[VALUE]])</f>
        <v>2264.9999999998545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9" t="str">
        <f>MIS[[#This Row],[TRADING SYMBOL]]</f>
        <v>NIFTY2552225000CE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VWAP</v>
      </c>
      <c r="AL1269" t="str">
        <f>MIS[[#This Row],[Broker]]</f>
        <v>AR</v>
      </c>
      <c r="AM1269" t="str">
        <f>MIS[[#This Row],[ClientID]]</f>
        <v>JPF1L103</v>
      </c>
    </row>
    <row r="1270" spans="1:39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168.75</v>
      </c>
      <c r="AE1270">
        <f>MIS[[#This Row],[OrderAverageTradedPrice]]*MIS[[#This Row],[OrderQuantity]]</f>
        <v>13455</v>
      </c>
      <c r="AF1270">
        <f>MIS[[#This Row],[LTP]]*MIS[[#This Row],[OrderQuantity]]</f>
        <v>12656.25</v>
      </c>
      <c r="AG1270">
        <f>IF(MIS[[#This Row],[OrderSide]]="SELL",MIS[[#This Row],[VALUE]]-MIS[[#This Row],[LIVE_VALUE]],MIS[[#This Row],[LIVE_VALUE]]-MIS[[#This Row],[VALUE]])</f>
        <v>798.75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0" t="str">
        <f>MIS[[#This Row],[TRADING SYMBOL]]</f>
        <v>NIFTY2552225000CE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VWAP</v>
      </c>
      <c r="AL1270" t="str">
        <f>MIS[[#This Row],[Broker]]</f>
        <v>AR</v>
      </c>
      <c r="AM1270" t="str">
        <f>MIS[[#This Row],[ClientID]]</f>
        <v>JPF1M170</v>
      </c>
    </row>
    <row r="1271" spans="1:39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377</v>
      </c>
      <c r="AE1271">
        <f>MIS[[#This Row],[OrderAverageTradedPrice]]*MIS[[#This Row],[OrderQuantity]]</f>
        <v>35167</v>
      </c>
      <c r="AF1271">
        <f>MIS[[#This Row],[LTP]]*MIS[[#This Row],[OrderQuantity]]</f>
        <v>30160</v>
      </c>
      <c r="AG1271">
        <f>IF(MIS[[#This Row],[OrderSide]]="SELL",MIS[[#This Row],[VALUE]]-MIS[[#This Row],[LIVE_VALUE]],MIS[[#This Row],[LIVE_VALUE]]-MIS[[#This Row],[VALUE]])</f>
        <v>5007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1" t="str">
        <f>MIS[[#This Row],[TRADING SYMBOL]]</f>
        <v>SENSEX2552082200CE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MS</v>
      </c>
      <c r="AL1271" t="str">
        <f>MIS[[#This Row],[Broker]]</f>
        <v>AR</v>
      </c>
      <c r="AM1271" t="str">
        <f>MIS[[#This Row],[ClientID]]</f>
        <v>JPF1N117</v>
      </c>
    </row>
    <row r="1272" spans="1:39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168.75</v>
      </c>
      <c r="AE1272">
        <f>MIS[[#This Row],[OrderAverageTradedPrice]]*MIS[[#This Row],[OrderQuantity]]</f>
        <v>40365</v>
      </c>
      <c r="AF1272">
        <f>MIS[[#This Row],[LTP]]*MIS[[#This Row],[OrderQuantity]]</f>
        <v>37968.75</v>
      </c>
      <c r="AG1272">
        <f>IF(MIS[[#This Row],[OrderSide]]="SELL",MIS[[#This Row],[VALUE]]-MIS[[#This Row],[LIVE_VALUE]],MIS[[#This Row],[LIVE_VALUE]]-MIS[[#This Row],[VALUE]])</f>
        <v>2396.25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2" t="str">
        <f>MIS[[#This Row],[TRADING SYMBOL]]</f>
        <v>NIFTY2552225000CE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VWAP</v>
      </c>
      <c r="AL1272" t="str">
        <f>MIS[[#This Row],[Broker]]</f>
        <v>AR</v>
      </c>
      <c r="AM1272" t="str">
        <f>MIS[[#This Row],[ClientID]]</f>
        <v>JPF1P165</v>
      </c>
    </row>
    <row r="1273" spans="1:39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168.75</v>
      </c>
      <c r="AE1273">
        <f>MIS[[#This Row],[OrderAverageTradedPrice]]*MIS[[#This Row],[OrderQuantity]]</f>
        <v>26895</v>
      </c>
      <c r="AF1273">
        <f>MIS[[#This Row],[LTP]]*MIS[[#This Row],[OrderQuantity]]</f>
        <v>25312.5</v>
      </c>
      <c r="AG1273">
        <f>IF(MIS[[#This Row],[OrderSide]]="SELL",MIS[[#This Row],[VALUE]]-MIS[[#This Row],[LIVE_VALUE]],MIS[[#This Row],[LIVE_VALUE]]-MIS[[#This Row],[VALUE]])</f>
        <v>1582.5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3" t="str">
        <f>MIS[[#This Row],[TRADING SYMBOL]]</f>
        <v>NIFTY2552225000CE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VWAP</v>
      </c>
      <c r="AL1273" t="str">
        <f>MIS[[#This Row],[Broker]]</f>
        <v>AR</v>
      </c>
      <c r="AM1273" t="str">
        <f>MIS[[#This Row],[ClientID]]</f>
        <v>JPF1P170</v>
      </c>
    </row>
    <row r="1274" spans="1:39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377</v>
      </c>
      <c r="AE1274">
        <f>MIS[[#This Row],[OrderAverageTradedPrice]]*MIS[[#This Row],[OrderQuantity]]</f>
        <v>26382.99999999996</v>
      </c>
      <c r="AF1274">
        <f>MIS[[#This Row],[LTP]]*MIS[[#This Row],[OrderQuantity]]</f>
        <v>22620</v>
      </c>
      <c r="AG1274">
        <f>IF(MIS[[#This Row],[OrderSide]]="SELL",MIS[[#This Row],[VALUE]]-MIS[[#This Row],[LIVE_VALUE]],MIS[[#This Row],[LIVE_VALUE]]-MIS[[#This Row],[VALUE]])</f>
        <v>3762.99999999996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4" t="str">
        <f>MIS[[#This Row],[TRADING SYMBOL]]</f>
        <v>SENSEX2552082200CE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MS</v>
      </c>
      <c r="AL1274" t="str">
        <f>MIS[[#This Row],[Broker]]</f>
        <v>AR</v>
      </c>
      <c r="AM1274" t="str">
        <f>MIS[[#This Row],[ClientID]]</f>
        <v>JPF1R123</v>
      </c>
    </row>
    <row r="1275" spans="1:39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377</v>
      </c>
      <c r="AE1275">
        <f>MIS[[#This Row],[OrderAverageTradedPrice]]*MIS[[#This Row],[OrderQuantity]]</f>
        <v>17566</v>
      </c>
      <c r="AF1275">
        <f>MIS[[#This Row],[LTP]]*MIS[[#This Row],[OrderQuantity]]</f>
        <v>15080</v>
      </c>
      <c r="AG1275">
        <f>IF(MIS[[#This Row],[OrderSide]]="SELL",MIS[[#This Row],[VALUE]]-MIS[[#This Row],[LIVE_VALUE]],MIS[[#This Row],[LIVE_VALUE]]-MIS[[#This Row],[VALUE]])</f>
        <v>2486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5" t="str">
        <f>MIS[[#This Row],[TRADING SYMBOL]]</f>
        <v>SENSEX2552082200CE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MS</v>
      </c>
      <c r="AL1275" t="str">
        <f>MIS[[#This Row],[Broker]]</f>
        <v>AR</v>
      </c>
      <c r="AM1275" t="str">
        <f>MIS[[#This Row],[ClientID]]</f>
        <v>JPF1R193</v>
      </c>
    </row>
    <row r="1276" spans="1:39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377</v>
      </c>
      <c r="AE1276">
        <f>MIS[[#This Row],[OrderAverageTradedPrice]]*MIS[[#This Row],[OrderQuantity]]</f>
        <v>70243</v>
      </c>
      <c r="AF1276">
        <f>MIS[[#This Row],[LTP]]*MIS[[#This Row],[OrderQuantity]]</f>
        <v>60320</v>
      </c>
      <c r="AG1276">
        <f>IF(MIS[[#This Row],[OrderSide]]="SELL",MIS[[#This Row],[VALUE]]-MIS[[#This Row],[LIVE_VALUE]],MIS[[#This Row],[LIVE_VALUE]]-MIS[[#This Row],[VALUE]])</f>
        <v>9923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6" t="str">
        <f>MIS[[#This Row],[TRADING SYMBOL]]</f>
        <v>SENSEX2552082200CE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MS</v>
      </c>
      <c r="AL1276" t="str">
        <f>MIS[[#This Row],[Broker]]</f>
        <v>AR</v>
      </c>
      <c r="AM1276" t="str">
        <f>MIS[[#This Row],[ClientID]]</f>
        <v>JPF1R197</v>
      </c>
    </row>
    <row r="1277" spans="1:39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377</v>
      </c>
      <c r="AE1277">
        <f>MIS[[#This Row],[OrderAverageTradedPrice]]*MIS[[#This Row],[OrderQuantity]]</f>
        <v>35123</v>
      </c>
      <c r="AF1277">
        <f>MIS[[#This Row],[LTP]]*MIS[[#This Row],[OrderQuantity]]</f>
        <v>30160</v>
      </c>
      <c r="AG1277">
        <f>IF(MIS[[#This Row],[OrderSide]]="SELL",MIS[[#This Row],[VALUE]]-MIS[[#This Row],[LIVE_VALUE]],MIS[[#This Row],[LIVE_VALUE]]-MIS[[#This Row],[VALUE]])</f>
        <v>4963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7" t="str">
        <f>MIS[[#This Row],[TRADING SYMBOL]]</f>
        <v>SENSEX2552082200CE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MS</v>
      </c>
      <c r="AL1277" t="str">
        <f>MIS[[#This Row],[Broker]]</f>
        <v>AR</v>
      </c>
      <c r="AM1277" t="str">
        <f>MIS[[#This Row],[ClientID]]</f>
        <v>JPF1R202</v>
      </c>
    </row>
    <row r="1278" spans="1:39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293.05</v>
      </c>
      <c r="AE1278">
        <f>MIS[[#This Row],[OrderAverageTradedPrice]]*MIS[[#This Row],[OrderQuantity]]</f>
        <v>30530</v>
      </c>
      <c r="AF1278">
        <f>MIS[[#This Row],[LTP]]*MIS[[#This Row],[OrderQuantity]]</f>
        <v>23444</v>
      </c>
      <c r="AG1278">
        <f>IF(MIS[[#This Row],[OrderSide]]="SELL",MIS[[#This Row],[VALUE]]-MIS[[#This Row],[LIVE_VALUE]],MIS[[#This Row],[LIVE_VALUE]]-MIS[[#This Row],[VALUE]])</f>
        <v>7086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8" t="str">
        <f>MIS[[#This Row],[TRADING SYMBOL]]</f>
        <v>SENSEX2552082200PE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MS</v>
      </c>
      <c r="AL1278" t="str">
        <f>MIS[[#This Row],[Broker]]</f>
        <v>AR</v>
      </c>
      <c r="AM1278" t="str">
        <f>MIS[[#This Row],[ClientID]]</f>
        <v>JPF1R202</v>
      </c>
    </row>
    <row r="1279" spans="1:39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168.75</v>
      </c>
      <c r="AE1279">
        <f>MIS[[#This Row],[OrderAverageTradedPrice]]*MIS[[#This Row],[OrderQuantity]]</f>
        <v>13466.25</v>
      </c>
      <c r="AF1279">
        <f>MIS[[#This Row],[LTP]]*MIS[[#This Row],[OrderQuantity]]</f>
        <v>12656.25</v>
      </c>
      <c r="AG1279">
        <f>IF(MIS[[#This Row],[OrderSide]]="SELL",MIS[[#This Row],[VALUE]]-MIS[[#This Row],[LIVE_VALUE]],MIS[[#This Row],[LIVE_VALUE]]-MIS[[#This Row],[VALUE]])</f>
        <v>810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9" t="str">
        <f>MIS[[#This Row],[TRADING SYMBOL]]</f>
        <v>NIFTY2552225000CE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VWAP</v>
      </c>
      <c r="AL1279" t="str">
        <f>MIS[[#This Row],[Broker]]</f>
        <v>AR</v>
      </c>
      <c r="AM1279" t="str">
        <f>MIS[[#This Row],[ClientID]]</f>
        <v>JPF1R203</v>
      </c>
    </row>
    <row r="1280" spans="1:39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168.75</v>
      </c>
      <c r="AE1280">
        <f>MIS[[#This Row],[OrderAverageTradedPrice]]*MIS[[#This Row],[OrderQuantity]]</f>
        <v>40263.75</v>
      </c>
      <c r="AF1280">
        <f>MIS[[#This Row],[LTP]]*MIS[[#This Row],[OrderQuantity]]</f>
        <v>37968.75</v>
      </c>
      <c r="AG1280">
        <f>IF(MIS[[#This Row],[OrderSide]]="SELL",MIS[[#This Row],[VALUE]]-MIS[[#This Row],[LIVE_VALUE]],MIS[[#This Row],[LIVE_VALUE]]-MIS[[#This Row],[VALUE]])</f>
        <v>2295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0" t="str">
        <f>MIS[[#This Row],[TRADING SYMBOL]]</f>
        <v>NIFTY2552225000CE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VWAP</v>
      </c>
      <c r="AL1280" t="str">
        <f>MIS[[#This Row],[Broker]]</f>
        <v>AR</v>
      </c>
      <c r="AM1280" t="str">
        <f>MIS[[#This Row],[ClientID]]</f>
        <v>JPF1R205</v>
      </c>
    </row>
    <row r="1281" spans="1:39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377</v>
      </c>
      <c r="AE1281">
        <f>MIS[[#This Row],[OrderAverageTradedPrice]]*MIS[[#This Row],[OrderQuantity]]</f>
        <v>61565.999999999884</v>
      </c>
      <c r="AF1281">
        <f>MIS[[#This Row],[LTP]]*MIS[[#This Row],[OrderQuantity]]</f>
        <v>52780</v>
      </c>
      <c r="AG1281">
        <f>IF(MIS[[#This Row],[OrderSide]]="SELL",MIS[[#This Row],[VALUE]]-MIS[[#This Row],[LIVE_VALUE]],MIS[[#This Row],[LIVE_VALUE]]-MIS[[#This Row],[VALUE]])</f>
        <v>8785.9999999998836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1" t="str">
        <f>MIS[[#This Row],[TRADING SYMBOL]]</f>
        <v>SENSEX2552082200CE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MS</v>
      </c>
      <c r="AL1281" t="str">
        <f>MIS[[#This Row],[Broker]]</f>
        <v>AR</v>
      </c>
      <c r="AM1281" t="str">
        <f>MIS[[#This Row],[ClientID]]</f>
        <v>JPF1S132</v>
      </c>
    </row>
    <row r="1282" spans="1:39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168.75</v>
      </c>
      <c r="AE1282">
        <f>MIS[[#This Row],[OrderAverageTradedPrice]]*MIS[[#This Row],[OrderQuantity]]</f>
        <v>26820</v>
      </c>
      <c r="AF1282">
        <f>MIS[[#This Row],[LTP]]*MIS[[#This Row],[OrderQuantity]]</f>
        <v>25312.5</v>
      </c>
      <c r="AG1282">
        <f>IF(MIS[[#This Row],[OrderSide]]="SELL",MIS[[#This Row],[VALUE]]-MIS[[#This Row],[LIVE_VALUE]],MIS[[#This Row],[LIVE_VALUE]]-MIS[[#This Row],[VALUE]])</f>
        <v>1507.5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2" t="str">
        <f>MIS[[#This Row],[TRADING SYMBOL]]</f>
        <v>NIFTY2552225000CE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VWAP</v>
      </c>
      <c r="AL1282" t="str">
        <f>MIS[[#This Row],[Broker]]</f>
        <v>AR</v>
      </c>
      <c r="AM1282" t="str">
        <f>MIS[[#This Row],[ClientID]]</f>
        <v>JPF1S222</v>
      </c>
    </row>
    <row r="1283" spans="1:39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168.75</v>
      </c>
      <c r="AE1283">
        <f>MIS[[#This Row],[OrderAverageTradedPrice]]*MIS[[#This Row],[OrderQuantity]]</f>
        <v>26835</v>
      </c>
      <c r="AF1283">
        <f>MIS[[#This Row],[LTP]]*MIS[[#This Row],[OrderQuantity]]</f>
        <v>25312.5</v>
      </c>
      <c r="AG1283">
        <f>IF(MIS[[#This Row],[OrderSide]]="SELL",MIS[[#This Row],[VALUE]]-MIS[[#This Row],[LIVE_VALUE]],MIS[[#This Row],[LIVE_VALUE]]-MIS[[#This Row],[VALUE]])</f>
        <v>1522.5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3" t="str">
        <f>MIS[[#This Row],[TRADING SYMBOL]]</f>
        <v>NIFTY2552225000CE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VWAP</v>
      </c>
      <c r="AL1283" t="str">
        <f>MIS[[#This Row],[Broker]]</f>
        <v>AR</v>
      </c>
      <c r="AM1283" t="str">
        <f>MIS[[#This Row],[ClientID]]</f>
        <v>JPF1S241</v>
      </c>
    </row>
    <row r="1284" spans="1:39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168.75</v>
      </c>
      <c r="AE1284">
        <f>MIS[[#This Row],[OrderAverageTradedPrice]]*MIS[[#This Row],[OrderQuantity]]</f>
        <v>26857.5</v>
      </c>
      <c r="AF1284">
        <f>MIS[[#This Row],[LTP]]*MIS[[#This Row],[OrderQuantity]]</f>
        <v>25312.5</v>
      </c>
      <c r="AG1284">
        <f>IF(MIS[[#This Row],[OrderSide]]="SELL",MIS[[#This Row],[VALUE]]-MIS[[#This Row],[LIVE_VALUE]],MIS[[#This Row],[LIVE_VALUE]]-MIS[[#This Row],[VALUE]])</f>
        <v>1545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4" t="str">
        <f>MIS[[#This Row],[TRADING SYMBOL]]</f>
        <v>NIFTY2552225000CE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VWAP</v>
      </c>
      <c r="AL1284" t="str">
        <f>MIS[[#This Row],[Broker]]</f>
        <v>AR</v>
      </c>
      <c r="AM1284" t="str">
        <f>MIS[[#This Row],[ClientID]]</f>
        <v>JPF1V101</v>
      </c>
    </row>
    <row r="1285" spans="1:39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168.75</v>
      </c>
      <c r="AE1285">
        <f>MIS[[#This Row],[OrderAverageTradedPrice]]*MIS[[#This Row],[OrderQuantity]]</f>
        <v>26850</v>
      </c>
      <c r="AF1285">
        <f>MIS[[#This Row],[LTP]]*MIS[[#This Row],[OrderQuantity]]</f>
        <v>25312.5</v>
      </c>
      <c r="AG1285">
        <f>IF(MIS[[#This Row],[OrderSide]]="SELL",MIS[[#This Row],[VALUE]]-MIS[[#This Row],[LIVE_VALUE]],MIS[[#This Row],[LIVE_VALUE]]-MIS[[#This Row],[VALUE]])</f>
        <v>1537.5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5" t="str">
        <f>MIS[[#This Row],[TRADING SYMBOL]]</f>
        <v>NIFTY2552225000CE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VWAP</v>
      </c>
      <c r="AL1285" t="str">
        <f>MIS[[#This Row],[Broker]]</f>
        <v>AR</v>
      </c>
      <c r="AM1285" t="str">
        <f>MIS[[#This Row],[ClientID]]</f>
        <v>JPF1V179</v>
      </c>
    </row>
    <row r="1286" spans="1:39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168.75</v>
      </c>
      <c r="AE1286">
        <f>MIS[[#This Row],[OrderAverageTradedPrice]]*MIS[[#This Row],[OrderQuantity]]</f>
        <v>40376.25</v>
      </c>
      <c r="AF1286">
        <f>MIS[[#This Row],[LTP]]*MIS[[#This Row],[OrderQuantity]]</f>
        <v>37968.75</v>
      </c>
      <c r="AG1286">
        <f>IF(MIS[[#This Row],[OrderSide]]="SELL",MIS[[#This Row],[VALUE]]-MIS[[#This Row],[LIVE_VALUE]],MIS[[#This Row],[LIVE_VALUE]]-MIS[[#This Row],[VALUE]])</f>
        <v>2407.5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6" t="str">
        <f>MIS[[#This Row],[TRADING SYMBOL]]</f>
        <v>NIFTY2552225000CE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VWAP</v>
      </c>
      <c r="AL1286" t="str">
        <f>MIS[[#This Row],[Broker]]</f>
        <v>AR</v>
      </c>
      <c r="AM1286" t="str">
        <f>MIS[[#This Row],[ClientID]]</f>
        <v>JPF1Y102</v>
      </c>
    </row>
    <row r="1287" spans="1:39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168.75</v>
      </c>
      <c r="AE1287">
        <f>MIS[[#This Row],[OrderAverageTradedPrice]]*MIS[[#This Row],[OrderQuantity]]</f>
        <v>67125</v>
      </c>
      <c r="AF1287">
        <f>MIS[[#This Row],[LTP]]*MIS[[#This Row],[OrderQuantity]]</f>
        <v>63281.25</v>
      </c>
      <c r="AG1287">
        <f>IF(MIS[[#This Row],[OrderSide]]="SELL",MIS[[#This Row],[VALUE]]-MIS[[#This Row],[LIVE_VALUE]],MIS[[#This Row],[LIVE_VALUE]]-MIS[[#This Row],[VALUE]])</f>
        <v>3843.75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7" t="str">
        <f>MIS[[#This Row],[TRADING SYMBOL]]</f>
        <v>NIFTY2552225000CE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VWAP</v>
      </c>
      <c r="AL1287" t="str">
        <f>MIS[[#This Row],[Broker]]</f>
        <v>AR</v>
      </c>
      <c r="AM1287" t="str">
        <f>MIS[[#This Row],[ClientID]]</f>
        <v>JPS10G101</v>
      </c>
    </row>
    <row r="1288" spans="1:39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168.75</v>
      </c>
      <c r="AE1288">
        <f>MIS[[#This Row],[OrderAverageTradedPrice]]*MIS[[#This Row],[OrderQuantity]]</f>
        <v>67222.5</v>
      </c>
      <c r="AF1288">
        <f>MIS[[#This Row],[LTP]]*MIS[[#This Row],[OrderQuantity]]</f>
        <v>63281.25</v>
      </c>
      <c r="AG1288">
        <f>IF(MIS[[#This Row],[OrderSide]]="SELL",MIS[[#This Row],[VALUE]]-MIS[[#This Row],[LIVE_VALUE]],MIS[[#This Row],[LIVE_VALUE]]-MIS[[#This Row],[VALUE]])</f>
        <v>3941.25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8" t="str">
        <f>MIS[[#This Row],[TRADING SYMBOL]]</f>
        <v>NIFTY2552225000CE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VWAP</v>
      </c>
      <c r="AL1288" t="str">
        <f>MIS[[#This Row],[Broker]]</f>
        <v>AR</v>
      </c>
      <c r="AM1288" t="str">
        <f>MIS[[#This Row],[ClientID]]</f>
        <v>JPS10M103</v>
      </c>
    </row>
    <row r="1289" spans="1:39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377</v>
      </c>
      <c r="AE1289">
        <f>MIS[[#This Row],[OrderAverageTradedPrice]]*MIS[[#This Row],[OrderQuantity]]</f>
        <v>26382</v>
      </c>
      <c r="AF1289">
        <f>MIS[[#This Row],[LTP]]*MIS[[#This Row],[OrderQuantity]]</f>
        <v>22620</v>
      </c>
      <c r="AG1289">
        <f>IF(MIS[[#This Row],[OrderSide]]="SELL",MIS[[#This Row],[VALUE]]-MIS[[#This Row],[LIVE_VALUE]],MIS[[#This Row],[LIVE_VALUE]]-MIS[[#This Row],[VALUE]])</f>
        <v>3762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9" t="str">
        <f>MIS[[#This Row],[TRADING SYMBOL]]</f>
        <v>SENSEX2552082200CE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MS</v>
      </c>
      <c r="AL1289" t="str">
        <f>MIS[[#This Row],[Broker]]</f>
        <v>AR</v>
      </c>
      <c r="AM1289" t="str">
        <f>MIS[[#This Row],[ClientID]]</f>
        <v>JPS7A101</v>
      </c>
    </row>
    <row r="1290" spans="1:39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168.75</v>
      </c>
      <c r="AE1290">
        <f>MIS[[#This Row],[OrderAverageTradedPrice]]*MIS[[#This Row],[OrderQuantity]]</f>
        <v>13436.25</v>
      </c>
      <c r="AF1290">
        <f>MIS[[#This Row],[LTP]]*MIS[[#This Row],[OrderQuantity]]</f>
        <v>12656.25</v>
      </c>
      <c r="AG1290">
        <f>IF(MIS[[#This Row],[OrderSide]]="SELL",MIS[[#This Row],[VALUE]]-MIS[[#This Row],[LIVE_VALUE]],MIS[[#This Row],[LIVE_VALUE]]-MIS[[#This Row],[VALUE]])</f>
        <v>780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0" t="str">
        <f>MIS[[#This Row],[TRADING SYMBOL]]</f>
        <v>NIFTY2552225000CE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VWAP</v>
      </c>
      <c r="AL1290" t="str">
        <f>MIS[[#This Row],[Broker]]</f>
        <v>IIFL</v>
      </c>
      <c r="AM1290" t="str">
        <f>MIS[[#This Row],[ClientID]]</f>
        <v>FINE1M02</v>
      </c>
    </row>
    <row r="1291" spans="1:39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168.75</v>
      </c>
      <c r="AE1291">
        <f>MIS[[#This Row],[OrderAverageTradedPrice]]*MIS[[#This Row],[OrderQuantity]]</f>
        <v>93956.249999999636</v>
      </c>
      <c r="AF1291">
        <f>MIS[[#This Row],[LTP]]*MIS[[#This Row],[OrderQuantity]]</f>
        <v>88593.75</v>
      </c>
      <c r="AG1291">
        <f>IF(MIS[[#This Row],[OrderSide]]="SELL",MIS[[#This Row],[VALUE]]-MIS[[#This Row],[LIVE_VALUE]],MIS[[#This Row],[LIVE_VALUE]]-MIS[[#This Row],[VALUE]])</f>
        <v>5362.4999999996362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1" t="str">
        <f>MIS[[#This Row],[TRADING SYMBOL]]</f>
        <v>NIFTY2552225000CE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VWAP</v>
      </c>
      <c r="AL1291" t="str">
        <f>MIS[[#This Row],[Broker]]</f>
        <v>MO</v>
      </c>
      <c r="AM1291" t="str">
        <f>MIS[[#This Row],[ClientID]]</f>
        <v>DELD991</v>
      </c>
    </row>
    <row r="1292" spans="1:39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168.75</v>
      </c>
      <c r="AE1292">
        <f>MIS[[#This Row],[OrderAverageTradedPrice]]*MIS[[#This Row],[OrderQuantity]]</f>
        <v>107741.25</v>
      </c>
      <c r="AF1292">
        <f>MIS[[#This Row],[LTP]]*MIS[[#This Row],[OrderQuantity]]</f>
        <v>101250</v>
      </c>
      <c r="AG1292">
        <f>IF(MIS[[#This Row],[OrderSide]]="SELL",MIS[[#This Row],[VALUE]]-MIS[[#This Row],[LIVE_VALUE]],MIS[[#This Row],[LIVE_VALUE]]-MIS[[#This Row],[VALUE]])</f>
        <v>6491.25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2" t="str">
        <f>MIS[[#This Row],[TRADING SYMBOL]]</f>
        <v>NIFTY2552225000CE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VWAP</v>
      </c>
      <c r="AL1292" t="str">
        <f>MIS[[#This Row],[Broker]]</f>
        <v>MO</v>
      </c>
      <c r="AM1292" t="str">
        <f>MIS[[#This Row],[ClientID]]</f>
        <v>OMDLAS1225</v>
      </c>
    </row>
    <row r="1293" spans="1:39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168.75</v>
      </c>
      <c r="AE1293">
        <f>MIS[[#This Row],[OrderAverageTradedPrice]]*MIS[[#This Row],[OrderQuantity]]</f>
        <v>107591.25</v>
      </c>
      <c r="AF1293">
        <f>MIS[[#This Row],[LTP]]*MIS[[#This Row],[OrderQuantity]]</f>
        <v>101250</v>
      </c>
      <c r="AG1293">
        <f>IF(MIS[[#This Row],[OrderSide]]="SELL",MIS[[#This Row],[VALUE]]-MIS[[#This Row],[LIVE_VALUE]],MIS[[#This Row],[LIVE_VALUE]]-MIS[[#This Row],[VALUE]])</f>
        <v>6341.25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3" t="str">
        <f>MIS[[#This Row],[TRADING SYMBOL]]</f>
        <v>NIFTY2552225000CE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VWAP</v>
      </c>
      <c r="AL1293" t="str">
        <f>MIS[[#This Row],[Broker]]</f>
        <v>MO</v>
      </c>
      <c r="AM1293" t="str">
        <f>MIS[[#This Row],[ClientID]]</f>
        <v>OMDLAS1226</v>
      </c>
    </row>
    <row r="1294" spans="1:39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168.75</v>
      </c>
      <c r="AE1294">
        <f>MIS[[#This Row],[OrderAverageTradedPrice]]*MIS[[#This Row],[OrderQuantity]]</f>
        <v>147479.99999999971</v>
      </c>
      <c r="AF1294">
        <f>MIS[[#This Row],[LTP]]*MIS[[#This Row],[OrderQuantity]]</f>
        <v>139218.75</v>
      </c>
      <c r="AG1294">
        <f>IF(MIS[[#This Row],[OrderSide]]="SELL",MIS[[#This Row],[VALUE]]-MIS[[#This Row],[LIVE_VALUE]],MIS[[#This Row],[LIVE_VALUE]]-MIS[[#This Row],[VALUE]])</f>
        <v>8261.249999999709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4" t="str">
        <f>MIS[[#This Row],[TRADING SYMBOL]]</f>
        <v>NIFTY2552225000CE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VWAP</v>
      </c>
      <c r="AL1294" t="str">
        <f>MIS[[#This Row],[Broker]]</f>
        <v>MO</v>
      </c>
      <c r="AM1294" t="str">
        <f>MIS[[#This Row],[ClientID]]</f>
        <v>OMDLAS1229</v>
      </c>
    </row>
    <row r="1295" spans="1:39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55.45</v>
      </c>
      <c r="AE1295">
        <f>MIS[[#This Row],[OrderAverageTradedPrice]]*MIS[[#This Row],[OrderQuantity]]</f>
        <v>4824</v>
      </c>
      <c r="AF1295">
        <f>MIS[[#This Row],[LTP]]*MIS[[#This Row],[OrderQuantity]]</f>
        <v>3327</v>
      </c>
      <c r="AG1295">
        <f>IF(MIS[[#This Row],[OrderSide]]="SELL",MIS[[#This Row],[VALUE]]-MIS[[#This Row],[LIVE_VALUE]],MIS[[#This Row],[LIVE_VALUE]]-MIS[[#This Row],[VALUE]])</f>
        <v>-1497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5" t="str">
        <f>MIS[[#This Row],[TRADING SYMBOL]]</f>
        <v>SENSEX2552083400CE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MS</v>
      </c>
      <c r="AL1295" t="str">
        <f>MIS[[#This Row],[Broker]]</f>
        <v>TGL</v>
      </c>
      <c r="AM1295" t="str">
        <f>MIS[[#This Row],[ClientID]]</f>
        <v>TGL05</v>
      </c>
    </row>
    <row r="1296" spans="1:39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168.75</v>
      </c>
      <c r="AE1296">
        <f>MIS[[#This Row],[OrderAverageTradedPrice]]*MIS[[#This Row],[OrderQuantity]]</f>
        <v>228303.74999999956</v>
      </c>
      <c r="AF1296">
        <f>MIS[[#This Row],[LTP]]*MIS[[#This Row],[OrderQuantity]]</f>
        <v>215156.25</v>
      </c>
      <c r="AG1296">
        <f>IF(MIS[[#This Row],[OrderSide]]="SELL",MIS[[#This Row],[VALUE]]-MIS[[#This Row],[LIVE_VALUE]],MIS[[#This Row],[LIVE_VALUE]]-MIS[[#This Row],[VALUE]])</f>
        <v>13147.499999999563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6" t="str">
        <f>MIS[[#This Row],[TRADING SYMBOL]]</f>
        <v>NIFTY2552225000CE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VWAP</v>
      </c>
      <c r="AL1296" t="str">
        <f>MIS[[#This Row],[Broker]]</f>
        <v>XTS</v>
      </c>
      <c r="AM1296" t="str">
        <f>MIS[[#This Row],[ClientID]]</f>
        <v>FIXAKE0000</v>
      </c>
    </row>
    <row r="1297" spans="1:39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168.75</v>
      </c>
      <c r="AE1297">
        <f>MIS[[#This Row],[OrderAverageTradedPrice]]*MIS[[#This Row],[OrderQuantity]]</f>
        <v>40087.499999999847</v>
      </c>
      <c r="AF1297">
        <f>MIS[[#This Row],[LTP]]*MIS[[#This Row],[OrderQuantity]]</f>
        <v>37968.75</v>
      </c>
      <c r="AG1297">
        <f>IF(MIS[[#This Row],[OrderSide]]="SELL",MIS[[#This Row],[VALUE]]-MIS[[#This Row],[LIVE_VALUE]],MIS[[#This Row],[LIVE_VALUE]]-MIS[[#This Row],[VALUE]])</f>
        <v>2118.7499999998472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7" t="str">
        <f>MIS[[#This Row],[TRADING SYMBOL]]</f>
        <v>NIFTY2552225000CE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VWAP</v>
      </c>
      <c r="AL1297" t="str">
        <f>MIS[[#This Row],[Broker]]</f>
        <v>AR</v>
      </c>
      <c r="AM1297" t="str">
        <f>MIS[[#This Row],[ClientID]]</f>
        <v>GDL1R112</v>
      </c>
    </row>
    <row r="1298" spans="1:39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168.75</v>
      </c>
      <c r="AE1298">
        <f>MIS[[#This Row],[OrderAverageTradedPrice]]*MIS[[#This Row],[OrderQuantity]]</f>
        <v>40050</v>
      </c>
      <c r="AF1298">
        <f>MIS[[#This Row],[LTP]]*MIS[[#This Row],[OrderQuantity]]</f>
        <v>37968.75</v>
      </c>
      <c r="AG1298">
        <f>IF(MIS[[#This Row],[OrderSide]]="SELL",MIS[[#This Row],[VALUE]]-MIS[[#This Row],[LIVE_VALUE]],MIS[[#This Row],[LIVE_VALUE]]-MIS[[#This Row],[VALUE]])</f>
        <v>2081.25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8" t="str">
        <f>MIS[[#This Row],[TRADING SYMBOL]]</f>
        <v>NIFTY2552225000CE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VWAP</v>
      </c>
      <c r="AL1298" t="str">
        <f>MIS[[#This Row],[Broker]]</f>
        <v>AR</v>
      </c>
      <c r="AM1298" t="str">
        <f>MIS[[#This Row],[ClientID]]</f>
        <v>GDLC2R124</v>
      </c>
    </row>
    <row r="1299" spans="1:39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377</v>
      </c>
      <c r="AE1299">
        <f>MIS[[#This Row],[OrderAverageTradedPrice]]*MIS[[#This Row],[OrderQuantity]]</f>
        <v>78986.999999999884</v>
      </c>
      <c r="AF1299">
        <f>MIS[[#This Row],[LTP]]*MIS[[#This Row],[OrderQuantity]]</f>
        <v>67860</v>
      </c>
      <c r="AG1299">
        <f>IF(MIS[[#This Row],[OrderSide]]="SELL",MIS[[#This Row],[VALUE]]-MIS[[#This Row],[LIVE_VALUE]],MIS[[#This Row],[LIVE_VALUE]]-MIS[[#This Row],[VALUE]])</f>
        <v>11126.999999999884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9" t="str">
        <f>MIS[[#This Row],[TRADING SYMBOL]]</f>
        <v>SENSEX2552082200CE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MS</v>
      </c>
      <c r="AL1299" t="str">
        <f>MIS[[#This Row],[Broker]]</f>
        <v>AR</v>
      </c>
      <c r="AM1299" t="str">
        <f>MIS[[#This Row],[ClientID]]</f>
        <v>GKOHN3R110</v>
      </c>
    </row>
    <row r="1300" spans="1:39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168.75</v>
      </c>
      <c r="AE1300">
        <f>MIS[[#This Row],[OrderAverageTradedPrice]]*MIS[[#This Row],[OrderQuantity]]</f>
        <v>40005</v>
      </c>
      <c r="AF1300">
        <f>MIS[[#This Row],[LTP]]*MIS[[#This Row],[OrderQuantity]]</f>
        <v>37968.75</v>
      </c>
      <c r="AG1300">
        <f>IF(MIS[[#This Row],[OrderSide]]="SELL",MIS[[#This Row],[VALUE]]-MIS[[#This Row],[LIVE_VALUE]],MIS[[#This Row],[LIVE_VALUE]]-MIS[[#This Row],[VALUE]])</f>
        <v>2036.25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0" t="str">
        <f>MIS[[#This Row],[TRADING SYMBOL]]</f>
        <v>NIFTY2552225000CE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VWAP</v>
      </c>
      <c r="AL1300" t="str">
        <f>MIS[[#This Row],[Broker]]</f>
        <v>AR</v>
      </c>
      <c r="AM1300" t="str">
        <f>MIS[[#This Row],[ClientID]]</f>
        <v>HOT133</v>
      </c>
    </row>
    <row r="1301" spans="1:39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168.75</v>
      </c>
      <c r="AE1301">
        <f>MIS[[#This Row],[OrderAverageTradedPrice]]*MIS[[#This Row],[OrderQuantity]]</f>
        <v>26748.75</v>
      </c>
      <c r="AF1301">
        <f>MIS[[#This Row],[LTP]]*MIS[[#This Row],[OrderQuantity]]</f>
        <v>25312.5</v>
      </c>
      <c r="AG1301">
        <f>IF(MIS[[#This Row],[OrderSide]]="SELL",MIS[[#This Row],[VALUE]]-MIS[[#This Row],[LIVE_VALUE]],MIS[[#This Row],[LIVE_VALUE]]-MIS[[#This Row],[VALUE]])</f>
        <v>1436.25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1" t="str">
        <f>MIS[[#This Row],[TRADING SYMBOL]]</f>
        <v>NIFTY2552225000CE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VWAP</v>
      </c>
      <c r="AL1301" t="str">
        <f>MIS[[#This Row],[Broker]]</f>
        <v>AR</v>
      </c>
      <c r="AM1301" t="str">
        <f>MIS[[#This Row],[ClientID]]</f>
        <v>HYD5K129</v>
      </c>
    </row>
    <row r="1302" spans="1:39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168.75</v>
      </c>
      <c r="AE1302">
        <f>MIS[[#This Row],[OrderAverageTradedPrice]]*MIS[[#This Row],[OrderQuantity]]</f>
        <v>40151.25</v>
      </c>
      <c r="AF1302">
        <f>MIS[[#This Row],[LTP]]*MIS[[#This Row],[OrderQuantity]]</f>
        <v>37968.75</v>
      </c>
      <c r="AG1302">
        <f>IF(MIS[[#This Row],[OrderSide]]="SELL",MIS[[#This Row],[VALUE]]-MIS[[#This Row],[LIVE_VALUE]],MIS[[#This Row],[LIVE_VALUE]]-MIS[[#This Row],[VALUE]])</f>
        <v>2182.5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2" t="str">
        <f>MIS[[#This Row],[TRADING SYMBOL]]</f>
        <v>NIFTY2552225000CE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VWAP</v>
      </c>
      <c r="AL1302" t="str">
        <f>MIS[[#This Row],[Broker]]</f>
        <v>AR</v>
      </c>
      <c r="AM1302" t="str">
        <f>MIS[[#This Row],[ClientID]]</f>
        <v>JPA1043</v>
      </c>
    </row>
    <row r="1303" spans="1:39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377</v>
      </c>
      <c r="AE1303">
        <f>MIS[[#This Row],[OrderAverageTradedPrice]]*MIS[[#This Row],[OrderQuantity]]</f>
        <v>17556</v>
      </c>
      <c r="AF1303">
        <f>MIS[[#This Row],[LTP]]*MIS[[#This Row],[OrderQuantity]]</f>
        <v>15080</v>
      </c>
      <c r="AG1303">
        <f>IF(MIS[[#This Row],[OrderSide]]="SELL",MIS[[#This Row],[VALUE]]-MIS[[#This Row],[LIVE_VALUE]],MIS[[#This Row],[LIVE_VALUE]]-MIS[[#This Row],[VALUE]])</f>
        <v>2476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3" t="str">
        <f>MIS[[#This Row],[TRADING SYMBOL]]</f>
        <v>SENSEX2552082200CE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MS</v>
      </c>
      <c r="AL1303" t="str">
        <f>MIS[[#This Row],[Broker]]</f>
        <v>AR</v>
      </c>
      <c r="AM1303" t="str">
        <f>MIS[[#This Row],[ClientID]]</f>
        <v>JPF1A119</v>
      </c>
    </row>
    <row r="1304" spans="1:39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377</v>
      </c>
      <c r="AE1304">
        <f>MIS[[#This Row],[OrderAverageTradedPrice]]*MIS[[#This Row],[OrderQuantity]]</f>
        <v>34935</v>
      </c>
      <c r="AF1304">
        <f>MIS[[#This Row],[LTP]]*MIS[[#This Row],[OrderQuantity]]</f>
        <v>30160</v>
      </c>
      <c r="AG1304">
        <f>IF(MIS[[#This Row],[OrderSide]]="SELL",MIS[[#This Row],[VALUE]]-MIS[[#This Row],[LIVE_VALUE]],MIS[[#This Row],[LIVE_VALUE]]-MIS[[#This Row],[VALUE]])</f>
        <v>4775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4" t="str">
        <f>MIS[[#This Row],[TRADING SYMBOL]]</f>
        <v>SENSEX2552082200CE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MS</v>
      </c>
      <c r="AL1304" t="str">
        <f>MIS[[#This Row],[Broker]]</f>
        <v>AR</v>
      </c>
      <c r="AM1304" t="str">
        <f>MIS[[#This Row],[ClientID]]</f>
        <v>JPF1A195</v>
      </c>
    </row>
    <row r="1305" spans="1:39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293.05</v>
      </c>
      <c r="AE1305">
        <f>MIS[[#This Row],[OrderAverageTradedPrice]]*MIS[[#This Row],[OrderQuantity]]</f>
        <v>68911.999999999913</v>
      </c>
      <c r="AF1305">
        <f>MIS[[#This Row],[LTP]]*MIS[[#This Row],[OrderQuantity]]</f>
        <v>52749</v>
      </c>
      <c r="AG1305">
        <f>IF(MIS[[#This Row],[OrderSide]]="SELL",MIS[[#This Row],[VALUE]]-MIS[[#This Row],[LIVE_VALUE]],MIS[[#This Row],[LIVE_VALUE]]-MIS[[#This Row],[VALUE]])</f>
        <v>16162.999999999913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5" t="str">
        <f>MIS[[#This Row],[TRADING SYMBOL]]</f>
        <v>SENSEX2552082200PE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MS</v>
      </c>
      <c r="AL1305" t="str">
        <f>MIS[[#This Row],[Broker]]</f>
        <v>AR</v>
      </c>
      <c r="AM1305" t="str">
        <f>MIS[[#This Row],[ClientID]]</f>
        <v>JPF1A197</v>
      </c>
    </row>
    <row r="1306" spans="1:39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168.75</v>
      </c>
      <c r="AE1306">
        <f>MIS[[#This Row],[OrderAverageTradedPrice]]*MIS[[#This Row],[OrderQuantity]]</f>
        <v>26745</v>
      </c>
      <c r="AF1306">
        <f>MIS[[#This Row],[LTP]]*MIS[[#This Row],[OrderQuantity]]</f>
        <v>25312.5</v>
      </c>
      <c r="AG1306">
        <f>IF(MIS[[#This Row],[OrderSide]]="SELL",MIS[[#This Row],[VALUE]]-MIS[[#This Row],[LIVE_VALUE]],MIS[[#This Row],[LIVE_VALUE]]-MIS[[#This Row],[VALUE]])</f>
        <v>1432.5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6" t="str">
        <f>MIS[[#This Row],[TRADING SYMBOL]]</f>
        <v>NIFTY2552225000CE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VWAP</v>
      </c>
      <c r="AL1306" t="str">
        <f>MIS[[#This Row],[Broker]]</f>
        <v>AR</v>
      </c>
      <c r="AM1306" t="str">
        <f>MIS[[#This Row],[ClientID]]</f>
        <v>JPF1A200</v>
      </c>
    </row>
    <row r="1307" spans="1:39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377</v>
      </c>
      <c r="AE1307">
        <f>MIS[[#This Row],[OrderAverageTradedPrice]]*MIS[[#This Row],[OrderQuantity]]</f>
        <v>26322</v>
      </c>
      <c r="AF1307">
        <f>MIS[[#This Row],[LTP]]*MIS[[#This Row],[OrderQuantity]]</f>
        <v>22620</v>
      </c>
      <c r="AG1307">
        <f>IF(MIS[[#This Row],[OrderSide]]="SELL",MIS[[#This Row],[VALUE]]-MIS[[#This Row],[LIVE_VALUE]],MIS[[#This Row],[LIVE_VALUE]]-MIS[[#This Row],[VALUE]])</f>
        <v>3702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7" t="str">
        <f>MIS[[#This Row],[TRADING SYMBOL]]</f>
        <v>SENSEX2552082200CE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MS</v>
      </c>
      <c r="AL1307" t="str">
        <f>MIS[[#This Row],[Broker]]</f>
        <v>AR</v>
      </c>
      <c r="AM1307" t="str">
        <f>MIS[[#This Row],[ClientID]]</f>
        <v>JPF1A229</v>
      </c>
    </row>
    <row r="1308" spans="1:39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323.5</v>
      </c>
      <c r="AE1308">
        <f>MIS[[#This Row],[OrderAverageTradedPrice]]*MIS[[#This Row],[OrderQuantity]]</f>
        <v>38745</v>
      </c>
      <c r="AF1308">
        <f>MIS[[#This Row],[LTP]]*MIS[[#This Row],[OrderQuantity]]</f>
        <v>32350</v>
      </c>
      <c r="AG1308">
        <f>IF(MIS[[#This Row],[OrderSide]]="SELL",MIS[[#This Row],[VALUE]]-MIS[[#This Row],[LIVE_VALUE]],MIS[[#This Row],[LIVE_VALUE]]-MIS[[#This Row],[VALUE]])</f>
        <v>6395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8" t="str">
        <f>MIS[[#This Row],[TRADING SYMBOL]]</f>
        <v>SENSEX2552082300CE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MS</v>
      </c>
      <c r="AL1308" t="str">
        <f>MIS[[#This Row],[Broker]]</f>
        <v>AR</v>
      </c>
      <c r="AM1308" t="str">
        <f>MIS[[#This Row],[ClientID]]</f>
        <v>JPF1D108</v>
      </c>
    </row>
    <row r="1309" spans="1:39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11.65</v>
      </c>
      <c r="AE1309">
        <f>MIS[[#This Row],[OrderAverageTradedPrice]]*MIS[[#This Row],[OrderQuantity]]</f>
        <v>759</v>
      </c>
      <c r="AF1309">
        <f>MIS[[#This Row],[LTP]]*MIS[[#This Row],[OrderQuantity]]</f>
        <v>466</v>
      </c>
      <c r="AG1309">
        <f>IF(MIS[[#This Row],[OrderSide]]="SELL",MIS[[#This Row],[VALUE]]-MIS[[#This Row],[LIVE_VALUE]],MIS[[#This Row],[LIVE_VALUE]]-MIS[[#This Row],[VALUE]])</f>
        <v>-293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SENSEX2552079800PE</v>
      </c>
      <c r="AJ1309" t="str">
        <f>IF(RIGHT(MIS[[#This Row],[Main/Hedge]],4)="MAIN","MAIN","HEDGE")</f>
        <v>HEDGE</v>
      </c>
      <c r="AK1309" t="str" cm="1">
        <f t="array" ref="AK1309">_xlfn._xlws.FILTER(Table4[Column1],ISNUMBER(SEARCH(Table4[Column1],MIS[[#This Row],[OrderUniqueIdentifier]])),"")</f>
        <v>NOTREND</v>
      </c>
      <c r="AL1309" t="str">
        <f>MIS[[#This Row],[Broker]]</f>
        <v>AR</v>
      </c>
      <c r="AM1309" t="str">
        <f>MIS[[#This Row],[ClientID]]</f>
        <v>JPF1G159</v>
      </c>
    </row>
    <row r="1310" spans="1:39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168.75</v>
      </c>
      <c r="AE1310">
        <f>MIS[[#This Row],[OrderAverageTradedPrice]]*MIS[[#This Row],[OrderQuantity]]</f>
        <v>26767.5</v>
      </c>
      <c r="AF1310">
        <f>MIS[[#This Row],[LTP]]*MIS[[#This Row],[OrderQuantity]]</f>
        <v>25312.5</v>
      </c>
      <c r="AG1310">
        <f>IF(MIS[[#This Row],[OrderSide]]="SELL",MIS[[#This Row],[VALUE]]-MIS[[#This Row],[LIVE_VALUE]],MIS[[#This Row],[LIVE_VALUE]]-MIS[[#This Row],[VALUE]])</f>
        <v>1455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0" t="str">
        <f>MIS[[#This Row],[TRADING SYMBOL]]</f>
        <v>NIFTY2552225000CE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VWAP</v>
      </c>
      <c r="AL1310" t="str">
        <f>MIS[[#This Row],[Broker]]</f>
        <v>AR</v>
      </c>
      <c r="AM1310" t="str">
        <f>MIS[[#This Row],[ClientID]]</f>
        <v>JPF1H106</v>
      </c>
    </row>
    <row r="1311" spans="1:39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293.05</v>
      </c>
      <c r="AE1311">
        <f>MIS[[#This Row],[OrderAverageTradedPrice]]*MIS[[#This Row],[OrderQuantity]]</f>
        <v>68879.999999999884</v>
      </c>
      <c r="AF1311">
        <f>MIS[[#This Row],[LTP]]*MIS[[#This Row],[OrderQuantity]]</f>
        <v>52749</v>
      </c>
      <c r="AG1311">
        <f>IF(MIS[[#This Row],[OrderSide]]="SELL",MIS[[#This Row],[VALUE]]-MIS[[#This Row],[LIVE_VALUE]],MIS[[#This Row],[LIVE_VALUE]]-MIS[[#This Row],[VALUE]])</f>
        <v>16130.999999999884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1" t="str">
        <f>MIS[[#This Row],[TRADING SYMBOL]]</f>
        <v>SENSEX2552082200PE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MS</v>
      </c>
      <c r="AL1311" t="str">
        <f>MIS[[#This Row],[Broker]]</f>
        <v>AR</v>
      </c>
      <c r="AM1311" t="str">
        <f>MIS[[#This Row],[ClientID]]</f>
        <v>JPF1K110</v>
      </c>
    </row>
    <row r="1312" spans="1:39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323.5</v>
      </c>
      <c r="AE1312">
        <f>MIS[[#This Row],[OrderAverageTradedPrice]]*MIS[[#This Row],[OrderQuantity]]</f>
        <v>69454.999999999971</v>
      </c>
      <c r="AF1312">
        <f>MIS[[#This Row],[LTP]]*MIS[[#This Row],[OrderQuantity]]</f>
        <v>58230</v>
      </c>
      <c r="AG1312">
        <f>IF(MIS[[#This Row],[OrderSide]]="SELL",MIS[[#This Row],[VALUE]]-MIS[[#This Row],[LIVE_VALUE]],MIS[[#This Row],[LIVE_VALUE]]-MIS[[#This Row],[VALUE]])</f>
        <v>11224.999999999971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2" t="str">
        <f>MIS[[#This Row],[TRADING SYMBOL]]</f>
        <v>SENSEX2552082300CE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MS</v>
      </c>
      <c r="AL1312" t="str">
        <f>MIS[[#This Row],[Broker]]</f>
        <v>AR</v>
      </c>
      <c r="AM1312" t="str">
        <f>MIS[[#This Row],[ClientID]]</f>
        <v>JPF1K110</v>
      </c>
    </row>
    <row r="1313" spans="1:39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168.75</v>
      </c>
      <c r="AE1313">
        <f>MIS[[#This Row],[OrderAverageTradedPrice]]*MIS[[#This Row],[OrderQuantity]]</f>
        <v>13323.75</v>
      </c>
      <c r="AF1313">
        <f>MIS[[#This Row],[LTP]]*MIS[[#This Row],[OrderQuantity]]</f>
        <v>12656.25</v>
      </c>
      <c r="AG1313">
        <f>IF(MIS[[#This Row],[OrderSide]]="SELL",MIS[[#This Row],[VALUE]]-MIS[[#This Row],[LIVE_VALUE]],MIS[[#This Row],[LIVE_VALUE]]-MIS[[#This Row],[VALUE]])</f>
        <v>667.5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3" t="str">
        <f>MIS[[#This Row],[TRADING SYMBOL]]</f>
        <v>NIFTY2552225000CE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VWAP</v>
      </c>
      <c r="AL1313" t="str">
        <f>MIS[[#This Row],[Broker]]</f>
        <v>AR</v>
      </c>
      <c r="AM1313" t="str">
        <f>MIS[[#This Row],[ClientID]]</f>
        <v>JPF1K163</v>
      </c>
    </row>
    <row r="1314" spans="1:39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377</v>
      </c>
      <c r="AE1314">
        <f>MIS[[#This Row],[OrderAverageTradedPrice]]*MIS[[#This Row],[OrderQuantity]]</f>
        <v>35053</v>
      </c>
      <c r="AF1314">
        <f>MIS[[#This Row],[LTP]]*MIS[[#This Row],[OrderQuantity]]</f>
        <v>30160</v>
      </c>
      <c r="AG1314">
        <f>IF(MIS[[#This Row],[OrderSide]]="SELL",MIS[[#This Row],[VALUE]]-MIS[[#This Row],[LIVE_VALUE]],MIS[[#This Row],[LIVE_VALUE]]-MIS[[#This Row],[VALUE]])</f>
        <v>4893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4" t="str">
        <f>MIS[[#This Row],[TRADING SYMBOL]]</f>
        <v>SENSEX2552082200CE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MS</v>
      </c>
      <c r="AL1314" t="str">
        <f>MIS[[#This Row],[Broker]]</f>
        <v>AR</v>
      </c>
      <c r="AM1314" t="str">
        <f>MIS[[#This Row],[ClientID]]</f>
        <v>JPF1N112</v>
      </c>
    </row>
    <row r="1315" spans="1:39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293.05</v>
      </c>
      <c r="AE1315">
        <f>MIS[[#This Row],[OrderAverageTradedPrice]]*MIS[[#This Row],[OrderQuantity]]</f>
        <v>30624</v>
      </c>
      <c r="AF1315">
        <f>MIS[[#This Row],[LTP]]*MIS[[#This Row],[OrderQuantity]]</f>
        <v>23444</v>
      </c>
      <c r="AG1315">
        <f>IF(MIS[[#This Row],[OrderSide]]="SELL",MIS[[#This Row],[VALUE]]-MIS[[#This Row],[LIVE_VALUE]],MIS[[#This Row],[LIVE_VALUE]]-MIS[[#This Row],[VALUE]])</f>
        <v>7180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5" t="str">
        <f>MIS[[#This Row],[TRADING SYMBOL]]</f>
        <v>SENSEX2552082200PE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MS</v>
      </c>
      <c r="AL1315" t="str">
        <f>MIS[[#This Row],[Broker]]</f>
        <v>AR</v>
      </c>
      <c r="AM1315" t="str">
        <f>MIS[[#This Row],[ClientID]]</f>
        <v>JPF1N117</v>
      </c>
    </row>
    <row r="1316" spans="1:39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168.75</v>
      </c>
      <c r="AE1316">
        <f>MIS[[#This Row],[OrderAverageTradedPrice]]*MIS[[#This Row],[OrderQuantity]]</f>
        <v>13320</v>
      </c>
      <c r="AF1316">
        <f>MIS[[#This Row],[LTP]]*MIS[[#This Row],[OrderQuantity]]</f>
        <v>12656.25</v>
      </c>
      <c r="AG1316">
        <f>IF(MIS[[#This Row],[OrderSide]]="SELL",MIS[[#This Row],[VALUE]]-MIS[[#This Row],[LIVE_VALUE]],MIS[[#This Row],[LIVE_VALUE]]-MIS[[#This Row],[VALUE]])</f>
        <v>663.75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6" t="str">
        <f>MIS[[#This Row],[TRADING SYMBOL]]</f>
        <v>NIFTY2552225000CE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VWAP</v>
      </c>
      <c r="AL1316" t="str">
        <f>MIS[[#This Row],[Broker]]</f>
        <v>AR</v>
      </c>
      <c r="AM1316" t="str">
        <f>MIS[[#This Row],[ClientID]]</f>
        <v>JPF1P112</v>
      </c>
    </row>
    <row r="1317" spans="1:39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377</v>
      </c>
      <c r="AE1317">
        <f>MIS[[#This Row],[OrderAverageTradedPrice]]*MIS[[#This Row],[OrderQuantity]]</f>
        <v>34801</v>
      </c>
      <c r="AF1317">
        <f>MIS[[#This Row],[LTP]]*MIS[[#This Row],[OrderQuantity]]</f>
        <v>30160</v>
      </c>
      <c r="AG1317">
        <f>IF(MIS[[#This Row],[OrderSide]]="SELL",MIS[[#This Row],[VALUE]]-MIS[[#This Row],[LIVE_VALUE]],MIS[[#This Row],[LIVE_VALUE]]-MIS[[#This Row],[VALUE]])</f>
        <v>4641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7" t="str">
        <f>MIS[[#This Row],[TRADING SYMBOL]]</f>
        <v>SENSEX2552082200CE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MS</v>
      </c>
      <c r="AL1317" t="str">
        <f>MIS[[#This Row],[Broker]]</f>
        <v>AR</v>
      </c>
      <c r="AM1317" t="str">
        <f>MIS[[#This Row],[ClientID]]</f>
        <v>JPF1P164</v>
      </c>
    </row>
    <row r="1318" spans="1:39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293.05</v>
      </c>
      <c r="AE1318">
        <f>MIS[[#This Row],[OrderAverageTradedPrice]]*MIS[[#This Row],[OrderQuantity]]</f>
        <v>23017.999999999978</v>
      </c>
      <c r="AF1318">
        <f>MIS[[#This Row],[LTP]]*MIS[[#This Row],[OrderQuantity]]</f>
        <v>17583</v>
      </c>
      <c r="AG1318">
        <f>IF(MIS[[#This Row],[OrderSide]]="SELL",MIS[[#This Row],[VALUE]]-MIS[[#This Row],[LIVE_VALUE]],MIS[[#This Row],[LIVE_VALUE]]-MIS[[#This Row],[VALUE]])</f>
        <v>5434.9999999999782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8" t="str">
        <f>MIS[[#This Row],[TRADING SYMBOL]]</f>
        <v>SENSEX2552082200PE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MS</v>
      </c>
      <c r="AL1318" t="str">
        <f>MIS[[#This Row],[Broker]]</f>
        <v>AR</v>
      </c>
      <c r="AM1318" t="str">
        <f>MIS[[#This Row],[ClientID]]</f>
        <v>JPF1R123</v>
      </c>
    </row>
    <row r="1319" spans="1:39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293.05</v>
      </c>
      <c r="AE1319">
        <f>MIS[[#This Row],[OrderAverageTradedPrice]]*MIS[[#This Row],[OrderQuantity]]</f>
        <v>15338</v>
      </c>
      <c r="AF1319">
        <f>MIS[[#This Row],[LTP]]*MIS[[#This Row],[OrderQuantity]]</f>
        <v>11722</v>
      </c>
      <c r="AG1319">
        <f>IF(MIS[[#This Row],[OrderSide]]="SELL",MIS[[#This Row],[VALUE]]-MIS[[#This Row],[LIVE_VALUE]],MIS[[#This Row],[LIVE_VALUE]]-MIS[[#This Row],[VALUE]])</f>
        <v>3616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9" t="str">
        <f>MIS[[#This Row],[TRADING SYMBOL]]</f>
        <v>SENSEX2552082200PE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MS</v>
      </c>
      <c r="AL1319" t="str">
        <f>MIS[[#This Row],[Broker]]</f>
        <v>AR</v>
      </c>
      <c r="AM1319" t="str">
        <f>MIS[[#This Row],[ClientID]]</f>
        <v>JPF1R193</v>
      </c>
    </row>
    <row r="1320" spans="1:39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323.5</v>
      </c>
      <c r="AE1320">
        <f>MIS[[#This Row],[OrderAverageTradedPrice]]*MIS[[#This Row],[OrderQuantity]]</f>
        <v>15400</v>
      </c>
      <c r="AF1320">
        <f>MIS[[#This Row],[LTP]]*MIS[[#This Row],[OrderQuantity]]</f>
        <v>12940</v>
      </c>
      <c r="AG1320">
        <f>IF(MIS[[#This Row],[OrderSide]]="SELL",MIS[[#This Row],[VALUE]]-MIS[[#This Row],[LIVE_VALUE]],MIS[[#This Row],[LIVE_VALUE]]-MIS[[#This Row],[VALUE]])</f>
        <v>2460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MS</v>
      </c>
      <c r="AL1320" t="str">
        <f>MIS[[#This Row],[Broker]]</f>
        <v>AR</v>
      </c>
      <c r="AM1320" t="str">
        <f>MIS[[#This Row],[ClientID]]</f>
        <v>JPF1R193</v>
      </c>
    </row>
    <row r="1321" spans="1:39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11.65</v>
      </c>
      <c r="AE1321">
        <f>MIS[[#This Row],[OrderAverageTradedPrice]]*MIS[[#This Row],[OrderQuantity]]</f>
        <v>760</v>
      </c>
      <c r="AF1321">
        <f>MIS[[#This Row],[LTP]]*MIS[[#This Row],[OrderQuantity]]</f>
        <v>466</v>
      </c>
      <c r="AG1321">
        <f>IF(MIS[[#This Row],[OrderSide]]="SELL",MIS[[#This Row],[VALUE]]-MIS[[#This Row],[LIVE_VALUE]],MIS[[#This Row],[LIVE_VALUE]]-MIS[[#This Row],[VALUE]])</f>
        <v>-294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SENSEX2552079800PE</v>
      </c>
      <c r="AJ1321" t="str">
        <f>IF(RIGHT(MIS[[#This Row],[Main/Hedge]],4)="MAIN","MAIN","HEDGE")</f>
        <v>HEDGE</v>
      </c>
      <c r="AK1321" t="str" cm="1">
        <f t="array" ref="AK1321">_xlfn._xlws.FILTER(Table4[Column1],ISNUMBER(SEARCH(Table4[Column1],MIS[[#This Row],[OrderUniqueIdentifier]])),"")</f>
        <v>NOTREND</v>
      </c>
      <c r="AL1321" t="str">
        <f>MIS[[#This Row],[Broker]]</f>
        <v>AR</v>
      </c>
      <c r="AM1321" t="str">
        <f>MIS[[#This Row],[ClientID]]</f>
        <v>JPF1R193</v>
      </c>
    </row>
    <row r="1322" spans="1:39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293.05</v>
      </c>
      <c r="AE1322">
        <f>MIS[[#This Row],[OrderAverageTradedPrice]]*MIS[[#This Row],[OrderQuantity]]</f>
        <v>61344</v>
      </c>
      <c r="AF1322">
        <f>MIS[[#This Row],[LTP]]*MIS[[#This Row],[OrderQuantity]]</f>
        <v>46888</v>
      </c>
      <c r="AG1322">
        <f>IF(MIS[[#This Row],[OrderSide]]="SELL",MIS[[#This Row],[VALUE]]-MIS[[#This Row],[LIVE_VALUE]],MIS[[#This Row],[LIVE_VALUE]]-MIS[[#This Row],[VALUE]])</f>
        <v>14456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2" t="str">
        <f>MIS[[#This Row],[TRADING SYMBOL]]</f>
        <v>SENSEX2552082200PE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MS</v>
      </c>
      <c r="AL1322" t="str">
        <f>MIS[[#This Row],[Broker]]</f>
        <v>AR</v>
      </c>
      <c r="AM1322" t="str">
        <f>MIS[[#This Row],[ClientID]]</f>
        <v>JPF1R197</v>
      </c>
    </row>
    <row r="1323" spans="1:39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323.5</v>
      </c>
      <c r="AE1323">
        <f>MIS[[#This Row],[OrderAverageTradedPrice]]*MIS[[#This Row],[OrderQuantity]]</f>
        <v>30978</v>
      </c>
      <c r="AF1323">
        <f>MIS[[#This Row],[LTP]]*MIS[[#This Row],[OrderQuantity]]</f>
        <v>25880</v>
      </c>
      <c r="AG1323">
        <f>IF(MIS[[#This Row],[OrderSide]]="SELL",MIS[[#This Row],[VALUE]]-MIS[[#This Row],[LIVE_VALUE]],MIS[[#This Row],[LIVE_VALUE]]-MIS[[#This Row],[VALUE]])</f>
        <v>5098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MS</v>
      </c>
      <c r="AL1323" t="str">
        <f>MIS[[#This Row],[Broker]]</f>
        <v>AR</v>
      </c>
      <c r="AM1323" t="str">
        <f>MIS[[#This Row],[ClientID]]</f>
        <v>JPF1R202</v>
      </c>
    </row>
    <row r="1324" spans="1:39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293.05</v>
      </c>
      <c r="AE1324">
        <f>MIS[[#This Row],[OrderAverageTradedPrice]]*MIS[[#This Row],[OrderQuantity]]</f>
        <v>53704</v>
      </c>
      <c r="AF1324">
        <f>MIS[[#This Row],[LTP]]*MIS[[#This Row],[OrderQuantity]]</f>
        <v>41027</v>
      </c>
      <c r="AG1324">
        <f>IF(MIS[[#This Row],[OrderSide]]="SELL",MIS[[#This Row],[VALUE]]-MIS[[#This Row],[LIVE_VALUE]],MIS[[#This Row],[LIVE_VALUE]]-MIS[[#This Row],[VALUE]])</f>
        <v>12677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4" t="str">
        <f>MIS[[#This Row],[TRADING SYMBOL]]</f>
        <v>SENSEX2552082200PE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MS</v>
      </c>
      <c r="AL1324" t="str">
        <f>MIS[[#This Row],[Broker]]</f>
        <v>AR</v>
      </c>
      <c r="AM1324" t="str">
        <f>MIS[[#This Row],[ClientID]]</f>
        <v>JPF1S132</v>
      </c>
    </row>
    <row r="1325" spans="1:39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377</v>
      </c>
      <c r="AE1325">
        <f>MIS[[#This Row],[OrderAverageTradedPrice]]*MIS[[#This Row],[OrderQuantity]]</f>
        <v>52650</v>
      </c>
      <c r="AF1325">
        <f>MIS[[#This Row],[LTP]]*MIS[[#This Row],[OrderQuantity]]</f>
        <v>45240</v>
      </c>
      <c r="AG1325">
        <f>IF(MIS[[#This Row],[OrderSide]]="SELL",MIS[[#This Row],[VALUE]]-MIS[[#This Row],[LIVE_VALUE]],MIS[[#This Row],[LIVE_VALUE]]-MIS[[#This Row],[VALUE]])</f>
        <v>7410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5" t="str">
        <f>MIS[[#This Row],[TRADING SYMBOL]]</f>
        <v>SENSEX2552082200CE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MS</v>
      </c>
      <c r="AL1325" t="str">
        <f>MIS[[#This Row],[Broker]]</f>
        <v>AR</v>
      </c>
      <c r="AM1325" t="str">
        <f>MIS[[#This Row],[ClientID]]</f>
        <v>JPF1S215</v>
      </c>
    </row>
    <row r="1326" spans="1:39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293.05</v>
      </c>
      <c r="AE1326">
        <f>MIS[[#This Row],[OrderAverageTradedPrice]]*MIS[[#This Row],[OrderQuantity]]</f>
        <v>46180.99999999992</v>
      </c>
      <c r="AF1326">
        <f>MIS[[#This Row],[LTP]]*MIS[[#This Row],[OrderQuantity]]</f>
        <v>35166</v>
      </c>
      <c r="AG1326">
        <f>IF(MIS[[#This Row],[OrderSide]]="SELL",MIS[[#This Row],[VALUE]]-MIS[[#This Row],[LIVE_VALUE]],MIS[[#This Row],[LIVE_VALUE]]-MIS[[#This Row],[VALUE]])</f>
        <v>11014.99999999992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6" t="str">
        <f>MIS[[#This Row],[TRADING SYMBOL]]</f>
        <v>SENSEX2552082200PE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MS</v>
      </c>
      <c r="AL1326" t="str">
        <f>MIS[[#This Row],[Broker]]</f>
        <v>AR</v>
      </c>
      <c r="AM1326" t="str">
        <f>MIS[[#This Row],[ClientID]]</f>
        <v>JPF1S215</v>
      </c>
    </row>
    <row r="1327" spans="1:39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377</v>
      </c>
      <c r="AE1327">
        <f>MIS[[#This Row],[OrderAverageTradedPrice]]*MIS[[#This Row],[OrderQuantity]]</f>
        <v>35065</v>
      </c>
      <c r="AF1327">
        <f>MIS[[#This Row],[LTP]]*MIS[[#This Row],[OrderQuantity]]</f>
        <v>30160</v>
      </c>
      <c r="AG1327">
        <f>IF(MIS[[#This Row],[OrderSide]]="SELL",MIS[[#This Row],[VALUE]]-MIS[[#This Row],[LIVE_VALUE]],MIS[[#This Row],[LIVE_VALUE]]-MIS[[#This Row],[VALUE]])</f>
        <v>4905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7" t="str">
        <f>MIS[[#This Row],[TRADING SYMBOL]]</f>
        <v>SENSEX2552082200CE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MS</v>
      </c>
      <c r="AL1327" t="str">
        <f>MIS[[#This Row],[Broker]]</f>
        <v>AR</v>
      </c>
      <c r="AM1327" t="str">
        <f>MIS[[#This Row],[ClientID]]</f>
        <v>JPF1V110</v>
      </c>
    </row>
    <row r="1328" spans="1:39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293.05</v>
      </c>
      <c r="AE1328">
        <f>MIS[[#This Row],[OrderAverageTradedPrice]]*MIS[[#This Row],[OrderQuantity]]</f>
        <v>30779</v>
      </c>
      <c r="AF1328">
        <f>MIS[[#This Row],[LTP]]*MIS[[#This Row],[OrderQuantity]]</f>
        <v>23444</v>
      </c>
      <c r="AG1328">
        <f>IF(MIS[[#This Row],[OrderSide]]="SELL",MIS[[#This Row],[VALUE]]-MIS[[#This Row],[LIVE_VALUE]],MIS[[#This Row],[LIVE_VALUE]]-MIS[[#This Row],[VALUE]])</f>
        <v>7335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8" t="str">
        <f>MIS[[#This Row],[TRADING SYMBOL]]</f>
        <v>SENSEX2552082200PE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MS</v>
      </c>
      <c r="AL1328" t="str">
        <f>MIS[[#This Row],[Broker]]</f>
        <v>AR</v>
      </c>
      <c r="AM1328" t="str">
        <f>MIS[[#This Row],[ClientID]]</f>
        <v>JPF1V110</v>
      </c>
    </row>
    <row r="1329" spans="1:39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168.75</v>
      </c>
      <c r="AE1329">
        <f>MIS[[#This Row],[OrderAverageTradedPrice]]*MIS[[#This Row],[OrderQuantity]]</f>
        <v>40095</v>
      </c>
      <c r="AF1329">
        <f>MIS[[#This Row],[LTP]]*MIS[[#This Row],[OrderQuantity]]</f>
        <v>37968.75</v>
      </c>
      <c r="AG1329">
        <f>IF(MIS[[#This Row],[OrderSide]]="SELL",MIS[[#This Row],[VALUE]]-MIS[[#This Row],[LIVE_VALUE]],MIS[[#This Row],[LIVE_VALUE]]-MIS[[#This Row],[VALUE]])</f>
        <v>2126.25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9" t="str">
        <f>MIS[[#This Row],[TRADING SYMBOL]]</f>
        <v>NIFTY2552225000CE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VWAP</v>
      </c>
      <c r="AL1329" t="str">
        <f>MIS[[#This Row],[Broker]]</f>
        <v>AR</v>
      </c>
      <c r="AM1329" t="str">
        <f>MIS[[#This Row],[ClientID]]</f>
        <v>JPP690</v>
      </c>
    </row>
    <row r="1330" spans="1:39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377</v>
      </c>
      <c r="AE1330">
        <f>MIS[[#This Row],[OrderAverageTradedPrice]]*MIS[[#This Row],[OrderQuantity]]</f>
        <v>34940</v>
      </c>
      <c r="AF1330">
        <f>MIS[[#This Row],[LTP]]*MIS[[#This Row],[OrderQuantity]]</f>
        <v>30160</v>
      </c>
      <c r="AG1330">
        <f>IF(MIS[[#This Row],[OrderSide]]="SELL",MIS[[#This Row],[VALUE]]-MIS[[#This Row],[LIVE_VALUE]],MIS[[#This Row],[LIVE_VALUE]]-MIS[[#This Row],[VALUE]])</f>
        <v>4780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0" t="str">
        <f>MIS[[#This Row],[TRADING SYMBOL]]</f>
        <v>SENSEX2552082200CE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MS</v>
      </c>
      <c r="AL1330" t="str">
        <f>MIS[[#This Row],[Broker]]</f>
        <v>AR</v>
      </c>
      <c r="AM1330" t="str">
        <f>MIS[[#This Row],[ClientID]]</f>
        <v>JPS10M103</v>
      </c>
    </row>
    <row r="1331" spans="1:39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168.75</v>
      </c>
      <c r="AE1331">
        <f>MIS[[#This Row],[OrderAverageTradedPrice]]*MIS[[#This Row],[OrderQuantity]]</f>
        <v>13312.5</v>
      </c>
      <c r="AF1331">
        <f>MIS[[#This Row],[LTP]]*MIS[[#This Row],[OrderQuantity]]</f>
        <v>12656.25</v>
      </c>
      <c r="AG1331">
        <f>IF(MIS[[#This Row],[OrderSide]]="SELL",MIS[[#This Row],[VALUE]]-MIS[[#This Row],[LIVE_VALUE]],MIS[[#This Row],[LIVE_VALUE]]-MIS[[#This Row],[VALUE]])</f>
        <v>656.25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1" t="str">
        <f>MIS[[#This Row],[TRADING SYMBOL]]</f>
        <v>NIFTY2552225000CE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VWAP</v>
      </c>
      <c r="AL1331" t="str">
        <f>MIS[[#This Row],[Broker]]</f>
        <v>AR</v>
      </c>
      <c r="AM1331" t="str">
        <f>MIS[[#This Row],[ClientID]]</f>
        <v>JPS10S109</v>
      </c>
    </row>
    <row r="1332" spans="1:39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168.75</v>
      </c>
      <c r="AE1332">
        <f>MIS[[#This Row],[OrderAverageTradedPrice]]*MIS[[#This Row],[OrderQuantity]]</f>
        <v>80100</v>
      </c>
      <c r="AF1332">
        <f>MIS[[#This Row],[LTP]]*MIS[[#This Row],[OrderQuantity]]</f>
        <v>75937.5</v>
      </c>
      <c r="AG1332">
        <f>IF(MIS[[#This Row],[OrderSide]]="SELL",MIS[[#This Row],[VALUE]]-MIS[[#This Row],[LIVE_VALUE]],MIS[[#This Row],[LIVE_VALUE]]-MIS[[#This Row],[VALUE]])</f>
        <v>4162.5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2" t="str">
        <f>MIS[[#This Row],[TRADING SYMBOL]]</f>
        <v>NIFTY2552225000CE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VWAP</v>
      </c>
      <c r="AL1332" t="str">
        <f>MIS[[#This Row],[Broker]]</f>
        <v>AR</v>
      </c>
      <c r="AM1332" t="str">
        <f>MIS[[#This Row],[ClientID]]</f>
        <v>JPS1787</v>
      </c>
    </row>
    <row r="1333" spans="1:39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293.05</v>
      </c>
      <c r="AE1333">
        <f>MIS[[#This Row],[OrderAverageTradedPrice]]*MIS[[#This Row],[OrderQuantity]]</f>
        <v>22977</v>
      </c>
      <c r="AF1333">
        <f>MIS[[#This Row],[LTP]]*MIS[[#This Row],[OrderQuantity]]</f>
        <v>17583</v>
      </c>
      <c r="AG1333">
        <f>IF(MIS[[#This Row],[OrderSide]]="SELL",MIS[[#This Row],[VALUE]]-MIS[[#This Row],[LIVE_VALUE]],MIS[[#This Row],[LIVE_VALUE]]-MIS[[#This Row],[VALUE]])</f>
        <v>5394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3" t="str">
        <f>MIS[[#This Row],[TRADING SYMBOL]]</f>
        <v>SENSEX2552082200PE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MS</v>
      </c>
      <c r="AL1333" t="str">
        <f>MIS[[#This Row],[Broker]]</f>
        <v>AR</v>
      </c>
      <c r="AM1333" t="str">
        <f>MIS[[#This Row],[ClientID]]</f>
        <v>JPS7A101</v>
      </c>
    </row>
    <row r="1334" spans="1:39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168.75</v>
      </c>
      <c r="AE1334">
        <f>MIS[[#This Row],[OrderAverageTradedPrice]]*MIS[[#This Row],[OrderQuantity]]</f>
        <v>133500</v>
      </c>
      <c r="AF1334">
        <f>MIS[[#This Row],[LTP]]*MIS[[#This Row],[OrderQuantity]]</f>
        <v>126562.5</v>
      </c>
      <c r="AG1334">
        <f>IF(MIS[[#This Row],[OrderSide]]="SELL",MIS[[#This Row],[VALUE]]-MIS[[#This Row],[LIVE_VALUE]],MIS[[#This Row],[LIVE_VALUE]]-MIS[[#This Row],[VALUE]])</f>
        <v>6937.5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4" t="str">
        <f>MIS[[#This Row],[TRADING SYMBOL]]</f>
        <v>NIFTY2552225000CE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VWAP</v>
      </c>
      <c r="AL1334" t="str">
        <f>MIS[[#This Row],[Broker]]</f>
        <v>JM</v>
      </c>
      <c r="AM1334" t="str">
        <f>MIS[[#This Row],[ClientID]]</f>
        <v>12314412</v>
      </c>
    </row>
    <row r="1335" spans="1:39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168.75</v>
      </c>
      <c r="AE1335">
        <f>MIS[[#This Row],[OrderAverageTradedPrice]]*MIS[[#This Row],[OrderQuantity]]</f>
        <v>253664.99999999933</v>
      </c>
      <c r="AF1335">
        <f>MIS[[#This Row],[LTP]]*MIS[[#This Row],[OrderQuantity]]</f>
        <v>240468.75</v>
      </c>
      <c r="AG1335">
        <f>IF(MIS[[#This Row],[OrderSide]]="SELL",MIS[[#This Row],[VALUE]]-MIS[[#This Row],[LIVE_VALUE]],MIS[[#This Row],[LIVE_VALUE]]-MIS[[#This Row],[VALUE]])</f>
        <v>13196.249999999331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5" t="str">
        <f>MIS[[#This Row],[TRADING SYMBOL]]</f>
        <v>NIFTY2552225000CE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VWAP</v>
      </c>
      <c r="AL1335" t="str">
        <f>MIS[[#This Row],[Broker]]</f>
        <v>JM</v>
      </c>
      <c r="AM1335" t="str">
        <f>MIS[[#This Row],[ClientID]]</f>
        <v>12314455</v>
      </c>
    </row>
    <row r="1336" spans="1:39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168.75</v>
      </c>
      <c r="AE1336">
        <f>MIS[[#This Row],[OrderAverageTradedPrice]]*MIS[[#This Row],[OrderQuantity]]</f>
        <v>13335</v>
      </c>
      <c r="AF1336">
        <f>MIS[[#This Row],[LTP]]*MIS[[#This Row],[OrderQuantity]]</f>
        <v>12656.25</v>
      </c>
      <c r="AG1336">
        <f>IF(MIS[[#This Row],[OrderSide]]="SELL",MIS[[#This Row],[VALUE]]-MIS[[#This Row],[LIVE_VALUE]],MIS[[#This Row],[LIVE_VALUE]]-MIS[[#This Row],[VALUE]])</f>
        <v>678.75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6" t="str">
        <f>MIS[[#This Row],[TRADING SYMBOL]]</f>
        <v>NIFTY2552225000CE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VWAP</v>
      </c>
      <c r="AL1336" t="str">
        <f>MIS[[#This Row],[Broker]]</f>
        <v>JM</v>
      </c>
      <c r="AM1336" t="str">
        <f>MIS[[#This Row],[ClientID]]</f>
        <v>12314526</v>
      </c>
    </row>
    <row r="1337" spans="1:39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168.75</v>
      </c>
      <c r="AE1337">
        <f>MIS[[#This Row],[OrderAverageTradedPrice]]*MIS[[#This Row],[OrderQuantity]]</f>
        <v>320403.74999999936</v>
      </c>
      <c r="AF1337">
        <f>MIS[[#This Row],[LTP]]*MIS[[#This Row],[OrderQuantity]]</f>
        <v>303750</v>
      </c>
      <c r="AG1337">
        <f>IF(MIS[[#This Row],[OrderSide]]="SELL",MIS[[#This Row],[VALUE]]-MIS[[#This Row],[LIVE_VALUE]],MIS[[#This Row],[LIVE_VALUE]]-MIS[[#This Row],[VALUE]])</f>
        <v>16653.74999999936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7" t="str">
        <f>MIS[[#This Row],[TRADING SYMBOL]]</f>
        <v>NIFTY2552225000CE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VWAP</v>
      </c>
      <c r="AL1337" t="str">
        <f>MIS[[#This Row],[Broker]]</f>
        <v>JM</v>
      </c>
      <c r="AM1337" t="str">
        <f>MIS[[#This Row],[ClientID]]</f>
        <v>12314964</v>
      </c>
    </row>
    <row r="1338" spans="1:39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168.75</v>
      </c>
      <c r="AE1338">
        <f>MIS[[#This Row],[OrderAverageTradedPrice]]*MIS[[#This Row],[OrderQuantity]]</f>
        <v>53137.5</v>
      </c>
      <c r="AF1338">
        <f>MIS[[#This Row],[LTP]]*MIS[[#This Row],[OrderQuantity]]</f>
        <v>50625</v>
      </c>
      <c r="AG1338">
        <f>IF(MIS[[#This Row],[OrderSide]]="SELL",MIS[[#This Row],[VALUE]]-MIS[[#This Row],[LIVE_VALUE]],MIS[[#This Row],[LIVE_VALUE]]-MIS[[#This Row],[VALUE]])</f>
        <v>2512.5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8" t="str">
        <f>MIS[[#This Row],[TRADING SYMBOL]]</f>
        <v>NIFTY2552225000CE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VWAP</v>
      </c>
      <c r="AL1338" t="str">
        <f>MIS[[#This Row],[Broker]]</f>
        <v>JM</v>
      </c>
      <c r="AM1338" t="str">
        <f>MIS[[#This Row],[ClientID]]</f>
        <v>12314964</v>
      </c>
    </row>
    <row r="1339" spans="1:39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168.75</v>
      </c>
      <c r="AE1339">
        <f>MIS[[#This Row],[OrderAverageTradedPrice]]*MIS[[#This Row],[OrderQuantity]]</f>
        <v>66750</v>
      </c>
      <c r="AF1339">
        <f>MIS[[#This Row],[LTP]]*MIS[[#This Row],[OrderQuantity]]</f>
        <v>63281.25</v>
      </c>
      <c r="AG1339">
        <f>IF(MIS[[#This Row],[OrderSide]]="SELL",MIS[[#This Row],[VALUE]]-MIS[[#This Row],[LIVE_VALUE]],MIS[[#This Row],[LIVE_VALUE]]-MIS[[#This Row],[VALUE]])</f>
        <v>3468.75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9" t="str">
        <f>MIS[[#This Row],[TRADING SYMBOL]]</f>
        <v>NIFTY2552225000CE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VWAP</v>
      </c>
      <c r="AL1339" t="str">
        <f>MIS[[#This Row],[Broker]]</f>
        <v>MO</v>
      </c>
      <c r="AM1339" t="str">
        <f>MIS[[#This Row],[ClientID]]</f>
        <v>FINE1F02</v>
      </c>
    </row>
    <row r="1340" spans="1:39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168.75</v>
      </c>
      <c r="AE1340">
        <f>MIS[[#This Row],[OrderAverageTradedPrice]]*MIS[[#This Row],[OrderQuantity]]</f>
        <v>80280</v>
      </c>
      <c r="AF1340">
        <f>MIS[[#This Row],[LTP]]*MIS[[#This Row],[OrderQuantity]]</f>
        <v>75937.5</v>
      </c>
      <c r="AG1340">
        <f>IF(MIS[[#This Row],[OrderSide]]="SELL",MIS[[#This Row],[VALUE]]-MIS[[#This Row],[LIVE_VALUE]],MIS[[#This Row],[LIVE_VALUE]]-MIS[[#This Row],[VALUE]])</f>
        <v>4342.5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0" t="str">
        <f>MIS[[#This Row],[TRADING SYMBOL]]</f>
        <v>NIFTY2552225000CE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VWAP</v>
      </c>
      <c r="AL1340" t="str">
        <f>MIS[[#This Row],[Broker]]</f>
        <v>MO</v>
      </c>
      <c r="AM1340" t="str">
        <f>MIS[[#This Row],[ClientID]]</f>
        <v>OMDLAS1215</v>
      </c>
    </row>
    <row r="1341" spans="1:39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168.75</v>
      </c>
      <c r="AE1341">
        <f>MIS[[#This Row],[OrderAverageTradedPrice]]*MIS[[#This Row],[OrderQuantity]]</f>
        <v>26640</v>
      </c>
      <c r="AF1341">
        <f>MIS[[#This Row],[LTP]]*MIS[[#This Row],[OrderQuantity]]</f>
        <v>25312.5</v>
      </c>
      <c r="AG1341">
        <f>IF(MIS[[#This Row],[OrderSide]]="SELL",MIS[[#This Row],[VALUE]]-MIS[[#This Row],[LIVE_VALUE]],MIS[[#This Row],[LIVE_VALUE]]-MIS[[#This Row],[VALUE]])</f>
        <v>1327.5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1" t="str">
        <f>MIS[[#This Row],[TRADING SYMBOL]]</f>
        <v>NIFTY2552225000CE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VWAP</v>
      </c>
      <c r="AL1341" t="str">
        <f>MIS[[#This Row],[Broker]]</f>
        <v>MO</v>
      </c>
      <c r="AM1341" t="str">
        <f>MIS[[#This Row],[ClientID]]</f>
        <v>OMDLAS1223</v>
      </c>
    </row>
    <row r="1342" spans="1:39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168.75</v>
      </c>
      <c r="AE1342">
        <f>MIS[[#This Row],[OrderAverageTradedPrice]]*MIS[[#This Row],[OrderQuantity]]</f>
        <v>26677.5</v>
      </c>
      <c r="AF1342">
        <f>MIS[[#This Row],[LTP]]*MIS[[#This Row],[OrderQuantity]]</f>
        <v>25312.5</v>
      </c>
      <c r="AG1342">
        <f>IF(MIS[[#This Row],[OrderSide]]="SELL",MIS[[#This Row],[VALUE]]-MIS[[#This Row],[LIVE_VALUE]],MIS[[#This Row],[LIVE_VALUE]]-MIS[[#This Row],[VALUE]])</f>
        <v>1365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2" t="str">
        <f>MIS[[#This Row],[TRADING SYMBOL]]</f>
        <v>NIFTY2552225000CE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VWAP</v>
      </c>
      <c r="AL1342" t="str">
        <f>MIS[[#This Row],[Broker]]</f>
        <v>MO</v>
      </c>
      <c r="AM1342" t="str">
        <f>MIS[[#This Row],[ClientID]]</f>
        <v>OMDLAS1230</v>
      </c>
    </row>
    <row r="1343" spans="1:39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168.75</v>
      </c>
      <c r="AE1343">
        <f>MIS[[#This Row],[OrderAverageTradedPrice]]*MIS[[#This Row],[OrderQuantity]]</f>
        <v>13350</v>
      </c>
      <c r="AF1343">
        <f>MIS[[#This Row],[LTP]]*MIS[[#This Row],[OrderQuantity]]</f>
        <v>12656.25</v>
      </c>
      <c r="AG1343">
        <f>IF(MIS[[#This Row],[OrderSide]]="SELL",MIS[[#This Row],[VALUE]]-MIS[[#This Row],[LIVE_VALUE]],MIS[[#This Row],[LIVE_VALUE]]-MIS[[#This Row],[VALUE]])</f>
        <v>693.75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3" t="str">
        <f>MIS[[#This Row],[TRADING SYMBOL]]</f>
        <v>NIFTY2552225000CE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VWAP</v>
      </c>
      <c r="AL1343" t="str">
        <f>MIS[[#This Row],[Broker]]</f>
        <v>MO</v>
      </c>
      <c r="AM1343" t="str">
        <f>MIS[[#This Row],[ClientID]]</f>
        <v>OMDLAS1231</v>
      </c>
    </row>
    <row r="1344" spans="1:39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168.75</v>
      </c>
      <c r="AE1344">
        <f>MIS[[#This Row],[OrderAverageTradedPrice]]*MIS[[#This Row],[OrderQuantity]]</f>
        <v>13350</v>
      </c>
      <c r="AF1344">
        <f>MIS[[#This Row],[LTP]]*MIS[[#This Row],[OrderQuantity]]</f>
        <v>12656.25</v>
      </c>
      <c r="AG1344">
        <f>IF(MIS[[#This Row],[OrderSide]]="SELL",MIS[[#This Row],[VALUE]]-MIS[[#This Row],[LIVE_VALUE]],MIS[[#This Row],[LIVE_VALUE]]-MIS[[#This Row],[VALUE]])</f>
        <v>693.75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4" t="str">
        <f>MIS[[#This Row],[TRADING SYMBOL]]</f>
        <v>NIFTY2552225000CE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VWAP</v>
      </c>
      <c r="AL1344" t="str">
        <f>MIS[[#This Row],[Broker]]</f>
        <v>MO</v>
      </c>
      <c r="AM1344" t="str">
        <f>MIS[[#This Row],[ClientID]]</f>
        <v>OMDLAS1234</v>
      </c>
    </row>
    <row r="1345" spans="1:39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293.05</v>
      </c>
      <c r="AE1345">
        <f>MIS[[#This Row],[OrderAverageTradedPrice]]*MIS[[#This Row],[OrderQuantity]]</f>
        <v>69579</v>
      </c>
      <c r="AF1345">
        <f>MIS[[#This Row],[LTP]]*MIS[[#This Row],[OrderQuantity]]</f>
        <v>52749</v>
      </c>
      <c r="AG1345">
        <f>IF(MIS[[#This Row],[OrderSide]]="SELL",MIS[[#This Row],[VALUE]]-MIS[[#This Row],[LIVE_VALUE]],MIS[[#This Row],[LIVE_VALUE]]-MIS[[#This Row],[VALUE]])</f>
        <v>16830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5" t="str">
        <f>MIS[[#This Row],[TRADING SYMBOL]]</f>
        <v>SENSEX2552082200PE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MS</v>
      </c>
      <c r="AL1345" t="str">
        <f>MIS[[#This Row],[Broker]]</f>
        <v>AR</v>
      </c>
      <c r="AM1345" t="str">
        <f>MIS[[#This Row],[ClientID]]</f>
        <v>GKOHN3R110</v>
      </c>
    </row>
    <row r="1346" spans="1:39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323.5</v>
      </c>
      <c r="AE1346">
        <f>MIS[[#This Row],[OrderAverageTradedPrice]]*MIS[[#This Row],[OrderQuantity]]</f>
        <v>69214.999999999854</v>
      </c>
      <c r="AF1346">
        <f>MIS[[#This Row],[LTP]]*MIS[[#This Row],[OrderQuantity]]</f>
        <v>58230</v>
      </c>
      <c r="AG1346">
        <f>IF(MIS[[#This Row],[OrderSide]]="SELL",MIS[[#This Row],[VALUE]]-MIS[[#This Row],[LIVE_VALUE]],MIS[[#This Row],[LIVE_VALUE]]-MIS[[#This Row],[VALUE]])</f>
        <v>10984.999999999854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MS</v>
      </c>
      <c r="AL1346" t="str">
        <f>MIS[[#This Row],[Broker]]</f>
        <v>AR</v>
      </c>
      <c r="AM1346" t="str">
        <f>MIS[[#This Row],[ClientID]]</f>
        <v>GKOHN3R110</v>
      </c>
    </row>
    <row r="1347" spans="1:39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168.75</v>
      </c>
      <c r="AE1347">
        <f>MIS[[#This Row],[OrderAverageTradedPrice]]*MIS[[#This Row],[OrderQuantity]]</f>
        <v>39993.75</v>
      </c>
      <c r="AF1347">
        <f>MIS[[#This Row],[LTP]]*MIS[[#This Row],[OrderQuantity]]</f>
        <v>37968.75</v>
      </c>
      <c r="AG1347">
        <f>IF(MIS[[#This Row],[OrderSide]]="SELL",MIS[[#This Row],[VALUE]]-MIS[[#This Row],[LIVE_VALUE]],MIS[[#This Row],[LIVE_VALUE]]-MIS[[#This Row],[VALUE]])</f>
        <v>2025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7" t="str">
        <f>MIS[[#This Row],[TRADING SYMBOL]]</f>
        <v>NIFTY2552225000CE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VWAP</v>
      </c>
      <c r="AL1347" t="str">
        <f>MIS[[#This Row],[Broker]]</f>
        <v>AR</v>
      </c>
      <c r="AM1347" t="str">
        <f>MIS[[#This Row],[ClientID]]</f>
        <v>GKOHNA327</v>
      </c>
    </row>
    <row r="1348" spans="1:39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377</v>
      </c>
      <c r="AE1348">
        <f>MIS[[#This Row],[OrderAverageTradedPrice]]*MIS[[#This Row],[OrderQuantity]]</f>
        <v>34816</v>
      </c>
      <c r="AF1348">
        <f>MIS[[#This Row],[LTP]]*MIS[[#This Row],[OrderQuantity]]</f>
        <v>30160</v>
      </c>
      <c r="AG1348">
        <f>IF(MIS[[#This Row],[OrderSide]]="SELL",MIS[[#This Row],[VALUE]]-MIS[[#This Row],[LIVE_VALUE]],MIS[[#This Row],[LIVE_VALUE]]-MIS[[#This Row],[VALUE]])</f>
        <v>4656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8" t="str">
        <f>MIS[[#This Row],[TRADING SYMBOL]]</f>
        <v>SENSEX2552082200CE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MS</v>
      </c>
      <c r="AL1348" t="str">
        <f>MIS[[#This Row],[Broker]]</f>
        <v>AR</v>
      </c>
      <c r="AM1348" t="str">
        <f>MIS[[#This Row],[ClientID]]</f>
        <v>GKOHNS211</v>
      </c>
    </row>
    <row r="1349" spans="1:39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377</v>
      </c>
      <c r="AE1349">
        <f>MIS[[#This Row],[OrderAverageTradedPrice]]*MIS[[#This Row],[OrderQuantity]]</f>
        <v>17430</v>
      </c>
      <c r="AF1349">
        <f>MIS[[#This Row],[LTP]]*MIS[[#This Row],[OrderQuantity]]</f>
        <v>15080</v>
      </c>
      <c r="AG1349">
        <f>IF(MIS[[#This Row],[OrderSide]]="SELL",MIS[[#This Row],[VALUE]]-MIS[[#This Row],[LIVE_VALUE]],MIS[[#This Row],[LIVE_VALUE]]-MIS[[#This Row],[VALUE]])</f>
        <v>2350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9" t="str">
        <f>MIS[[#This Row],[TRADING SYMBOL]]</f>
        <v>SENSEX2552082200CE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MS</v>
      </c>
      <c r="AL1349" t="str">
        <f>MIS[[#This Row],[Broker]]</f>
        <v>AR</v>
      </c>
      <c r="AM1349" t="str">
        <f>MIS[[#This Row],[ClientID]]</f>
        <v>JPA1043</v>
      </c>
    </row>
    <row r="1350" spans="1:39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168.75</v>
      </c>
      <c r="AE1350">
        <f>MIS[[#This Row],[OrderAverageTradedPrice]]*MIS[[#This Row],[OrderQuantity]]</f>
        <v>13316.25</v>
      </c>
      <c r="AF1350">
        <f>MIS[[#This Row],[LTP]]*MIS[[#This Row],[OrderQuantity]]</f>
        <v>12656.25</v>
      </c>
      <c r="AG1350">
        <f>IF(MIS[[#This Row],[OrderSide]]="SELL",MIS[[#This Row],[VALUE]]-MIS[[#This Row],[LIVE_VALUE]],MIS[[#This Row],[LIVE_VALUE]]-MIS[[#This Row],[VALUE]])</f>
        <v>660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0" t="str">
        <f>MIS[[#This Row],[TRADING SYMBOL]]</f>
        <v>NIFTY2552225000CE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VWAP</v>
      </c>
      <c r="AL1350" t="str">
        <f>MIS[[#This Row],[Broker]]</f>
        <v>AR</v>
      </c>
      <c r="AM1350" t="str">
        <f>MIS[[#This Row],[ClientID]]</f>
        <v>JPF1A104</v>
      </c>
    </row>
    <row r="1351" spans="1:39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293.05</v>
      </c>
      <c r="AE1351">
        <f>MIS[[#This Row],[OrderAverageTradedPrice]]*MIS[[#This Row],[OrderQuantity]]</f>
        <v>15434</v>
      </c>
      <c r="AF1351">
        <f>MIS[[#This Row],[LTP]]*MIS[[#This Row],[OrderQuantity]]</f>
        <v>11722</v>
      </c>
      <c r="AG1351">
        <f>IF(MIS[[#This Row],[OrderSide]]="SELL",MIS[[#This Row],[VALUE]]-MIS[[#This Row],[LIVE_VALUE]],MIS[[#This Row],[LIVE_VALUE]]-MIS[[#This Row],[VALUE]])</f>
        <v>3712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1" t="str">
        <f>MIS[[#This Row],[TRADING SYMBOL]]</f>
        <v>SENSEX2552082200PE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MS</v>
      </c>
      <c r="AL1351" t="str">
        <f>MIS[[#This Row],[Broker]]</f>
        <v>AR</v>
      </c>
      <c r="AM1351" t="str">
        <f>MIS[[#This Row],[ClientID]]</f>
        <v>JPF1A119</v>
      </c>
    </row>
    <row r="1352" spans="1:39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377</v>
      </c>
      <c r="AE1352">
        <f>MIS[[#This Row],[OrderAverageTradedPrice]]*MIS[[#This Row],[OrderQuantity]]</f>
        <v>17420</v>
      </c>
      <c r="AF1352">
        <f>MIS[[#This Row],[LTP]]*MIS[[#This Row],[OrderQuantity]]</f>
        <v>15080</v>
      </c>
      <c r="AG1352">
        <f>IF(MIS[[#This Row],[OrderSide]]="SELL",MIS[[#This Row],[VALUE]]-MIS[[#This Row],[LIVE_VALUE]],MIS[[#This Row],[LIVE_VALUE]]-MIS[[#This Row],[VALUE]])</f>
        <v>2340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2" t="str">
        <f>MIS[[#This Row],[TRADING SYMBOL]]</f>
        <v>SENSEX2552082200CE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MS</v>
      </c>
      <c r="AL1352" t="str">
        <f>MIS[[#This Row],[Broker]]</f>
        <v>AR</v>
      </c>
      <c r="AM1352" t="str">
        <f>MIS[[#This Row],[ClientID]]</f>
        <v>JPF1A187</v>
      </c>
    </row>
    <row r="1353" spans="1:39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377</v>
      </c>
      <c r="AE1353">
        <f>MIS[[#This Row],[OrderAverageTradedPrice]]*MIS[[#This Row],[OrderQuantity]]</f>
        <v>8690</v>
      </c>
      <c r="AF1353">
        <f>MIS[[#This Row],[LTP]]*MIS[[#This Row],[OrderQuantity]]</f>
        <v>7540</v>
      </c>
      <c r="AG1353">
        <f>IF(MIS[[#This Row],[OrderSide]]="SELL",MIS[[#This Row],[VALUE]]-MIS[[#This Row],[LIVE_VALUE]],MIS[[#This Row],[LIVE_VALUE]]-MIS[[#This Row],[VALUE]])</f>
        <v>1150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3" t="str">
        <f>MIS[[#This Row],[TRADING SYMBOL]]</f>
        <v>SENSEX2552082200CE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MS</v>
      </c>
      <c r="AL1353" t="str">
        <f>MIS[[#This Row],[Broker]]</f>
        <v>AR</v>
      </c>
      <c r="AM1353" t="str">
        <f>MIS[[#This Row],[ClientID]]</f>
        <v>JPF1A188</v>
      </c>
    </row>
    <row r="1354" spans="1:39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293.05</v>
      </c>
      <c r="AE1354">
        <f>MIS[[#This Row],[OrderAverageTradedPrice]]*MIS[[#This Row],[OrderQuantity]]</f>
        <v>30947</v>
      </c>
      <c r="AF1354">
        <f>MIS[[#This Row],[LTP]]*MIS[[#This Row],[OrderQuantity]]</f>
        <v>23444</v>
      </c>
      <c r="AG1354">
        <f>IF(MIS[[#This Row],[OrderSide]]="SELL",MIS[[#This Row],[VALUE]]-MIS[[#This Row],[LIVE_VALUE]],MIS[[#This Row],[LIVE_VALUE]]-MIS[[#This Row],[VALUE]])</f>
        <v>7503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4" t="str">
        <f>MIS[[#This Row],[TRADING SYMBOL]]</f>
        <v>SENSEX2552082200PE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MS</v>
      </c>
      <c r="AL1354" t="str">
        <f>MIS[[#This Row],[Broker]]</f>
        <v>AR</v>
      </c>
      <c r="AM1354" t="str">
        <f>MIS[[#This Row],[ClientID]]</f>
        <v>JPF1A195</v>
      </c>
    </row>
    <row r="1355" spans="1:39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323.5</v>
      </c>
      <c r="AE1355">
        <f>MIS[[#This Row],[OrderAverageTradedPrice]]*MIS[[#This Row],[OrderQuantity]]</f>
        <v>69135.99999999984</v>
      </c>
      <c r="AF1355">
        <f>MIS[[#This Row],[LTP]]*MIS[[#This Row],[OrderQuantity]]</f>
        <v>58230</v>
      </c>
      <c r="AG1355">
        <f>IF(MIS[[#This Row],[OrderSide]]="SELL",MIS[[#This Row],[VALUE]]-MIS[[#This Row],[LIVE_VALUE]],MIS[[#This Row],[LIVE_VALUE]]-MIS[[#This Row],[VALUE]])</f>
        <v>10905.99999999984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5" t="str">
        <f>MIS[[#This Row],[TRADING SYMBOL]]</f>
        <v>SENSEX2552082300CE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MS</v>
      </c>
      <c r="AL1355" t="str">
        <f>MIS[[#This Row],[Broker]]</f>
        <v>AR</v>
      </c>
      <c r="AM1355" t="str">
        <f>MIS[[#This Row],[ClientID]]</f>
        <v>JPF1A197</v>
      </c>
    </row>
    <row r="1356" spans="1:39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250.5</v>
      </c>
      <c r="AE1356">
        <f>MIS[[#This Row],[OrderAverageTradedPrice]]*MIS[[#This Row],[OrderQuantity]]</f>
        <v>61344.999999999898</v>
      </c>
      <c r="AF1356">
        <f>MIS[[#This Row],[LTP]]*MIS[[#This Row],[OrderQuantity]]</f>
        <v>45090</v>
      </c>
      <c r="AG1356">
        <f>IF(MIS[[#This Row],[OrderSide]]="SELL",MIS[[#This Row],[VALUE]]-MIS[[#This Row],[LIVE_VALUE]],MIS[[#This Row],[LIVE_VALUE]]-MIS[[#This Row],[VALUE]])</f>
        <v>16254.999999999898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6" t="str">
        <f>MIS[[#This Row],[TRADING SYMBOL]]</f>
        <v>SENSEX2552082100PE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MS</v>
      </c>
      <c r="AL1356" t="str">
        <f>MIS[[#This Row],[Broker]]</f>
        <v>AR</v>
      </c>
      <c r="AM1356" t="str">
        <f>MIS[[#This Row],[ClientID]]</f>
        <v>JPF1A197</v>
      </c>
    </row>
    <row r="1357" spans="1:39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293.05</v>
      </c>
      <c r="AE1357">
        <f>MIS[[#This Row],[OrderAverageTradedPrice]]*MIS[[#This Row],[OrderQuantity]]</f>
        <v>23181</v>
      </c>
      <c r="AF1357">
        <f>MIS[[#This Row],[LTP]]*MIS[[#This Row],[OrderQuantity]]</f>
        <v>17583</v>
      </c>
      <c r="AG1357">
        <f>IF(MIS[[#This Row],[OrderSide]]="SELL",MIS[[#This Row],[VALUE]]-MIS[[#This Row],[LIVE_VALUE]],MIS[[#This Row],[LIVE_VALUE]]-MIS[[#This Row],[VALUE]])</f>
        <v>5598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7" t="str">
        <f>MIS[[#This Row],[TRADING SYMBOL]]</f>
        <v>SENSEX2552082200PE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MS</v>
      </c>
      <c r="AL1357" t="str">
        <f>MIS[[#This Row],[Broker]]</f>
        <v>AR</v>
      </c>
      <c r="AM1357" t="str">
        <f>MIS[[#This Row],[ClientID]]</f>
        <v>JPF1A229</v>
      </c>
    </row>
    <row r="1358" spans="1:39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323.5</v>
      </c>
      <c r="AE1358">
        <f>MIS[[#This Row],[OrderAverageTradedPrice]]*MIS[[#This Row],[OrderQuantity]]</f>
        <v>23083.999999999982</v>
      </c>
      <c r="AF1358">
        <f>MIS[[#This Row],[LTP]]*MIS[[#This Row],[OrderQuantity]]</f>
        <v>19410</v>
      </c>
      <c r="AG1358">
        <f>IF(MIS[[#This Row],[OrderSide]]="SELL",MIS[[#This Row],[VALUE]]-MIS[[#This Row],[LIVE_VALUE]],MIS[[#This Row],[LIVE_VALUE]]-MIS[[#This Row],[VALUE]])</f>
        <v>3673.9999999999818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8" t="str">
        <f>MIS[[#This Row],[TRADING SYMBOL]]</f>
        <v>SENSEX2552082300CE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MS</v>
      </c>
      <c r="AL1358" t="str">
        <f>MIS[[#This Row],[Broker]]</f>
        <v>AR</v>
      </c>
      <c r="AM1358" t="str">
        <f>MIS[[#This Row],[ClientID]]</f>
        <v>JPF1A229</v>
      </c>
    </row>
    <row r="1359" spans="1:39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377</v>
      </c>
      <c r="AE1359">
        <f>MIS[[#This Row],[OrderAverageTradedPrice]]*MIS[[#This Row],[OrderQuantity]]</f>
        <v>34817</v>
      </c>
      <c r="AF1359">
        <f>MIS[[#This Row],[LTP]]*MIS[[#This Row],[OrderQuantity]]</f>
        <v>30160</v>
      </c>
      <c r="AG1359">
        <f>IF(MIS[[#This Row],[OrderSide]]="SELL",MIS[[#This Row],[VALUE]]-MIS[[#This Row],[LIVE_VALUE]],MIS[[#This Row],[LIVE_VALUE]]-MIS[[#This Row],[VALUE]])</f>
        <v>4657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9" t="str">
        <f>MIS[[#This Row],[TRADING SYMBOL]]</f>
        <v>SENSEX2552082200CE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MS</v>
      </c>
      <c r="AL1359" t="str">
        <f>MIS[[#This Row],[Broker]]</f>
        <v>AR</v>
      </c>
      <c r="AM1359" t="str">
        <f>MIS[[#This Row],[ClientID]]</f>
        <v>JPF1C156</v>
      </c>
    </row>
    <row r="1360" spans="1:39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293.05</v>
      </c>
      <c r="AE1360">
        <f>MIS[[#This Row],[OrderAverageTradedPrice]]*MIS[[#This Row],[OrderQuantity]]</f>
        <v>30936</v>
      </c>
      <c r="AF1360">
        <f>MIS[[#This Row],[LTP]]*MIS[[#This Row],[OrderQuantity]]</f>
        <v>23444</v>
      </c>
      <c r="AG1360">
        <f>IF(MIS[[#This Row],[OrderSide]]="SELL",MIS[[#This Row],[VALUE]]-MIS[[#This Row],[LIVE_VALUE]],MIS[[#This Row],[LIVE_VALUE]]-MIS[[#This Row],[VALUE]])</f>
        <v>7492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0" t="str">
        <f>MIS[[#This Row],[TRADING SYMBOL]]</f>
        <v>SENSEX2552082200PE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MS</v>
      </c>
      <c r="AL1360" t="str">
        <f>MIS[[#This Row],[Broker]]</f>
        <v>AR</v>
      </c>
      <c r="AM1360" t="str">
        <f>MIS[[#This Row],[ClientID]]</f>
        <v>JPF1C156</v>
      </c>
    </row>
    <row r="1361" spans="1:39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250.5</v>
      </c>
      <c r="AE1361">
        <f>MIS[[#This Row],[OrderAverageTradedPrice]]*MIS[[#This Row],[OrderQuantity]]</f>
        <v>34120</v>
      </c>
      <c r="AF1361">
        <f>MIS[[#This Row],[LTP]]*MIS[[#This Row],[OrderQuantity]]</f>
        <v>25050</v>
      </c>
      <c r="AG1361">
        <f>IF(MIS[[#This Row],[OrderSide]]="SELL",MIS[[#This Row],[VALUE]]-MIS[[#This Row],[LIVE_VALUE]],MIS[[#This Row],[LIVE_VALUE]]-MIS[[#This Row],[VALUE]])</f>
        <v>9070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1" t="str">
        <f>MIS[[#This Row],[TRADING SYMBOL]]</f>
        <v>SENSEX2552082100PE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MS</v>
      </c>
      <c r="AL1361" t="str">
        <f>MIS[[#This Row],[Broker]]</f>
        <v>AR</v>
      </c>
      <c r="AM1361" t="str">
        <f>MIS[[#This Row],[ClientID]]</f>
        <v>JPF1D108</v>
      </c>
    </row>
    <row r="1362" spans="1:39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168.75</v>
      </c>
      <c r="AE1362">
        <f>MIS[[#This Row],[OrderAverageTradedPrice]]*MIS[[#This Row],[OrderQuantity]]</f>
        <v>13338.75</v>
      </c>
      <c r="AF1362">
        <f>MIS[[#This Row],[LTP]]*MIS[[#This Row],[OrderQuantity]]</f>
        <v>12656.25</v>
      </c>
      <c r="AG1362">
        <f>IF(MIS[[#This Row],[OrderSide]]="SELL",MIS[[#This Row],[VALUE]]-MIS[[#This Row],[LIVE_VALUE]],MIS[[#This Row],[LIVE_VALUE]]-MIS[[#This Row],[VALUE]])</f>
        <v>682.5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2" t="str">
        <f>MIS[[#This Row],[TRADING SYMBOL]]</f>
        <v>NIFTY2552225000CE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VWAP</v>
      </c>
      <c r="AL1362" t="str">
        <f>MIS[[#This Row],[Broker]]</f>
        <v>AR</v>
      </c>
      <c r="AM1362" t="str">
        <f>MIS[[#This Row],[ClientID]]</f>
        <v>JPF1G157</v>
      </c>
    </row>
    <row r="1363" spans="1:39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377</v>
      </c>
      <c r="AE1363">
        <f>MIS[[#This Row],[OrderAverageTradedPrice]]*MIS[[#This Row],[OrderQuantity]]</f>
        <v>43507</v>
      </c>
      <c r="AF1363">
        <f>MIS[[#This Row],[LTP]]*MIS[[#This Row],[OrderQuantity]]</f>
        <v>37700</v>
      </c>
      <c r="AG1363">
        <f>IF(MIS[[#This Row],[OrderSide]]="SELL",MIS[[#This Row],[VALUE]]-MIS[[#This Row],[LIVE_VALUE]],MIS[[#This Row],[LIVE_VALUE]]-MIS[[#This Row],[VALUE]])</f>
        <v>5807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3" t="str">
        <f>MIS[[#This Row],[TRADING SYMBOL]]</f>
        <v>SENSEX2552082200CE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MS</v>
      </c>
      <c r="AL1363" t="str">
        <f>MIS[[#This Row],[Broker]]</f>
        <v>AR</v>
      </c>
      <c r="AM1363" t="str">
        <f>MIS[[#This Row],[ClientID]]</f>
        <v>JPF1H158</v>
      </c>
    </row>
    <row r="1364" spans="1:39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250.5</v>
      </c>
      <c r="AE1364">
        <f>MIS[[#This Row],[OrderAverageTradedPrice]]*MIS[[#This Row],[OrderQuantity]]</f>
        <v>61556.999999999942</v>
      </c>
      <c r="AF1364">
        <f>MIS[[#This Row],[LTP]]*MIS[[#This Row],[OrderQuantity]]</f>
        <v>45090</v>
      </c>
      <c r="AG1364">
        <f>IF(MIS[[#This Row],[OrderSide]]="SELL",MIS[[#This Row],[VALUE]]-MIS[[#This Row],[LIVE_VALUE]],MIS[[#This Row],[LIVE_VALUE]]-MIS[[#This Row],[VALUE]])</f>
        <v>16466.999999999942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4" t="str">
        <f>MIS[[#This Row],[TRADING SYMBOL]]</f>
        <v>SENSEX2552082100PE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MS</v>
      </c>
      <c r="AL1364" t="str">
        <f>MIS[[#This Row],[Broker]]</f>
        <v>AR</v>
      </c>
      <c r="AM1364" t="str">
        <f>MIS[[#This Row],[ClientID]]</f>
        <v>JPF1K110</v>
      </c>
    </row>
    <row r="1365" spans="1:39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377</v>
      </c>
      <c r="AE1365">
        <f>MIS[[#This Row],[OrderAverageTradedPrice]]*MIS[[#This Row],[OrderQuantity]]</f>
        <v>8697</v>
      </c>
      <c r="AF1365">
        <f>MIS[[#This Row],[LTP]]*MIS[[#This Row],[OrderQuantity]]</f>
        <v>7540</v>
      </c>
      <c r="AG1365">
        <f>IF(MIS[[#This Row],[OrderSide]]="SELL",MIS[[#This Row],[VALUE]]-MIS[[#This Row],[LIVE_VALUE]],MIS[[#This Row],[LIVE_VALUE]]-MIS[[#This Row],[VALUE]])</f>
        <v>1157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5" t="str">
        <f>MIS[[#This Row],[TRADING SYMBOL]]</f>
        <v>SENSEX2552082200CE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MS</v>
      </c>
      <c r="AL1365" t="str">
        <f>MIS[[#This Row],[Broker]]</f>
        <v>AR</v>
      </c>
      <c r="AM1365" t="str">
        <f>MIS[[#This Row],[ClientID]]</f>
        <v>JPF1K172</v>
      </c>
    </row>
    <row r="1366" spans="1:39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293.05</v>
      </c>
      <c r="AE1366">
        <f>MIS[[#This Row],[OrderAverageTradedPrice]]*MIS[[#This Row],[OrderQuantity]]</f>
        <v>30878</v>
      </c>
      <c r="AF1366">
        <f>MIS[[#This Row],[LTP]]*MIS[[#This Row],[OrderQuantity]]</f>
        <v>23444</v>
      </c>
      <c r="AG1366">
        <f>IF(MIS[[#This Row],[OrderSide]]="SELL",MIS[[#This Row],[VALUE]]-MIS[[#This Row],[LIVE_VALUE]],MIS[[#This Row],[LIVE_VALUE]]-MIS[[#This Row],[VALUE]])</f>
        <v>7434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6" t="str">
        <f>MIS[[#This Row],[TRADING SYMBOL]]</f>
        <v>SENSEX2552082200PE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MS</v>
      </c>
      <c r="AL1366" t="str">
        <f>MIS[[#This Row],[Broker]]</f>
        <v>AR</v>
      </c>
      <c r="AM1366" t="str">
        <f>MIS[[#This Row],[ClientID]]</f>
        <v>JPF1N112</v>
      </c>
    </row>
    <row r="1367" spans="1:39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323.5</v>
      </c>
      <c r="AE1367">
        <f>MIS[[#This Row],[OrderAverageTradedPrice]]*MIS[[#This Row],[OrderQuantity]]</f>
        <v>30721</v>
      </c>
      <c r="AF1367">
        <f>MIS[[#This Row],[LTP]]*MIS[[#This Row],[OrderQuantity]]</f>
        <v>25880</v>
      </c>
      <c r="AG1367">
        <f>IF(MIS[[#This Row],[OrderSide]]="SELL",MIS[[#This Row],[VALUE]]-MIS[[#This Row],[LIVE_VALUE]],MIS[[#This Row],[LIVE_VALUE]]-MIS[[#This Row],[VALUE]])</f>
        <v>4841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7" t="str">
        <f>MIS[[#This Row],[TRADING SYMBOL]]</f>
        <v>SENSEX2552082300CE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MS</v>
      </c>
      <c r="AL1367" t="str">
        <f>MIS[[#This Row],[Broker]]</f>
        <v>AR</v>
      </c>
      <c r="AM1367" t="str">
        <f>MIS[[#This Row],[ClientID]]</f>
        <v>JPF1N117</v>
      </c>
    </row>
    <row r="1368" spans="1:39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168.75</v>
      </c>
      <c r="AE1368">
        <f>MIS[[#This Row],[OrderAverageTradedPrice]]*MIS[[#This Row],[OrderQuantity]]</f>
        <v>13335</v>
      </c>
      <c r="AF1368">
        <f>MIS[[#This Row],[LTP]]*MIS[[#This Row],[OrderQuantity]]</f>
        <v>12656.25</v>
      </c>
      <c r="AG1368">
        <f>IF(MIS[[#This Row],[OrderSide]]="SELL",MIS[[#This Row],[VALUE]]-MIS[[#This Row],[LIVE_VALUE]],MIS[[#This Row],[LIVE_VALUE]]-MIS[[#This Row],[VALUE]])</f>
        <v>678.75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8" t="str">
        <f>MIS[[#This Row],[TRADING SYMBOL]]</f>
        <v>NIFTY2552225000CE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VWAP</v>
      </c>
      <c r="AL1368" t="str">
        <f>MIS[[#This Row],[Broker]]</f>
        <v>AR</v>
      </c>
      <c r="AM1368" t="str">
        <f>MIS[[#This Row],[ClientID]]</f>
        <v>JPF1N167</v>
      </c>
    </row>
    <row r="1369" spans="1:39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168.75</v>
      </c>
      <c r="AE1369">
        <f>MIS[[#This Row],[OrderAverageTradedPrice]]*MIS[[#This Row],[OrderQuantity]]</f>
        <v>26640</v>
      </c>
      <c r="AF1369">
        <f>MIS[[#This Row],[LTP]]*MIS[[#This Row],[OrderQuantity]]</f>
        <v>25312.5</v>
      </c>
      <c r="AG1369">
        <f>IF(MIS[[#This Row],[OrderSide]]="SELL",MIS[[#This Row],[VALUE]]-MIS[[#This Row],[LIVE_VALUE]],MIS[[#This Row],[LIVE_VALUE]]-MIS[[#This Row],[VALUE]])</f>
        <v>1327.5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9" t="str">
        <f>MIS[[#This Row],[TRADING SYMBOL]]</f>
        <v>NIFTY2552225000CE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VWAP</v>
      </c>
      <c r="AL1369" t="str">
        <f>MIS[[#This Row],[Broker]]</f>
        <v>AR</v>
      </c>
      <c r="AM1369" t="str">
        <f>MIS[[#This Row],[ClientID]]</f>
        <v>JPF1N169</v>
      </c>
    </row>
    <row r="1370" spans="1:39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293.05</v>
      </c>
      <c r="AE1370">
        <f>MIS[[#This Row],[OrderAverageTradedPrice]]*MIS[[#This Row],[OrderQuantity]]</f>
        <v>30930</v>
      </c>
      <c r="AF1370">
        <f>MIS[[#This Row],[LTP]]*MIS[[#This Row],[OrderQuantity]]</f>
        <v>23444</v>
      </c>
      <c r="AG1370">
        <f>IF(MIS[[#This Row],[OrderSide]]="SELL",MIS[[#This Row],[VALUE]]-MIS[[#This Row],[LIVE_VALUE]],MIS[[#This Row],[LIVE_VALUE]]-MIS[[#This Row],[VALUE]])</f>
        <v>7486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0" t="str">
        <f>MIS[[#This Row],[TRADING SYMBOL]]</f>
        <v>SENSEX2552082200PE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MS</v>
      </c>
      <c r="AL1370" t="str">
        <f>MIS[[#This Row],[Broker]]</f>
        <v>AR</v>
      </c>
      <c r="AM1370" t="str">
        <f>MIS[[#This Row],[ClientID]]</f>
        <v>JPF1P164</v>
      </c>
    </row>
    <row r="1371" spans="1:39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323.5</v>
      </c>
      <c r="AE1371">
        <f>MIS[[#This Row],[OrderAverageTradedPrice]]*MIS[[#This Row],[OrderQuantity]]</f>
        <v>23019</v>
      </c>
      <c r="AF1371">
        <f>MIS[[#This Row],[LTP]]*MIS[[#This Row],[OrderQuantity]]</f>
        <v>19410</v>
      </c>
      <c r="AG1371">
        <f>IF(MIS[[#This Row],[OrderSide]]="SELL",MIS[[#This Row],[VALUE]]-MIS[[#This Row],[LIVE_VALUE]],MIS[[#This Row],[LIVE_VALUE]]-MIS[[#This Row],[VALUE]])</f>
        <v>3609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1" t="str">
        <f>MIS[[#This Row],[TRADING SYMBOL]]</f>
        <v>SENSEX2552082300CE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MS</v>
      </c>
      <c r="AL1371" t="str">
        <f>MIS[[#This Row],[Broker]]</f>
        <v>AR</v>
      </c>
      <c r="AM1371" t="str">
        <f>MIS[[#This Row],[ClientID]]</f>
        <v>JPF1R123</v>
      </c>
    </row>
    <row r="1372" spans="1:39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250.5</v>
      </c>
      <c r="AE1372">
        <f>MIS[[#This Row],[OrderAverageTradedPrice]]*MIS[[#This Row],[OrderQuantity]]</f>
        <v>13684</v>
      </c>
      <c r="AF1372">
        <f>MIS[[#This Row],[LTP]]*MIS[[#This Row],[OrderQuantity]]</f>
        <v>10020</v>
      </c>
      <c r="AG1372">
        <f>IF(MIS[[#This Row],[OrderSide]]="SELL",MIS[[#This Row],[VALUE]]-MIS[[#This Row],[LIVE_VALUE]],MIS[[#This Row],[LIVE_VALUE]]-MIS[[#This Row],[VALUE]])</f>
        <v>3664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2" t="str">
        <f>MIS[[#This Row],[TRADING SYMBOL]]</f>
        <v>SENSEX2552082100PE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MS</v>
      </c>
      <c r="AL1372" t="str">
        <f>MIS[[#This Row],[Broker]]</f>
        <v>AR</v>
      </c>
      <c r="AM1372" t="str">
        <f>MIS[[#This Row],[ClientID]]</f>
        <v>JPF1R193</v>
      </c>
    </row>
    <row r="1373" spans="1:39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323.5</v>
      </c>
      <c r="AE1373">
        <f>MIS[[#This Row],[OrderAverageTradedPrice]]*MIS[[#This Row],[OrderQuantity]]</f>
        <v>61502</v>
      </c>
      <c r="AF1373">
        <f>MIS[[#This Row],[LTP]]*MIS[[#This Row],[OrderQuantity]]</f>
        <v>51760</v>
      </c>
      <c r="AG1373">
        <f>IF(MIS[[#This Row],[OrderSide]]="SELL",MIS[[#This Row],[VALUE]]-MIS[[#This Row],[LIVE_VALUE]],MIS[[#This Row],[LIVE_VALUE]]-MIS[[#This Row],[VALUE]])</f>
        <v>9742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3" t="str">
        <f>MIS[[#This Row],[TRADING SYMBOL]]</f>
        <v>SENSEX2552082300CE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MS</v>
      </c>
      <c r="AL1373" t="str">
        <f>MIS[[#This Row],[Broker]]</f>
        <v>AR</v>
      </c>
      <c r="AM1373" t="str">
        <f>MIS[[#This Row],[ClientID]]</f>
        <v>JPF1R197</v>
      </c>
    </row>
    <row r="1374" spans="1:39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250.5</v>
      </c>
      <c r="AE1374">
        <f>MIS[[#This Row],[OrderAverageTradedPrice]]*MIS[[#This Row],[OrderQuantity]]</f>
        <v>54714</v>
      </c>
      <c r="AF1374">
        <f>MIS[[#This Row],[LTP]]*MIS[[#This Row],[OrderQuantity]]</f>
        <v>40080</v>
      </c>
      <c r="AG1374">
        <f>IF(MIS[[#This Row],[OrderSide]]="SELL",MIS[[#This Row],[VALUE]]-MIS[[#This Row],[LIVE_VALUE]],MIS[[#This Row],[LIVE_VALUE]]-MIS[[#This Row],[VALUE]])</f>
        <v>14634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4" t="str">
        <f>MIS[[#This Row],[TRADING SYMBOL]]</f>
        <v>SENSEX2552082100PE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MS</v>
      </c>
      <c r="AL1374" t="str">
        <f>MIS[[#This Row],[Broker]]</f>
        <v>AR</v>
      </c>
      <c r="AM1374" t="str">
        <f>MIS[[#This Row],[ClientID]]</f>
        <v>JPF1R197</v>
      </c>
    </row>
    <row r="1375" spans="1:39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250.5</v>
      </c>
      <c r="AE1375">
        <f>MIS[[#This Row],[OrderAverageTradedPrice]]*MIS[[#This Row],[OrderQuantity]]</f>
        <v>27312</v>
      </c>
      <c r="AF1375">
        <f>MIS[[#This Row],[LTP]]*MIS[[#This Row],[OrderQuantity]]</f>
        <v>20040</v>
      </c>
      <c r="AG1375">
        <f>IF(MIS[[#This Row],[OrderSide]]="SELL",MIS[[#This Row],[VALUE]]-MIS[[#This Row],[LIVE_VALUE]],MIS[[#This Row],[LIVE_VALUE]]-MIS[[#This Row],[VALUE]])</f>
        <v>7272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5" t="str">
        <f>MIS[[#This Row],[TRADING SYMBOL]]</f>
        <v>SENSEX2552082100PE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MS</v>
      </c>
      <c r="AL1375" t="str">
        <f>MIS[[#This Row],[Broker]]</f>
        <v>AR</v>
      </c>
      <c r="AM1375" t="str">
        <f>MIS[[#This Row],[ClientID]]</f>
        <v>JPF1R202</v>
      </c>
    </row>
    <row r="1376" spans="1:39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7.35</v>
      </c>
      <c r="AE1376">
        <f>MIS[[#This Row],[OrderAverageTradedPrice]]*MIS[[#This Row],[OrderQuantity]]</f>
        <v>245</v>
      </c>
      <c r="AF1376">
        <f>MIS[[#This Row],[LTP]]*MIS[[#This Row],[OrderQuantity]]</f>
        <v>147</v>
      </c>
      <c r="AG1376">
        <f>IF(MIS[[#This Row],[OrderSide]]="SELL",MIS[[#This Row],[VALUE]]-MIS[[#This Row],[LIVE_VALUE]],MIS[[#This Row],[LIVE_VALUE]]-MIS[[#This Row],[VALUE]])</f>
        <v>-98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SENSEX2552084700CE</v>
      </c>
      <c r="AJ1376" t="str">
        <f>IF(RIGHT(MIS[[#This Row],[Main/Hedge]],4)="MAIN","MAIN","HEDGE")</f>
        <v>HEDGE</v>
      </c>
      <c r="AK1376" t="str" cm="1">
        <f t="array" ref="AK1376">_xlfn._xlws.FILTER(Table4[Column1],ISNUMBER(SEARCH(Table4[Column1],MIS[[#This Row],[OrderUniqueIdentifier]])),"")</f>
        <v>NOTREND</v>
      </c>
      <c r="AL1376" t="str">
        <f>MIS[[#This Row],[Broker]]</f>
        <v>AR</v>
      </c>
      <c r="AM1376" t="str">
        <f>MIS[[#This Row],[ClientID]]</f>
        <v>JPF1R203</v>
      </c>
    </row>
    <row r="1377" spans="1:39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168.75</v>
      </c>
      <c r="AE1377">
        <f>MIS[[#This Row],[OrderAverageTradedPrice]]*MIS[[#This Row],[OrderQuantity]]</f>
        <v>13342.5</v>
      </c>
      <c r="AF1377">
        <f>MIS[[#This Row],[LTP]]*MIS[[#This Row],[OrderQuantity]]</f>
        <v>12656.25</v>
      </c>
      <c r="AG1377">
        <f>IF(MIS[[#This Row],[OrderSide]]="SELL",MIS[[#This Row],[VALUE]]-MIS[[#This Row],[LIVE_VALUE]],MIS[[#This Row],[LIVE_VALUE]]-MIS[[#This Row],[VALUE]])</f>
        <v>686.25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7" t="str">
        <f>MIS[[#This Row],[TRADING SYMBOL]]</f>
        <v>NIFTY2552225000CE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VWAP</v>
      </c>
      <c r="AL1377" t="str">
        <f>MIS[[#This Row],[Broker]]</f>
        <v>AR</v>
      </c>
      <c r="AM1377" t="str">
        <f>MIS[[#This Row],[ClientID]]</f>
        <v>JPF1R212</v>
      </c>
    </row>
    <row r="1378" spans="1:39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168.75</v>
      </c>
      <c r="AE1378">
        <f>MIS[[#This Row],[OrderAverageTradedPrice]]*MIS[[#This Row],[OrderQuantity]]</f>
        <v>13327.5</v>
      </c>
      <c r="AF1378">
        <f>MIS[[#This Row],[LTP]]*MIS[[#This Row],[OrderQuantity]]</f>
        <v>12656.25</v>
      </c>
      <c r="AG1378">
        <f>IF(MIS[[#This Row],[OrderSide]]="SELL",MIS[[#This Row],[VALUE]]-MIS[[#This Row],[LIVE_VALUE]],MIS[[#This Row],[LIVE_VALUE]]-MIS[[#This Row],[VALUE]])</f>
        <v>671.25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8" t="str">
        <f>MIS[[#This Row],[TRADING SYMBOL]]</f>
        <v>NIFTY2552225000CE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VWAP</v>
      </c>
      <c r="AL1378" t="str">
        <f>MIS[[#This Row],[Broker]]</f>
        <v>AR</v>
      </c>
      <c r="AM1378" t="str">
        <f>MIS[[#This Row],[ClientID]]</f>
        <v>JPF1S104</v>
      </c>
    </row>
    <row r="1379" spans="1:39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323.5</v>
      </c>
      <c r="AE1379">
        <f>MIS[[#This Row],[OrderAverageTradedPrice]]*MIS[[#This Row],[OrderQuantity]]</f>
        <v>53748.99999999992</v>
      </c>
      <c r="AF1379">
        <f>MIS[[#This Row],[LTP]]*MIS[[#This Row],[OrderQuantity]]</f>
        <v>45290</v>
      </c>
      <c r="AG1379">
        <f>IF(MIS[[#This Row],[OrderSide]]="SELL",MIS[[#This Row],[VALUE]]-MIS[[#This Row],[LIVE_VALUE]],MIS[[#This Row],[LIVE_VALUE]]-MIS[[#This Row],[VALUE]])</f>
        <v>8458.99999999992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9" t="str">
        <f>MIS[[#This Row],[TRADING SYMBOL]]</f>
        <v>SENSEX2552082300CE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MS</v>
      </c>
      <c r="AL1379" t="str">
        <f>MIS[[#This Row],[Broker]]</f>
        <v>AR</v>
      </c>
      <c r="AM1379" t="str">
        <f>MIS[[#This Row],[ClientID]]</f>
        <v>JPF1S132</v>
      </c>
    </row>
    <row r="1380" spans="1:39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323.5</v>
      </c>
      <c r="AE1380">
        <f>MIS[[#This Row],[OrderAverageTradedPrice]]*MIS[[#This Row],[OrderQuantity]]</f>
        <v>46011.999999999956</v>
      </c>
      <c r="AF1380">
        <f>MIS[[#This Row],[LTP]]*MIS[[#This Row],[OrderQuantity]]</f>
        <v>38820</v>
      </c>
      <c r="AG1380">
        <f>IF(MIS[[#This Row],[OrderSide]]="SELL",MIS[[#This Row],[VALUE]]-MIS[[#This Row],[LIVE_VALUE]],MIS[[#This Row],[LIVE_VALUE]]-MIS[[#This Row],[VALUE]])</f>
        <v>7191.9999999999563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0" t="str">
        <f>MIS[[#This Row],[TRADING SYMBOL]]</f>
        <v>SENSEX2552082300CE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MS</v>
      </c>
      <c r="AL1380" t="str">
        <f>MIS[[#This Row],[Broker]]</f>
        <v>AR</v>
      </c>
      <c r="AM1380" t="str">
        <f>MIS[[#This Row],[ClientID]]</f>
        <v>JPF1S215</v>
      </c>
    </row>
    <row r="1381" spans="1:39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7.35</v>
      </c>
      <c r="AE1381">
        <f>MIS[[#This Row],[OrderAverageTradedPrice]]*MIS[[#This Row],[OrderQuantity]]</f>
        <v>246</v>
      </c>
      <c r="AF1381">
        <f>MIS[[#This Row],[LTP]]*MIS[[#This Row],[OrderQuantity]]</f>
        <v>147</v>
      </c>
      <c r="AG1381">
        <f>IF(MIS[[#This Row],[OrderSide]]="SELL",MIS[[#This Row],[VALUE]]-MIS[[#This Row],[LIVE_VALUE]],MIS[[#This Row],[LIVE_VALUE]]-MIS[[#This Row],[VALUE]])</f>
        <v>-99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SENSEX2552084700CE</v>
      </c>
      <c r="AJ1381" t="str">
        <f>IF(RIGHT(MIS[[#This Row],[Main/Hedge]],4)="MAIN","MAIN","HEDGE")</f>
        <v>HEDGE</v>
      </c>
      <c r="AK1381" t="str" cm="1">
        <f t="array" ref="AK1381">_xlfn._xlws.FILTER(Table4[Column1],ISNUMBER(SEARCH(Table4[Column1],MIS[[#This Row],[OrderUniqueIdentifier]])),"")</f>
        <v>NOTREND</v>
      </c>
      <c r="AL1381" t="str">
        <f>MIS[[#This Row],[Broker]]</f>
        <v>AR</v>
      </c>
      <c r="AM1381" t="str">
        <f>MIS[[#This Row],[ClientID]]</f>
        <v>JPF1S217</v>
      </c>
    </row>
    <row r="1382" spans="1:39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377</v>
      </c>
      <c r="AE1382">
        <f>MIS[[#This Row],[OrderAverageTradedPrice]]*MIS[[#This Row],[OrderQuantity]]</f>
        <v>8700</v>
      </c>
      <c r="AF1382">
        <f>MIS[[#This Row],[LTP]]*MIS[[#This Row],[OrderQuantity]]</f>
        <v>7540</v>
      </c>
      <c r="AG1382">
        <f>IF(MIS[[#This Row],[OrderSide]]="SELL",MIS[[#This Row],[VALUE]]-MIS[[#This Row],[LIVE_VALUE]],MIS[[#This Row],[LIVE_VALUE]]-MIS[[#This Row],[VALUE]])</f>
        <v>1160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2" t="str">
        <f>MIS[[#This Row],[TRADING SYMBOL]]</f>
        <v>SENSEX2552082200CE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MS</v>
      </c>
      <c r="AL1382" t="str">
        <f>MIS[[#This Row],[Broker]]</f>
        <v>AR</v>
      </c>
      <c r="AM1382" t="str">
        <f>MIS[[#This Row],[ClientID]]</f>
        <v>JPF1T101</v>
      </c>
    </row>
    <row r="1383" spans="1:39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323.5</v>
      </c>
      <c r="AE1383">
        <f>MIS[[#This Row],[OrderAverageTradedPrice]]*MIS[[#This Row],[OrderQuantity]]</f>
        <v>30668</v>
      </c>
      <c r="AF1383">
        <f>MIS[[#This Row],[LTP]]*MIS[[#This Row],[OrderQuantity]]</f>
        <v>25880</v>
      </c>
      <c r="AG1383">
        <f>IF(MIS[[#This Row],[OrderSide]]="SELL",MIS[[#This Row],[VALUE]]-MIS[[#This Row],[LIVE_VALUE]],MIS[[#This Row],[LIVE_VALUE]]-MIS[[#This Row],[VALUE]])</f>
        <v>4788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MS</v>
      </c>
      <c r="AL1383" t="str">
        <f>MIS[[#This Row],[Broker]]</f>
        <v>AR</v>
      </c>
      <c r="AM1383" t="str">
        <f>MIS[[#This Row],[ClientID]]</f>
        <v>JPF1V110</v>
      </c>
    </row>
    <row r="1384" spans="1:39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377</v>
      </c>
      <c r="AE1384">
        <f>MIS[[#This Row],[OrderAverageTradedPrice]]*MIS[[#This Row],[OrderQuantity]]</f>
        <v>34760</v>
      </c>
      <c r="AF1384">
        <f>MIS[[#This Row],[LTP]]*MIS[[#This Row],[OrderQuantity]]</f>
        <v>30160</v>
      </c>
      <c r="AG1384">
        <f>IF(MIS[[#This Row],[OrderSide]]="SELL",MIS[[#This Row],[VALUE]]-MIS[[#This Row],[LIVE_VALUE]],MIS[[#This Row],[LIVE_VALUE]]-MIS[[#This Row],[VALUE]])</f>
        <v>4600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4" t="str">
        <f>MIS[[#This Row],[TRADING SYMBOL]]</f>
        <v>SENSEX2552082200CE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MS</v>
      </c>
      <c r="AL1384" t="str">
        <f>MIS[[#This Row],[Broker]]</f>
        <v>AR</v>
      </c>
      <c r="AM1384" t="str">
        <f>MIS[[#This Row],[ClientID]]</f>
        <v>JPS10G101</v>
      </c>
    </row>
    <row r="1385" spans="1:39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293.05</v>
      </c>
      <c r="AE1385">
        <f>MIS[[#This Row],[OrderAverageTradedPrice]]*MIS[[#This Row],[OrderQuantity]]</f>
        <v>30932</v>
      </c>
      <c r="AF1385">
        <f>MIS[[#This Row],[LTP]]*MIS[[#This Row],[OrderQuantity]]</f>
        <v>23444</v>
      </c>
      <c r="AG1385">
        <f>IF(MIS[[#This Row],[OrderSide]]="SELL",MIS[[#This Row],[VALUE]]-MIS[[#This Row],[LIVE_VALUE]],MIS[[#This Row],[LIVE_VALUE]]-MIS[[#This Row],[VALUE]])</f>
        <v>7488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5" t="str">
        <f>MIS[[#This Row],[TRADING SYMBOL]]</f>
        <v>SENSEX2552082200PE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MS</v>
      </c>
      <c r="AL1385" t="str">
        <f>MIS[[#This Row],[Broker]]</f>
        <v>AR</v>
      </c>
      <c r="AM1385" t="str">
        <f>MIS[[#This Row],[ClientID]]</f>
        <v>JPS10M103</v>
      </c>
    </row>
    <row r="1386" spans="1:39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168.75</v>
      </c>
      <c r="AE1386">
        <f>MIS[[#This Row],[OrderAverageTradedPrice]]*MIS[[#This Row],[OrderQuantity]]</f>
        <v>26692.5</v>
      </c>
      <c r="AF1386">
        <f>MIS[[#This Row],[LTP]]*MIS[[#This Row],[OrderQuantity]]</f>
        <v>25312.5</v>
      </c>
      <c r="AG1386">
        <f>IF(MIS[[#This Row],[OrderSide]]="SELL",MIS[[#This Row],[VALUE]]-MIS[[#This Row],[LIVE_VALUE]],MIS[[#This Row],[LIVE_VALUE]]-MIS[[#This Row],[VALUE]])</f>
        <v>1380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6" t="str">
        <f>MIS[[#This Row],[TRADING SYMBOL]]</f>
        <v>NIFTY2552225000CE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VWAP</v>
      </c>
      <c r="AL1386" t="str">
        <f>MIS[[#This Row],[Broker]]</f>
        <v>AR</v>
      </c>
      <c r="AM1386" t="str">
        <f>MIS[[#This Row],[ClientID]]</f>
        <v>JPS10U102</v>
      </c>
    </row>
    <row r="1387" spans="1:39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323.5</v>
      </c>
      <c r="AE1387">
        <f>MIS[[#This Row],[OrderAverageTradedPrice]]*MIS[[#This Row],[OrderQuantity]]</f>
        <v>23067</v>
      </c>
      <c r="AF1387">
        <f>MIS[[#This Row],[LTP]]*MIS[[#This Row],[OrderQuantity]]</f>
        <v>19410</v>
      </c>
      <c r="AG1387">
        <f>IF(MIS[[#This Row],[OrderSide]]="SELL",MIS[[#This Row],[VALUE]]-MIS[[#This Row],[LIVE_VALUE]],MIS[[#This Row],[LIVE_VALUE]]-MIS[[#This Row],[VALUE]])</f>
        <v>3657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7" t="str">
        <f>MIS[[#This Row],[TRADING SYMBOL]]</f>
        <v>SENSEX2552082300CE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MS</v>
      </c>
      <c r="AL1387" t="str">
        <f>MIS[[#This Row],[Broker]]</f>
        <v>AR</v>
      </c>
      <c r="AM1387" t="str">
        <f>MIS[[#This Row],[ClientID]]</f>
        <v>JPS7A101</v>
      </c>
    </row>
    <row r="1388" spans="1:39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250.5</v>
      </c>
      <c r="AE1388">
        <f>MIS[[#This Row],[OrderAverageTradedPrice]]*MIS[[#This Row],[OrderQuantity]]</f>
        <v>20520.99999999996</v>
      </c>
      <c r="AF1388">
        <f>MIS[[#This Row],[LTP]]*MIS[[#This Row],[OrderQuantity]]</f>
        <v>15030</v>
      </c>
      <c r="AG1388">
        <f>IF(MIS[[#This Row],[OrderSide]]="SELL",MIS[[#This Row],[VALUE]]-MIS[[#This Row],[LIVE_VALUE]],MIS[[#This Row],[LIVE_VALUE]]-MIS[[#This Row],[VALUE]])</f>
        <v>5490.99999999996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8" t="str">
        <f>MIS[[#This Row],[TRADING SYMBOL]]</f>
        <v>SENSEX2552082100PE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MS</v>
      </c>
      <c r="AL1388" t="str">
        <f>MIS[[#This Row],[Broker]]</f>
        <v>AR</v>
      </c>
      <c r="AM1388" t="str">
        <f>MIS[[#This Row],[ClientID]]</f>
        <v>JPS7A101</v>
      </c>
    </row>
    <row r="1389" spans="1:39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168.75</v>
      </c>
      <c r="AE1389">
        <f>MIS[[#This Row],[OrderAverageTradedPrice]]*MIS[[#This Row],[OrderQuantity]]</f>
        <v>106762.5</v>
      </c>
      <c r="AF1389">
        <f>MIS[[#This Row],[LTP]]*MIS[[#This Row],[OrderQuantity]]</f>
        <v>101250</v>
      </c>
      <c r="AG1389">
        <f>IF(MIS[[#This Row],[OrderSide]]="SELL",MIS[[#This Row],[VALUE]]-MIS[[#This Row],[LIVE_VALUE]],MIS[[#This Row],[LIVE_VALUE]]-MIS[[#This Row],[VALUE]])</f>
        <v>5512.5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9" t="str">
        <f>MIS[[#This Row],[TRADING SYMBOL]]</f>
        <v>NIFTY2552225000CE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VWAP</v>
      </c>
      <c r="AL1389" t="str">
        <f>MIS[[#This Row],[Broker]]</f>
        <v>JM</v>
      </c>
      <c r="AM1389" t="str">
        <f>MIS[[#This Row],[ClientID]]</f>
        <v>12314927</v>
      </c>
    </row>
    <row r="1390" spans="1:39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168.75</v>
      </c>
      <c r="AE1390">
        <f>MIS[[#This Row],[OrderAverageTradedPrice]]*MIS[[#This Row],[OrderQuantity]]</f>
        <v>133256.25</v>
      </c>
      <c r="AF1390">
        <f>MIS[[#This Row],[LTP]]*MIS[[#This Row],[OrderQuantity]]</f>
        <v>126562.5</v>
      </c>
      <c r="AG1390">
        <f>IF(MIS[[#This Row],[OrderSide]]="SELL",MIS[[#This Row],[VALUE]]-MIS[[#This Row],[LIVE_VALUE]],MIS[[#This Row],[LIVE_VALUE]]-MIS[[#This Row],[VALUE]])</f>
        <v>6693.75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90" t="str">
        <f>MIS[[#This Row],[TRADING SYMBOL]]</f>
        <v>NIFTY2552225000CE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VWAP</v>
      </c>
      <c r="AL1390" t="str">
        <f>MIS[[#This Row],[Broker]]</f>
        <v>MO</v>
      </c>
      <c r="AM1390" t="str">
        <f>MIS[[#This Row],[ClientID]]</f>
        <v>SHSS083</v>
      </c>
    </row>
    <row r="1391" spans="1:39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250.5</v>
      </c>
      <c r="AE1391">
        <f>MIS[[#This Row],[OrderAverageTradedPrice]]*MIS[[#This Row],[OrderQuantity]]</f>
        <v>61696.999999999978</v>
      </c>
      <c r="AF1391">
        <f>MIS[[#This Row],[LTP]]*MIS[[#This Row],[OrderQuantity]]</f>
        <v>45090</v>
      </c>
      <c r="AG1391">
        <f>IF(MIS[[#This Row],[OrderSide]]="SELL",MIS[[#This Row],[VALUE]]-MIS[[#This Row],[LIVE_VALUE]],MIS[[#This Row],[LIVE_VALUE]]-MIS[[#This Row],[VALUE]])</f>
        <v>16606.999999999978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1" t="str">
        <f>MIS[[#This Row],[TRADING SYMBOL]]</f>
        <v>SENSEX2552082100PE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MS</v>
      </c>
      <c r="AL1391" t="str">
        <f>MIS[[#This Row],[Broker]]</f>
        <v>AR</v>
      </c>
      <c r="AM1391" t="str">
        <f>MIS[[#This Row],[ClientID]]</f>
        <v>GKOHN3R110</v>
      </c>
    </row>
    <row r="1392" spans="1:39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293.05</v>
      </c>
      <c r="AE1392">
        <f>MIS[[#This Row],[OrderAverageTradedPrice]]*MIS[[#This Row],[OrderQuantity]]</f>
        <v>30860</v>
      </c>
      <c r="AF1392">
        <f>MIS[[#This Row],[LTP]]*MIS[[#This Row],[OrderQuantity]]</f>
        <v>23444</v>
      </c>
      <c r="AG1392">
        <f>IF(MIS[[#This Row],[OrderSide]]="SELL",MIS[[#This Row],[VALUE]]-MIS[[#This Row],[LIVE_VALUE]],MIS[[#This Row],[LIVE_VALUE]]-MIS[[#This Row],[VALUE]])</f>
        <v>7416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2" t="str">
        <f>MIS[[#This Row],[TRADING SYMBOL]]</f>
        <v>SENSEX2552082200PE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MS</v>
      </c>
      <c r="AL1392" t="str">
        <f>MIS[[#This Row],[Broker]]</f>
        <v>AR</v>
      </c>
      <c r="AM1392" t="str">
        <f>MIS[[#This Row],[ClientID]]</f>
        <v>GKOHNS211</v>
      </c>
    </row>
    <row r="1393" spans="1:39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323.5</v>
      </c>
      <c r="AE1393">
        <f>MIS[[#This Row],[OrderAverageTradedPrice]]*MIS[[#This Row],[OrderQuantity]]</f>
        <v>30701</v>
      </c>
      <c r="AF1393">
        <f>MIS[[#This Row],[LTP]]*MIS[[#This Row],[OrderQuantity]]</f>
        <v>25880</v>
      </c>
      <c r="AG1393">
        <f>IF(MIS[[#This Row],[OrderSide]]="SELL",MIS[[#This Row],[VALUE]]-MIS[[#This Row],[LIVE_VALUE]],MIS[[#This Row],[LIVE_VALUE]]-MIS[[#This Row],[VALUE]])</f>
        <v>4821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MS</v>
      </c>
      <c r="AL1393" t="str">
        <f>MIS[[#This Row],[Broker]]</f>
        <v>AR</v>
      </c>
      <c r="AM1393" t="str">
        <f>MIS[[#This Row],[ClientID]]</f>
        <v>GKOHNS211</v>
      </c>
    </row>
    <row r="1394" spans="1:39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293.05</v>
      </c>
      <c r="AE1394">
        <f>MIS[[#This Row],[OrderAverageTradedPrice]]*MIS[[#This Row],[OrderQuantity]]</f>
        <v>15500</v>
      </c>
      <c r="AF1394">
        <f>MIS[[#This Row],[LTP]]*MIS[[#This Row],[OrderQuantity]]</f>
        <v>11722</v>
      </c>
      <c r="AG1394">
        <f>IF(MIS[[#This Row],[OrderSide]]="SELL",MIS[[#This Row],[VALUE]]-MIS[[#This Row],[LIVE_VALUE]],MIS[[#This Row],[LIVE_VALUE]]-MIS[[#This Row],[VALUE]])</f>
        <v>3778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4" t="str">
        <f>MIS[[#This Row],[TRADING SYMBOL]]</f>
        <v>SENSEX2552082200PE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MS</v>
      </c>
      <c r="AL1394" t="str">
        <f>MIS[[#This Row],[Broker]]</f>
        <v>AR</v>
      </c>
      <c r="AM1394" t="str">
        <f>MIS[[#This Row],[ClientID]]</f>
        <v>JPA1043</v>
      </c>
    </row>
    <row r="1395" spans="1:39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323.5</v>
      </c>
      <c r="AE1395">
        <f>MIS[[#This Row],[OrderAverageTradedPrice]]*MIS[[#This Row],[OrderQuantity]]</f>
        <v>15375</v>
      </c>
      <c r="AF1395">
        <f>MIS[[#This Row],[LTP]]*MIS[[#This Row],[OrderQuantity]]</f>
        <v>12940</v>
      </c>
      <c r="AG1395">
        <f>IF(MIS[[#This Row],[OrderSide]]="SELL",MIS[[#This Row],[VALUE]]-MIS[[#This Row],[LIVE_VALUE]],MIS[[#This Row],[LIVE_VALUE]]-MIS[[#This Row],[VALUE]])</f>
        <v>2435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MS</v>
      </c>
      <c r="AL1395" t="str">
        <f>MIS[[#This Row],[Broker]]</f>
        <v>AR</v>
      </c>
      <c r="AM1395" t="str">
        <f>MIS[[#This Row],[ClientID]]</f>
        <v>JPF1A119</v>
      </c>
    </row>
    <row r="1396" spans="1:39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250.5</v>
      </c>
      <c r="AE1396">
        <f>MIS[[#This Row],[OrderAverageTradedPrice]]*MIS[[#This Row],[OrderQuantity]]</f>
        <v>13692</v>
      </c>
      <c r="AF1396">
        <f>MIS[[#This Row],[LTP]]*MIS[[#This Row],[OrderQuantity]]</f>
        <v>10020</v>
      </c>
      <c r="AG1396">
        <f>IF(MIS[[#This Row],[OrderSide]]="SELL",MIS[[#This Row],[VALUE]]-MIS[[#This Row],[LIVE_VALUE]],MIS[[#This Row],[LIVE_VALUE]]-MIS[[#This Row],[VALUE]])</f>
        <v>3672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6" t="str">
        <f>MIS[[#This Row],[TRADING SYMBOL]]</f>
        <v>SENSEX2552082100PE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MS</v>
      </c>
      <c r="AL1396" t="str">
        <f>MIS[[#This Row],[Broker]]</f>
        <v>AR</v>
      </c>
      <c r="AM1396" t="str">
        <f>MIS[[#This Row],[ClientID]]</f>
        <v>JPF1A119</v>
      </c>
    </row>
    <row r="1397" spans="1:39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293.05</v>
      </c>
      <c r="AE1397">
        <f>MIS[[#This Row],[OrderAverageTradedPrice]]*MIS[[#This Row],[OrderQuantity]]</f>
        <v>15500</v>
      </c>
      <c r="AF1397">
        <f>MIS[[#This Row],[LTP]]*MIS[[#This Row],[OrderQuantity]]</f>
        <v>11722</v>
      </c>
      <c r="AG1397">
        <f>IF(MIS[[#This Row],[OrderSide]]="SELL",MIS[[#This Row],[VALUE]]-MIS[[#This Row],[LIVE_VALUE]],MIS[[#This Row],[LIVE_VALUE]]-MIS[[#This Row],[VALUE]])</f>
        <v>3778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7" t="str">
        <f>MIS[[#This Row],[TRADING SYMBOL]]</f>
        <v>SENSEX2552082200PE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MS</v>
      </c>
      <c r="AL1397" t="str">
        <f>MIS[[#This Row],[Broker]]</f>
        <v>AR</v>
      </c>
      <c r="AM1397" t="str">
        <f>MIS[[#This Row],[ClientID]]</f>
        <v>JPF1A187</v>
      </c>
    </row>
    <row r="1398" spans="1:39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293.05</v>
      </c>
      <c r="AE1398">
        <f>MIS[[#This Row],[OrderAverageTradedPrice]]*MIS[[#This Row],[OrderQuantity]]</f>
        <v>7743</v>
      </c>
      <c r="AF1398">
        <f>MIS[[#This Row],[LTP]]*MIS[[#This Row],[OrderQuantity]]</f>
        <v>5861</v>
      </c>
      <c r="AG1398">
        <f>IF(MIS[[#This Row],[OrderSide]]="SELL",MIS[[#This Row],[VALUE]]-MIS[[#This Row],[LIVE_VALUE]],MIS[[#This Row],[LIVE_VALUE]]-MIS[[#This Row],[VALUE]])</f>
        <v>1882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8" t="str">
        <f>MIS[[#This Row],[TRADING SYMBOL]]</f>
        <v>SENSEX2552082200PE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MS</v>
      </c>
      <c r="AL1398" t="str">
        <f>MIS[[#This Row],[Broker]]</f>
        <v>AR</v>
      </c>
      <c r="AM1398" t="str">
        <f>MIS[[#This Row],[ClientID]]</f>
        <v>JPF1A188</v>
      </c>
    </row>
    <row r="1399" spans="1:39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323.5</v>
      </c>
      <c r="AE1399">
        <f>MIS[[#This Row],[OrderAverageTradedPrice]]*MIS[[#This Row],[OrderQuantity]]</f>
        <v>30686</v>
      </c>
      <c r="AF1399">
        <f>MIS[[#This Row],[LTP]]*MIS[[#This Row],[OrderQuantity]]</f>
        <v>25880</v>
      </c>
      <c r="AG1399">
        <f>IF(MIS[[#This Row],[OrderSide]]="SELL",MIS[[#This Row],[VALUE]]-MIS[[#This Row],[LIVE_VALUE]],MIS[[#This Row],[LIVE_VALUE]]-MIS[[#This Row],[VALUE]])</f>
        <v>4806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MS</v>
      </c>
      <c r="AL1399" t="str">
        <f>MIS[[#This Row],[Broker]]</f>
        <v>AR</v>
      </c>
      <c r="AM1399" t="str">
        <f>MIS[[#This Row],[ClientID]]</f>
        <v>JPF1A195</v>
      </c>
    </row>
    <row r="1400" spans="1:39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281</v>
      </c>
      <c r="AE1400">
        <f>MIS[[#This Row],[OrderAverageTradedPrice]]*MIS[[#This Row],[OrderQuantity]]</f>
        <v>60790.999999999862</v>
      </c>
      <c r="AF1400">
        <f>MIS[[#This Row],[LTP]]*MIS[[#This Row],[OrderQuantity]]</f>
        <v>50580</v>
      </c>
      <c r="AG1400">
        <f>IF(MIS[[#This Row],[OrderSide]]="SELL",MIS[[#This Row],[VALUE]]-MIS[[#This Row],[LIVE_VALUE]],MIS[[#This Row],[LIVE_VALUE]]-MIS[[#This Row],[VALUE]])</f>
        <v>10210.999999999862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0" t="str">
        <f>MIS[[#This Row],[TRADING SYMBOL]]</f>
        <v>SENSEX2552082400CE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MS</v>
      </c>
      <c r="AL1400" t="str">
        <f>MIS[[#This Row],[Broker]]</f>
        <v>AR</v>
      </c>
      <c r="AM1400" t="str">
        <f>MIS[[#This Row],[ClientID]]</f>
        <v>JPF1A197</v>
      </c>
    </row>
    <row r="1401" spans="1:39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250.5</v>
      </c>
      <c r="AE1401">
        <f>MIS[[#This Row],[OrderAverageTradedPrice]]*MIS[[#This Row],[OrderQuantity]]</f>
        <v>20560.999999999978</v>
      </c>
      <c r="AF1401">
        <f>MIS[[#This Row],[LTP]]*MIS[[#This Row],[OrderQuantity]]</f>
        <v>15030</v>
      </c>
      <c r="AG1401">
        <f>IF(MIS[[#This Row],[OrderSide]]="SELL",MIS[[#This Row],[VALUE]]-MIS[[#This Row],[LIVE_VALUE]],MIS[[#This Row],[LIVE_VALUE]]-MIS[[#This Row],[VALUE]])</f>
        <v>5530.9999999999782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1" t="str">
        <f>MIS[[#This Row],[TRADING SYMBOL]]</f>
        <v>SENSEX2552082100PE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MS</v>
      </c>
      <c r="AL1401" t="str">
        <f>MIS[[#This Row],[Broker]]</f>
        <v>AR</v>
      </c>
      <c r="AM1401" t="str">
        <f>MIS[[#This Row],[ClientID]]</f>
        <v>JPF1A229</v>
      </c>
    </row>
    <row r="1402" spans="1:39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323.5</v>
      </c>
      <c r="AE1402">
        <f>MIS[[#This Row],[OrderAverageTradedPrice]]*MIS[[#This Row],[OrderQuantity]]</f>
        <v>30724</v>
      </c>
      <c r="AF1402">
        <f>MIS[[#This Row],[LTP]]*MIS[[#This Row],[OrderQuantity]]</f>
        <v>25880</v>
      </c>
      <c r="AG1402">
        <f>IF(MIS[[#This Row],[OrderSide]]="SELL",MIS[[#This Row],[VALUE]]-MIS[[#This Row],[LIVE_VALUE]],MIS[[#This Row],[LIVE_VALUE]]-MIS[[#This Row],[VALUE]])</f>
        <v>4844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MS</v>
      </c>
      <c r="AL1402" t="str">
        <f>MIS[[#This Row],[Broker]]</f>
        <v>AR</v>
      </c>
      <c r="AM1402" t="str">
        <f>MIS[[#This Row],[ClientID]]</f>
        <v>JPF1C156</v>
      </c>
    </row>
    <row r="1403" spans="1:39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281</v>
      </c>
      <c r="AE1403">
        <f>MIS[[#This Row],[OrderAverageTradedPrice]]*MIS[[#This Row],[OrderQuantity]]</f>
        <v>33792</v>
      </c>
      <c r="AF1403">
        <f>MIS[[#This Row],[LTP]]*MIS[[#This Row],[OrderQuantity]]</f>
        <v>28100</v>
      </c>
      <c r="AG1403">
        <f>IF(MIS[[#This Row],[OrderSide]]="SELL",MIS[[#This Row],[VALUE]]-MIS[[#This Row],[LIVE_VALUE]],MIS[[#This Row],[LIVE_VALUE]]-MIS[[#This Row],[VALUE]])</f>
        <v>5692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3" t="str">
        <f>MIS[[#This Row],[TRADING SYMBOL]]</f>
        <v>SENSEX2552082400CE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MS</v>
      </c>
      <c r="AL1403" t="str">
        <f>MIS[[#This Row],[Broker]]</f>
        <v>AR</v>
      </c>
      <c r="AM1403" t="str">
        <f>MIS[[#This Row],[ClientID]]</f>
        <v>JPF1D108</v>
      </c>
    </row>
    <row r="1404" spans="1:39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214.35</v>
      </c>
      <c r="AE1404">
        <f>MIS[[#This Row],[OrderAverageTradedPrice]]*MIS[[#This Row],[OrderQuantity]]</f>
        <v>30152.999999999996</v>
      </c>
      <c r="AF1404">
        <f>MIS[[#This Row],[LTP]]*MIS[[#This Row],[OrderQuantity]]</f>
        <v>21435</v>
      </c>
      <c r="AG1404">
        <f>IF(MIS[[#This Row],[OrderSide]]="SELL",MIS[[#This Row],[VALUE]]-MIS[[#This Row],[LIVE_VALUE]],MIS[[#This Row],[LIVE_VALUE]]-MIS[[#This Row],[VALUE]])</f>
        <v>8717.9999999999964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4" t="str">
        <f>MIS[[#This Row],[TRADING SYMBOL]]</f>
        <v>SENSEX2552082000PE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MS</v>
      </c>
      <c r="AL1404" t="str">
        <f>MIS[[#This Row],[Broker]]</f>
        <v>AR</v>
      </c>
      <c r="AM1404" t="str">
        <f>MIS[[#This Row],[ClientID]]</f>
        <v>JPF1D108</v>
      </c>
    </row>
    <row r="1405" spans="1:39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7.35</v>
      </c>
      <c r="AE1405">
        <f>MIS[[#This Row],[OrderAverageTradedPrice]]*MIS[[#This Row],[OrderQuantity]]</f>
        <v>1476</v>
      </c>
      <c r="AF1405">
        <f>MIS[[#This Row],[LTP]]*MIS[[#This Row],[OrderQuantity]]</f>
        <v>882</v>
      </c>
      <c r="AG1405">
        <f>IF(MIS[[#This Row],[OrderSide]]="SELL",MIS[[#This Row],[VALUE]]-MIS[[#This Row],[LIVE_VALUE]],MIS[[#This Row],[LIVE_VALUE]]-MIS[[#This Row],[VALUE]])</f>
        <v>-594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SENSEX2552084700CE</v>
      </c>
      <c r="AJ1405" t="str">
        <f>IF(RIGHT(MIS[[#This Row],[Main/Hedge]],4)="MAIN","MAIN","HEDGE")</f>
        <v>HEDGE</v>
      </c>
      <c r="AK1405" t="str" cm="1">
        <f t="array" ref="AK1405">_xlfn._xlws.FILTER(Table4[Column1],ISNUMBER(SEARCH(Table4[Column1],MIS[[#This Row],[OrderUniqueIdentifier]])),"")</f>
        <v>NOTREND</v>
      </c>
      <c r="AL1405" t="str">
        <f>MIS[[#This Row],[Broker]]</f>
        <v>AR</v>
      </c>
      <c r="AM1405" t="str">
        <f>MIS[[#This Row],[ClientID]]</f>
        <v>JPF1D108</v>
      </c>
    </row>
    <row r="1406" spans="1:39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377</v>
      </c>
      <c r="AE1406">
        <f>MIS[[#This Row],[OrderAverageTradedPrice]]*MIS[[#This Row],[OrderQuantity]]</f>
        <v>17410</v>
      </c>
      <c r="AF1406">
        <f>MIS[[#This Row],[LTP]]*MIS[[#This Row],[OrderQuantity]]</f>
        <v>15080</v>
      </c>
      <c r="AG1406">
        <f>IF(MIS[[#This Row],[OrderSide]]="SELL",MIS[[#This Row],[VALUE]]-MIS[[#This Row],[LIVE_VALUE]],MIS[[#This Row],[LIVE_VALUE]]-MIS[[#This Row],[VALUE]])</f>
        <v>2330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6" t="str">
        <f>MIS[[#This Row],[TRADING SYMBOL]]</f>
        <v>SENSEX2552082200CE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MS</v>
      </c>
      <c r="AL1406" t="str">
        <f>MIS[[#This Row],[Broker]]</f>
        <v>AR</v>
      </c>
      <c r="AM1406" t="str">
        <f>MIS[[#This Row],[ClientID]]</f>
        <v>JPF1D162</v>
      </c>
    </row>
    <row r="1407" spans="1:39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293.05</v>
      </c>
      <c r="AE1407">
        <f>MIS[[#This Row],[OrderAverageTradedPrice]]*MIS[[#This Row],[OrderQuantity]]</f>
        <v>38558</v>
      </c>
      <c r="AF1407">
        <f>MIS[[#This Row],[LTP]]*MIS[[#This Row],[OrderQuantity]]</f>
        <v>29305</v>
      </c>
      <c r="AG1407">
        <f>IF(MIS[[#This Row],[OrderSide]]="SELL",MIS[[#This Row],[VALUE]]-MIS[[#This Row],[LIVE_VALUE]],MIS[[#This Row],[LIVE_VALUE]]-MIS[[#This Row],[VALUE]])</f>
        <v>9253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7" t="str">
        <f>MIS[[#This Row],[TRADING SYMBOL]]</f>
        <v>SENSEX2552082200PE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MS</v>
      </c>
      <c r="AL1407" t="str">
        <f>MIS[[#This Row],[Broker]]</f>
        <v>AR</v>
      </c>
      <c r="AM1407" t="str">
        <f>MIS[[#This Row],[ClientID]]</f>
        <v>JPF1H158</v>
      </c>
    </row>
    <row r="1408" spans="1:39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323.5</v>
      </c>
      <c r="AE1408">
        <f>MIS[[#This Row],[OrderAverageTradedPrice]]*MIS[[#This Row],[OrderQuantity]]</f>
        <v>38481</v>
      </c>
      <c r="AF1408">
        <f>MIS[[#This Row],[LTP]]*MIS[[#This Row],[OrderQuantity]]</f>
        <v>32350</v>
      </c>
      <c r="AG1408">
        <f>IF(MIS[[#This Row],[OrderSide]]="SELL",MIS[[#This Row],[VALUE]]-MIS[[#This Row],[LIVE_VALUE]],MIS[[#This Row],[LIVE_VALUE]]-MIS[[#This Row],[VALUE]])</f>
        <v>6131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MS</v>
      </c>
      <c r="AL1408" t="str">
        <f>MIS[[#This Row],[Broker]]</f>
        <v>AR</v>
      </c>
      <c r="AM1408" t="str">
        <f>MIS[[#This Row],[ClientID]]</f>
        <v>JPF1H158</v>
      </c>
    </row>
    <row r="1409" spans="1:39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281</v>
      </c>
      <c r="AE1409">
        <f>MIS[[#This Row],[OrderAverageTradedPrice]]*MIS[[#This Row],[OrderQuantity]]</f>
        <v>60779.999999999884</v>
      </c>
      <c r="AF1409">
        <f>MIS[[#This Row],[LTP]]*MIS[[#This Row],[OrderQuantity]]</f>
        <v>50580</v>
      </c>
      <c r="AG1409">
        <f>IF(MIS[[#This Row],[OrderSide]]="SELL",MIS[[#This Row],[VALUE]]-MIS[[#This Row],[LIVE_VALUE]],MIS[[#This Row],[LIVE_VALUE]]-MIS[[#This Row],[VALUE]])</f>
        <v>10199.999999999884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9" t="str">
        <f>MIS[[#This Row],[TRADING SYMBOL]]</f>
        <v>SENSEX2552082400CE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MS</v>
      </c>
      <c r="AL1409" t="str">
        <f>MIS[[#This Row],[Broker]]</f>
        <v>AR</v>
      </c>
      <c r="AM1409" t="str">
        <f>MIS[[#This Row],[ClientID]]</f>
        <v>JPF1K110</v>
      </c>
    </row>
    <row r="1410" spans="1:39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293.05</v>
      </c>
      <c r="AE1410">
        <f>MIS[[#This Row],[OrderAverageTradedPrice]]*MIS[[#This Row],[OrderQuantity]]</f>
        <v>7724</v>
      </c>
      <c r="AF1410">
        <f>MIS[[#This Row],[LTP]]*MIS[[#This Row],[OrderQuantity]]</f>
        <v>5861</v>
      </c>
      <c r="AG1410">
        <f>IF(MIS[[#This Row],[OrderSide]]="SELL",MIS[[#This Row],[VALUE]]-MIS[[#This Row],[LIVE_VALUE]],MIS[[#This Row],[LIVE_VALUE]]-MIS[[#This Row],[VALUE]])</f>
        <v>1863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0" t="str">
        <f>MIS[[#This Row],[TRADING SYMBOL]]</f>
        <v>SENSEX2552082200PE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MS</v>
      </c>
      <c r="AL1410" t="str">
        <f>MIS[[#This Row],[Broker]]</f>
        <v>AR</v>
      </c>
      <c r="AM1410" t="str">
        <f>MIS[[#This Row],[ClientID]]</f>
        <v>JPF1K172</v>
      </c>
    </row>
    <row r="1411" spans="1:39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323.5</v>
      </c>
      <c r="AE1411">
        <f>MIS[[#This Row],[OrderAverageTradedPrice]]*MIS[[#This Row],[OrderQuantity]]</f>
        <v>7682</v>
      </c>
      <c r="AF1411">
        <f>MIS[[#This Row],[LTP]]*MIS[[#This Row],[OrderQuantity]]</f>
        <v>6470</v>
      </c>
      <c r="AG1411">
        <f>IF(MIS[[#This Row],[OrderSide]]="SELL",MIS[[#This Row],[VALUE]]-MIS[[#This Row],[LIVE_VALUE]],MIS[[#This Row],[LIVE_VALUE]]-MIS[[#This Row],[VALUE]])</f>
        <v>1212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1" t="str">
        <f>MIS[[#This Row],[TRADING SYMBOL]]</f>
        <v>SENSEX2552082300CE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MS</v>
      </c>
      <c r="AL1411" t="str">
        <f>MIS[[#This Row],[Broker]]</f>
        <v>AR</v>
      </c>
      <c r="AM1411" t="str">
        <f>MIS[[#This Row],[ClientID]]</f>
        <v>JPF1K172</v>
      </c>
    </row>
    <row r="1412" spans="1:39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323.5</v>
      </c>
      <c r="AE1412">
        <f>MIS[[#This Row],[OrderAverageTradedPrice]]*MIS[[#This Row],[OrderQuantity]]</f>
        <v>30760</v>
      </c>
      <c r="AF1412">
        <f>MIS[[#This Row],[LTP]]*MIS[[#This Row],[OrderQuantity]]</f>
        <v>25880</v>
      </c>
      <c r="AG1412">
        <f>IF(MIS[[#This Row],[OrderSide]]="SELL",MIS[[#This Row],[VALUE]]-MIS[[#This Row],[LIVE_VALUE]],MIS[[#This Row],[LIVE_VALUE]]-MIS[[#This Row],[VALUE]])</f>
        <v>4880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MS</v>
      </c>
      <c r="AL1412" t="str">
        <f>MIS[[#This Row],[Broker]]</f>
        <v>AR</v>
      </c>
      <c r="AM1412" t="str">
        <f>MIS[[#This Row],[ClientID]]</f>
        <v>JPF1N112</v>
      </c>
    </row>
    <row r="1413" spans="1:39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250.5</v>
      </c>
      <c r="AE1413">
        <f>MIS[[#This Row],[OrderAverageTradedPrice]]*MIS[[#This Row],[OrderQuantity]]</f>
        <v>27373</v>
      </c>
      <c r="AF1413">
        <f>MIS[[#This Row],[LTP]]*MIS[[#This Row],[OrderQuantity]]</f>
        <v>20040</v>
      </c>
      <c r="AG1413">
        <f>IF(MIS[[#This Row],[OrderSide]]="SELL",MIS[[#This Row],[VALUE]]-MIS[[#This Row],[LIVE_VALUE]],MIS[[#This Row],[LIVE_VALUE]]-MIS[[#This Row],[VALUE]])</f>
        <v>7333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3" t="str">
        <f>MIS[[#This Row],[TRADING SYMBOL]]</f>
        <v>SENSEX2552082100PE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MS</v>
      </c>
      <c r="AL1413" t="str">
        <f>MIS[[#This Row],[Broker]]</f>
        <v>AR</v>
      </c>
      <c r="AM1413" t="str">
        <f>MIS[[#This Row],[ClientID]]</f>
        <v>JPF1N112</v>
      </c>
    </row>
    <row r="1414" spans="1:39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250.5</v>
      </c>
      <c r="AE1414">
        <f>MIS[[#This Row],[OrderAverageTradedPrice]]*MIS[[#This Row],[OrderQuantity]]</f>
        <v>27287</v>
      </c>
      <c r="AF1414">
        <f>MIS[[#This Row],[LTP]]*MIS[[#This Row],[OrderQuantity]]</f>
        <v>20040</v>
      </c>
      <c r="AG1414">
        <f>IF(MIS[[#This Row],[OrderSide]]="SELL",MIS[[#This Row],[VALUE]]-MIS[[#This Row],[LIVE_VALUE]],MIS[[#This Row],[LIVE_VALUE]]-MIS[[#This Row],[VALUE]])</f>
        <v>7247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4" t="str">
        <f>MIS[[#This Row],[TRADING SYMBOL]]</f>
        <v>SENSEX2552082100PE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MS</v>
      </c>
      <c r="AL1414" t="str">
        <f>MIS[[#This Row],[Broker]]</f>
        <v>AR</v>
      </c>
      <c r="AM1414" t="str">
        <f>MIS[[#This Row],[ClientID]]</f>
        <v>JPF1N117</v>
      </c>
    </row>
    <row r="1415" spans="1:39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281</v>
      </c>
      <c r="AE1415">
        <f>MIS[[#This Row],[OrderAverageTradedPrice]]*MIS[[#This Row],[OrderQuantity]]</f>
        <v>27003</v>
      </c>
      <c r="AF1415">
        <f>MIS[[#This Row],[LTP]]*MIS[[#This Row],[OrderQuantity]]</f>
        <v>22480</v>
      </c>
      <c r="AG1415">
        <f>IF(MIS[[#This Row],[OrderSide]]="SELL",MIS[[#This Row],[VALUE]]-MIS[[#This Row],[LIVE_VALUE]],MIS[[#This Row],[LIVE_VALUE]]-MIS[[#This Row],[VALUE]])</f>
        <v>4523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5" t="str">
        <f>MIS[[#This Row],[TRADING SYMBOL]]</f>
        <v>SENSEX2552082400CE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MS</v>
      </c>
      <c r="AL1415" t="str">
        <f>MIS[[#This Row],[Broker]]</f>
        <v>AR</v>
      </c>
      <c r="AM1415" t="str">
        <f>MIS[[#This Row],[ClientID]]</f>
        <v>JPF1N117</v>
      </c>
    </row>
    <row r="1416" spans="1:39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323.5</v>
      </c>
      <c r="AE1416">
        <f>MIS[[#This Row],[OrderAverageTradedPrice]]*MIS[[#This Row],[OrderQuantity]]</f>
        <v>30696</v>
      </c>
      <c r="AF1416">
        <f>MIS[[#This Row],[LTP]]*MIS[[#This Row],[OrderQuantity]]</f>
        <v>25880</v>
      </c>
      <c r="AG1416">
        <f>IF(MIS[[#This Row],[OrderSide]]="SELL",MIS[[#This Row],[VALUE]]-MIS[[#This Row],[LIVE_VALUE]],MIS[[#This Row],[LIVE_VALUE]]-MIS[[#This Row],[VALUE]])</f>
        <v>4816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6" t="str">
        <f>MIS[[#This Row],[TRADING SYMBOL]]</f>
        <v>SENSEX2552082300CE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MS</v>
      </c>
      <c r="AL1416" t="str">
        <f>MIS[[#This Row],[Broker]]</f>
        <v>AR</v>
      </c>
      <c r="AM1416" t="str">
        <f>MIS[[#This Row],[ClientID]]</f>
        <v>JPF1P164</v>
      </c>
    </row>
    <row r="1417" spans="1:39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250.5</v>
      </c>
      <c r="AE1417">
        <f>MIS[[#This Row],[OrderAverageTradedPrice]]*MIS[[#This Row],[OrderQuantity]]</f>
        <v>20500.999999999978</v>
      </c>
      <c r="AF1417">
        <f>MIS[[#This Row],[LTP]]*MIS[[#This Row],[OrderQuantity]]</f>
        <v>15030</v>
      </c>
      <c r="AG1417">
        <f>IF(MIS[[#This Row],[OrderSide]]="SELL",MIS[[#This Row],[VALUE]]-MIS[[#This Row],[LIVE_VALUE]],MIS[[#This Row],[LIVE_VALUE]]-MIS[[#This Row],[VALUE]])</f>
        <v>5470.9999999999782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7" t="str">
        <f>MIS[[#This Row],[TRADING SYMBOL]]</f>
        <v>SENSEX2552082100PE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MS</v>
      </c>
      <c r="AL1417" t="str">
        <f>MIS[[#This Row],[Broker]]</f>
        <v>AR</v>
      </c>
      <c r="AM1417" t="str">
        <f>MIS[[#This Row],[ClientID]]</f>
        <v>JPF1R123</v>
      </c>
    </row>
    <row r="1418" spans="1:39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281</v>
      </c>
      <c r="AE1418">
        <f>MIS[[#This Row],[OrderAverageTradedPrice]]*MIS[[#This Row],[OrderQuantity]]</f>
        <v>20280</v>
      </c>
      <c r="AF1418">
        <f>MIS[[#This Row],[LTP]]*MIS[[#This Row],[OrderQuantity]]</f>
        <v>16860</v>
      </c>
      <c r="AG1418">
        <f>IF(MIS[[#This Row],[OrderSide]]="SELL",MIS[[#This Row],[VALUE]]-MIS[[#This Row],[LIVE_VALUE]],MIS[[#This Row],[LIVE_VALUE]]-MIS[[#This Row],[VALUE]])</f>
        <v>3420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8" t="str">
        <f>MIS[[#This Row],[TRADING SYMBOL]]</f>
        <v>SENSEX2552082400CE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MS</v>
      </c>
      <c r="AL1418" t="str">
        <f>MIS[[#This Row],[Broker]]</f>
        <v>AR</v>
      </c>
      <c r="AM1418" t="str">
        <f>MIS[[#This Row],[ClientID]]</f>
        <v>JPF1R123</v>
      </c>
    </row>
    <row r="1419" spans="1:39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281</v>
      </c>
      <c r="AE1419">
        <f>MIS[[#This Row],[OrderAverageTradedPrice]]*MIS[[#This Row],[OrderQuantity]]</f>
        <v>13510</v>
      </c>
      <c r="AF1419">
        <f>MIS[[#This Row],[LTP]]*MIS[[#This Row],[OrderQuantity]]</f>
        <v>11240</v>
      </c>
      <c r="AG1419">
        <f>IF(MIS[[#This Row],[OrderSide]]="SELL",MIS[[#This Row],[VALUE]]-MIS[[#This Row],[LIVE_VALUE]],MIS[[#This Row],[LIVE_VALUE]]-MIS[[#This Row],[VALUE]])</f>
        <v>2270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9" t="str">
        <f>MIS[[#This Row],[TRADING SYMBOL]]</f>
        <v>SENSEX2552082400CE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MS</v>
      </c>
      <c r="AL1419" t="str">
        <f>MIS[[#This Row],[Broker]]</f>
        <v>AR</v>
      </c>
      <c r="AM1419" t="str">
        <f>MIS[[#This Row],[ClientID]]</f>
        <v>JPF1R193</v>
      </c>
    </row>
    <row r="1420" spans="1:39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281</v>
      </c>
      <c r="AE1420">
        <f>MIS[[#This Row],[OrderAverageTradedPrice]]*MIS[[#This Row],[OrderQuantity]]</f>
        <v>54001</v>
      </c>
      <c r="AF1420">
        <f>MIS[[#This Row],[LTP]]*MIS[[#This Row],[OrderQuantity]]</f>
        <v>44960</v>
      </c>
      <c r="AG1420">
        <f>IF(MIS[[#This Row],[OrderSide]]="SELL",MIS[[#This Row],[VALUE]]-MIS[[#This Row],[LIVE_VALUE]],MIS[[#This Row],[LIVE_VALUE]]-MIS[[#This Row],[VALUE]])</f>
        <v>9041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0" t="str">
        <f>MIS[[#This Row],[TRADING SYMBOL]]</f>
        <v>SENSEX2552082400CE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MS</v>
      </c>
      <c r="AL1420" t="str">
        <f>MIS[[#This Row],[Broker]]</f>
        <v>AR</v>
      </c>
      <c r="AM1420" t="str">
        <f>MIS[[#This Row],[ClientID]]</f>
        <v>JPF1R197</v>
      </c>
    </row>
    <row r="1421" spans="1:39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281</v>
      </c>
      <c r="AE1421">
        <f>MIS[[#This Row],[OrderAverageTradedPrice]]*MIS[[#This Row],[OrderQuantity]]</f>
        <v>27045</v>
      </c>
      <c r="AF1421">
        <f>MIS[[#This Row],[LTP]]*MIS[[#This Row],[OrderQuantity]]</f>
        <v>22480</v>
      </c>
      <c r="AG1421">
        <f>IF(MIS[[#This Row],[OrderSide]]="SELL",MIS[[#This Row],[VALUE]]-MIS[[#This Row],[LIVE_VALUE]],MIS[[#This Row],[LIVE_VALUE]]-MIS[[#This Row],[VALUE]])</f>
        <v>4565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1" t="str">
        <f>MIS[[#This Row],[TRADING SYMBOL]]</f>
        <v>SENSEX2552082400CE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MS</v>
      </c>
      <c r="AL1421" t="str">
        <f>MIS[[#This Row],[Broker]]</f>
        <v>AR</v>
      </c>
      <c r="AM1421" t="str">
        <f>MIS[[#This Row],[ClientID]]</f>
        <v>JPF1R202</v>
      </c>
    </row>
    <row r="1422" spans="1:39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214.35</v>
      </c>
      <c r="AE1422">
        <f>MIS[[#This Row],[OrderAverageTradedPrice]]*MIS[[#This Row],[OrderQuantity]]</f>
        <v>24158</v>
      </c>
      <c r="AF1422">
        <f>MIS[[#This Row],[LTP]]*MIS[[#This Row],[OrderQuantity]]</f>
        <v>17148</v>
      </c>
      <c r="AG1422">
        <f>IF(MIS[[#This Row],[OrderSide]]="SELL",MIS[[#This Row],[VALUE]]-MIS[[#This Row],[LIVE_VALUE]],MIS[[#This Row],[LIVE_VALUE]]-MIS[[#This Row],[VALUE]])</f>
        <v>7010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2" t="str">
        <f>MIS[[#This Row],[TRADING SYMBOL]]</f>
        <v>SENSEX2552082000PE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MS</v>
      </c>
      <c r="AL1422" t="str">
        <f>MIS[[#This Row],[Broker]]</f>
        <v>AR</v>
      </c>
      <c r="AM1422" t="str">
        <f>MIS[[#This Row],[ClientID]]</f>
        <v>JPF1R202</v>
      </c>
    </row>
    <row r="1423" spans="1:39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250.5</v>
      </c>
      <c r="AE1423">
        <f>MIS[[#This Row],[OrderAverageTradedPrice]]*MIS[[#This Row],[OrderQuantity]]</f>
        <v>47807.999999999956</v>
      </c>
      <c r="AF1423">
        <f>MIS[[#This Row],[LTP]]*MIS[[#This Row],[OrderQuantity]]</f>
        <v>35070</v>
      </c>
      <c r="AG1423">
        <f>IF(MIS[[#This Row],[OrderSide]]="SELL",MIS[[#This Row],[VALUE]]-MIS[[#This Row],[LIVE_VALUE]],MIS[[#This Row],[LIVE_VALUE]]-MIS[[#This Row],[VALUE]])</f>
        <v>12737.999999999956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3" t="str">
        <f>MIS[[#This Row],[TRADING SYMBOL]]</f>
        <v>SENSEX2552082100PE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MS</v>
      </c>
      <c r="AL1423" t="str">
        <f>MIS[[#This Row],[Broker]]</f>
        <v>AR</v>
      </c>
      <c r="AM1423" t="str">
        <f>MIS[[#This Row],[ClientID]]</f>
        <v>JPF1S132</v>
      </c>
    </row>
    <row r="1424" spans="1:39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168.75</v>
      </c>
      <c r="AE1424">
        <f>MIS[[#This Row],[OrderAverageTradedPrice]]*MIS[[#This Row],[OrderQuantity]]</f>
        <v>26722.5</v>
      </c>
      <c r="AF1424">
        <f>MIS[[#This Row],[LTP]]*MIS[[#This Row],[OrderQuantity]]</f>
        <v>25312.5</v>
      </c>
      <c r="AG1424">
        <f>IF(MIS[[#This Row],[OrderSide]]="SELL",MIS[[#This Row],[VALUE]]-MIS[[#This Row],[LIVE_VALUE]],MIS[[#This Row],[LIVE_VALUE]]-MIS[[#This Row],[VALUE]])</f>
        <v>1410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4" t="str">
        <f>MIS[[#This Row],[TRADING SYMBOL]]</f>
        <v>NIFTY2552225000CE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VWAP</v>
      </c>
      <c r="AL1424" t="str">
        <f>MIS[[#This Row],[Broker]]</f>
        <v>AR</v>
      </c>
      <c r="AM1424" t="str">
        <f>MIS[[#This Row],[ClientID]]</f>
        <v>JPF1S138</v>
      </c>
    </row>
    <row r="1425" spans="1:39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250.5</v>
      </c>
      <c r="AE1425">
        <f>MIS[[#This Row],[OrderAverageTradedPrice]]*MIS[[#This Row],[OrderQuantity]]</f>
        <v>41034.999999999956</v>
      </c>
      <c r="AF1425">
        <f>MIS[[#This Row],[LTP]]*MIS[[#This Row],[OrderQuantity]]</f>
        <v>30060</v>
      </c>
      <c r="AG1425">
        <f>IF(MIS[[#This Row],[OrderSide]]="SELL",MIS[[#This Row],[VALUE]]-MIS[[#This Row],[LIVE_VALUE]],MIS[[#This Row],[LIVE_VALUE]]-MIS[[#This Row],[VALUE]])</f>
        <v>10974.999999999956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5" t="str">
        <f>MIS[[#This Row],[TRADING SYMBOL]]</f>
        <v>SENSEX2552082100PE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MS</v>
      </c>
      <c r="AL1425" t="str">
        <f>MIS[[#This Row],[Broker]]</f>
        <v>AR</v>
      </c>
      <c r="AM1425" t="str">
        <f>MIS[[#This Row],[ClientID]]</f>
        <v>JPF1S215</v>
      </c>
    </row>
    <row r="1426" spans="1:39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377</v>
      </c>
      <c r="AE1426">
        <f>MIS[[#This Row],[OrderAverageTradedPrice]]*MIS[[#This Row],[OrderQuantity]]</f>
        <v>8706</v>
      </c>
      <c r="AF1426">
        <f>MIS[[#This Row],[LTP]]*MIS[[#This Row],[OrderQuantity]]</f>
        <v>7540</v>
      </c>
      <c r="AG1426">
        <f>IF(MIS[[#This Row],[OrderSide]]="SELL",MIS[[#This Row],[VALUE]]-MIS[[#This Row],[LIVE_VALUE]],MIS[[#This Row],[LIVE_VALUE]]-MIS[[#This Row],[VALUE]])</f>
        <v>1166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6" t="str">
        <f>MIS[[#This Row],[TRADING SYMBOL]]</f>
        <v>SENSEX2552082200CE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MS</v>
      </c>
      <c r="AL1426" t="str">
        <f>MIS[[#This Row],[Broker]]</f>
        <v>AR</v>
      </c>
      <c r="AM1426" t="str">
        <f>MIS[[#This Row],[ClientID]]</f>
        <v>JPF1S222</v>
      </c>
    </row>
    <row r="1427" spans="1:39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293.05</v>
      </c>
      <c r="AE1427">
        <f>MIS[[#This Row],[OrderAverageTradedPrice]]*MIS[[#This Row],[OrderQuantity]]</f>
        <v>7709</v>
      </c>
      <c r="AF1427">
        <f>MIS[[#This Row],[LTP]]*MIS[[#This Row],[OrderQuantity]]</f>
        <v>5861</v>
      </c>
      <c r="AG1427">
        <f>IF(MIS[[#This Row],[OrderSide]]="SELL",MIS[[#This Row],[VALUE]]-MIS[[#This Row],[LIVE_VALUE]],MIS[[#This Row],[LIVE_VALUE]]-MIS[[#This Row],[VALUE]])</f>
        <v>1848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7" t="str">
        <f>MIS[[#This Row],[TRADING SYMBOL]]</f>
        <v>SENSEX2552082200PE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MS</v>
      </c>
      <c r="AL1427" t="str">
        <f>MIS[[#This Row],[Broker]]</f>
        <v>AR</v>
      </c>
      <c r="AM1427" t="str">
        <f>MIS[[#This Row],[ClientID]]</f>
        <v>JPF1S222</v>
      </c>
    </row>
    <row r="1428" spans="1:39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293.05</v>
      </c>
      <c r="AE1428">
        <f>MIS[[#This Row],[OrderAverageTradedPrice]]*MIS[[#This Row],[OrderQuantity]]</f>
        <v>7724</v>
      </c>
      <c r="AF1428">
        <f>MIS[[#This Row],[LTP]]*MIS[[#This Row],[OrderQuantity]]</f>
        <v>5861</v>
      </c>
      <c r="AG1428">
        <f>IF(MIS[[#This Row],[OrderSide]]="SELL",MIS[[#This Row],[VALUE]]-MIS[[#This Row],[LIVE_VALUE]],MIS[[#This Row],[LIVE_VALUE]]-MIS[[#This Row],[VALUE]])</f>
        <v>1863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8" t="str">
        <f>MIS[[#This Row],[TRADING SYMBOL]]</f>
        <v>SENSEX2552082200PE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MS</v>
      </c>
      <c r="AL1428" t="str">
        <f>MIS[[#This Row],[Broker]]</f>
        <v>AR</v>
      </c>
      <c r="AM1428" t="str">
        <f>MIS[[#This Row],[ClientID]]</f>
        <v>JPF1T101</v>
      </c>
    </row>
    <row r="1429" spans="1:39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323.5</v>
      </c>
      <c r="AE1429">
        <f>MIS[[#This Row],[OrderAverageTradedPrice]]*MIS[[#This Row],[OrderQuantity]]</f>
        <v>7685</v>
      </c>
      <c r="AF1429">
        <f>MIS[[#This Row],[LTP]]*MIS[[#This Row],[OrderQuantity]]</f>
        <v>6470</v>
      </c>
      <c r="AG1429">
        <f>IF(MIS[[#This Row],[OrderSide]]="SELL",MIS[[#This Row],[VALUE]]-MIS[[#This Row],[LIVE_VALUE]],MIS[[#This Row],[LIVE_VALUE]]-MIS[[#This Row],[VALUE]])</f>
        <v>1215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9" t="str">
        <f>MIS[[#This Row],[TRADING SYMBOL]]</f>
        <v>SENSEX2552082300CE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MS</v>
      </c>
      <c r="AL1429" t="str">
        <f>MIS[[#This Row],[Broker]]</f>
        <v>AR</v>
      </c>
      <c r="AM1429" t="str">
        <f>MIS[[#This Row],[ClientID]]</f>
        <v>JPF1T101</v>
      </c>
    </row>
    <row r="1430" spans="1:39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250.5</v>
      </c>
      <c r="AE1430">
        <f>MIS[[#This Row],[OrderAverageTradedPrice]]*MIS[[#This Row],[OrderQuantity]]</f>
        <v>27408</v>
      </c>
      <c r="AF1430">
        <f>MIS[[#This Row],[LTP]]*MIS[[#This Row],[OrderQuantity]]</f>
        <v>20040</v>
      </c>
      <c r="AG1430">
        <f>IF(MIS[[#This Row],[OrderSide]]="SELL",MIS[[#This Row],[VALUE]]-MIS[[#This Row],[LIVE_VALUE]],MIS[[#This Row],[LIVE_VALUE]]-MIS[[#This Row],[VALUE]])</f>
        <v>7368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0" t="str">
        <f>MIS[[#This Row],[TRADING SYMBOL]]</f>
        <v>SENSEX2552082100PE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MS</v>
      </c>
      <c r="AL1430" t="str">
        <f>MIS[[#This Row],[Broker]]</f>
        <v>AR</v>
      </c>
      <c r="AM1430" t="str">
        <f>MIS[[#This Row],[ClientID]]</f>
        <v>JPF1V110</v>
      </c>
    </row>
    <row r="1431" spans="1:39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377</v>
      </c>
      <c r="AE1431">
        <f>MIS[[#This Row],[OrderAverageTradedPrice]]*MIS[[#This Row],[OrderQuantity]]</f>
        <v>17412</v>
      </c>
      <c r="AF1431">
        <f>MIS[[#This Row],[LTP]]*MIS[[#This Row],[OrderQuantity]]</f>
        <v>15080</v>
      </c>
      <c r="AG1431">
        <f>IF(MIS[[#This Row],[OrderSide]]="SELL",MIS[[#This Row],[VALUE]]-MIS[[#This Row],[LIVE_VALUE]],MIS[[#This Row],[LIVE_VALUE]]-MIS[[#This Row],[VALUE]])</f>
        <v>2332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1" t="str">
        <f>MIS[[#This Row],[TRADING SYMBOL]]</f>
        <v>SENSEX2552082200CE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MS</v>
      </c>
      <c r="AL1431" t="str">
        <f>MIS[[#This Row],[Broker]]</f>
        <v>AR</v>
      </c>
      <c r="AM1431" t="str">
        <f>MIS[[#This Row],[ClientID]]</f>
        <v>JPP690</v>
      </c>
    </row>
    <row r="1432" spans="1:39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293.05</v>
      </c>
      <c r="AE1432">
        <f>MIS[[#This Row],[OrderAverageTradedPrice]]*MIS[[#This Row],[OrderQuantity]]</f>
        <v>15418</v>
      </c>
      <c r="AF1432">
        <f>MIS[[#This Row],[LTP]]*MIS[[#This Row],[OrderQuantity]]</f>
        <v>11722</v>
      </c>
      <c r="AG1432">
        <f>IF(MIS[[#This Row],[OrderSide]]="SELL",MIS[[#This Row],[VALUE]]-MIS[[#This Row],[LIVE_VALUE]],MIS[[#This Row],[LIVE_VALUE]]-MIS[[#This Row],[VALUE]])</f>
        <v>3696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2" t="str">
        <f>MIS[[#This Row],[TRADING SYMBOL]]</f>
        <v>SENSEX2552082200PE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MS</v>
      </c>
      <c r="AL1432" t="str">
        <f>MIS[[#This Row],[Broker]]</f>
        <v>AR</v>
      </c>
      <c r="AM1432" t="str">
        <f>MIS[[#This Row],[ClientID]]</f>
        <v>JPP690</v>
      </c>
    </row>
    <row r="1433" spans="1:39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293.05</v>
      </c>
      <c r="AE1433">
        <f>MIS[[#This Row],[OrderAverageTradedPrice]]*MIS[[#This Row],[OrderQuantity]]</f>
        <v>30985</v>
      </c>
      <c r="AF1433">
        <f>MIS[[#This Row],[LTP]]*MIS[[#This Row],[OrderQuantity]]</f>
        <v>23444</v>
      </c>
      <c r="AG1433">
        <f>IF(MIS[[#This Row],[OrderSide]]="SELL",MIS[[#This Row],[VALUE]]-MIS[[#This Row],[LIVE_VALUE]],MIS[[#This Row],[LIVE_VALUE]]-MIS[[#This Row],[VALUE]])</f>
        <v>7541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3" t="str">
        <f>MIS[[#This Row],[TRADING SYMBOL]]</f>
        <v>SENSEX2552082200PE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MS</v>
      </c>
      <c r="AL1433" t="str">
        <f>MIS[[#This Row],[Broker]]</f>
        <v>AR</v>
      </c>
      <c r="AM1433" t="str">
        <f>MIS[[#This Row],[ClientID]]</f>
        <v>JPS10G101</v>
      </c>
    </row>
    <row r="1434" spans="1:39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323.5</v>
      </c>
      <c r="AE1434">
        <f>MIS[[#This Row],[OrderAverageTradedPrice]]*MIS[[#This Row],[OrderQuantity]]</f>
        <v>30694</v>
      </c>
      <c r="AF1434">
        <f>MIS[[#This Row],[LTP]]*MIS[[#This Row],[OrderQuantity]]</f>
        <v>25880</v>
      </c>
      <c r="AG1434">
        <f>IF(MIS[[#This Row],[OrderSide]]="SELL",MIS[[#This Row],[VALUE]]-MIS[[#This Row],[LIVE_VALUE]],MIS[[#This Row],[LIVE_VALUE]]-MIS[[#This Row],[VALUE]])</f>
        <v>4814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MS</v>
      </c>
      <c r="AL1434" t="str">
        <f>MIS[[#This Row],[Broker]]</f>
        <v>AR</v>
      </c>
      <c r="AM1434" t="str">
        <f>MIS[[#This Row],[ClientID]]</f>
        <v>JPS10M103</v>
      </c>
    </row>
    <row r="1435" spans="1:39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377</v>
      </c>
      <c r="AE1435">
        <f>MIS[[#This Row],[OrderAverageTradedPrice]]*MIS[[#This Row],[OrderQuantity]]</f>
        <v>34753</v>
      </c>
      <c r="AF1435">
        <f>MIS[[#This Row],[LTP]]*MIS[[#This Row],[OrderQuantity]]</f>
        <v>30160</v>
      </c>
      <c r="AG1435">
        <f>IF(MIS[[#This Row],[OrderSide]]="SELL",MIS[[#This Row],[VALUE]]-MIS[[#This Row],[LIVE_VALUE]],MIS[[#This Row],[LIVE_VALUE]]-MIS[[#This Row],[VALUE]])</f>
        <v>4593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5" t="str">
        <f>MIS[[#This Row],[TRADING SYMBOL]]</f>
        <v>SENSEX2552082200CE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MS</v>
      </c>
      <c r="AL1435" t="str">
        <f>MIS[[#This Row],[Broker]]</f>
        <v>AR</v>
      </c>
      <c r="AM1435" t="str">
        <f>MIS[[#This Row],[ClientID]]</f>
        <v>JPS1787</v>
      </c>
    </row>
    <row r="1436" spans="1:39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281</v>
      </c>
      <c r="AE1436">
        <f>MIS[[#This Row],[OrderAverageTradedPrice]]*MIS[[#This Row],[OrderQuantity]]</f>
        <v>20245.999999999978</v>
      </c>
      <c r="AF1436">
        <f>MIS[[#This Row],[LTP]]*MIS[[#This Row],[OrderQuantity]]</f>
        <v>16860</v>
      </c>
      <c r="AG1436">
        <f>IF(MIS[[#This Row],[OrderSide]]="SELL",MIS[[#This Row],[VALUE]]-MIS[[#This Row],[LIVE_VALUE]],MIS[[#This Row],[LIVE_VALUE]]-MIS[[#This Row],[VALUE]])</f>
        <v>3385.9999999999782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6" t="str">
        <f>MIS[[#This Row],[TRADING SYMBOL]]</f>
        <v>SENSEX2552082400CE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MS</v>
      </c>
      <c r="AL1436" t="str">
        <f>MIS[[#This Row],[Broker]]</f>
        <v>AR</v>
      </c>
      <c r="AM1436" t="str">
        <f>MIS[[#This Row],[ClientID]]</f>
        <v>JPS7A101</v>
      </c>
    </row>
    <row r="1437" spans="1:39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168.75</v>
      </c>
      <c r="AE1437">
        <f>MIS[[#This Row],[OrderAverageTradedPrice]]*MIS[[#This Row],[OrderQuantity]]</f>
        <v>26745</v>
      </c>
      <c r="AF1437">
        <f>MIS[[#This Row],[LTP]]*MIS[[#This Row],[OrderQuantity]]</f>
        <v>25312.5</v>
      </c>
      <c r="AG1437">
        <f>IF(MIS[[#This Row],[OrderSide]]="SELL",MIS[[#This Row],[VALUE]]-MIS[[#This Row],[LIVE_VALUE]],MIS[[#This Row],[LIVE_VALUE]]-MIS[[#This Row],[VALUE]])</f>
        <v>1432.5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7" t="str">
        <f>MIS[[#This Row],[TRADING SYMBOL]]</f>
        <v>NIFTY2552225000CE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VWAP</v>
      </c>
      <c r="AL1437" t="str">
        <f>MIS[[#This Row],[Broker]]</f>
        <v>IIFL</v>
      </c>
      <c r="AM1437" t="str">
        <f>MIS[[#This Row],[ClientID]]</f>
        <v>FINE1P01</v>
      </c>
    </row>
    <row r="1438" spans="1:39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168.75</v>
      </c>
      <c r="AE1438">
        <f>MIS[[#This Row],[OrderAverageTradedPrice]]*MIS[[#This Row],[OrderQuantity]]</f>
        <v>40027.5</v>
      </c>
      <c r="AF1438">
        <f>MIS[[#This Row],[LTP]]*MIS[[#This Row],[OrderQuantity]]</f>
        <v>37968.75</v>
      </c>
      <c r="AG1438">
        <f>IF(MIS[[#This Row],[OrderSide]]="SELL",MIS[[#This Row],[VALUE]]-MIS[[#This Row],[LIVE_VALUE]],MIS[[#This Row],[LIVE_VALUE]]-MIS[[#This Row],[VALUE]])</f>
        <v>2058.75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8" t="str">
        <f>MIS[[#This Row],[TRADING SYMBOL]]</f>
        <v>NIFTY2552225000CE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VWAP</v>
      </c>
      <c r="AL1438" t="str">
        <f>MIS[[#This Row],[Broker]]</f>
        <v>JM</v>
      </c>
      <c r="AM1438" t="str">
        <f>MIS[[#This Row],[ClientID]]</f>
        <v>12314417</v>
      </c>
    </row>
    <row r="1439" spans="1:39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168.75</v>
      </c>
      <c r="AE1439">
        <f>MIS[[#This Row],[OrderAverageTradedPrice]]*MIS[[#This Row],[OrderQuantity]]</f>
        <v>26760</v>
      </c>
      <c r="AF1439">
        <f>MIS[[#This Row],[LTP]]*MIS[[#This Row],[OrderQuantity]]</f>
        <v>25312.5</v>
      </c>
      <c r="AG1439">
        <f>IF(MIS[[#This Row],[OrderSide]]="SELL",MIS[[#This Row],[VALUE]]-MIS[[#This Row],[LIVE_VALUE]],MIS[[#This Row],[LIVE_VALUE]]-MIS[[#This Row],[VALUE]])</f>
        <v>1447.5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9" t="str">
        <f>MIS[[#This Row],[TRADING SYMBOL]]</f>
        <v>NIFTY2552225000CE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VWAP</v>
      </c>
      <c r="AL1439" t="str">
        <f>MIS[[#This Row],[Broker]]</f>
        <v>MO</v>
      </c>
      <c r="AM1439" t="str">
        <f>MIS[[#This Row],[ClientID]]</f>
        <v>OMDLAS1220</v>
      </c>
    </row>
    <row r="1440" spans="1:39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168.75</v>
      </c>
      <c r="AE1440">
        <f>MIS[[#This Row],[OrderAverageTradedPrice]]*MIS[[#This Row],[OrderQuantity]]</f>
        <v>53640</v>
      </c>
      <c r="AF1440">
        <f>MIS[[#This Row],[LTP]]*MIS[[#This Row],[OrderQuantity]]</f>
        <v>50625</v>
      </c>
      <c r="AG1440">
        <f>IF(MIS[[#This Row],[OrderSide]]="SELL",MIS[[#This Row],[VALUE]]-MIS[[#This Row],[LIVE_VALUE]],MIS[[#This Row],[LIVE_VALUE]]-MIS[[#This Row],[VALUE]])</f>
        <v>3015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0" t="str">
        <f>MIS[[#This Row],[TRADING SYMBOL]]</f>
        <v>NIFTY2552225000CE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VWAP</v>
      </c>
      <c r="AL1440" t="str">
        <f>MIS[[#This Row],[Broker]]</f>
        <v>TGL</v>
      </c>
      <c r="AM1440" t="str">
        <f>MIS[[#This Row],[ClientID]]</f>
        <v>TGL05</v>
      </c>
    </row>
    <row r="1441" spans="1:39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377</v>
      </c>
      <c r="AE1441">
        <f>MIS[[#This Row],[OrderAverageTradedPrice]]*MIS[[#This Row],[OrderQuantity]]</f>
        <v>51972</v>
      </c>
      <c r="AF1441">
        <f>MIS[[#This Row],[LTP]]*MIS[[#This Row],[OrderQuantity]]</f>
        <v>45240</v>
      </c>
      <c r="AG1441">
        <f>IF(MIS[[#This Row],[OrderSide]]="SELL",MIS[[#This Row],[VALUE]]-MIS[[#This Row],[LIVE_VALUE]],MIS[[#This Row],[LIVE_VALUE]]-MIS[[#This Row],[VALUE]])</f>
        <v>6732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1" t="str">
        <f>MIS[[#This Row],[TRADING SYMBOL]]</f>
        <v>SENSEX2552082200CE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MS</v>
      </c>
      <c r="AL1441" t="str">
        <f>MIS[[#This Row],[Broker]]</f>
        <v>AR</v>
      </c>
      <c r="AM1441" t="str">
        <f>MIS[[#This Row],[ClientID]]</f>
        <v>GDLP1S332</v>
      </c>
    </row>
    <row r="1442" spans="1:39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281</v>
      </c>
      <c r="AE1442">
        <f>MIS[[#This Row],[OrderAverageTradedPrice]]*MIS[[#This Row],[OrderQuantity]]</f>
        <v>60606</v>
      </c>
      <c r="AF1442">
        <f>MIS[[#This Row],[LTP]]*MIS[[#This Row],[OrderQuantity]]</f>
        <v>50580</v>
      </c>
      <c r="AG1442">
        <f>IF(MIS[[#This Row],[OrderSide]]="SELL",MIS[[#This Row],[VALUE]]-MIS[[#This Row],[LIVE_VALUE]],MIS[[#This Row],[LIVE_VALUE]]-MIS[[#This Row],[VALUE]])</f>
        <v>10026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2" t="str">
        <f>MIS[[#This Row],[TRADING SYMBOL]]</f>
        <v>SENSEX2552082400CE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MS</v>
      </c>
      <c r="AL1442" t="str">
        <f>MIS[[#This Row],[Broker]]</f>
        <v>AR</v>
      </c>
      <c r="AM1442" t="str">
        <f>MIS[[#This Row],[ClientID]]</f>
        <v>GKOHN3R110</v>
      </c>
    </row>
    <row r="1443" spans="1:39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250.5</v>
      </c>
      <c r="AE1443">
        <f>MIS[[#This Row],[OrderAverageTradedPrice]]*MIS[[#This Row],[OrderQuantity]]</f>
        <v>27334</v>
      </c>
      <c r="AF1443">
        <f>MIS[[#This Row],[LTP]]*MIS[[#This Row],[OrderQuantity]]</f>
        <v>20040</v>
      </c>
      <c r="AG1443">
        <f>IF(MIS[[#This Row],[OrderSide]]="SELL",MIS[[#This Row],[VALUE]]-MIS[[#This Row],[LIVE_VALUE]],MIS[[#This Row],[LIVE_VALUE]]-MIS[[#This Row],[VALUE]])</f>
        <v>7294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3" t="str">
        <f>MIS[[#This Row],[TRADING SYMBOL]]</f>
        <v>SENSEX2552082100PE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MS</v>
      </c>
      <c r="AL1443" t="str">
        <f>MIS[[#This Row],[Broker]]</f>
        <v>AR</v>
      </c>
      <c r="AM1443" t="str">
        <f>MIS[[#This Row],[ClientID]]</f>
        <v>GKOHNS211</v>
      </c>
    </row>
    <row r="1444" spans="1:39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323.5</v>
      </c>
      <c r="AE1444">
        <f>MIS[[#This Row],[OrderAverageTradedPrice]]*MIS[[#This Row],[OrderQuantity]]</f>
        <v>15329</v>
      </c>
      <c r="AF1444">
        <f>MIS[[#This Row],[LTP]]*MIS[[#This Row],[OrderQuantity]]</f>
        <v>12940</v>
      </c>
      <c r="AG1444">
        <f>IF(MIS[[#This Row],[OrderSide]]="SELL",MIS[[#This Row],[VALUE]]-MIS[[#This Row],[LIVE_VALUE]],MIS[[#This Row],[LIVE_VALUE]]-MIS[[#This Row],[VALUE]])</f>
        <v>2389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MS</v>
      </c>
      <c r="AL1444" t="str">
        <f>MIS[[#This Row],[Broker]]</f>
        <v>AR</v>
      </c>
      <c r="AM1444" t="str">
        <f>MIS[[#This Row],[ClientID]]</f>
        <v>JPA1043</v>
      </c>
    </row>
    <row r="1445" spans="1:39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281</v>
      </c>
      <c r="AE1445">
        <f>MIS[[#This Row],[OrderAverageTradedPrice]]*MIS[[#This Row],[OrderQuantity]]</f>
        <v>13462</v>
      </c>
      <c r="AF1445">
        <f>MIS[[#This Row],[LTP]]*MIS[[#This Row],[OrderQuantity]]</f>
        <v>11240</v>
      </c>
      <c r="AG1445">
        <f>IF(MIS[[#This Row],[OrderSide]]="SELL",MIS[[#This Row],[VALUE]]-MIS[[#This Row],[LIVE_VALUE]],MIS[[#This Row],[LIVE_VALUE]]-MIS[[#This Row],[VALUE]])</f>
        <v>2222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5" t="str">
        <f>MIS[[#This Row],[TRADING SYMBOL]]</f>
        <v>SENSEX2552082400CE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MS</v>
      </c>
      <c r="AL1445" t="str">
        <f>MIS[[#This Row],[Broker]]</f>
        <v>AR</v>
      </c>
      <c r="AM1445" t="str">
        <f>MIS[[#This Row],[ClientID]]</f>
        <v>JPF1A119</v>
      </c>
    </row>
    <row r="1446" spans="1:39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6.55</v>
      </c>
      <c r="AE1446">
        <f>MIS[[#This Row],[OrderAverageTradedPrice]]*MIS[[#This Row],[OrderQuantity]]</f>
        <v>213</v>
      </c>
      <c r="AF1446">
        <f>MIS[[#This Row],[LTP]]*MIS[[#This Row],[OrderQuantity]]</f>
        <v>131</v>
      </c>
      <c r="AG1446">
        <f>IF(MIS[[#This Row],[OrderSide]]="SELL",MIS[[#This Row],[VALUE]]-MIS[[#This Row],[LIVE_VALUE]],MIS[[#This Row],[LIVE_VALUE]]-MIS[[#This Row],[VALUE]])</f>
        <v>-82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SENSEX2552084800CE</v>
      </c>
      <c r="AJ1446" t="str">
        <f>IF(RIGHT(MIS[[#This Row],[Main/Hedge]],4)="MAIN","MAIN","HEDGE")</f>
        <v>HEDGE</v>
      </c>
      <c r="AK1446" t="str" cm="1">
        <f t="array" ref="AK1446">_xlfn._xlws.FILTER(Table4[Column1],ISNUMBER(SEARCH(Table4[Column1],MIS[[#This Row],[OrderUniqueIdentifier]])),"")</f>
        <v>NOTREND</v>
      </c>
      <c r="AL1446" t="str">
        <f>MIS[[#This Row],[Broker]]</f>
        <v>AR</v>
      </c>
      <c r="AM1446" t="str">
        <f>MIS[[#This Row],[ClientID]]</f>
        <v>JPF1A121</v>
      </c>
    </row>
    <row r="1447" spans="1:39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323.5</v>
      </c>
      <c r="AE1447">
        <f>MIS[[#This Row],[OrderAverageTradedPrice]]*MIS[[#This Row],[OrderQuantity]]</f>
        <v>15330</v>
      </c>
      <c r="AF1447">
        <f>MIS[[#This Row],[LTP]]*MIS[[#This Row],[OrderQuantity]]</f>
        <v>12940</v>
      </c>
      <c r="AG1447">
        <f>IF(MIS[[#This Row],[OrderSide]]="SELL",MIS[[#This Row],[VALUE]]-MIS[[#This Row],[LIVE_VALUE]],MIS[[#This Row],[LIVE_VALUE]]-MIS[[#This Row],[VALUE]])</f>
        <v>2390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7" t="str">
        <f>MIS[[#This Row],[TRADING SYMBOL]]</f>
        <v>SENSEX2552082300CE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MS</v>
      </c>
      <c r="AL1447" t="str">
        <f>MIS[[#This Row],[Broker]]</f>
        <v>AR</v>
      </c>
      <c r="AM1447" t="str">
        <f>MIS[[#This Row],[ClientID]]</f>
        <v>JPF1A187</v>
      </c>
    </row>
    <row r="1448" spans="1:39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323.5</v>
      </c>
      <c r="AE1448">
        <f>MIS[[#This Row],[OrderAverageTradedPrice]]*MIS[[#This Row],[OrderQuantity]]</f>
        <v>7668</v>
      </c>
      <c r="AF1448">
        <f>MIS[[#This Row],[LTP]]*MIS[[#This Row],[OrderQuantity]]</f>
        <v>6470</v>
      </c>
      <c r="AG1448">
        <f>IF(MIS[[#This Row],[OrderSide]]="SELL",MIS[[#This Row],[VALUE]]-MIS[[#This Row],[LIVE_VALUE]],MIS[[#This Row],[LIVE_VALUE]]-MIS[[#This Row],[VALUE]])</f>
        <v>1198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MS</v>
      </c>
      <c r="AL1448" t="str">
        <f>MIS[[#This Row],[Broker]]</f>
        <v>AR</v>
      </c>
      <c r="AM1448" t="str">
        <f>MIS[[#This Row],[ClientID]]</f>
        <v>JPF1A188</v>
      </c>
    </row>
    <row r="1449" spans="1:39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250.5</v>
      </c>
      <c r="AE1449">
        <f>MIS[[#This Row],[OrderAverageTradedPrice]]*MIS[[#This Row],[OrderQuantity]]</f>
        <v>6850</v>
      </c>
      <c r="AF1449">
        <f>MIS[[#This Row],[LTP]]*MIS[[#This Row],[OrderQuantity]]</f>
        <v>5010</v>
      </c>
      <c r="AG1449">
        <f>IF(MIS[[#This Row],[OrderSide]]="SELL",MIS[[#This Row],[VALUE]]-MIS[[#This Row],[LIVE_VALUE]],MIS[[#This Row],[LIVE_VALUE]]-MIS[[#This Row],[VALUE]])</f>
        <v>1840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9" t="str">
        <f>MIS[[#This Row],[TRADING SYMBOL]]</f>
        <v>SENSEX2552082100PE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MS</v>
      </c>
      <c r="AL1449" t="str">
        <f>MIS[[#This Row],[Broker]]</f>
        <v>AR</v>
      </c>
      <c r="AM1449" t="str">
        <f>MIS[[#This Row],[ClientID]]</f>
        <v>JPF1A188</v>
      </c>
    </row>
    <row r="1450" spans="1:39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250.5</v>
      </c>
      <c r="AE1450">
        <f>MIS[[#This Row],[OrderAverageTradedPrice]]*MIS[[#This Row],[OrderQuantity]]</f>
        <v>27330</v>
      </c>
      <c r="AF1450">
        <f>MIS[[#This Row],[LTP]]*MIS[[#This Row],[OrderQuantity]]</f>
        <v>20040</v>
      </c>
      <c r="AG1450">
        <f>IF(MIS[[#This Row],[OrderSide]]="SELL",MIS[[#This Row],[VALUE]]-MIS[[#This Row],[LIVE_VALUE]],MIS[[#This Row],[LIVE_VALUE]]-MIS[[#This Row],[VALUE]])</f>
        <v>7290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0" t="str">
        <f>MIS[[#This Row],[TRADING SYMBOL]]</f>
        <v>SENSEX2552082100PE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MS</v>
      </c>
      <c r="AL1450" t="str">
        <f>MIS[[#This Row],[Broker]]</f>
        <v>AR</v>
      </c>
      <c r="AM1450" t="str">
        <f>MIS[[#This Row],[ClientID]]</f>
        <v>JPF1A195</v>
      </c>
    </row>
    <row r="1451" spans="1:39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281</v>
      </c>
      <c r="AE1451">
        <f>MIS[[#This Row],[OrderAverageTradedPrice]]*MIS[[#This Row],[OrderQuantity]]</f>
        <v>26925</v>
      </c>
      <c r="AF1451">
        <f>MIS[[#This Row],[LTP]]*MIS[[#This Row],[OrderQuantity]]</f>
        <v>22480</v>
      </c>
      <c r="AG1451">
        <f>IF(MIS[[#This Row],[OrderSide]]="SELL",MIS[[#This Row],[VALUE]]-MIS[[#This Row],[LIVE_VALUE]],MIS[[#This Row],[LIVE_VALUE]]-MIS[[#This Row],[VALUE]])</f>
        <v>4445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1" t="str">
        <f>MIS[[#This Row],[TRADING SYMBOL]]</f>
        <v>SENSEX2552082400CE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MS</v>
      </c>
      <c r="AL1451" t="str">
        <f>MIS[[#This Row],[Broker]]</f>
        <v>AR</v>
      </c>
      <c r="AM1451" t="str">
        <f>MIS[[#This Row],[ClientID]]</f>
        <v>JPF1A195</v>
      </c>
    </row>
    <row r="1452" spans="1:39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214.35</v>
      </c>
      <c r="AE1452">
        <f>MIS[[#This Row],[OrderAverageTradedPrice]]*MIS[[#This Row],[OrderQuantity]]</f>
        <v>54259.99999999992</v>
      </c>
      <c r="AF1452">
        <f>MIS[[#This Row],[LTP]]*MIS[[#This Row],[OrderQuantity]]</f>
        <v>38583</v>
      </c>
      <c r="AG1452">
        <f>IF(MIS[[#This Row],[OrderSide]]="SELL",MIS[[#This Row],[VALUE]]-MIS[[#This Row],[LIVE_VALUE]],MIS[[#This Row],[LIVE_VALUE]]-MIS[[#This Row],[VALUE]])</f>
        <v>15676.99999999992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2" t="str">
        <f>MIS[[#This Row],[TRADING SYMBOL]]</f>
        <v>SENSEX2552082000PE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MS</v>
      </c>
      <c r="AL1452" t="str">
        <f>MIS[[#This Row],[Broker]]</f>
        <v>AR</v>
      </c>
      <c r="AM1452" t="str">
        <f>MIS[[#This Row],[ClientID]]</f>
        <v>JPF1A197</v>
      </c>
    </row>
    <row r="1453" spans="1:39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7.35</v>
      </c>
      <c r="AE1453">
        <f>MIS[[#This Row],[OrderAverageTradedPrice]]*MIS[[#This Row],[OrderQuantity]]</f>
        <v>4148</v>
      </c>
      <c r="AF1453">
        <f>MIS[[#This Row],[LTP]]*MIS[[#This Row],[OrderQuantity]]</f>
        <v>2499</v>
      </c>
      <c r="AG1453">
        <f>IF(MIS[[#This Row],[OrderSide]]="SELL",MIS[[#This Row],[VALUE]]-MIS[[#This Row],[LIVE_VALUE]],MIS[[#This Row],[LIVE_VALUE]]-MIS[[#This Row],[VALUE]])</f>
        <v>-1649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SENSEX2552084700CE</v>
      </c>
      <c r="AJ1453" t="str">
        <f>IF(RIGHT(MIS[[#This Row],[Main/Hedge]],4)="MAIN","MAIN","HEDGE")</f>
        <v>HEDGE</v>
      </c>
      <c r="AK1453" t="str" cm="1">
        <f t="array" ref="AK1453">_xlfn._xlws.FILTER(Table4[Column1],ISNUMBER(SEARCH(Table4[Column1],MIS[[#This Row],[OrderUniqueIdentifier]])),"")</f>
        <v>NOTREND</v>
      </c>
      <c r="AL1453" t="str">
        <f>MIS[[#This Row],[Broker]]</f>
        <v>AR</v>
      </c>
      <c r="AM1453" t="str">
        <f>MIS[[#This Row],[ClientID]]</f>
        <v>JPF1A207</v>
      </c>
    </row>
    <row r="1454" spans="1:39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377</v>
      </c>
      <c r="AE1454">
        <f>MIS[[#This Row],[OrderAverageTradedPrice]]*MIS[[#This Row],[OrderQuantity]]</f>
        <v>147688.99999999971</v>
      </c>
      <c r="AF1454">
        <f>MIS[[#This Row],[LTP]]*MIS[[#This Row],[OrderQuantity]]</f>
        <v>128180</v>
      </c>
      <c r="AG1454">
        <f>IF(MIS[[#This Row],[OrderSide]]="SELL",MIS[[#This Row],[VALUE]]-MIS[[#This Row],[LIVE_VALUE]],MIS[[#This Row],[LIVE_VALUE]]-MIS[[#This Row],[VALUE]])</f>
        <v>19508.999999999709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4" t="str">
        <f>MIS[[#This Row],[TRADING SYMBOL]]</f>
        <v>SENSEX2552082200CE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MS</v>
      </c>
      <c r="AL1454" t="str">
        <f>MIS[[#This Row],[Broker]]</f>
        <v>AR</v>
      </c>
      <c r="AM1454" t="str">
        <f>MIS[[#This Row],[ClientID]]</f>
        <v>JPF1A207</v>
      </c>
    </row>
    <row r="1455" spans="1:39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281</v>
      </c>
      <c r="AE1455">
        <f>MIS[[#This Row],[OrderAverageTradedPrice]]*MIS[[#This Row],[OrderQuantity]]</f>
        <v>20229.99999999996</v>
      </c>
      <c r="AF1455">
        <f>MIS[[#This Row],[LTP]]*MIS[[#This Row],[OrderQuantity]]</f>
        <v>16860</v>
      </c>
      <c r="AG1455">
        <f>IF(MIS[[#This Row],[OrderSide]]="SELL",MIS[[#This Row],[VALUE]]-MIS[[#This Row],[LIVE_VALUE]],MIS[[#This Row],[LIVE_VALUE]]-MIS[[#This Row],[VALUE]])</f>
        <v>3369.99999999996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5" t="str">
        <f>MIS[[#This Row],[TRADING SYMBOL]]</f>
        <v>SENSEX2552082400CE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MS</v>
      </c>
      <c r="AL1455" t="str">
        <f>MIS[[#This Row],[Broker]]</f>
        <v>AR</v>
      </c>
      <c r="AM1455" t="str">
        <f>MIS[[#This Row],[ClientID]]</f>
        <v>JPF1A229</v>
      </c>
    </row>
    <row r="1456" spans="1:39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250.5</v>
      </c>
      <c r="AE1456">
        <f>MIS[[#This Row],[OrderAverageTradedPrice]]*MIS[[#This Row],[OrderQuantity]]</f>
        <v>27341</v>
      </c>
      <c r="AF1456">
        <f>MIS[[#This Row],[LTP]]*MIS[[#This Row],[OrderQuantity]]</f>
        <v>20040</v>
      </c>
      <c r="AG1456">
        <f>IF(MIS[[#This Row],[OrderSide]]="SELL",MIS[[#This Row],[VALUE]]-MIS[[#This Row],[LIVE_VALUE]],MIS[[#This Row],[LIVE_VALUE]]-MIS[[#This Row],[VALUE]])</f>
        <v>7301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6" t="str">
        <f>MIS[[#This Row],[TRADING SYMBOL]]</f>
        <v>SENSEX2552082100PE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MS</v>
      </c>
      <c r="AL1456" t="str">
        <f>MIS[[#This Row],[Broker]]</f>
        <v>AR</v>
      </c>
      <c r="AM1456" t="str">
        <f>MIS[[#This Row],[ClientID]]</f>
        <v>JPF1C156</v>
      </c>
    </row>
    <row r="1457" spans="1:39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293.05</v>
      </c>
      <c r="AE1457">
        <f>MIS[[#This Row],[OrderAverageTradedPrice]]*MIS[[#This Row],[OrderQuantity]]</f>
        <v>15445</v>
      </c>
      <c r="AF1457">
        <f>MIS[[#This Row],[LTP]]*MIS[[#This Row],[OrderQuantity]]</f>
        <v>11722</v>
      </c>
      <c r="AG1457">
        <f>IF(MIS[[#This Row],[OrderSide]]="SELL",MIS[[#This Row],[VALUE]]-MIS[[#This Row],[LIVE_VALUE]],MIS[[#This Row],[LIVE_VALUE]]-MIS[[#This Row],[VALUE]])</f>
        <v>3723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7" t="str">
        <f>MIS[[#This Row],[TRADING SYMBOL]]</f>
        <v>SENSEX2552082200PE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MS</v>
      </c>
      <c r="AL1457" t="str">
        <f>MIS[[#This Row],[Broker]]</f>
        <v>AR</v>
      </c>
      <c r="AM1457" t="str">
        <f>MIS[[#This Row],[ClientID]]</f>
        <v>JPF1D162</v>
      </c>
    </row>
    <row r="1458" spans="1:39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323.5</v>
      </c>
      <c r="AE1458">
        <f>MIS[[#This Row],[OrderAverageTradedPrice]]*MIS[[#This Row],[OrderQuantity]]</f>
        <v>15294</v>
      </c>
      <c r="AF1458">
        <f>MIS[[#This Row],[LTP]]*MIS[[#This Row],[OrderQuantity]]</f>
        <v>12940</v>
      </c>
      <c r="AG1458">
        <f>IF(MIS[[#This Row],[OrderSide]]="SELL",MIS[[#This Row],[VALUE]]-MIS[[#This Row],[LIVE_VALUE]],MIS[[#This Row],[LIVE_VALUE]]-MIS[[#This Row],[VALUE]])</f>
        <v>2354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8" t="str">
        <f>MIS[[#This Row],[TRADING SYMBOL]]</f>
        <v>SENSEX2552082300CE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MS</v>
      </c>
      <c r="AL1458" t="str">
        <f>MIS[[#This Row],[Broker]]</f>
        <v>AR</v>
      </c>
      <c r="AM1458" t="str">
        <f>MIS[[#This Row],[ClientID]]</f>
        <v>JPF1D162</v>
      </c>
    </row>
    <row r="1459" spans="1:39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250.5</v>
      </c>
      <c r="AE1459">
        <f>MIS[[#This Row],[OrderAverageTradedPrice]]*MIS[[#This Row],[OrderQuantity]]</f>
        <v>34245</v>
      </c>
      <c r="AF1459">
        <f>MIS[[#This Row],[LTP]]*MIS[[#This Row],[OrderQuantity]]</f>
        <v>25050</v>
      </c>
      <c r="AG1459">
        <f>IF(MIS[[#This Row],[OrderSide]]="SELL",MIS[[#This Row],[VALUE]]-MIS[[#This Row],[LIVE_VALUE]],MIS[[#This Row],[LIVE_VALUE]]-MIS[[#This Row],[VALUE]])</f>
        <v>9195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9" t="str">
        <f>MIS[[#This Row],[TRADING SYMBOL]]</f>
        <v>SENSEX2552082100PE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MS</v>
      </c>
      <c r="AL1459" t="str">
        <f>MIS[[#This Row],[Broker]]</f>
        <v>AR</v>
      </c>
      <c r="AM1459" t="str">
        <f>MIS[[#This Row],[ClientID]]</f>
        <v>JPF1H158</v>
      </c>
    </row>
    <row r="1460" spans="1:39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214.35</v>
      </c>
      <c r="AE1460">
        <f>MIS[[#This Row],[OrderAverageTradedPrice]]*MIS[[#This Row],[OrderQuantity]]</f>
        <v>54253.999999999978</v>
      </c>
      <c r="AF1460">
        <f>MIS[[#This Row],[LTP]]*MIS[[#This Row],[OrderQuantity]]</f>
        <v>38583</v>
      </c>
      <c r="AG1460">
        <f>IF(MIS[[#This Row],[OrderSide]]="SELL",MIS[[#This Row],[VALUE]]-MIS[[#This Row],[LIVE_VALUE]],MIS[[#This Row],[LIVE_VALUE]]-MIS[[#This Row],[VALUE]])</f>
        <v>15670.999999999978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0" t="str">
        <f>MIS[[#This Row],[TRADING SYMBOL]]</f>
        <v>SENSEX2552082000PE</v>
      </c>
      <c r="AJ1460" t="str">
        <f>IF(RIGHT(MIS[[#This Row],[Main/Hedge]],4)="MAIN","MAIN","HEDGE")</f>
        <v>MAIN</v>
      </c>
      <c r="AK1460" t="str" cm="1">
        <f t="array" ref="AK1460">_xlfn._xlws.FILTER(Table4[Column1],ISNUMBER(SEARCH(Table4[Column1],MIS[[#This Row],[OrderUniqueIdentifier]])),"")</f>
        <v>MS</v>
      </c>
      <c r="AL1460" t="str">
        <f>MIS[[#This Row],[Broker]]</f>
        <v>AR</v>
      </c>
      <c r="AM1460" t="str">
        <f>MIS[[#This Row],[ClientID]]</f>
        <v>JPF1K110</v>
      </c>
    </row>
    <row r="1461" spans="1:39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250.5</v>
      </c>
      <c r="AE1461">
        <f>MIS[[#This Row],[OrderAverageTradedPrice]]*MIS[[#This Row],[OrderQuantity]]</f>
        <v>6855</v>
      </c>
      <c r="AF1461">
        <f>MIS[[#This Row],[LTP]]*MIS[[#This Row],[OrderQuantity]]</f>
        <v>5010</v>
      </c>
      <c r="AG1461">
        <f>IF(MIS[[#This Row],[OrderSide]]="SELL",MIS[[#This Row],[VALUE]]-MIS[[#This Row],[LIVE_VALUE]],MIS[[#This Row],[LIVE_VALUE]]-MIS[[#This Row],[VALUE]])</f>
        <v>1845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1" t="str">
        <f>MIS[[#This Row],[TRADING SYMBOL]]</f>
        <v>SENSEX2552082100PE</v>
      </c>
      <c r="AJ1461" t="str">
        <f>IF(RIGHT(MIS[[#This Row],[Main/Hedge]],4)="MAIN","MAIN","HEDGE")</f>
        <v>MAIN</v>
      </c>
      <c r="AK1461" t="str" cm="1">
        <f t="array" ref="AK1461">_xlfn._xlws.FILTER(Table4[Column1],ISNUMBER(SEARCH(Table4[Column1],MIS[[#This Row],[OrderUniqueIdentifier]])),"")</f>
        <v>MS</v>
      </c>
      <c r="AL1461" t="str">
        <f>MIS[[#This Row],[Broker]]</f>
        <v>AR</v>
      </c>
      <c r="AM1461" t="str">
        <f>MIS[[#This Row],[ClientID]]</f>
        <v>JPF1K172</v>
      </c>
    </row>
    <row r="1462" spans="1:39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281</v>
      </c>
      <c r="AE1462">
        <f>MIS[[#This Row],[OrderAverageTradedPrice]]*MIS[[#This Row],[OrderQuantity]]</f>
        <v>26935</v>
      </c>
      <c r="AF1462">
        <f>MIS[[#This Row],[LTP]]*MIS[[#This Row],[OrderQuantity]]</f>
        <v>22480</v>
      </c>
      <c r="AG1462">
        <f>IF(MIS[[#This Row],[OrderSide]]="SELL",MIS[[#This Row],[VALUE]]-MIS[[#This Row],[LIVE_VALUE]],MIS[[#This Row],[LIVE_VALUE]]-MIS[[#This Row],[VALUE]])</f>
        <v>4455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2" t="str">
        <f>MIS[[#This Row],[TRADING SYMBOL]]</f>
        <v>SENSEX2552082400CE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MS</v>
      </c>
      <c r="AL1462" t="str">
        <f>MIS[[#This Row],[Broker]]</f>
        <v>AR</v>
      </c>
      <c r="AM1462" t="str">
        <f>MIS[[#This Row],[ClientID]]</f>
        <v>JPF1N112</v>
      </c>
    </row>
    <row r="1463" spans="1:39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214.35</v>
      </c>
      <c r="AE1463">
        <f>MIS[[#This Row],[OrderAverageTradedPrice]]*MIS[[#This Row],[OrderQuantity]]</f>
        <v>24170</v>
      </c>
      <c r="AF1463">
        <f>MIS[[#This Row],[LTP]]*MIS[[#This Row],[OrderQuantity]]</f>
        <v>17148</v>
      </c>
      <c r="AG1463">
        <f>IF(MIS[[#This Row],[OrderSide]]="SELL",MIS[[#This Row],[VALUE]]-MIS[[#This Row],[LIVE_VALUE]],MIS[[#This Row],[LIVE_VALUE]]-MIS[[#This Row],[VALUE]])</f>
        <v>7022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3" t="str">
        <f>MIS[[#This Row],[TRADING SYMBOL]]</f>
        <v>SENSEX2552082000PE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MS</v>
      </c>
      <c r="AL1463" t="str">
        <f>MIS[[#This Row],[Broker]]</f>
        <v>AR</v>
      </c>
      <c r="AM1463" t="str">
        <f>MIS[[#This Row],[ClientID]]</f>
        <v>JPF1N117</v>
      </c>
    </row>
    <row r="1464" spans="1:39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250.5</v>
      </c>
      <c r="AE1464">
        <f>MIS[[#This Row],[OrderAverageTradedPrice]]*MIS[[#This Row],[OrderQuantity]]</f>
        <v>27349</v>
      </c>
      <c r="AF1464">
        <f>MIS[[#This Row],[LTP]]*MIS[[#This Row],[OrderQuantity]]</f>
        <v>20040</v>
      </c>
      <c r="AG1464">
        <f>IF(MIS[[#This Row],[OrderSide]]="SELL",MIS[[#This Row],[VALUE]]-MIS[[#This Row],[LIVE_VALUE]],MIS[[#This Row],[LIVE_VALUE]]-MIS[[#This Row],[VALUE]])</f>
        <v>7309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4" t="str">
        <f>MIS[[#This Row],[TRADING SYMBOL]]</f>
        <v>SENSEX2552082100PE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MS</v>
      </c>
      <c r="AL1464" t="str">
        <f>MIS[[#This Row],[Broker]]</f>
        <v>AR</v>
      </c>
      <c r="AM1464" t="str">
        <f>MIS[[#This Row],[ClientID]]</f>
        <v>JPF1P164</v>
      </c>
    </row>
    <row r="1465" spans="1:39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281</v>
      </c>
      <c r="AE1465">
        <f>MIS[[#This Row],[OrderAverageTradedPrice]]*MIS[[#This Row],[OrderQuantity]]</f>
        <v>26897</v>
      </c>
      <c r="AF1465">
        <f>MIS[[#This Row],[LTP]]*MIS[[#This Row],[OrderQuantity]]</f>
        <v>22480</v>
      </c>
      <c r="AG1465">
        <f>IF(MIS[[#This Row],[OrderSide]]="SELL",MIS[[#This Row],[VALUE]]-MIS[[#This Row],[LIVE_VALUE]],MIS[[#This Row],[LIVE_VALUE]]-MIS[[#This Row],[VALUE]])</f>
        <v>4417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5" t="str">
        <f>MIS[[#This Row],[TRADING SYMBOL]]</f>
        <v>SENSEX2552082400CE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MS</v>
      </c>
      <c r="AL1465" t="str">
        <f>MIS[[#This Row],[Broker]]</f>
        <v>AR</v>
      </c>
      <c r="AM1465" t="str">
        <f>MIS[[#This Row],[ClientID]]</f>
        <v>JPF1P164</v>
      </c>
    </row>
    <row r="1466" spans="1:39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214.35</v>
      </c>
      <c r="AE1466">
        <f>MIS[[#This Row],[OrderAverageTradedPrice]]*MIS[[#This Row],[OrderQuantity]]</f>
        <v>18145.999999999978</v>
      </c>
      <c r="AF1466">
        <f>MIS[[#This Row],[LTP]]*MIS[[#This Row],[OrderQuantity]]</f>
        <v>12861</v>
      </c>
      <c r="AG1466">
        <f>IF(MIS[[#This Row],[OrderSide]]="SELL",MIS[[#This Row],[VALUE]]-MIS[[#This Row],[LIVE_VALUE]],MIS[[#This Row],[LIVE_VALUE]]-MIS[[#This Row],[VALUE]])</f>
        <v>5284.9999999999782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6" t="str">
        <f>MIS[[#This Row],[TRADING SYMBOL]]</f>
        <v>SENSEX2552082000PE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MS</v>
      </c>
      <c r="AL1466" t="str">
        <f>MIS[[#This Row],[Broker]]</f>
        <v>AR</v>
      </c>
      <c r="AM1466" t="str">
        <f>MIS[[#This Row],[ClientID]]</f>
        <v>JPF1R123</v>
      </c>
    </row>
    <row r="1467" spans="1:39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214.35</v>
      </c>
      <c r="AE1467">
        <f>MIS[[#This Row],[OrderAverageTradedPrice]]*MIS[[#This Row],[OrderQuantity]]</f>
        <v>12058</v>
      </c>
      <c r="AF1467">
        <f>MIS[[#This Row],[LTP]]*MIS[[#This Row],[OrderQuantity]]</f>
        <v>8574</v>
      </c>
      <c r="AG1467">
        <f>IF(MIS[[#This Row],[OrderSide]]="SELL",MIS[[#This Row],[VALUE]]-MIS[[#This Row],[LIVE_VALUE]],MIS[[#This Row],[LIVE_VALUE]]-MIS[[#This Row],[VALUE]])</f>
        <v>3484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7" t="str">
        <f>MIS[[#This Row],[TRADING SYMBOL]]</f>
        <v>SENSEX2552082000PE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MS</v>
      </c>
      <c r="AL1467" t="str">
        <f>MIS[[#This Row],[Broker]]</f>
        <v>AR</v>
      </c>
      <c r="AM1467" t="str">
        <f>MIS[[#This Row],[ClientID]]</f>
        <v>JPF1R193</v>
      </c>
    </row>
    <row r="1468" spans="1:39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214.35</v>
      </c>
      <c r="AE1468">
        <f>MIS[[#This Row],[OrderAverageTradedPrice]]*MIS[[#This Row],[OrderQuantity]]</f>
        <v>48216</v>
      </c>
      <c r="AF1468">
        <f>MIS[[#This Row],[LTP]]*MIS[[#This Row],[OrderQuantity]]</f>
        <v>34296</v>
      </c>
      <c r="AG1468">
        <f>IF(MIS[[#This Row],[OrderSide]]="SELL",MIS[[#This Row],[VALUE]]-MIS[[#This Row],[LIVE_VALUE]],MIS[[#This Row],[LIVE_VALUE]]-MIS[[#This Row],[VALUE]])</f>
        <v>13920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8" t="str">
        <f>MIS[[#This Row],[TRADING SYMBOL]]</f>
        <v>SENSEX2552082000PE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MS</v>
      </c>
      <c r="AL1468" t="str">
        <f>MIS[[#This Row],[Broker]]</f>
        <v>AR</v>
      </c>
      <c r="AM1468" t="str">
        <f>MIS[[#This Row],[ClientID]]</f>
        <v>JPF1R197</v>
      </c>
    </row>
    <row r="1469" spans="1:39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10.4</v>
      </c>
      <c r="AE1469">
        <f>MIS[[#This Row],[OrderAverageTradedPrice]]*MIS[[#This Row],[OrderQuantity]]</f>
        <v>350</v>
      </c>
      <c r="AF1469">
        <f>MIS[[#This Row],[LTP]]*MIS[[#This Row],[OrderQuantity]]</f>
        <v>208</v>
      </c>
      <c r="AG1469">
        <f>IF(MIS[[#This Row],[OrderSide]]="SELL",MIS[[#This Row],[VALUE]]-MIS[[#This Row],[LIVE_VALUE]],MIS[[#This Row],[LIVE_VALUE]]-MIS[[#This Row],[VALUE]])</f>
        <v>-142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69" t="str">
        <f>MIS[[#This Row],[TRADING SYMBOL]]</f>
        <v>SENSEX2552079700PE</v>
      </c>
      <c r="AJ1469" t="str">
        <f>IF(RIGHT(MIS[[#This Row],[Main/Hedge]],4)="MAIN","MAIN","HEDGE")</f>
        <v>HEDGE</v>
      </c>
      <c r="AK1469" t="str" cm="1">
        <f t="array" ref="AK1469">_xlfn._xlws.FILTER(Table4[Column1],ISNUMBER(SEARCH(Table4[Column1],MIS[[#This Row],[OrderUniqueIdentifier]])),"")</f>
        <v>NOTREND</v>
      </c>
      <c r="AL1469" t="str">
        <f>MIS[[#This Row],[Broker]]</f>
        <v>AR</v>
      </c>
      <c r="AM1469" t="str">
        <f>MIS[[#This Row],[ClientID]]</f>
        <v>JPF1R203</v>
      </c>
    </row>
    <row r="1470" spans="1:39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281</v>
      </c>
      <c r="AE1470">
        <f>MIS[[#This Row],[OrderAverageTradedPrice]]*MIS[[#This Row],[OrderQuantity]]</f>
        <v>47285.999999999884</v>
      </c>
      <c r="AF1470">
        <f>MIS[[#This Row],[LTP]]*MIS[[#This Row],[OrderQuantity]]</f>
        <v>39340</v>
      </c>
      <c r="AG1470">
        <f>IF(MIS[[#This Row],[OrderSide]]="SELL",MIS[[#This Row],[VALUE]]-MIS[[#This Row],[LIVE_VALUE]],MIS[[#This Row],[LIVE_VALUE]]-MIS[[#This Row],[VALUE]])</f>
        <v>7945.9999999998836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0" t="str">
        <f>MIS[[#This Row],[TRADING SYMBOL]]</f>
        <v>SENSEX2552082400CE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MS</v>
      </c>
      <c r="AL1470" t="str">
        <f>MIS[[#This Row],[Broker]]</f>
        <v>AR</v>
      </c>
      <c r="AM1470" t="str">
        <f>MIS[[#This Row],[ClientID]]</f>
        <v>JPF1S132</v>
      </c>
    </row>
    <row r="1471" spans="1:39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214.35</v>
      </c>
      <c r="AE1471">
        <f>MIS[[#This Row],[OrderAverageTradedPrice]]*MIS[[#This Row],[OrderQuantity]]</f>
        <v>42339.999999999942</v>
      </c>
      <c r="AF1471">
        <f>MIS[[#This Row],[LTP]]*MIS[[#This Row],[OrderQuantity]]</f>
        <v>30009</v>
      </c>
      <c r="AG1471">
        <f>IF(MIS[[#This Row],[OrderSide]]="SELL",MIS[[#This Row],[VALUE]]-MIS[[#This Row],[LIVE_VALUE]],MIS[[#This Row],[LIVE_VALUE]]-MIS[[#This Row],[VALUE]])</f>
        <v>12330.999999999942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1" t="str">
        <f>MIS[[#This Row],[TRADING SYMBOL]]</f>
        <v>SENSEX2552082000PE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MS</v>
      </c>
      <c r="AL1471" t="str">
        <f>MIS[[#This Row],[Broker]]</f>
        <v>AR</v>
      </c>
      <c r="AM1471" t="str">
        <f>MIS[[#This Row],[ClientID]]</f>
        <v>JPF1S132</v>
      </c>
    </row>
    <row r="1472" spans="1:39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377</v>
      </c>
      <c r="AE1472">
        <f>MIS[[#This Row],[OrderAverageTradedPrice]]*MIS[[#This Row],[OrderQuantity]]</f>
        <v>17345</v>
      </c>
      <c r="AF1472">
        <f>MIS[[#This Row],[LTP]]*MIS[[#This Row],[OrderQuantity]]</f>
        <v>15080</v>
      </c>
      <c r="AG1472">
        <f>IF(MIS[[#This Row],[OrderSide]]="SELL",MIS[[#This Row],[VALUE]]-MIS[[#This Row],[LIVE_VALUE]],MIS[[#This Row],[LIVE_VALUE]]-MIS[[#This Row],[VALUE]])</f>
        <v>2265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2" t="str">
        <f>MIS[[#This Row],[TRADING SYMBOL]]</f>
        <v>SENSEX2552082200CE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MS</v>
      </c>
      <c r="AL1472" t="str">
        <f>MIS[[#This Row],[Broker]]</f>
        <v>AR</v>
      </c>
      <c r="AM1472" t="str">
        <f>MIS[[#This Row],[ClientID]]</f>
        <v>JPF1S152</v>
      </c>
    </row>
    <row r="1473" spans="1:39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281</v>
      </c>
      <c r="AE1473">
        <f>MIS[[#This Row],[OrderAverageTradedPrice]]*MIS[[#This Row],[OrderQuantity]]</f>
        <v>40443</v>
      </c>
      <c r="AF1473">
        <f>MIS[[#This Row],[LTP]]*MIS[[#This Row],[OrderQuantity]]</f>
        <v>33720</v>
      </c>
      <c r="AG1473">
        <f>IF(MIS[[#This Row],[OrderSide]]="SELL",MIS[[#This Row],[VALUE]]-MIS[[#This Row],[LIVE_VALUE]],MIS[[#This Row],[LIVE_VALUE]]-MIS[[#This Row],[VALUE]])</f>
        <v>6723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3" t="str">
        <f>MIS[[#This Row],[TRADING SYMBOL]]</f>
        <v>SENSEX2552082400CE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MS</v>
      </c>
      <c r="AL1473" t="str">
        <f>MIS[[#This Row],[Broker]]</f>
        <v>AR</v>
      </c>
      <c r="AM1473" t="str">
        <f>MIS[[#This Row],[ClientID]]</f>
        <v>JPF1S215</v>
      </c>
    </row>
    <row r="1474" spans="1:39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214.35</v>
      </c>
      <c r="AE1474">
        <f>MIS[[#This Row],[OrderAverageTradedPrice]]*MIS[[#This Row],[OrderQuantity]]</f>
        <v>36280.99999999992</v>
      </c>
      <c r="AF1474">
        <f>MIS[[#This Row],[LTP]]*MIS[[#This Row],[OrderQuantity]]</f>
        <v>25722</v>
      </c>
      <c r="AG1474">
        <f>IF(MIS[[#This Row],[OrderSide]]="SELL",MIS[[#This Row],[VALUE]]-MIS[[#This Row],[LIVE_VALUE]],MIS[[#This Row],[LIVE_VALUE]]-MIS[[#This Row],[VALUE]])</f>
        <v>10558.99999999992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4" t="str">
        <f>MIS[[#This Row],[TRADING SYMBOL]]</f>
        <v>SENSEX2552082000PE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MS</v>
      </c>
      <c r="AL1474" t="str">
        <f>MIS[[#This Row],[Broker]]</f>
        <v>AR</v>
      </c>
      <c r="AM1474" t="str">
        <f>MIS[[#This Row],[ClientID]]</f>
        <v>JPF1S215</v>
      </c>
    </row>
    <row r="1475" spans="1:39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10.4</v>
      </c>
      <c r="AE1475">
        <f>MIS[[#This Row],[OrderAverageTradedPrice]]*MIS[[#This Row],[OrderQuantity]]</f>
        <v>350</v>
      </c>
      <c r="AF1475">
        <f>MIS[[#This Row],[LTP]]*MIS[[#This Row],[OrderQuantity]]</f>
        <v>208</v>
      </c>
      <c r="AG1475">
        <f>IF(MIS[[#This Row],[OrderSide]]="SELL",MIS[[#This Row],[VALUE]]-MIS[[#This Row],[LIVE_VALUE]],MIS[[#This Row],[LIVE_VALUE]]-MIS[[#This Row],[VALUE]])</f>
        <v>-142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75" t="str">
        <f>MIS[[#This Row],[TRADING SYMBOL]]</f>
        <v>SENSEX2552079700PE</v>
      </c>
      <c r="AJ1475" t="str">
        <f>IF(RIGHT(MIS[[#This Row],[Main/Hedge]],4)="MAIN","MAIN","HEDGE")</f>
        <v>HEDGE</v>
      </c>
      <c r="AK1475" t="str" cm="1">
        <f t="array" ref="AK1475">_xlfn._xlws.FILTER(Table4[Column1],ISNUMBER(SEARCH(Table4[Column1],MIS[[#This Row],[OrderUniqueIdentifier]])),"")</f>
        <v>NOTREND</v>
      </c>
      <c r="AL1475" t="str">
        <f>MIS[[#This Row],[Broker]]</f>
        <v>AR</v>
      </c>
      <c r="AM1475" t="str">
        <f>MIS[[#This Row],[ClientID]]</f>
        <v>JPF1S217</v>
      </c>
    </row>
    <row r="1476" spans="1:39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323.5</v>
      </c>
      <c r="AE1476">
        <f>MIS[[#This Row],[OrderAverageTradedPrice]]*MIS[[#This Row],[OrderQuantity]]</f>
        <v>7660</v>
      </c>
      <c r="AF1476">
        <f>MIS[[#This Row],[LTP]]*MIS[[#This Row],[OrderQuantity]]</f>
        <v>6470</v>
      </c>
      <c r="AG1476">
        <f>IF(MIS[[#This Row],[OrderSide]]="SELL",MIS[[#This Row],[VALUE]]-MIS[[#This Row],[LIVE_VALUE]],MIS[[#This Row],[LIVE_VALUE]]-MIS[[#This Row],[VALUE]])</f>
        <v>1190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6" t="str">
        <f>MIS[[#This Row],[TRADING SYMBOL]]</f>
        <v>SENSEX2552082300CE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MS</v>
      </c>
      <c r="AL1476" t="str">
        <f>MIS[[#This Row],[Broker]]</f>
        <v>AR</v>
      </c>
      <c r="AM1476" t="str">
        <f>MIS[[#This Row],[ClientID]]</f>
        <v>JPF1S222</v>
      </c>
    </row>
    <row r="1477" spans="1:39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250.5</v>
      </c>
      <c r="AE1477">
        <f>MIS[[#This Row],[OrderAverageTradedPrice]]*MIS[[#This Row],[OrderQuantity]]</f>
        <v>6855</v>
      </c>
      <c r="AF1477">
        <f>MIS[[#This Row],[LTP]]*MIS[[#This Row],[OrderQuantity]]</f>
        <v>5010</v>
      </c>
      <c r="AG1477">
        <f>IF(MIS[[#This Row],[OrderSide]]="SELL",MIS[[#This Row],[VALUE]]-MIS[[#This Row],[LIVE_VALUE]],MIS[[#This Row],[LIVE_VALUE]]-MIS[[#This Row],[VALUE]])</f>
        <v>1845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7" t="str">
        <f>MIS[[#This Row],[TRADING SYMBOL]]</f>
        <v>SENSEX2552082100PE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MS</v>
      </c>
      <c r="AL1477" t="str">
        <f>MIS[[#This Row],[Broker]]</f>
        <v>AR</v>
      </c>
      <c r="AM1477" t="str">
        <f>MIS[[#This Row],[ClientID]]</f>
        <v>JPF1T101</v>
      </c>
    </row>
    <row r="1478" spans="1:39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281</v>
      </c>
      <c r="AE1478">
        <f>MIS[[#This Row],[OrderAverageTradedPrice]]*MIS[[#This Row],[OrderQuantity]]</f>
        <v>26967</v>
      </c>
      <c r="AF1478">
        <f>MIS[[#This Row],[LTP]]*MIS[[#This Row],[OrderQuantity]]</f>
        <v>22480</v>
      </c>
      <c r="AG1478">
        <f>IF(MIS[[#This Row],[OrderSide]]="SELL",MIS[[#This Row],[VALUE]]-MIS[[#This Row],[LIVE_VALUE]],MIS[[#This Row],[LIVE_VALUE]]-MIS[[#This Row],[VALUE]])</f>
        <v>4487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8" t="str">
        <f>MIS[[#This Row],[TRADING SYMBOL]]</f>
        <v>SENSEX2552082400CE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MS</v>
      </c>
      <c r="AL1478" t="str">
        <f>MIS[[#This Row],[Broker]]</f>
        <v>AR</v>
      </c>
      <c r="AM1478" t="str">
        <f>MIS[[#This Row],[ClientID]]</f>
        <v>JPF1V110</v>
      </c>
    </row>
    <row r="1479" spans="1:39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214.35</v>
      </c>
      <c r="AE1479">
        <f>MIS[[#This Row],[OrderAverageTradedPrice]]*MIS[[#This Row],[OrderQuantity]]</f>
        <v>24203</v>
      </c>
      <c r="AF1479">
        <f>MIS[[#This Row],[LTP]]*MIS[[#This Row],[OrderQuantity]]</f>
        <v>17148</v>
      </c>
      <c r="AG1479">
        <f>IF(MIS[[#This Row],[OrderSide]]="SELL",MIS[[#This Row],[VALUE]]-MIS[[#This Row],[LIVE_VALUE]],MIS[[#This Row],[LIVE_VALUE]]-MIS[[#This Row],[VALUE]])</f>
        <v>7055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9" t="str">
        <f>MIS[[#This Row],[TRADING SYMBOL]]</f>
        <v>SENSEX2552082000PE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MS</v>
      </c>
      <c r="AL1479" t="str">
        <f>MIS[[#This Row],[Broker]]</f>
        <v>AR</v>
      </c>
      <c r="AM1479" t="str">
        <f>MIS[[#This Row],[ClientID]]</f>
        <v>JPF1V110</v>
      </c>
    </row>
    <row r="1480" spans="1:39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323.5</v>
      </c>
      <c r="AE1480">
        <f>MIS[[#This Row],[OrderAverageTradedPrice]]*MIS[[#This Row],[OrderQuantity]]</f>
        <v>15333</v>
      </c>
      <c r="AF1480">
        <f>MIS[[#This Row],[LTP]]*MIS[[#This Row],[OrderQuantity]]</f>
        <v>12940</v>
      </c>
      <c r="AG1480">
        <f>IF(MIS[[#This Row],[OrderSide]]="SELL",MIS[[#This Row],[VALUE]]-MIS[[#This Row],[LIVE_VALUE]],MIS[[#This Row],[LIVE_VALUE]]-MIS[[#This Row],[VALUE]])</f>
        <v>2393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0" t="str">
        <f>MIS[[#This Row],[TRADING SYMBOL]]</f>
        <v>SENSEX2552082300CE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MS</v>
      </c>
      <c r="AL1480" t="str">
        <f>MIS[[#This Row],[Broker]]</f>
        <v>AR</v>
      </c>
      <c r="AM1480" t="str">
        <f>MIS[[#This Row],[ClientID]]</f>
        <v>JPP690</v>
      </c>
    </row>
    <row r="1481" spans="1:39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323.5</v>
      </c>
      <c r="AE1481">
        <f>MIS[[#This Row],[OrderAverageTradedPrice]]*MIS[[#This Row],[OrderQuantity]]</f>
        <v>30640</v>
      </c>
      <c r="AF1481">
        <f>MIS[[#This Row],[LTP]]*MIS[[#This Row],[OrderQuantity]]</f>
        <v>25880</v>
      </c>
      <c r="AG1481">
        <f>IF(MIS[[#This Row],[OrderSide]]="SELL",MIS[[#This Row],[VALUE]]-MIS[[#This Row],[LIVE_VALUE]],MIS[[#This Row],[LIVE_VALUE]]-MIS[[#This Row],[VALUE]])</f>
        <v>4760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1" t="str">
        <f>MIS[[#This Row],[TRADING SYMBOL]]</f>
        <v>SENSEX2552082300CE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MS</v>
      </c>
      <c r="AL1481" t="str">
        <f>MIS[[#This Row],[Broker]]</f>
        <v>AR</v>
      </c>
      <c r="AM1481" t="str">
        <f>MIS[[#This Row],[ClientID]]</f>
        <v>JPS10G101</v>
      </c>
    </row>
    <row r="1482" spans="1:39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250.5</v>
      </c>
      <c r="AE1482">
        <f>MIS[[#This Row],[OrderAverageTradedPrice]]*MIS[[#This Row],[OrderQuantity]]</f>
        <v>27406</v>
      </c>
      <c r="AF1482">
        <f>MIS[[#This Row],[LTP]]*MIS[[#This Row],[OrderQuantity]]</f>
        <v>20040</v>
      </c>
      <c r="AG1482">
        <f>IF(MIS[[#This Row],[OrderSide]]="SELL",MIS[[#This Row],[VALUE]]-MIS[[#This Row],[LIVE_VALUE]],MIS[[#This Row],[LIVE_VALUE]]-MIS[[#This Row],[VALUE]])</f>
        <v>7366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2" t="str">
        <f>MIS[[#This Row],[TRADING SYMBOL]]</f>
        <v>SENSEX2552082100PE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MS</v>
      </c>
      <c r="AL1482" t="str">
        <f>MIS[[#This Row],[Broker]]</f>
        <v>AR</v>
      </c>
      <c r="AM1482" t="str">
        <f>MIS[[#This Row],[ClientID]]</f>
        <v>JPS10G101</v>
      </c>
    </row>
    <row r="1483" spans="1:39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250.5</v>
      </c>
      <c r="AE1483">
        <f>MIS[[#This Row],[OrderAverageTradedPrice]]*MIS[[#This Row],[OrderQuantity]]</f>
        <v>27324</v>
      </c>
      <c r="AF1483">
        <f>MIS[[#This Row],[LTP]]*MIS[[#This Row],[OrderQuantity]]</f>
        <v>20040</v>
      </c>
      <c r="AG1483">
        <f>IF(MIS[[#This Row],[OrderSide]]="SELL",MIS[[#This Row],[VALUE]]-MIS[[#This Row],[LIVE_VALUE]],MIS[[#This Row],[LIVE_VALUE]]-MIS[[#This Row],[VALUE]])</f>
        <v>7284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3" t="str">
        <f>MIS[[#This Row],[TRADING SYMBOL]]</f>
        <v>SENSEX2552082100PE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MS</v>
      </c>
      <c r="AL1483" t="str">
        <f>MIS[[#This Row],[Broker]]</f>
        <v>AR</v>
      </c>
      <c r="AM1483" t="str">
        <f>MIS[[#This Row],[ClientID]]</f>
        <v>JPS10M103</v>
      </c>
    </row>
    <row r="1484" spans="1:39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281</v>
      </c>
      <c r="AE1484">
        <f>MIS[[#This Row],[OrderAverageTradedPrice]]*MIS[[#This Row],[OrderQuantity]]</f>
        <v>26924</v>
      </c>
      <c r="AF1484">
        <f>MIS[[#This Row],[LTP]]*MIS[[#This Row],[OrderQuantity]]</f>
        <v>22480</v>
      </c>
      <c r="AG1484">
        <f>IF(MIS[[#This Row],[OrderSide]]="SELL",MIS[[#This Row],[VALUE]]-MIS[[#This Row],[LIVE_VALUE]],MIS[[#This Row],[LIVE_VALUE]]-MIS[[#This Row],[VALUE]])</f>
        <v>4444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4" t="str">
        <f>MIS[[#This Row],[TRADING SYMBOL]]</f>
        <v>SENSEX2552082400CE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MS</v>
      </c>
      <c r="AL1484" t="str">
        <f>MIS[[#This Row],[Broker]]</f>
        <v>AR</v>
      </c>
      <c r="AM1484" t="str">
        <f>MIS[[#This Row],[ClientID]]</f>
        <v>JPS10M103</v>
      </c>
    </row>
    <row r="1485" spans="1:39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293.05</v>
      </c>
      <c r="AE1485">
        <f>MIS[[#This Row],[OrderAverageTradedPrice]]*MIS[[#This Row],[OrderQuantity]]</f>
        <v>30899</v>
      </c>
      <c r="AF1485">
        <f>MIS[[#This Row],[LTP]]*MIS[[#This Row],[OrderQuantity]]</f>
        <v>23444</v>
      </c>
      <c r="AG1485">
        <f>IF(MIS[[#This Row],[OrderSide]]="SELL",MIS[[#This Row],[VALUE]]-MIS[[#This Row],[LIVE_VALUE]],MIS[[#This Row],[LIVE_VALUE]]-MIS[[#This Row],[VALUE]])</f>
        <v>7455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5" t="str">
        <f>MIS[[#This Row],[TRADING SYMBOL]]</f>
        <v>SENSEX2552082200PE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MS</v>
      </c>
      <c r="AL1485" t="str">
        <f>MIS[[#This Row],[Broker]]</f>
        <v>AR</v>
      </c>
      <c r="AM1485" t="str">
        <f>MIS[[#This Row],[ClientID]]</f>
        <v>JPS1787</v>
      </c>
    </row>
    <row r="1486" spans="1:39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323.5</v>
      </c>
      <c r="AE1486">
        <f>MIS[[#This Row],[OrderAverageTradedPrice]]*MIS[[#This Row],[OrderQuantity]]</f>
        <v>30611</v>
      </c>
      <c r="AF1486">
        <f>MIS[[#This Row],[LTP]]*MIS[[#This Row],[OrderQuantity]]</f>
        <v>25880</v>
      </c>
      <c r="AG1486">
        <f>IF(MIS[[#This Row],[OrderSide]]="SELL",MIS[[#This Row],[VALUE]]-MIS[[#This Row],[LIVE_VALUE]],MIS[[#This Row],[LIVE_VALUE]]-MIS[[#This Row],[VALUE]])</f>
        <v>4731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6" t="str">
        <f>MIS[[#This Row],[TRADING SYMBOL]]</f>
        <v>SENSEX2552082300CE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MS</v>
      </c>
      <c r="AL1486" t="str">
        <f>MIS[[#This Row],[Broker]]</f>
        <v>AR</v>
      </c>
      <c r="AM1486" t="str">
        <f>MIS[[#This Row],[ClientID]]</f>
        <v>JPS1787</v>
      </c>
    </row>
    <row r="1487" spans="1:39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214.35</v>
      </c>
      <c r="AE1487">
        <f>MIS[[#This Row],[OrderAverageTradedPrice]]*MIS[[#This Row],[OrderQuantity]]</f>
        <v>18112.999999999978</v>
      </c>
      <c r="AF1487">
        <f>MIS[[#This Row],[LTP]]*MIS[[#This Row],[OrderQuantity]]</f>
        <v>12861</v>
      </c>
      <c r="AG1487">
        <f>IF(MIS[[#This Row],[OrderSide]]="SELL",MIS[[#This Row],[VALUE]]-MIS[[#This Row],[LIVE_VALUE]],MIS[[#This Row],[LIVE_VALUE]]-MIS[[#This Row],[VALUE]])</f>
        <v>5251.9999999999782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7" t="str">
        <f>MIS[[#This Row],[TRADING SYMBOL]]</f>
        <v>SENSEX2552082000PE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MS</v>
      </c>
      <c r="AL1487" t="str">
        <f>MIS[[#This Row],[Broker]]</f>
        <v>AR</v>
      </c>
      <c r="AM1487" t="str">
        <f>MIS[[#This Row],[ClientID]]</f>
        <v>JPS7A101</v>
      </c>
    </row>
    <row r="1488" spans="1:39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168.75</v>
      </c>
      <c r="AE1488">
        <f>MIS[[#This Row],[OrderAverageTradedPrice]]*MIS[[#This Row],[OrderQuantity]]</f>
        <v>26711.25</v>
      </c>
      <c r="AF1488">
        <f>MIS[[#This Row],[LTP]]*MIS[[#This Row],[OrderQuantity]]</f>
        <v>25312.5</v>
      </c>
      <c r="AG1488">
        <f>IF(MIS[[#This Row],[OrderSide]]="SELL",MIS[[#This Row],[VALUE]]-MIS[[#This Row],[LIVE_VALUE]],MIS[[#This Row],[LIVE_VALUE]]-MIS[[#This Row],[VALUE]])</f>
        <v>1398.75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NIFTY2552225000CE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  <c r="AL1488" t="str">
        <f>MIS[[#This Row],[Broker]]</f>
        <v>JM</v>
      </c>
      <c r="AM1488" t="str">
        <f>MIS[[#This Row],[ClientID]]</f>
        <v>12314523</v>
      </c>
    </row>
    <row r="1489" spans="1:39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168.75</v>
      </c>
      <c r="AE1489">
        <f>MIS[[#This Row],[OrderAverageTradedPrice]]*MIS[[#This Row],[OrderQuantity]]</f>
        <v>40016.25</v>
      </c>
      <c r="AF1489">
        <f>MIS[[#This Row],[LTP]]*MIS[[#This Row],[OrderQuantity]]</f>
        <v>37968.75</v>
      </c>
      <c r="AG1489">
        <f>IF(MIS[[#This Row],[OrderSide]]="SELL",MIS[[#This Row],[VALUE]]-MIS[[#This Row],[LIVE_VALUE]],MIS[[#This Row],[LIVE_VALUE]]-MIS[[#This Row],[VALUE]])</f>
        <v>2047.5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NIFTY2552225000CE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  <c r="AL1489" t="str">
        <f>MIS[[#This Row],[Broker]]</f>
        <v>JM</v>
      </c>
      <c r="AM1489" t="str">
        <f>MIS[[#This Row],[ClientID]]</f>
        <v>12314576</v>
      </c>
    </row>
    <row r="1490" spans="1:39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168.75</v>
      </c>
      <c r="AE1490">
        <f>MIS[[#This Row],[OrderAverageTradedPrice]]*MIS[[#This Row],[OrderQuantity]]</f>
        <v>26718.75</v>
      </c>
      <c r="AF1490">
        <f>MIS[[#This Row],[LTP]]*MIS[[#This Row],[OrderQuantity]]</f>
        <v>25312.5</v>
      </c>
      <c r="AG1490">
        <f>IF(MIS[[#This Row],[OrderSide]]="SELL",MIS[[#This Row],[VALUE]]-MIS[[#This Row],[LIVE_VALUE]],MIS[[#This Row],[LIVE_VALUE]]-MIS[[#This Row],[VALUE]])</f>
        <v>1406.25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NIFTY2552225000CE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  <c r="AL1490" t="str">
        <f>MIS[[#This Row],[Broker]]</f>
        <v>JM</v>
      </c>
      <c r="AM1490" t="str">
        <f>MIS[[#This Row],[ClientID]]</f>
        <v>12314604</v>
      </c>
    </row>
    <row r="1491" spans="1:39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168.75</v>
      </c>
      <c r="AE1491">
        <f>MIS[[#This Row],[OrderAverageTradedPrice]]*MIS[[#This Row],[OrderQuantity]]</f>
        <v>26711.25</v>
      </c>
      <c r="AF1491">
        <f>MIS[[#This Row],[LTP]]*MIS[[#This Row],[OrderQuantity]]</f>
        <v>25312.5</v>
      </c>
      <c r="AG1491">
        <f>IF(MIS[[#This Row],[OrderSide]]="SELL",MIS[[#This Row],[VALUE]]-MIS[[#This Row],[LIVE_VALUE]],MIS[[#This Row],[LIVE_VALUE]]-MIS[[#This Row],[VALUE]])</f>
        <v>1398.75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NIFTY2552225000CE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  <c r="AL1491" t="str">
        <f>MIS[[#This Row],[Broker]]</f>
        <v>JM</v>
      </c>
      <c r="AM1491" t="str">
        <f>MIS[[#This Row],[ClientID]]</f>
        <v>12314883</v>
      </c>
    </row>
    <row r="1492" spans="1:39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293.05</v>
      </c>
      <c r="AE1492">
        <f>MIS[[#This Row],[OrderAverageTradedPrice]]*MIS[[#This Row],[OrderQuantity]]</f>
        <v>46671</v>
      </c>
      <c r="AF1492">
        <f>MIS[[#This Row],[LTP]]*MIS[[#This Row],[OrderQuantity]]</f>
        <v>35166</v>
      </c>
      <c r="AG1492">
        <f>IF(MIS[[#This Row],[OrderSide]]="SELL",MIS[[#This Row],[VALUE]]-MIS[[#This Row],[LIVE_VALUE]],MIS[[#This Row],[LIVE_VALUE]]-MIS[[#This Row],[VALUE]])</f>
        <v>11505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2" t="str">
        <f>MIS[[#This Row],[TRADING SYMBOL]]</f>
        <v>SENSEX2552082200PE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MS</v>
      </c>
      <c r="AL1492" t="str">
        <f>MIS[[#This Row],[Broker]]</f>
        <v>AR</v>
      </c>
      <c r="AM1492" t="str">
        <f>MIS[[#This Row],[ClientID]]</f>
        <v>GDLP1S332</v>
      </c>
    </row>
    <row r="1493" spans="1:39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214.35</v>
      </c>
      <c r="AE1493">
        <f>MIS[[#This Row],[OrderAverageTradedPrice]]*MIS[[#This Row],[OrderQuantity]]</f>
        <v>54774</v>
      </c>
      <c r="AF1493">
        <f>MIS[[#This Row],[LTP]]*MIS[[#This Row],[OrderQuantity]]</f>
        <v>38583</v>
      </c>
      <c r="AG1493">
        <f>IF(MIS[[#This Row],[OrderSide]]="SELL",MIS[[#This Row],[VALUE]]-MIS[[#This Row],[LIVE_VALUE]],MIS[[#This Row],[LIVE_VALUE]]-MIS[[#This Row],[VALUE]])</f>
        <v>16191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3" t="str">
        <f>MIS[[#This Row],[TRADING SYMBOL]]</f>
        <v>SENSEX2552082000PE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MS</v>
      </c>
      <c r="AL1493" t="str">
        <f>MIS[[#This Row],[Broker]]</f>
        <v>AR</v>
      </c>
      <c r="AM1493" t="str">
        <f>MIS[[#This Row],[ClientID]]</f>
        <v>GKOHN3R110</v>
      </c>
    </row>
    <row r="1494" spans="1:39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281</v>
      </c>
      <c r="AE1494">
        <f>MIS[[#This Row],[OrderAverageTradedPrice]]*MIS[[#This Row],[OrderQuantity]]</f>
        <v>26762</v>
      </c>
      <c r="AF1494">
        <f>MIS[[#This Row],[LTP]]*MIS[[#This Row],[OrderQuantity]]</f>
        <v>22480</v>
      </c>
      <c r="AG1494">
        <f>IF(MIS[[#This Row],[OrderSide]]="SELL",MIS[[#This Row],[VALUE]]-MIS[[#This Row],[LIVE_VALUE]],MIS[[#This Row],[LIVE_VALUE]]-MIS[[#This Row],[VALUE]])</f>
        <v>4282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4" t="str">
        <f>MIS[[#This Row],[TRADING SYMBOL]]</f>
        <v>SENSEX2552082400CE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MS</v>
      </c>
      <c r="AL1494" t="str">
        <f>MIS[[#This Row],[Broker]]</f>
        <v>AR</v>
      </c>
      <c r="AM1494" t="str">
        <f>MIS[[#This Row],[ClientID]]</f>
        <v>GKOHNS211</v>
      </c>
    </row>
    <row r="1495" spans="1:39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214.35</v>
      </c>
      <c r="AE1495">
        <f>MIS[[#This Row],[OrderAverageTradedPrice]]*MIS[[#This Row],[OrderQuantity]]</f>
        <v>24320</v>
      </c>
      <c r="AF1495">
        <f>MIS[[#This Row],[LTP]]*MIS[[#This Row],[OrderQuantity]]</f>
        <v>17148</v>
      </c>
      <c r="AG1495">
        <f>IF(MIS[[#This Row],[OrderSide]]="SELL",MIS[[#This Row],[VALUE]]-MIS[[#This Row],[LIVE_VALUE]],MIS[[#This Row],[LIVE_VALUE]]-MIS[[#This Row],[VALUE]])</f>
        <v>7172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5" t="str">
        <f>MIS[[#This Row],[TRADING SYMBOL]]</f>
        <v>SENSEX2552082000PE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MS</v>
      </c>
      <c r="AL1495" t="str">
        <f>MIS[[#This Row],[Broker]]</f>
        <v>AR</v>
      </c>
      <c r="AM1495" t="str">
        <f>MIS[[#This Row],[ClientID]]</f>
        <v>GKOHNS211</v>
      </c>
    </row>
    <row r="1496" spans="1:39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250.5</v>
      </c>
      <c r="AE1496">
        <f>MIS[[#This Row],[OrderAverageTradedPrice]]*MIS[[#This Row],[OrderQuantity]]</f>
        <v>13784</v>
      </c>
      <c r="AF1496">
        <f>MIS[[#This Row],[LTP]]*MIS[[#This Row],[OrderQuantity]]</f>
        <v>10020</v>
      </c>
      <c r="AG1496">
        <f>IF(MIS[[#This Row],[OrderSide]]="SELL",MIS[[#This Row],[VALUE]]-MIS[[#This Row],[LIVE_VALUE]],MIS[[#This Row],[LIVE_VALUE]]-MIS[[#This Row],[VALUE]])</f>
        <v>3764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6" t="str">
        <f>MIS[[#This Row],[TRADING SYMBOL]]</f>
        <v>SENSEX2552082100PE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MS</v>
      </c>
      <c r="AL1496" t="str">
        <f>MIS[[#This Row],[Broker]]</f>
        <v>AR</v>
      </c>
      <c r="AM1496" t="str">
        <f>MIS[[#This Row],[ClientID]]</f>
        <v>JPA1043</v>
      </c>
    </row>
    <row r="1497" spans="1:39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281</v>
      </c>
      <c r="AE1497">
        <f>MIS[[#This Row],[OrderAverageTradedPrice]]*MIS[[#This Row],[OrderQuantity]]</f>
        <v>13414</v>
      </c>
      <c r="AF1497">
        <f>MIS[[#This Row],[LTP]]*MIS[[#This Row],[OrderQuantity]]</f>
        <v>11240</v>
      </c>
      <c r="AG1497">
        <f>IF(MIS[[#This Row],[OrderSide]]="SELL",MIS[[#This Row],[VALUE]]-MIS[[#This Row],[LIVE_VALUE]],MIS[[#This Row],[LIVE_VALUE]]-MIS[[#This Row],[VALUE]])</f>
        <v>2174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7" t="str">
        <f>MIS[[#This Row],[TRADING SYMBOL]]</f>
        <v>SENSEX2552082400CE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MS</v>
      </c>
      <c r="AL1497" t="str">
        <f>MIS[[#This Row],[Broker]]</f>
        <v>AR</v>
      </c>
      <c r="AM1497" t="str">
        <f>MIS[[#This Row],[ClientID]]</f>
        <v>JPA1043</v>
      </c>
    </row>
    <row r="1498" spans="1:39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214.35</v>
      </c>
      <c r="AE1498">
        <f>MIS[[#This Row],[OrderAverageTradedPrice]]*MIS[[#This Row],[OrderQuantity]]</f>
        <v>12174</v>
      </c>
      <c r="AF1498">
        <f>MIS[[#This Row],[LTP]]*MIS[[#This Row],[OrderQuantity]]</f>
        <v>8574</v>
      </c>
      <c r="AG1498">
        <f>IF(MIS[[#This Row],[OrderSide]]="SELL",MIS[[#This Row],[VALUE]]-MIS[[#This Row],[LIVE_VALUE]],MIS[[#This Row],[LIVE_VALUE]]-MIS[[#This Row],[VALUE]])</f>
        <v>3600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8" t="str">
        <f>MIS[[#This Row],[TRADING SYMBOL]]</f>
        <v>SENSEX2552082000PE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MS</v>
      </c>
      <c r="AL1498" t="str">
        <f>MIS[[#This Row],[Broker]]</f>
        <v>AR</v>
      </c>
      <c r="AM1498" t="str">
        <f>MIS[[#This Row],[ClientID]]</f>
        <v>JPF1A119</v>
      </c>
    </row>
    <row r="1499" spans="1:39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11.65</v>
      </c>
      <c r="AE1499">
        <f>MIS[[#This Row],[OrderAverageTradedPrice]]*MIS[[#This Row],[OrderQuantity]]</f>
        <v>397</v>
      </c>
      <c r="AF1499">
        <f>MIS[[#This Row],[LTP]]*MIS[[#This Row],[OrderQuantity]]</f>
        <v>233</v>
      </c>
      <c r="AG1499">
        <f>IF(MIS[[#This Row],[OrderSide]]="SELL",MIS[[#This Row],[VALUE]]-MIS[[#This Row],[LIVE_VALUE]],MIS[[#This Row],[LIVE_VALUE]]-MIS[[#This Row],[VALUE]])</f>
        <v>-164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99" t="str">
        <f>MIS[[#This Row],[TRADING SYMBOL]]</f>
        <v>SENSEX2552079800PE</v>
      </c>
      <c r="AJ1499" t="str">
        <f>IF(RIGHT(MIS[[#This Row],[Main/Hedge]],4)="MAIN","MAIN","HEDGE")</f>
        <v>HEDGE</v>
      </c>
      <c r="AK1499" t="str" cm="1">
        <f t="array" ref="AK1499">_xlfn._xlws.FILTER(Table4[Column1],ISNUMBER(SEARCH(Table4[Column1],MIS[[#This Row],[OrderUniqueIdentifier]])),"")</f>
        <v>NOTREND</v>
      </c>
      <c r="AL1499" t="str">
        <f>MIS[[#This Row],[Broker]]</f>
        <v>AR</v>
      </c>
      <c r="AM1499" t="str">
        <f>MIS[[#This Row],[ClientID]]</f>
        <v>JPF1A121</v>
      </c>
    </row>
    <row r="1500" spans="1:39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250.5</v>
      </c>
      <c r="AE1500">
        <f>MIS[[#This Row],[OrderAverageTradedPrice]]*MIS[[#This Row],[OrderQuantity]]</f>
        <v>13790</v>
      </c>
      <c r="AF1500">
        <f>MIS[[#This Row],[LTP]]*MIS[[#This Row],[OrderQuantity]]</f>
        <v>10020</v>
      </c>
      <c r="AG1500">
        <f>IF(MIS[[#This Row],[OrderSide]]="SELL",MIS[[#This Row],[VALUE]]-MIS[[#This Row],[LIVE_VALUE]],MIS[[#This Row],[LIVE_VALUE]]-MIS[[#This Row],[VALUE]])</f>
        <v>3770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0" t="str">
        <f>MIS[[#This Row],[TRADING SYMBOL]]</f>
        <v>SENSEX2552082100PE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MS</v>
      </c>
      <c r="AL1500" t="str">
        <f>MIS[[#This Row],[Broker]]</f>
        <v>AR</v>
      </c>
      <c r="AM1500" t="str">
        <f>MIS[[#This Row],[ClientID]]</f>
        <v>JPF1A187</v>
      </c>
    </row>
    <row r="1501" spans="1:39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281</v>
      </c>
      <c r="AE1501">
        <f>MIS[[#This Row],[OrderAverageTradedPrice]]*MIS[[#This Row],[OrderQuantity]]</f>
        <v>13385</v>
      </c>
      <c r="AF1501">
        <f>MIS[[#This Row],[LTP]]*MIS[[#This Row],[OrderQuantity]]</f>
        <v>11240</v>
      </c>
      <c r="AG1501">
        <f>IF(MIS[[#This Row],[OrderSide]]="SELL",MIS[[#This Row],[VALUE]]-MIS[[#This Row],[LIVE_VALUE]],MIS[[#This Row],[LIVE_VALUE]]-MIS[[#This Row],[VALUE]])</f>
        <v>2145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1" t="str">
        <f>MIS[[#This Row],[TRADING SYMBOL]]</f>
        <v>SENSEX2552082400CE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MS</v>
      </c>
      <c r="AL1501" t="str">
        <f>MIS[[#This Row],[Broker]]</f>
        <v>AR</v>
      </c>
      <c r="AM1501" t="str">
        <f>MIS[[#This Row],[ClientID]]</f>
        <v>JPF1A187</v>
      </c>
    </row>
    <row r="1502" spans="1:39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281</v>
      </c>
      <c r="AE1502">
        <f>MIS[[#This Row],[OrderAverageTradedPrice]]*MIS[[#This Row],[OrderQuantity]]</f>
        <v>6706</v>
      </c>
      <c r="AF1502">
        <f>MIS[[#This Row],[LTP]]*MIS[[#This Row],[OrderQuantity]]</f>
        <v>5620</v>
      </c>
      <c r="AG1502">
        <f>IF(MIS[[#This Row],[OrderSide]]="SELL",MIS[[#This Row],[VALUE]]-MIS[[#This Row],[LIVE_VALUE]],MIS[[#This Row],[LIVE_VALUE]]-MIS[[#This Row],[VALUE]])</f>
        <v>1086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2" t="str">
        <f>MIS[[#This Row],[TRADING SYMBOL]]</f>
        <v>SENSEX2552082400CE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MS</v>
      </c>
      <c r="AL1502" t="str">
        <f>MIS[[#This Row],[Broker]]</f>
        <v>AR</v>
      </c>
      <c r="AM1502" t="str">
        <f>MIS[[#This Row],[ClientID]]</f>
        <v>JPF1A188</v>
      </c>
    </row>
    <row r="1503" spans="1:39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214.35</v>
      </c>
      <c r="AE1503">
        <f>MIS[[#This Row],[OrderAverageTradedPrice]]*MIS[[#This Row],[OrderQuantity]]</f>
        <v>24283</v>
      </c>
      <c r="AF1503">
        <f>MIS[[#This Row],[LTP]]*MIS[[#This Row],[OrderQuantity]]</f>
        <v>17148</v>
      </c>
      <c r="AG1503">
        <f>IF(MIS[[#This Row],[OrderSide]]="SELL",MIS[[#This Row],[VALUE]]-MIS[[#This Row],[LIVE_VALUE]],MIS[[#This Row],[LIVE_VALUE]]-MIS[[#This Row],[VALUE]])</f>
        <v>7135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3" t="str">
        <f>MIS[[#This Row],[TRADING SYMBOL]]</f>
        <v>SENSEX2552082000PE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MS</v>
      </c>
      <c r="AL1503" t="str">
        <f>MIS[[#This Row],[Broker]]</f>
        <v>AR</v>
      </c>
      <c r="AM1503" t="str">
        <f>MIS[[#This Row],[ClientID]]</f>
        <v>JPF1A195</v>
      </c>
    </row>
    <row r="1504" spans="1:39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377</v>
      </c>
      <c r="AE1504">
        <f>MIS[[#This Row],[OrderAverageTradedPrice]]*MIS[[#This Row],[OrderQuantity]]</f>
        <v>8622</v>
      </c>
      <c r="AF1504">
        <f>MIS[[#This Row],[LTP]]*MIS[[#This Row],[OrderQuantity]]</f>
        <v>7540</v>
      </c>
      <c r="AG1504">
        <f>IF(MIS[[#This Row],[OrderSide]]="SELL",MIS[[#This Row],[VALUE]]-MIS[[#This Row],[LIVE_VALUE]],MIS[[#This Row],[LIVE_VALUE]]-MIS[[#This Row],[VALUE]])</f>
        <v>1082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4" t="str">
        <f>MIS[[#This Row],[TRADING SYMBOL]]</f>
        <v>SENSEX2552082200CE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MS</v>
      </c>
      <c r="AL1504" t="str">
        <f>MIS[[#This Row],[Broker]]</f>
        <v>AR</v>
      </c>
      <c r="AM1504" t="str">
        <f>MIS[[#This Row],[ClientID]]</f>
        <v>JPF1A206</v>
      </c>
    </row>
    <row r="1505" spans="1:39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293.05</v>
      </c>
      <c r="AE1505">
        <f>MIS[[#This Row],[OrderAverageTradedPrice]]*MIS[[#This Row],[OrderQuantity]]</f>
        <v>132442</v>
      </c>
      <c r="AF1505">
        <f>MIS[[#This Row],[LTP]]*MIS[[#This Row],[OrderQuantity]]</f>
        <v>99637</v>
      </c>
      <c r="AG1505">
        <f>IF(MIS[[#This Row],[OrderSide]]="SELL",MIS[[#This Row],[VALUE]]-MIS[[#This Row],[LIVE_VALUE]],MIS[[#This Row],[LIVE_VALUE]]-MIS[[#This Row],[VALUE]])</f>
        <v>32805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5" t="str">
        <f>MIS[[#This Row],[TRADING SYMBOL]]</f>
        <v>SENSEX2552082200PE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MS</v>
      </c>
      <c r="AL1505" t="str">
        <f>MIS[[#This Row],[Broker]]</f>
        <v>AR</v>
      </c>
      <c r="AM1505" t="str">
        <f>MIS[[#This Row],[ClientID]]</f>
        <v>JPF1A207</v>
      </c>
    </row>
    <row r="1506" spans="1:39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214.35</v>
      </c>
      <c r="AE1506">
        <f>MIS[[#This Row],[OrderAverageTradedPrice]]*MIS[[#This Row],[OrderQuantity]]</f>
        <v>18264</v>
      </c>
      <c r="AF1506">
        <f>MIS[[#This Row],[LTP]]*MIS[[#This Row],[OrderQuantity]]</f>
        <v>12861</v>
      </c>
      <c r="AG1506">
        <f>IF(MIS[[#This Row],[OrderSide]]="SELL",MIS[[#This Row],[VALUE]]-MIS[[#This Row],[LIVE_VALUE]],MIS[[#This Row],[LIVE_VALUE]]-MIS[[#This Row],[VALUE]])</f>
        <v>5403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6" t="str">
        <f>MIS[[#This Row],[TRADING SYMBOL]]</f>
        <v>SENSEX2552082000PE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MS</v>
      </c>
      <c r="AL1506" t="str">
        <f>MIS[[#This Row],[Broker]]</f>
        <v>AR</v>
      </c>
      <c r="AM1506" t="str">
        <f>MIS[[#This Row],[ClientID]]</f>
        <v>JPF1A229</v>
      </c>
    </row>
    <row r="1507" spans="1:39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6.55</v>
      </c>
      <c r="AE1507">
        <f>MIS[[#This Row],[OrderAverageTradedPrice]]*MIS[[#This Row],[OrderQuantity]]</f>
        <v>642</v>
      </c>
      <c r="AF1507">
        <f>MIS[[#This Row],[LTP]]*MIS[[#This Row],[OrderQuantity]]</f>
        <v>393</v>
      </c>
      <c r="AG1507">
        <f>IF(MIS[[#This Row],[OrderSide]]="SELL",MIS[[#This Row],[VALUE]]-MIS[[#This Row],[LIVE_VALUE]],MIS[[#This Row],[LIVE_VALUE]]-MIS[[#This Row],[VALUE]])</f>
        <v>-249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07" t="str">
        <f>MIS[[#This Row],[TRADING SYMBOL]]</f>
        <v>SENSEX2552084800CE</v>
      </c>
      <c r="AJ1507" t="str">
        <f>IF(RIGHT(MIS[[#This Row],[Main/Hedge]],4)="MAIN","MAIN","HEDGE")</f>
        <v>HEDGE</v>
      </c>
      <c r="AK1507" t="str" cm="1">
        <f t="array" ref="AK1507">_xlfn._xlws.FILTER(Table4[Column1],ISNUMBER(SEARCH(Table4[Column1],MIS[[#This Row],[OrderUniqueIdentifier]])),"")</f>
        <v>NOTREND</v>
      </c>
      <c r="AL1507" t="str">
        <f>MIS[[#This Row],[Broker]]</f>
        <v>AR</v>
      </c>
      <c r="AM1507" t="str">
        <f>MIS[[#This Row],[ClientID]]</f>
        <v>JPF1A229</v>
      </c>
    </row>
    <row r="1508" spans="1:39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281</v>
      </c>
      <c r="AE1508">
        <f>MIS[[#This Row],[OrderAverageTradedPrice]]*MIS[[#This Row],[OrderQuantity]]</f>
        <v>26827</v>
      </c>
      <c r="AF1508">
        <f>MIS[[#This Row],[LTP]]*MIS[[#This Row],[OrderQuantity]]</f>
        <v>22480</v>
      </c>
      <c r="AG1508">
        <f>IF(MIS[[#This Row],[OrderSide]]="SELL",MIS[[#This Row],[VALUE]]-MIS[[#This Row],[LIVE_VALUE]],MIS[[#This Row],[LIVE_VALUE]]-MIS[[#This Row],[VALUE]])</f>
        <v>4347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8" t="str">
        <f>MIS[[#This Row],[TRADING SYMBOL]]</f>
        <v>SENSEX2552082400CE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MS</v>
      </c>
      <c r="AL1508" t="str">
        <f>MIS[[#This Row],[Broker]]</f>
        <v>AR</v>
      </c>
      <c r="AM1508" t="str">
        <f>MIS[[#This Row],[ClientID]]</f>
        <v>JPF1C156</v>
      </c>
    </row>
    <row r="1509" spans="1:39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214.35</v>
      </c>
      <c r="AE1509">
        <f>MIS[[#This Row],[OrderAverageTradedPrice]]*MIS[[#This Row],[OrderQuantity]]</f>
        <v>24301</v>
      </c>
      <c r="AF1509">
        <f>MIS[[#This Row],[LTP]]*MIS[[#This Row],[OrderQuantity]]</f>
        <v>17148</v>
      </c>
      <c r="AG1509">
        <f>IF(MIS[[#This Row],[OrderSide]]="SELL",MIS[[#This Row],[VALUE]]-MIS[[#This Row],[LIVE_VALUE]],MIS[[#This Row],[LIVE_VALUE]]-MIS[[#This Row],[VALUE]])</f>
        <v>7153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9" t="str">
        <f>MIS[[#This Row],[TRADING SYMBOL]]</f>
        <v>SENSEX2552082000PE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MS</v>
      </c>
      <c r="AL1509" t="str">
        <f>MIS[[#This Row],[Broker]]</f>
        <v>AR</v>
      </c>
      <c r="AM1509" t="str">
        <f>MIS[[#This Row],[ClientID]]</f>
        <v>JPF1C156</v>
      </c>
    </row>
    <row r="1510" spans="1:39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66.5</v>
      </c>
      <c r="AE1510">
        <f>MIS[[#This Row],[OrderAverageTradedPrice]]*MIS[[#This Row],[OrderQuantity]]</f>
        <v>10778</v>
      </c>
      <c r="AF1510">
        <f>MIS[[#This Row],[LTP]]*MIS[[#This Row],[OrderQuantity]]</f>
        <v>6650</v>
      </c>
      <c r="AG1510">
        <f>IF(MIS[[#This Row],[OrderSide]]="SELL",MIS[[#This Row],[VALUE]]-MIS[[#This Row],[LIVE_VALUE]],MIS[[#This Row],[LIVE_VALUE]]-MIS[[#This Row],[VALUE]])</f>
        <v>-4128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0" t="str">
        <f>MIS[[#This Row],[TRADING SYMBOL]]</f>
        <v>SENSEX2552081200PE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MS</v>
      </c>
      <c r="AL1510" t="str">
        <f>MIS[[#This Row],[Broker]]</f>
        <v>AR</v>
      </c>
      <c r="AM1510" t="str">
        <f>MIS[[#This Row],[ClientID]]</f>
        <v>JPF1D108</v>
      </c>
    </row>
    <row r="1511" spans="1:39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10.4</v>
      </c>
      <c r="AE1511">
        <f>MIS[[#This Row],[OrderAverageTradedPrice]]*MIS[[#This Row],[OrderQuantity]]</f>
        <v>2130</v>
      </c>
      <c r="AF1511">
        <f>MIS[[#This Row],[LTP]]*MIS[[#This Row],[OrderQuantity]]</f>
        <v>1248</v>
      </c>
      <c r="AG1511">
        <f>IF(MIS[[#This Row],[OrderSide]]="SELL",MIS[[#This Row],[VALUE]]-MIS[[#This Row],[LIVE_VALUE]],MIS[[#This Row],[LIVE_VALUE]]-MIS[[#This Row],[VALUE]])</f>
        <v>-882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1" t="str">
        <f>MIS[[#This Row],[TRADING SYMBOL]]</f>
        <v>SENSEX2552079700PE</v>
      </c>
      <c r="AJ1511" t="str">
        <f>IF(RIGHT(MIS[[#This Row],[Main/Hedge]],4)="MAIN","MAIN","HEDGE")</f>
        <v>HEDGE</v>
      </c>
      <c r="AK1511" t="str" cm="1">
        <f t="array" ref="AK1511">_xlfn._xlws.FILTER(Table4[Column1],ISNUMBER(SEARCH(Table4[Column1],MIS[[#This Row],[OrderUniqueIdentifier]])),"")</f>
        <v>NOTREND</v>
      </c>
      <c r="AL1511" t="str">
        <f>MIS[[#This Row],[Broker]]</f>
        <v>AR</v>
      </c>
      <c r="AM1511" t="str">
        <f>MIS[[#This Row],[ClientID]]</f>
        <v>JPF1D108</v>
      </c>
    </row>
    <row r="1512" spans="1:39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250.5</v>
      </c>
      <c r="AE1512">
        <f>MIS[[#This Row],[OrderAverageTradedPrice]]*MIS[[#This Row],[OrderQuantity]]</f>
        <v>13772</v>
      </c>
      <c r="AF1512">
        <f>MIS[[#This Row],[LTP]]*MIS[[#This Row],[OrderQuantity]]</f>
        <v>10020</v>
      </c>
      <c r="AG1512">
        <f>IF(MIS[[#This Row],[OrderSide]]="SELL",MIS[[#This Row],[VALUE]]-MIS[[#This Row],[LIVE_VALUE]],MIS[[#This Row],[LIVE_VALUE]]-MIS[[#This Row],[VALUE]])</f>
        <v>3752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2" t="str">
        <f>MIS[[#This Row],[TRADING SYMBOL]]</f>
        <v>SENSEX2552082100PE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MS</v>
      </c>
      <c r="AL1512" t="str">
        <f>MIS[[#This Row],[Broker]]</f>
        <v>AR</v>
      </c>
      <c r="AM1512" t="str">
        <f>MIS[[#This Row],[ClientID]]</f>
        <v>JPF1D162</v>
      </c>
    </row>
    <row r="1513" spans="1:39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377</v>
      </c>
      <c r="AE1513">
        <f>MIS[[#This Row],[OrderAverageTradedPrice]]*MIS[[#This Row],[OrderQuantity]]</f>
        <v>8645</v>
      </c>
      <c r="AF1513">
        <f>MIS[[#This Row],[LTP]]*MIS[[#This Row],[OrderQuantity]]</f>
        <v>7540</v>
      </c>
      <c r="AG1513">
        <f>IF(MIS[[#This Row],[OrderSide]]="SELL",MIS[[#This Row],[VALUE]]-MIS[[#This Row],[LIVE_VALUE]],MIS[[#This Row],[LIVE_VALUE]]-MIS[[#This Row],[VALUE]])</f>
        <v>1105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3" t="str">
        <f>MIS[[#This Row],[TRADING SYMBOL]]</f>
        <v>SENSEX2552082200CE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MS</v>
      </c>
      <c r="AL1513" t="str">
        <f>MIS[[#This Row],[Broker]]</f>
        <v>AR</v>
      </c>
      <c r="AM1513" t="str">
        <f>MIS[[#This Row],[ClientID]]</f>
        <v>JPF1D166</v>
      </c>
    </row>
    <row r="1514" spans="1:39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281</v>
      </c>
      <c r="AE1514">
        <f>MIS[[#This Row],[OrderAverageTradedPrice]]*MIS[[#This Row],[OrderQuantity]]</f>
        <v>33415</v>
      </c>
      <c r="AF1514">
        <f>MIS[[#This Row],[LTP]]*MIS[[#This Row],[OrderQuantity]]</f>
        <v>28100</v>
      </c>
      <c r="AG1514">
        <f>IF(MIS[[#This Row],[OrderSide]]="SELL",MIS[[#This Row],[VALUE]]-MIS[[#This Row],[LIVE_VALUE]],MIS[[#This Row],[LIVE_VALUE]]-MIS[[#This Row],[VALUE]])</f>
        <v>5315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4" t="str">
        <f>MIS[[#This Row],[TRADING SYMBOL]]</f>
        <v>SENSEX2552082400CE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MS</v>
      </c>
      <c r="AL1514" t="str">
        <f>MIS[[#This Row],[Broker]]</f>
        <v>AR</v>
      </c>
      <c r="AM1514" t="str">
        <f>MIS[[#This Row],[ClientID]]</f>
        <v>JPF1H158</v>
      </c>
    </row>
    <row r="1515" spans="1:39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214.35</v>
      </c>
      <c r="AE1515">
        <f>MIS[[#This Row],[OrderAverageTradedPrice]]*MIS[[#This Row],[OrderQuantity]]</f>
        <v>30401</v>
      </c>
      <c r="AF1515">
        <f>MIS[[#This Row],[LTP]]*MIS[[#This Row],[OrderQuantity]]</f>
        <v>21435</v>
      </c>
      <c r="AG1515">
        <f>IF(MIS[[#This Row],[OrderSide]]="SELL",MIS[[#This Row],[VALUE]]-MIS[[#This Row],[LIVE_VALUE]],MIS[[#This Row],[LIVE_VALUE]]-MIS[[#This Row],[VALUE]])</f>
        <v>8966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5" t="str">
        <f>MIS[[#This Row],[TRADING SYMBOL]]</f>
        <v>SENSEX2552082000PE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MS</v>
      </c>
      <c r="AL1515" t="str">
        <f>MIS[[#This Row],[Broker]]</f>
        <v>AR</v>
      </c>
      <c r="AM1515" t="str">
        <f>MIS[[#This Row],[ClientID]]</f>
        <v>JPF1H158</v>
      </c>
    </row>
    <row r="1516" spans="1:39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377</v>
      </c>
      <c r="AE1516">
        <f>MIS[[#This Row],[OrderAverageTradedPrice]]*MIS[[#This Row],[OrderQuantity]]</f>
        <v>8647</v>
      </c>
      <c r="AF1516">
        <f>MIS[[#This Row],[LTP]]*MIS[[#This Row],[OrderQuantity]]</f>
        <v>7540</v>
      </c>
      <c r="AG1516">
        <f>IF(MIS[[#This Row],[OrderSide]]="SELL",MIS[[#This Row],[VALUE]]-MIS[[#This Row],[LIVE_VALUE]],MIS[[#This Row],[LIVE_VALUE]]-MIS[[#This Row],[VALUE]])</f>
        <v>1107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6" t="str">
        <f>MIS[[#This Row],[TRADING SYMBOL]]</f>
        <v>SENSEX2552082200CE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MS</v>
      </c>
      <c r="AL1516" t="str">
        <f>MIS[[#This Row],[Broker]]</f>
        <v>AR</v>
      </c>
      <c r="AM1516" t="str">
        <f>MIS[[#This Row],[ClientID]]</f>
        <v>JPF1J101</v>
      </c>
    </row>
    <row r="1517" spans="1:39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281</v>
      </c>
      <c r="AE1517">
        <f>MIS[[#This Row],[OrderAverageTradedPrice]]*MIS[[#This Row],[OrderQuantity]]</f>
        <v>6706</v>
      </c>
      <c r="AF1517">
        <f>MIS[[#This Row],[LTP]]*MIS[[#This Row],[OrderQuantity]]</f>
        <v>5620</v>
      </c>
      <c r="AG1517">
        <f>IF(MIS[[#This Row],[OrderSide]]="SELL",MIS[[#This Row],[VALUE]]-MIS[[#This Row],[LIVE_VALUE]],MIS[[#This Row],[LIVE_VALUE]]-MIS[[#This Row],[VALUE]])</f>
        <v>1086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7" t="str">
        <f>MIS[[#This Row],[TRADING SYMBOL]]</f>
        <v>SENSEX2552082400CE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MS</v>
      </c>
      <c r="AL1517" t="str">
        <f>MIS[[#This Row],[Broker]]</f>
        <v>AR</v>
      </c>
      <c r="AM1517" t="str">
        <f>MIS[[#This Row],[ClientID]]</f>
        <v>JPF1K172</v>
      </c>
    </row>
    <row r="1518" spans="1:39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6.55</v>
      </c>
      <c r="AE1518">
        <f>MIS[[#This Row],[OrderAverageTradedPrice]]*MIS[[#This Row],[OrderQuantity]]</f>
        <v>213</v>
      </c>
      <c r="AF1518">
        <f>MIS[[#This Row],[LTP]]*MIS[[#This Row],[OrderQuantity]]</f>
        <v>131</v>
      </c>
      <c r="AG1518">
        <f>IF(MIS[[#This Row],[OrderSide]]="SELL",MIS[[#This Row],[VALUE]]-MIS[[#This Row],[LIVE_VALUE]],MIS[[#This Row],[LIVE_VALUE]]-MIS[[#This Row],[VALUE]])</f>
        <v>-82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8" t="str">
        <f>MIS[[#This Row],[TRADING SYMBOL]]</f>
        <v>SENSEX2552084800CE</v>
      </c>
      <c r="AJ1518" t="str">
        <f>IF(RIGHT(MIS[[#This Row],[Main/Hedge]],4)="MAIN","MAIN","HEDGE")</f>
        <v>HEDGE</v>
      </c>
      <c r="AK1518" t="str" cm="1">
        <f t="array" ref="AK1518">_xlfn._xlws.FILTER(Table4[Column1],ISNUMBER(SEARCH(Table4[Column1],MIS[[#This Row],[OrderUniqueIdentifier]])),"")</f>
        <v>NOTREND</v>
      </c>
      <c r="AL1518" t="str">
        <f>MIS[[#This Row],[Broker]]</f>
        <v>AR</v>
      </c>
      <c r="AM1518" t="str">
        <f>MIS[[#This Row],[ClientID]]</f>
        <v>JPF1M174</v>
      </c>
    </row>
    <row r="1519" spans="1:39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377</v>
      </c>
      <c r="AE1519">
        <f>MIS[[#This Row],[OrderAverageTradedPrice]]*MIS[[#This Row],[OrderQuantity]]</f>
        <v>43158</v>
      </c>
      <c r="AF1519">
        <f>MIS[[#This Row],[LTP]]*MIS[[#This Row],[OrderQuantity]]</f>
        <v>37700</v>
      </c>
      <c r="AG1519">
        <f>IF(MIS[[#This Row],[OrderSide]]="SELL",MIS[[#This Row],[VALUE]]-MIS[[#This Row],[LIVE_VALUE]],MIS[[#This Row],[LIVE_VALUE]]-MIS[[#This Row],[VALUE]])</f>
        <v>5458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9" t="str">
        <f>MIS[[#This Row],[TRADING SYMBOL]]</f>
        <v>SENSEX2552082200CE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MS</v>
      </c>
      <c r="AL1519" t="str">
        <f>MIS[[#This Row],[Broker]]</f>
        <v>AR</v>
      </c>
      <c r="AM1519" t="str">
        <f>MIS[[#This Row],[ClientID]]</f>
        <v>JPF1M176</v>
      </c>
    </row>
    <row r="1520" spans="1:39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214.35</v>
      </c>
      <c r="AE1520">
        <f>MIS[[#This Row],[OrderAverageTradedPrice]]*MIS[[#This Row],[OrderQuantity]]</f>
        <v>24352</v>
      </c>
      <c r="AF1520">
        <f>MIS[[#This Row],[LTP]]*MIS[[#This Row],[OrderQuantity]]</f>
        <v>17148</v>
      </c>
      <c r="AG1520">
        <f>IF(MIS[[#This Row],[OrderSide]]="SELL",MIS[[#This Row],[VALUE]]-MIS[[#This Row],[LIVE_VALUE]],MIS[[#This Row],[LIVE_VALUE]]-MIS[[#This Row],[VALUE]])</f>
        <v>7204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0" t="str">
        <f>MIS[[#This Row],[TRADING SYMBOL]]</f>
        <v>SENSEX2552082000PE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MS</v>
      </c>
      <c r="AL1520" t="str">
        <f>MIS[[#This Row],[Broker]]</f>
        <v>AR</v>
      </c>
      <c r="AM1520" t="str">
        <f>MIS[[#This Row],[ClientID]]</f>
        <v>JPF1N112</v>
      </c>
    </row>
    <row r="1521" spans="1:39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6.55</v>
      </c>
      <c r="AE1521">
        <f>MIS[[#This Row],[OrderAverageTradedPrice]]*MIS[[#This Row],[OrderQuantity]]</f>
        <v>852</v>
      </c>
      <c r="AF1521">
        <f>MIS[[#This Row],[LTP]]*MIS[[#This Row],[OrderQuantity]]</f>
        <v>524</v>
      </c>
      <c r="AG1521">
        <f>IF(MIS[[#This Row],[OrderSide]]="SELL",MIS[[#This Row],[VALUE]]-MIS[[#This Row],[LIVE_VALUE]],MIS[[#This Row],[LIVE_VALUE]]-MIS[[#This Row],[VALUE]])</f>
        <v>-328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1" t="str">
        <f>MIS[[#This Row],[TRADING SYMBOL]]</f>
        <v>SENSEX2552084800CE</v>
      </c>
      <c r="AJ1521" t="str">
        <f>IF(RIGHT(MIS[[#This Row],[Main/Hedge]],4)="MAIN","MAIN","HEDGE")</f>
        <v>HEDGE</v>
      </c>
      <c r="AK1521" t="str" cm="1">
        <f t="array" ref="AK1521">_xlfn._xlws.FILTER(Table4[Column1],ISNUMBER(SEARCH(Table4[Column1],MIS[[#This Row],[OrderUniqueIdentifier]])),"")</f>
        <v>NOTREND</v>
      </c>
      <c r="AL1521" t="str">
        <f>MIS[[#This Row],[Broker]]</f>
        <v>AR</v>
      </c>
      <c r="AM1521" t="str">
        <f>MIS[[#This Row],[ClientID]]</f>
        <v>JPF1N117</v>
      </c>
    </row>
    <row r="1522" spans="1:39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377</v>
      </c>
      <c r="AE1522">
        <f>MIS[[#This Row],[OrderAverageTradedPrice]]*MIS[[#This Row],[OrderQuantity]]</f>
        <v>17279</v>
      </c>
      <c r="AF1522">
        <f>MIS[[#This Row],[LTP]]*MIS[[#This Row],[OrderQuantity]]</f>
        <v>15080</v>
      </c>
      <c r="AG1522">
        <f>IF(MIS[[#This Row],[OrderSide]]="SELL",MIS[[#This Row],[VALUE]]-MIS[[#This Row],[LIVE_VALUE]],MIS[[#This Row],[LIVE_VALUE]]-MIS[[#This Row],[VALUE]])</f>
        <v>2199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2" t="str">
        <f>MIS[[#This Row],[TRADING SYMBOL]]</f>
        <v>SENSEX2552082200CE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MS</v>
      </c>
      <c r="AL1522" t="str">
        <f>MIS[[#This Row],[Broker]]</f>
        <v>AR</v>
      </c>
      <c r="AM1522" t="str">
        <f>MIS[[#This Row],[ClientID]]</f>
        <v>JPF1N171</v>
      </c>
    </row>
    <row r="1523" spans="1:39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377</v>
      </c>
      <c r="AE1523">
        <f>MIS[[#This Row],[OrderAverageTradedPrice]]*MIS[[#This Row],[OrderQuantity]]</f>
        <v>86412</v>
      </c>
      <c r="AF1523">
        <f>MIS[[#This Row],[LTP]]*MIS[[#This Row],[OrderQuantity]]</f>
        <v>75400</v>
      </c>
      <c r="AG1523">
        <f>IF(MIS[[#This Row],[OrderSide]]="SELL",MIS[[#This Row],[VALUE]]-MIS[[#This Row],[LIVE_VALUE]],MIS[[#This Row],[LIVE_VALUE]]-MIS[[#This Row],[VALUE]])</f>
        <v>11012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3" t="str">
        <f>MIS[[#This Row],[TRADING SYMBOL]]</f>
        <v>SENSEX2552082200CE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MS</v>
      </c>
      <c r="AL1523" t="str">
        <f>MIS[[#This Row],[Broker]]</f>
        <v>AR</v>
      </c>
      <c r="AM1523" t="str">
        <f>MIS[[#This Row],[ClientID]]</f>
        <v>JPF1N172</v>
      </c>
    </row>
    <row r="1524" spans="1:39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293.05</v>
      </c>
      <c r="AE1524">
        <f>MIS[[#This Row],[OrderAverageTradedPrice]]*MIS[[#This Row],[OrderQuantity]]</f>
        <v>77764</v>
      </c>
      <c r="AF1524">
        <f>MIS[[#This Row],[LTP]]*MIS[[#This Row],[OrderQuantity]]</f>
        <v>58610</v>
      </c>
      <c r="AG1524">
        <f>IF(MIS[[#This Row],[OrderSide]]="SELL",MIS[[#This Row],[VALUE]]-MIS[[#This Row],[LIVE_VALUE]],MIS[[#This Row],[LIVE_VALUE]]-MIS[[#This Row],[VALUE]])</f>
        <v>19154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4" t="str">
        <f>MIS[[#This Row],[TRADING SYMBOL]]</f>
        <v>SENSEX2552082200PE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MS</v>
      </c>
      <c r="AL1524" t="str">
        <f>MIS[[#This Row],[Broker]]</f>
        <v>AR</v>
      </c>
      <c r="AM1524" t="str">
        <f>MIS[[#This Row],[ClientID]]</f>
        <v>JPF1N172</v>
      </c>
    </row>
    <row r="1525" spans="1:39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377</v>
      </c>
      <c r="AE1525">
        <f>MIS[[#This Row],[OrderAverageTradedPrice]]*MIS[[#This Row],[OrderQuantity]]</f>
        <v>8646</v>
      </c>
      <c r="AF1525">
        <f>MIS[[#This Row],[LTP]]*MIS[[#This Row],[OrderQuantity]]</f>
        <v>7540</v>
      </c>
      <c r="AG1525">
        <f>IF(MIS[[#This Row],[OrderSide]]="SELL",MIS[[#This Row],[VALUE]]-MIS[[#This Row],[LIVE_VALUE]],MIS[[#This Row],[LIVE_VALUE]]-MIS[[#This Row],[VALUE]])</f>
        <v>1106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5" t="str">
        <f>MIS[[#This Row],[TRADING SYMBOL]]</f>
        <v>SENSEX2552082200CE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MS</v>
      </c>
      <c r="AL1525" t="str">
        <f>MIS[[#This Row],[Broker]]</f>
        <v>AR</v>
      </c>
      <c r="AM1525" t="str">
        <f>MIS[[#This Row],[ClientID]]</f>
        <v>JPF1N180</v>
      </c>
    </row>
    <row r="1526" spans="1:39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6.55</v>
      </c>
      <c r="AE1526">
        <f>MIS[[#This Row],[OrderAverageTradedPrice]]*MIS[[#This Row],[OrderQuantity]]</f>
        <v>214</v>
      </c>
      <c r="AF1526">
        <f>MIS[[#This Row],[LTP]]*MIS[[#This Row],[OrderQuantity]]</f>
        <v>131</v>
      </c>
      <c r="AG1526">
        <f>IF(MIS[[#This Row],[OrderSide]]="SELL",MIS[[#This Row],[VALUE]]-MIS[[#This Row],[LIVE_VALUE]],MIS[[#This Row],[LIVE_VALUE]]-MIS[[#This Row],[VALUE]])</f>
        <v>-83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6" t="str">
        <f>MIS[[#This Row],[TRADING SYMBOL]]</f>
        <v>SENSEX2552084800CE</v>
      </c>
      <c r="AJ1526" t="str">
        <f>IF(RIGHT(MIS[[#This Row],[Main/Hedge]],4)="MAIN","MAIN","HEDGE")</f>
        <v>HEDGE</v>
      </c>
      <c r="AK1526" t="str" cm="1">
        <f t="array" ref="AK1526">_xlfn._xlws.FILTER(Table4[Column1],ISNUMBER(SEARCH(Table4[Column1],MIS[[#This Row],[OrderUniqueIdentifier]])),"")</f>
        <v>NOTREND</v>
      </c>
      <c r="AL1526" t="str">
        <f>MIS[[#This Row],[Broker]]</f>
        <v>AR</v>
      </c>
      <c r="AM1526" t="str">
        <f>MIS[[#This Row],[ClientID]]</f>
        <v>JPF1P111</v>
      </c>
    </row>
    <row r="1527" spans="1:39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214.35</v>
      </c>
      <c r="AE1527">
        <f>MIS[[#This Row],[OrderAverageTradedPrice]]*MIS[[#This Row],[OrderQuantity]]</f>
        <v>24294</v>
      </c>
      <c r="AF1527">
        <f>MIS[[#This Row],[LTP]]*MIS[[#This Row],[OrderQuantity]]</f>
        <v>17148</v>
      </c>
      <c r="AG1527">
        <f>IF(MIS[[#This Row],[OrderSide]]="SELL",MIS[[#This Row],[VALUE]]-MIS[[#This Row],[LIVE_VALUE]],MIS[[#This Row],[LIVE_VALUE]]-MIS[[#This Row],[VALUE]])</f>
        <v>7146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7" t="str">
        <f>MIS[[#This Row],[TRADING SYMBOL]]</f>
        <v>SENSEX2552082000PE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MS</v>
      </c>
      <c r="AL1527" t="str">
        <f>MIS[[#This Row],[Broker]]</f>
        <v>AR</v>
      </c>
      <c r="AM1527" t="str">
        <f>MIS[[#This Row],[ClientID]]</f>
        <v>JPF1P164</v>
      </c>
    </row>
    <row r="1528" spans="1:39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6.55</v>
      </c>
      <c r="AE1528">
        <f>MIS[[#This Row],[OrderAverageTradedPrice]]*MIS[[#This Row],[OrderQuantity]]</f>
        <v>642</v>
      </c>
      <c r="AF1528">
        <f>MIS[[#This Row],[LTP]]*MIS[[#This Row],[OrderQuantity]]</f>
        <v>393</v>
      </c>
      <c r="AG1528">
        <f>IF(MIS[[#This Row],[OrderSide]]="SELL",MIS[[#This Row],[VALUE]]-MIS[[#This Row],[LIVE_VALUE]],MIS[[#This Row],[LIVE_VALUE]]-MIS[[#This Row],[VALUE]])</f>
        <v>-249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8" t="str">
        <f>MIS[[#This Row],[TRADING SYMBOL]]</f>
        <v>SENSEX2552084800CE</v>
      </c>
      <c r="AJ1528" t="str">
        <f>IF(RIGHT(MIS[[#This Row],[Main/Hedge]],4)="MAIN","MAIN","HEDGE")</f>
        <v>HEDGE</v>
      </c>
      <c r="AK1528" t="str" cm="1">
        <f t="array" ref="AK1528">_xlfn._xlws.FILTER(Table4[Column1],ISNUMBER(SEARCH(Table4[Column1],MIS[[#This Row],[OrderUniqueIdentifier]])),"")</f>
        <v>NOTREND</v>
      </c>
      <c r="AL1528" t="str">
        <f>MIS[[#This Row],[Broker]]</f>
        <v>AR</v>
      </c>
      <c r="AM1528" t="str">
        <f>MIS[[#This Row],[ClientID]]</f>
        <v>JPF1R123</v>
      </c>
    </row>
    <row r="1529" spans="1:39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6.55</v>
      </c>
      <c r="AE1529">
        <f>MIS[[#This Row],[OrderAverageTradedPrice]]*MIS[[#This Row],[OrderQuantity]]</f>
        <v>213</v>
      </c>
      <c r="AF1529">
        <f>MIS[[#This Row],[LTP]]*MIS[[#This Row],[OrderQuantity]]</f>
        <v>131</v>
      </c>
      <c r="AG1529">
        <f>IF(MIS[[#This Row],[OrderSide]]="SELL",MIS[[#This Row],[VALUE]]-MIS[[#This Row],[LIVE_VALUE]],MIS[[#This Row],[LIVE_VALUE]]-MIS[[#This Row],[VALUE]])</f>
        <v>-82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9" t="str">
        <f>MIS[[#This Row],[TRADING SYMBOL]]</f>
        <v>SENSEX2552084800CE</v>
      </c>
      <c r="AJ1529" t="str">
        <f>IF(RIGHT(MIS[[#This Row],[Main/Hedge]],4)="MAIN","MAIN","HEDGE")</f>
        <v>HEDGE</v>
      </c>
      <c r="AK1529" t="str" cm="1">
        <f t="array" ref="AK1529">_xlfn._xlws.FILTER(Table4[Column1],ISNUMBER(SEARCH(Table4[Column1],MIS[[#This Row],[OrderUniqueIdentifier]])),"")</f>
        <v>NOTREND</v>
      </c>
      <c r="AL1529" t="str">
        <f>MIS[[#This Row],[Broker]]</f>
        <v>AR</v>
      </c>
      <c r="AM1529" t="str">
        <f>MIS[[#This Row],[ClientID]]</f>
        <v>JPF1R194</v>
      </c>
    </row>
    <row r="1530" spans="1:39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377</v>
      </c>
      <c r="AE1530">
        <f>MIS[[#This Row],[OrderAverageTradedPrice]]*MIS[[#This Row],[OrderQuantity]]</f>
        <v>8627</v>
      </c>
      <c r="AF1530">
        <f>MIS[[#This Row],[LTP]]*MIS[[#This Row],[OrderQuantity]]</f>
        <v>7540</v>
      </c>
      <c r="AG1530">
        <f>IF(MIS[[#This Row],[OrderSide]]="SELL",MIS[[#This Row],[VALUE]]-MIS[[#This Row],[LIVE_VALUE]],MIS[[#This Row],[LIVE_VALUE]]-MIS[[#This Row],[VALUE]])</f>
        <v>1087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0" t="str">
        <f>MIS[[#This Row],[TRADING SYMBOL]]</f>
        <v>SENSEX2552082200CE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MS</v>
      </c>
      <c r="AL1530" t="str">
        <f>MIS[[#This Row],[Broker]]</f>
        <v>AR</v>
      </c>
      <c r="AM1530" t="str">
        <f>MIS[[#This Row],[ClientID]]</f>
        <v>JPF1R203</v>
      </c>
    </row>
    <row r="1531" spans="1:39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293.05</v>
      </c>
      <c r="AE1531">
        <f>MIS[[#This Row],[OrderAverageTradedPrice]]*MIS[[#This Row],[OrderQuantity]]</f>
        <v>7780</v>
      </c>
      <c r="AF1531">
        <f>MIS[[#This Row],[LTP]]*MIS[[#This Row],[OrderQuantity]]</f>
        <v>5861</v>
      </c>
      <c r="AG1531">
        <f>IF(MIS[[#This Row],[OrderSide]]="SELL",MIS[[#This Row],[VALUE]]-MIS[[#This Row],[LIVE_VALUE]],MIS[[#This Row],[LIVE_VALUE]]-MIS[[#This Row],[VALUE]])</f>
        <v>1919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1" t="str">
        <f>MIS[[#This Row],[TRADING SYMBOL]]</f>
        <v>SENSEX2552082200PE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MS</v>
      </c>
      <c r="AL1531" t="str">
        <f>MIS[[#This Row],[Broker]]</f>
        <v>AR</v>
      </c>
      <c r="AM1531" t="str">
        <f>MIS[[#This Row],[ClientID]]</f>
        <v>JPF1R203</v>
      </c>
    </row>
    <row r="1532" spans="1:39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293.05</v>
      </c>
      <c r="AE1532">
        <f>MIS[[#This Row],[OrderAverageTradedPrice]]*MIS[[#This Row],[OrderQuantity]]</f>
        <v>15589</v>
      </c>
      <c r="AF1532">
        <f>MIS[[#This Row],[LTP]]*MIS[[#This Row],[OrderQuantity]]</f>
        <v>11722</v>
      </c>
      <c r="AG1532">
        <f>IF(MIS[[#This Row],[OrderSide]]="SELL",MIS[[#This Row],[VALUE]]-MIS[[#This Row],[LIVE_VALUE]],MIS[[#This Row],[LIVE_VALUE]]-MIS[[#This Row],[VALUE]])</f>
        <v>3867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2" t="str">
        <f>MIS[[#This Row],[TRADING SYMBOL]]</f>
        <v>SENSEX2552082200PE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MS</v>
      </c>
      <c r="AL1532" t="str">
        <f>MIS[[#This Row],[Broker]]</f>
        <v>AR</v>
      </c>
      <c r="AM1532" t="str">
        <f>MIS[[#This Row],[ClientID]]</f>
        <v>JPF1S152</v>
      </c>
    </row>
    <row r="1533" spans="1:39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6.55</v>
      </c>
      <c r="AE1533">
        <f>MIS[[#This Row],[OrderAverageTradedPrice]]*MIS[[#This Row],[OrderQuantity]]</f>
        <v>213</v>
      </c>
      <c r="AF1533">
        <f>MIS[[#This Row],[LTP]]*MIS[[#This Row],[OrderQuantity]]</f>
        <v>131</v>
      </c>
      <c r="AG1533">
        <f>IF(MIS[[#This Row],[OrderSide]]="SELL",MIS[[#This Row],[VALUE]]-MIS[[#This Row],[LIVE_VALUE]],MIS[[#This Row],[LIVE_VALUE]]-MIS[[#This Row],[VALUE]])</f>
        <v>-82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3" t="str">
        <f>MIS[[#This Row],[TRADING SYMBOL]]</f>
        <v>SENSEX2552084800CE</v>
      </c>
      <c r="AJ1533" t="str">
        <f>IF(RIGHT(MIS[[#This Row],[Main/Hedge]],4)="MAIN","MAIN","HEDGE")</f>
        <v>HEDGE</v>
      </c>
      <c r="AK1533" t="str" cm="1">
        <f t="array" ref="AK1533">_xlfn._xlws.FILTER(Table4[Column1],ISNUMBER(SEARCH(Table4[Column1],MIS[[#This Row],[OrderUniqueIdentifier]])),"")</f>
        <v>NOTREND</v>
      </c>
      <c r="AL1533" t="str">
        <f>MIS[[#This Row],[Broker]]</f>
        <v>AR</v>
      </c>
      <c r="AM1533" t="str">
        <f>MIS[[#This Row],[ClientID]]</f>
        <v>JPF1S210</v>
      </c>
    </row>
    <row r="1534" spans="1:39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377</v>
      </c>
      <c r="AE1534">
        <f>MIS[[#This Row],[OrderAverageTradedPrice]]*MIS[[#This Row],[OrderQuantity]]</f>
        <v>8650</v>
      </c>
      <c r="AF1534">
        <f>MIS[[#This Row],[LTP]]*MIS[[#This Row],[OrderQuantity]]</f>
        <v>7540</v>
      </c>
      <c r="AG1534">
        <f>IF(MIS[[#This Row],[OrderSide]]="SELL",MIS[[#This Row],[VALUE]]-MIS[[#This Row],[LIVE_VALUE]],MIS[[#This Row],[LIVE_VALUE]]-MIS[[#This Row],[VALUE]])</f>
        <v>1110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4" t="str">
        <f>MIS[[#This Row],[TRADING SYMBOL]]</f>
        <v>SENSEX2552082200CE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MS</v>
      </c>
      <c r="AL1534" t="str">
        <f>MIS[[#This Row],[Broker]]</f>
        <v>AR</v>
      </c>
      <c r="AM1534" t="str">
        <f>MIS[[#This Row],[ClientID]]</f>
        <v>JPF1S217</v>
      </c>
    </row>
    <row r="1535" spans="1:39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6.55</v>
      </c>
      <c r="AE1535">
        <f>MIS[[#This Row],[OrderAverageTradedPrice]]*MIS[[#This Row],[OrderQuantity]]</f>
        <v>214</v>
      </c>
      <c r="AF1535">
        <f>MIS[[#This Row],[LTP]]*MIS[[#This Row],[OrderQuantity]]</f>
        <v>131</v>
      </c>
      <c r="AG1535">
        <f>IF(MIS[[#This Row],[OrderSide]]="SELL",MIS[[#This Row],[VALUE]]-MIS[[#This Row],[LIVE_VALUE]],MIS[[#This Row],[LIVE_VALUE]]-MIS[[#This Row],[VALUE]])</f>
        <v>-83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5" t="str">
        <f>MIS[[#This Row],[TRADING SYMBOL]]</f>
        <v>SENSEX2552084800CE</v>
      </c>
      <c r="AJ1535" t="str">
        <f>IF(RIGHT(MIS[[#This Row],[Main/Hedge]],4)="MAIN","MAIN","HEDGE")</f>
        <v>HEDGE</v>
      </c>
      <c r="AK1535" t="str" cm="1">
        <f t="array" ref="AK1535">_xlfn._xlws.FILTER(Table4[Column1],ISNUMBER(SEARCH(Table4[Column1],MIS[[#This Row],[OrderUniqueIdentifier]])),"")</f>
        <v>NOTREND</v>
      </c>
      <c r="AL1535" t="str">
        <f>MIS[[#This Row],[Broker]]</f>
        <v>AR</v>
      </c>
      <c r="AM1535" t="str">
        <f>MIS[[#This Row],[ClientID]]</f>
        <v>JPF1S218</v>
      </c>
    </row>
    <row r="1536" spans="1:39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250.5</v>
      </c>
      <c r="AE1536">
        <f>MIS[[#This Row],[OrderAverageTradedPrice]]*MIS[[#This Row],[OrderQuantity]]</f>
        <v>6900</v>
      </c>
      <c r="AF1536">
        <f>MIS[[#This Row],[LTP]]*MIS[[#This Row],[OrderQuantity]]</f>
        <v>5010</v>
      </c>
      <c r="AG1536">
        <f>IF(MIS[[#This Row],[OrderSide]]="SELL",MIS[[#This Row],[VALUE]]-MIS[[#This Row],[LIVE_VALUE]],MIS[[#This Row],[LIVE_VALUE]]-MIS[[#This Row],[VALUE]])</f>
        <v>1890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6" t="str">
        <f>MIS[[#This Row],[TRADING SYMBOL]]</f>
        <v>SENSEX2552082100PE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MS</v>
      </c>
      <c r="AL1536" t="str">
        <f>MIS[[#This Row],[Broker]]</f>
        <v>AR</v>
      </c>
      <c r="AM1536" t="str">
        <f>MIS[[#This Row],[ClientID]]</f>
        <v>JPF1S222</v>
      </c>
    </row>
    <row r="1537" spans="1:39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281</v>
      </c>
      <c r="AE1537">
        <f>MIS[[#This Row],[OrderAverageTradedPrice]]*MIS[[#This Row],[OrderQuantity]]</f>
        <v>6696</v>
      </c>
      <c r="AF1537">
        <f>MIS[[#This Row],[LTP]]*MIS[[#This Row],[OrderQuantity]]</f>
        <v>5620</v>
      </c>
      <c r="AG1537">
        <f>IF(MIS[[#This Row],[OrderSide]]="SELL",MIS[[#This Row],[VALUE]]-MIS[[#This Row],[LIVE_VALUE]],MIS[[#This Row],[LIVE_VALUE]]-MIS[[#This Row],[VALUE]])</f>
        <v>1076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7" t="str">
        <f>MIS[[#This Row],[TRADING SYMBOL]]</f>
        <v>SENSEX2552082400CE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MS</v>
      </c>
      <c r="AL1537" t="str">
        <f>MIS[[#This Row],[Broker]]</f>
        <v>AR</v>
      </c>
      <c r="AM1537" t="str">
        <f>MIS[[#This Row],[ClientID]]</f>
        <v>JPF1T101</v>
      </c>
    </row>
    <row r="1538" spans="1:39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6.55</v>
      </c>
      <c r="AE1538">
        <f>MIS[[#This Row],[OrderAverageTradedPrice]]*MIS[[#This Row],[OrderQuantity]]</f>
        <v>856</v>
      </c>
      <c r="AF1538">
        <f>MIS[[#This Row],[LTP]]*MIS[[#This Row],[OrderQuantity]]</f>
        <v>524</v>
      </c>
      <c r="AG1538">
        <f>IF(MIS[[#This Row],[OrderSide]]="SELL",MIS[[#This Row],[VALUE]]-MIS[[#This Row],[LIVE_VALUE]],MIS[[#This Row],[LIVE_VALUE]]-MIS[[#This Row],[VALUE]])</f>
        <v>-332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8" t="str">
        <f>MIS[[#This Row],[TRADING SYMBOL]]</f>
        <v>SENSEX2552084800CE</v>
      </c>
      <c r="AJ1538" t="str">
        <f>IF(RIGHT(MIS[[#This Row],[Main/Hedge]],4)="MAIN","MAIN","HEDGE")</f>
        <v>HEDGE</v>
      </c>
      <c r="AK1538" t="str" cm="1">
        <f t="array" ref="AK1538">_xlfn._xlws.FILTER(Table4[Column1],ISNUMBER(SEARCH(Table4[Column1],MIS[[#This Row],[OrderUniqueIdentifier]])),"")</f>
        <v>NOTREND</v>
      </c>
      <c r="AL1538" t="str">
        <f>MIS[[#This Row],[Broker]]</f>
        <v>AR</v>
      </c>
      <c r="AM1538" t="str">
        <f>MIS[[#This Row],[ClientID]]</f>
        <v>JPF1V110</v>
      </c>
    </row>
    <row r="1539" spans="1:39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250.5</v>
      </c>
      <c r="AE1539">
        <f>MIS[[#This Row],[OrderAverageTradedPrice]]*MIS[[#This Row],[OrderQuantity]]</f>
        <v>13790</v>
      </c>
      <c r="AF1539">
        <f>MIS[[#This Row],[LTP]]*MIS[[#This Row],[OrderQuantity]]</f>
        <v>10020</v>
      </c>
      <c r="AG1539">
        <f>IF(MIS[[#This Row],[OrderSide]]="SELL",MIS[[#This Row],[VALUE]]-MIS[[#This Row],[LIVE_VALUE]],MIS[[#This Row],[LIVE_VALUE]]-MIS[[#This Row],[VALUE]])</f>
        <v>3770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9" t="str">
        <f>MIS[[#This Row],[TRADING SYMBOL]]</f>
        <v>SENSEX2552082100PE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MS</v>
      </c>
      <c r="AL1539" t="str">
        <f>MIS[[#This Row],[Broker]]</f>
        <v>AR</v>
      </c>
      <c r="AM1539" t="str">
        <f>MIS[[#This Row],[ClientID]]</f>
        <v>JPP690</v>
      </c>
    </row>
    <row r="1540" spans="1:39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281</v>
      </c>
      <c r="AE1540">
        <f>MIS[[#This Row],[OrderAverageTradedPrice]]*MIS[[#This Row],[OrderQuantity]]</f>
        <v>26826</v>
      </c>
      <c r="AF1540">
        <f>MIS[[#This Row],[LTP]]*MIS[[#This Row],[OrderQuantity]]</f>
        <v>22480</v>
      </c>
      <c r="AG1540">
        <f>IF(MIS[[#This Row],[OrderSide]]="SELL",MIS[[#This Row],[VALUE]]-MIS[[#This Row],[LIVE_VALUE]],MIS[[#This Row],[LIVE_VALUE]]-MIS[[#This Row],[VALUE]])</f>
        <v>4346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0" t="str">
        <f>MIS[[#This Row],[TRADING SYMBOL]]</f>
        <v>SENSEX2552082400CE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MS</v>
      </c>
      <c r="AL1540" t="str">
        <f>MIS[[#This Row],[Broker]]</f>
        <v>AR</v>
      </c>
      <c r="AM1540" t="str">
        <f>MIS[[#This Row],[ClientID]]</f>
        <v>JPS10G101</v>
      </c>
    </row>
    <row r="1541" spans="1:39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214.35</v>
      </c>
      <c r="AE1541">
        <f>MIS[[#This Row],[OrderAverageTradedPrice]]*MIS[[#This Row],[OrderQuantity]]</f>
        <v>24340</v>
      </c>
      <c r="AF1541">
        <f>MIS[[#This Row],[LTP]]*MIS[[#This Row],[OrderQuantity]]</f>
        <v>17148</v>
      </c>
      <c r="AG1541">
        <f>IF(MIS[[#This Row],[OrderSide]]="SELL",MIS[[#This Row],[VALUE]]-MIS[[#This Row],[LIVE_VALUE]],MIS[[#This Row],[LIVE_VALUE]]-MIS[[#This Row],[VALUE]])</f>
        <v>7192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1" t="str">
        <f>MIS[[#This Row],[TRADING SYMBOL]]</f>
        <v>SENSEX2552082000PE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MS</v>
      </c>
      <c r="AL1541" t="str">
        <f>MIS[[#This Row],[Broker]]</f>
        <v>AR</v>
      </c>
      <c r="AM1541" t="str">
        <f>MIS[[#This Row],[ClientID]]</f>
        <v>JPS10M103</v>
      </c>
    </row>
    <row r="1542" spans="1:39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250.5</v>
      </c>
      <c r="AE1542">
        <f>MIS[[#This Row],[OrderAverageTradedPrice]]*MIS[[#This Row],[OrderQuantity]]</f>
        <v>27544</v>
      </c>
      <c r="AF1542">
        <f>MIS[[#This Row],[LTP]]*MIS[[#This Row],[OrderQuantity]]</f>
        <v>20040</v>
      </c>
      <c r="AG1542">
        <f>IF(MIS[[#This Row],[OrderSide]]="SELL",MIS[[#This Row],[VALUE]]-MIS[[#This Row],[LIVE_VALUE]],MIS[[#This Row],[LIVE_VALUE]]-MIS[[#This Row],[VALUE]])</f>
        <v>7504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2" t="str">
        <f>MIS[[#This Row],[TRADING SYMBOL]]</f>
        <v>SENSEX2552082100PE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MS</v>
      </c>
      <c r="AL1542" t="str">
        <f>MIS[[#This Row],[Broker]]</f>
        <v>AR</v>
      </c>
      <c r="AM1542" t="str">
        <f>MIS[[#This Row],[ClientID]]</f>
        <v>JPS1787</v>
      </c>
    </row>
    <row r="1543" spans="1:39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6.55</v>
      </c>
      <c r="AE1543">
        <f>MIS[[#This Row],[OrderAverageTradedPrice]]*MIS[[#This Row],[OrderQuantity]]</f>
        <v>639</v>
      </c>
      <c r="AF1543">
        <f>MIS[[#This Row],[LTP]]*MIS[[#This Row],[OrderQuantity]]</f>
        <v>393</v>
      </c>
      <c r="AG1543">
        <f>IF(MIS[[#This Row],[OrderSide]]="SELL",MIS[[#This Row],[VALUE]]-MIS[[#This Row],[LIVE_VALUE]],MIS[[#This Row],[LIVE_VALUE]]-MIS[[#This Row],[VALUE]])</f>
        <v>-246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3" t="str">
        <f>MIS[[#This Row],[TRADING SYMBOL]]</f>
        <v>SENSEX2552084800CE</v>
      </c>
      <c r="AJ1543" t="str">
        <f>IF(RIGHT(MIS[[#This Row],[Main/Hedge]],4)="MAIN","MAIN","HEDGE")</f>
        <v>HEDGE</v>
      </c>
      <c r="AK1543" t="str" cm="1">
        <f t="array" ref="AK1543">_xlfn._xlws.FILTER(Table4[Column1],ISNUMBER(SEARCH(Table4[Column1],MIS[[#This Row],[OrderUniqueIdentifier]])),"")</f>
        <v>NOTREND</v>
      </c>
      <c r="AL1543" t="str">
        <f>MIS[[#This Row],[Broker]]</f>
        <v>AR</v>
      </c>
      <c r="AM1543" t="str">
        <f>MIS[[#This Row],[ClientID]]</f>
        <v>JPS7A101</v>
      </c>
    </row>
    <row r="1544" spans="1:39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11.65</v>
      </c>
      <c r="AE1544">
        <f>MIS[[#This Row],[OrderAverageTradedPrice]]*MIS[[#This Row],[OrderQuantity]]</f>
        <v>1191</v>
      </c>
      <c r="AF1544">
        <f>MIS[[#This Row],[LTP]]*MIS[[#This Row],[OrderQuantity]]</f>
        <v>699</v>
      </c>
      <c r="AG1544">
        <f>IF(MIS[[#This Row],[OrderSide]]="SELL",MIS[[#This Row],[VALUE]]-MIS[[#This Row],[LIVE_VALUE]],MIS[[#This Row],[LIVE_VALUE]]-MIS[[#This Row],[VALUE]])</f>
        <v>-492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4" t="str">
        <f>MIS[[#This Row],[TRADING SYMBOL]]</f>
        <v>SENSEX2552079800PE</v>
      </c>
      <c r="AJ1544" t="str">
        <f>IF(RIGHT(MIS[[#This Row],[Main/Hedge]],4)="MAIN","MAIN","HEDGE")</f>
        <v>HEDGE</v>
      </c>
      <c r="AK1544" t="str" cm="1">
        <f t="array" ref="AK1544">_xlfn._xlws.FILTER(Table4[Column1],ISNUMBER(SEARCH(Table4[Column1],MIS[[#This Row],[OrderUniqueIdentifier]])),"")</f>
        <v>NOTREND</v>
      </c>
      <c r="AL1544" t="str">
        <f>MIS[[#This Row],[Broker]]</f>
        <v>AR</v>
      </c>
      <c r="AM1544" t="str">
        <f>MIS[[#This Row],[ClientID]]</f>
        <v>JPS7A101</v>
      </c>
    </row>
    <row r="1545" spans="1:39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377</v>
      </c>
      <c r="AE1545">
        <f>MIS[[#This Row],[OrderAverageTradedPrice]]*MIS[[#This Row],[OrderQuantity]]</f>
        <v>8649</v>
      </c>
      <c r="AF1545">
        <f>MIS[[#This Row],[LTP]]*MIS[[#This Row],[OrderQuantity]]</f>
        <v>7540</v>
      </c>
      <c r="AG1545">
        <f>IF(MIS[[#This Row],[OrderSide]]="SELL",MIS[[#This Row],[VALUE]]-MIS[[#This Row],[LIVE_VALUE]],MIS[[#This Row],[LIVE_VALUE]]-MIS[[#This Row],[VALUE]])</f>
        <v>1109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5" t="str">
        <f>MIS[[#This Row],[TRADING SYMBOL]]</f>
        <v>SENSEX2552082200CE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MS</v>
      </c>
      <c r="AL1545" t="str">
        <f>MIS[[#This Row],[Broker]]</f>
        <v>AR</v>
      </c>
      <c r="AM1545" t="str">
        <f>MIS[[#This Row],[ClientID]]</f>
        <v>JPS7N102</v>
      </c>
    </row>
    <row r="1546" spans="1:39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323.5</v>
      </c>
      <c r="AE1546">
        <f>MIS[[#This Row],[OrderAverageTradedPrice]]*MIS[[#This Row],[OrderQuantity]]</f>
        <v>45780.999999999956</v>
      </c>
      <c r="AF1546">
        <f>MIS[[#This Row],[LTP]]*MIS[[#This Row],[OrderQuantity]]</f>
        <v>38820</v>
      </c>
      <c r="AG1546">
        <f>IF(MIS[[#This Row],[OrderSide]]="SELL",MIS[[#This Row],[VALUE]]-MIS[[#This Row],[LIVE_VALUE]],MIS[[#This Row],[LIVE_VALUE]]-MIS[[#This Row],[VALUE]])</f>
        <v>6960.9999999999563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6" t="str">
        <f>MIS[[#This Row],[TRADING SYMBOL]]</f>
        <v>SENSEX2552082300CE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MS</v>
      </c>
      <c r="AL1546" t="str">
        <f>MIS[[#This Row],[Broker]]</f>
        <v>AR</v>
      </c>
      <c r="AM1546" t="str">
        <f>MIS[[#This Row],[ClientID]]</f>
        <v>GDLP1S332</v>
      </c>
    </row>
    <row r="1547" spans="1:39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6.55</v>
      </c>
      <c r="AE1547">
        <f>MIS[[#This Row],[OrderAverageTradedPrice]]*MIS[[#This Row],[OrderQuantity]]</f>
        <v>852</v>
      </c>
      <c r="AF1547">
        <f>MIS[[#This Row],[LTP]]*MIS[[#This Row],[OrderQuantity]]</f>
        <v>524</v>
      </c>
      <c r="AG1547">
        <f>IF(MIS[[#This Row],[OrderSide]]="SELL",MIS[[#This Row],[VALUE]]-MIS[[#This Row],[LIVE_VALUE]],MIS[[#This Row],[LIVE_VALUE]]-MIS[[#This Row],[VALUE]])</f>
        <v>-328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7" t="str">
        <f>MIS[[#This Row],[TRADING SYMBOL]]</f>
        <v>SENSEX2552084800CE</v>
      </c>
      <c r="AJ1547" t="str">
        <f>IF(RIGHT(MIS[[#This Row],[Main/Hedge]],4)="MAIN","MAIN","HEDGE")</f>
        <v>HEDGE</v>
      </c>
      <c r="AK1547" t="str" cm="1">
        <f t="array" ref="AK1547">_xlfn._xlws.FILTER(Table4[Column1],ISNUMBER(SEARCH(Table4[Column1],MIS[[#This Row],[OrderUniqueIdentifier]])),"")</f>
        <v>NOTREND</v>
      </c>
      <c r="AL1547" t="str">
        <f>MIS[[#This Row],[Broker]]</f>
        <v>AR</v>
      </c>
      <c r="AM1547" t="str">
        <f>MIS[[#This Row],[ClientID]]</f>
        <v>GKOHNS211</v>
      </c>
    </row>
    <row r="1548" spans="1:39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214.35</v>
      </c>
      <c r="AE1548">
        <f>MIS[[#This Row],[OrderAverageTradedPrice]]*MIS[[#This Row],[OrderQuantity]]</f>
        <v>12158</v>
      </c>
      <c r="AF1548">
        <f>MIS[[#This Row],[LTP]]*MIS[[#This Row],[OrderQuantity]]</f>
        <v>8574</v>
      </c>
      <c r="AG1548">
        <f>IF(MIS[[#This Row],[OrderSide]]="SELL",MIS[[#This Row],[VALUE]]-MIS[[#This Row],[LIVE_VALUE]],MIS[[#This Row],[LIVE_VALUE]]-MIS[[#This Row],[VALUE]])</f>
        <v>3584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8" t="str">
        <f>MIS[[#This Row],[TRADING SYMBOL]]</f>
        <v>SENSEX2552082000PE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MS</v>
      </c>
      <c r="AL1548" t="str">
        <f>MIS[[#This Row],[Broker]]</f>
        <v>AR</v>
      </c>
      <c r="AM1548" t="str">
        <f>MIS[[#This Row],[ClientID]]</f>
        <v>JPA1043</v>
      </c>
    </row>
    <row r="1549" spans="1:39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377</v>
      </c>
      <c r="AE1549">
        <f>MIS[[#This Row],[OrderAverageTradedPrice]]*MIS[[#This Row],[OrderQuantity]]</f>
        <v>8653</v>
      </c>
      <c r="AF1549">
        <f>MIS[[#This Row],[LTP]]*MIS[[#This Row],[OrderQuantity]]</f>
        <v>7540</v>
      </c>
      <c r="AG1549">
        <f>IF(MIS[[#This Row],[OrderSide]]="SELL",MIS[[#This Row],[VALUE]]-MIS[[#This Row],[LIVE_VALUE]],MIS[[#This Row],[LIVE_VALUE]]-MIS[[#This Row],[VALUE]])</f>
        <v>1113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9" t="str">
        <f>MIS[[#This Row],[TRADING SYMBOL]]</f>
        <v>SENSEX2552082200CE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MS</v>
      </c>
      <c r="AL1549" t="str">
        <f>MIS[[#This Row],[Broker]]</f>
        <v>AR</v>
      </c>
      <c r="AM1549" t="str">
        <f>MIS[[#This Row],[ClientID]]</f>
        <v>JPF1A121</v>
      </c>
    </row>
    <row r="1550" spans="1:39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293.05</v>
      </c>
      <c r="AE1550">
        <f>MIS[[#This Row],[OrderAverageTradedPrice]]*MIS[[#This Row],[OrderQuantity]]</f>
        <v>7793</v>
      </c>
      <c r="AF1550">
        <f>MIS[[#This Row],[LTP]]*MIS[[#This Row],[OrderQuantity]]</f>
        <v>5861</v>
      </c>
      <c r="AG1550">
        <f>IF(MIS[[#This Row],[OrderSide]]="SELL",MIS[[#This Row],[VALUE]]-MIS[[#This Row],[LIVE_VALUE]],MIS[[#This Row],[LIVE_VALUE]]-MIS[[#This Row],[VALUE]])</f>
        <v>1932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0" t="str">
        <f>MIS[[#This Row],[TRADING SYMBOL]]</f>
        <v>SENSEX2552082200PE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MS</v>
      </c>
      <c r="AL1550" t="str">
        <f>MIS[[#This Row],[Broker]]</f>
        <v>AR</v>
      </c>
      <c r="AM1550" t="str">
        <f>MIS[[#This Row],[ClientID]]</f>
        <v>JPF1A121</v>
      </c>
    </row>
    <row r="1551" spans="1:39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6.55</v>
      </c>
      <c r="AE1551">
        <f>MIS[[#This Row],[OrderAverageTradedPrice]]*MIS[[#This Row],[OrderQuantity]]</f>
        <v>424</v>
      </c>
      <c r="AF1551">
        <f>MIS[[#This Row],[LTP]]*MIS[[#This Row],[OrderQuantity]]</f>
        <v>262</v>
      </c>
      <c r="AG1551">
        <f>IF(MIS[[#This Row],[OrderSide]]="SELL",MIS[[#This Row],[VALUE]]-MIS[[#This Row],[LIVE_VALUE]],MIS[[#This Row],[LIVE_VALUE]]-MIS[[#This Row],[VALUE]])</f>
        <v>-162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1" t="str">
        <f>MIS[[#This Row],[TRADING SYMBOL]]</f>
        <v>SENSEX2552084800CE</v>
      </c>
      <c r="AJ1551" t="str">
        <f>IF(RIGHT(MIS[[#This Row],[Main/Hedge]],4)="MAIN","MAIN","HEDGE")</f>
        <v>HEDGE</v>
      </c>
      <c r="AK1551" t="str" cm="1">
        <f t="array" ref="AK1551">_xlfn._xlws.FILTER(Table4[Column1],ISNUMBER(SEARCH(Table4[Column1],MIS[[#This Row],[OrderUniqueIdentifier]])),"")</f>
        <v>NOTREND</v>
      </c>
      <c r="AL1551" t="str">
        <f>MIS[[#This Row],[Broker]]</f>
        <v>AR</v>
      </c>
      <c r="AM1551" t="str">
        <f>MIS[[#This Row],[ClientID]]</f>
        <v>JPF1A184</v>
      </c>
    </row>
    <row r="1552" spans="1:39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214.35</v>
      </c>
      <c r="AE1552">
        <f>MIS[[#This Row],[OrderAverageTradedPrice]]*MIS[[#This Row],[OrderQuantity]]</f>
        <v>12164</v>
      </c>
      <c r="AF1552">
        <f>MIS[[#This Row],[LTP]]*MIS[[#This Row],[OrderQuantity]]</f>
        <v>8574</v>
      </c>
      <c r="AG1552">
        <f>IF(MIS[[#This Row],[OrderSide]]="SELL",MIS[[#This Row],[VALUE]]-MIS[[#This Row],[LIVE_VALUE]],MIS[[#This Row],[LIVE_VALUE]]-MIS[[#This Row],[VALUE]])</f>
        <v>3590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2" t="str">
        <f>MIS[[#This Row],[TRADING SYMBOL]]</f>
        <v>SENSEX2552082000PE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MS</v>
      </c>
      <c r="AL1552" t="str">
        <f>MIS[[#This Row],[Broker]]</f>
        <v>AR</v>
      </c>
      <c r="AM1552" t="str">
        <f>MIS[[#This Row],[ClientID]]</f>
        <v>JPF1A187</v>
      </c>
    </row>
    <row r="1553" spans="1:39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214.35</v>
      </c>
      <c r="AE1553">
        <f>MIS[[#This Row],[OrderAverageTradedPrice]]*MIS[[#This Row],[OrderQuantity]]</f>
        <v>6078</v>
      </c>
      <c r="AF1553">
        <f>MIS[[#This Row],[LTP]]*MIS[[#This Row],[OrderQuantity]]</f>
        <v>4287</v>
      </c>
      <c r="AG1553">
        <f>IF(MIS[[#This Row],[OrderSide]]="SELL",MIS[[#This Row],[VALUE]]-MIS[[#This Row],[LIVE_VALUE]],MIS[[#This Row],[LIVE_VALUE]]-MIS[[#This Row],[VALUE]])</f>
        <v>1791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3" t="str">
        <f>MIS[[#This Row],[TRADING SYMBOL]]</f>
        <v>SENSEX2552082000PE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MS</v>
      </c>
      <c r="AL1553" t="str">
        <f>MIS[[#This Row],[Broker]]</f>
        <v>AR</v>
      </c>
      <c r="AM1553" t="str">
        <f>MIS[[#This Row],[ClientID]]</f>
        <v>JPF1A188</v>
      </c>
    </row>
    <row r="1554" spans="1:39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6.55</v>
      </c>
      <c r="AE1554">
        <f>MIS[[#This Row],[OrderAverageTradedPrice]]*MIS[[#This Row],[OrderQuantity]]</f>
        <v>856</v>
      </c>
      <c r="AF1554">
        <f>MIS[[#This Row],[LTP]]*MIS[[#This Row],[OrderQuantity]]</f>
        <v>524</v>
      </c>
      <c r="AG1554">
        <f>IF(MIS[[#This Row],[OrderSide]]="SELL",MIS[[#This Row],[VALUE]]-MIS[[#This Row],[LIVE_VALUE]],MIS[[#This Row],[LIVE_VALUE]]-MIS[[#This Row],[VALUE]])</f>
        <v>-332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4" t="str">
        <f>MIS[[#This Row],[TRADING SYMBOL]]</f>
        <v>SENSEX2552084800CE</v>
      </c>
      <c r="AJ1554" t="str">
        <f>IF(RIGHT(MIS[[#This Row],[Main/Hedge]],4)="MAIN","MAIN","HEDGE")</f>
        <v>HEDGE</v>
      </c>
      <c r="AK1554" t="str" cm="1">
        <f t="array" ref="AK1554">_xlfn._xlws.FILTER(Table4[Column1],ISNUMBER(SEARCH(Table4[Column1],MIS[[#This Row],[OrderUniqueIdentifier]])),"")</f>
        <v>NOTREND</v>
      </c>
      <c r="AL1554" t="str">
        <f>MIS[[#This Row],[Broker]]</f>
        <v>AR</v>
      </c>
      <c r="AM1554" t="str">
        <f>MIS[[#This Row],[ClientID]]</f>
        <v>JPF1A195</v>
      </c>
    </row>
    <row r="1555" spans="1:39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293.05</v>
      </c>
      <c r="AE1555">
        <f>MIS[[#This Row],[OrderAverageTradedPrice]]*MIS[[#This Row],[OrderQuantity]]</f>
        <v>7785</v>
      </c>
      <c r="AF1555">
        <f>MIS[[#This Row],[LTP]]*MIS[[#This Row],[OrderQuantity]]</f>
        <v>5861</v>
      </c>
      <c r="AG1555">
        <f>IF(MIS[[#This Row],[OrderSide]]="SELL",MIS[[#This Row],[VALUE]]-MIS[[#This Row],[LIVE_VALUE]],MIS[[#This Row],[LIVE_VALUE]]-MIS[[#This Row],[VALUE]])</f>
        <v>1924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5" t="str">
        <f>MIS[[#This Row],[TRADING SYMBOL]]</f>
        <v>SENSEX2552082200PE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MS</v>
      </c>
      <c r="AL1555" t="str">
        <f>MIS[[#This Row],[Broker]]</f>
        <v>AR</v>
      </c>
      <c r="AM1555" t="str">
        <f>MIS[[#This Row],[ClientID]]</f>
        <v>JPF1A206</v>
      </c>
    </row>
    <row r="1556" spans="1:39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323.5</v>
      </c>
      <c r="AE1556">
        <f>MIS[[#This Row],[OrderAverageTradedPrice]]*MIS[[#This Row],[OrderQuantity]]</f>
        <v>7601</v>
      </c>
      <c r="AF1556">
        <f>MIS[[#This Row],[LTP]]*MIS[[#This Row],[OrderQuantity]]</f>
        <v>6470</v>
      </c>
      <c r="AG1556">
        <f>IF(MIS[[#This Row],[OrderSide]]="SELL",MIS[[#This Row],[VALUE]]-MIS[[#This Row],[LIVE_VALUE]],MIS[[#This Row],[LIVE_VALUE]]-MIS[[#This Row],[VALUE]])</f>
        <v>1131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6" t="str">
        <f>MIS[[#This Row],[TRADING SYMBOL]]</f>
        <v>SENSEX2552082300CE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MS</v>
      </c>
      <c r="AL1556" t="str">
        <f>MIS[[#This Row],[Broker]]</f>
        <v>AR</v>
      </c>
      <c r="AM1556" t="str">
        <f>MIS[[#This Row],[ClientID]]</f>
        <v>JPF1A206</v>
      </c>
    </row>
    <row r="1557" spans="1:39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323.5</v>
      </c>
      <c r="AE1557">
        <f>MIS[[#This Row],[OrderAverageTradedPrice]]*MIS[[#This Row],[OrderQuantity]]</f>
        <v>129754.99999999984</v>
      </c>
      <c r="AF1557">
        <f>MIS[[#This Row],[LTP]]*MIS[[#This Row],[OrderQuantity]]</f>
        <v>109990</v>
      </c>
      <c r="AG1557">
        <f>IF(MIS[[#This Row],[OrderSide]]="SELL",MIS[[#This Row],[VALUE]]-MIS[[#This Row],[LIVE_VALUE]],MIS[[#This Row],[LIVE_VALUE]]-MIS[[#This Row],[VALUE]])</f>
        <v>19764.99999999984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7" t="str">
        <f>MIS[[#This Row],[TRADING SYMBOL]]</f>
        <v>SENSEX2552082300CE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MS</v>
      </c>
      <c r="AL1557" t="str">
        <f>MIS[[#This Row],[Broker]]</f>
        <v>AR</v>
      </c>
      <c r="AM1557" t="str">
        <f>MIS[[#This Row],[ClientID]]</f>
        <v>JPF1A207</v>
      </c>
    </row>
    <row r="1558" spans="1:39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10.4</v>
      </c>
      <c r="AE1558">
        <f>MIS[[#This Row],[OrderAverageTradedPrice]]*MIS[[#This Row],[OrderQuantity]]</f>
        <v>6052</v>
      </c>
      <c r="AF1558">
        <f>MIS[[#This Row],[LTP]]*MIS[[#This Row],[OrderQuantity]]</f>
        <v>3536</v>
      </c>
      <c r="AG1558">
        <f>IF(MIS[[#This Row],[OrderSide]]="SELL",MIS[[#This Row],[VALUE]]-MIS[[#This Row],[LIVE_VALUE]],MIS[[#This Row],[LIVE_VALUE]]-MIS[[#This Row],[VALUE]])</f>
        <v>-2516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8" t="str">
        <f>MIS[[#This Row],[TRADING SYMBOL]]</f>
        <v>SENSEX2552079700PE</v>
      </c>
      <c r="AJ1558" t="str">
        <f>IF(RIGHT(MIS[[#This Row],[Main/Hedge]],4)="MAIN","MAIN","HEDGE")</f>
        <v>HEDGE</v>
      </c>
      <c r="AK1558" t="str" cm="1">
        <f t="array" ref="AK1558">_xlfn._xlws.FILTER(Table4[Column1],ISNUMBER(SEARCH(Table4[Column1],MIS[[#This Row],[OrderUniqueIdentifier]])),"")</f>
        <v>NOTREND</v>
      </c>
      <c r="AL1558" t="str">
        <f>MIS[[#This Row],[Broker]]</f>
        <v>AR</v>
      </c>
      <c r="AM1558" t="str">
        <f>MIS[[#This Row],[ClientID]]</f>
        <v>JPF1A207</v>
      </c>
    </row>
    <row r="1559" spans="1:39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250.5</v>
      </c>
      <c r="AE1559">
        <f>MIS[[#This Row],[OrderAverageTradedPrice]]*MIS[[#This Row],[OrderQuantity]]</f>
        <v>117360.99999999969</v>
      </c>
      <c r="AF1559">
        <f>MIS[[#This Row],[LTP]]*MIS[[#This Row],[OrderQuantity]]</f>
        <v>85170</v>
      </c>
      <c r="AG1559">
        <f>IF(MIS[[#This Row],[OrderSide]]="SELL",MIS[[#This Row],[VALUE]]-MIS[[#This Row],[LIVE_VALUE]],MIS[[#This Row],[LIVE_VALUE]]-MIS[[#This Row],[VALUE]])</f>
        <v>32190.999999999694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9" t="str">
        <f>MIS[[#This Row],[TRADING SYMBOL]]</f>
        <v>SENSEX2552082100PE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MS</v>
      </c>
      <c r="AL1559" t="str">
        <f>MIS[[#This Row],[Broker]]</f>
        <v>AR</v>
      </c>
      <c r="AM1559" t="str">
        <f>MIS[[#This Row],[ClientID]]</f>
        <v>JPF1A207</v>
      </c>
    </row>
    <row r="1560" spans="1:39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11.65</v>
      </c>
      <c r="AE1560">
        <f>MIS[[#This Row],[OrderAverageTradedPrice]]*MIS[[#This Row],[OrderQuantity]]</f>
        <v>1194</v>
      </c>
      <c r="AF1560">
        <f>MIS[[#This Row],[LTP]]*MIS[[#This Row],[OrderQuantity]]</f>
        <v>699</v>
      </c>
      <c r="AG1560">
        <f>IF(MIS[[#This Row],[OrderSide]]="SELL",MIS[[#This Row],[VALUE]]-MIS[[#This Row],[LIVE_VALUE]],MIS[[#This Row],[LIVE_VALUE]]-MIS[[#This Row],[VALUE]])</f>
        <v>-495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0" t="str">
        <f>MIS[[#This Row],[TRADING SYMBOL]]</f>
        <v>SENSEX2552079800PE</v>
      </c>
      <c r="AJ1560" t="str">
        <f>IF(RIGHT(MIS[[#This Row],[Main/Hedge]],4)="MAIN","MAIN","HEDGE")</f>
        <v>HEDGE</v>
      </c>
      <c r="AK1560" t="str" cm="1">
        <f t="array" ref="AK1560">_xlfn._xlws.FILTER(Table4[Column1],ISNUMBER(SEARCH(Table4[Column1],MIS[[#This Row],[OrderUniqueIdentifier]])),"")</f>
        <v>NOTREND</v>
      </c>
      <c r="AL1560" t="str">
        <f>MIS[[#This Row],[Broker]]</f>
        <v>AR</v>
      </c>
      <c r="AM1560" t="str">
        <f>MIS[[#This Row],[ClientID]]</f>
        <v>JPF1A229</v>
      </c>
    </row>
    <row r="1561" spans="1:39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6.55</v>
      </c>
      <c r="AE1561">
        <f>MIS[[#This Row],[OrderAverageTradedPrice]]*MIS[[#This Row],[OrderQuantity]]</f>
        <v>214</v>
      </c>
      <c r="AF1561">
        <f>MIS[[#This Row],[LTP]]*MIS[[#This Row],[OrderQuantity]]</f>
        <v>131</v>
      </c>
      <c r="AG1561">
        <f>IF(MIS[[#This Row],[OrderSide]]="SELL",MIS[[#This Row],[VALUE]]-MIS[[#This Row],[LIVE_VALUE]],MIS[[#This Row],[LIVE_VALUE]]-MIS[[#This Row],[VALUE]])</f>
        <v>-83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1" t="str">
        <f>MIS[[#This Row],[TRADING SYMBOL]]</f>
        <v>SENSEX2552084800CE</v>
      </c>
      <c r="AJ1561" t="str">
        <f>IF(RIGHT(MIS[[#This Row],[Main/Hedge]],4)="MAIN","MAIN","HEDGE")</f>
        <v>HEDGE</v>
      </c>
      <c r="AK1561" t="str" cm="1">
        <f t="array" ref="AK1561">_xlfn._xlws.FILTER(Table4[Column1],ISNUMBER(SEARCH(Table4[Column1],MIS[[#This Row],[OrderUniqueIdentifier]])),"")</f>
        <v>NOTREND</v>
      </c>
      <c r="AL1561" t="str">
        <f>MIS[[#This Row],[Broker]]</f>
        <v>AR</v>
      </c>
      <c r="AM1561" t="str">
        <f>MIS[[#This Row],[ClientID]]</f>
        <v>JPF1D107</v>
      </c>
    </row>
    <row r="1562" spans="1:39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281</v>
      </c>
      <c r="AE1562">
        <f>MIS[[#This Row],[OrderAverageTradedPrice]]*MIS[[#This Row],[OrderQuantity]]</f>
        <v>13458</v>
      </c>
      <c r="AF1562">
        <f>MIS[[#This Row],[LTP]]*MIS[[#This Row],[OrderQuantity]]</f>
        <v>11240</v>
      </c>
      <c r="AG1562">
        <f>IF(MIS[[#This Row],[OrderSide]]="SELL",MIS[[#This Row],[VALUE]]-MIS[[#This Row],[LIVE_VALUE]],MIS[[#This Row],[LIVE_VALUE]]-MIS[[#This Row],[VALUE]])</f>
        <v>2218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2" t="str">
        <f>MIS[[#This Row],[TRADING SYMBOL]]</f>
        <v>SENSEX2552082400CE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MS</v>
      </c>
      <c r="AL1562" t="str">
        <f>MIS[[#This Row],[Broker]]</f>
        <v>AR</v>
      </c>
      <c r="AM1562" t="str">
        <f>MIS[[#This Row],[ClientID]]</f>
        <v>JPF1D162</v>
      </c>
    </row>
    <row r="1563" spans="1:39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293.05</v>
      </c>
      <c r="AE1563">
        <f>MIS[[#This Row],[OrderAverageTradedPrice]]*MIS[[#This Row],[OrderQuantity]]</f>
        <v>7793</v>
      </c>
      <c r="AF1563">
        <f>MIS[[#This Row],[LTP]]*MIS[[#This Row],[OrderQuantity]]</f>
        <v>5861</v>
      </c>
      <c r="AG1563">
        <f>IF(MIS[[#This Row],[OrderSide]]="SELL",MIS[[#This Row],[VALUE]]-MIS[[#This Row],[LIVE_VALUE]],MIS[[#This Row],[LIVE_VALUE]]-MIS[[#This Row],[VALUE]])</f>
        <v>1932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3" t="str">
        <f>MIS[[#This Row],[TRADING SYMBOL]]</f>
        <v>SENSEX2552082200PE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MS</v>
      </c>
      <c r="AL1563" t="str">
        <f>MIS[[#This Row],[Broker]]</f>
        <v>AR</v>
      </c>
      <c r="AM1563" t="str">
        <f>MIS[[#This Row],[ClientID]]</f>
        <v>JPF1D166</v>
      </c>
    </row>
    <row r="1564" spans="1:39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6.55</v>
      </c>
      <c r="AE1564">
        <f>MIS[[#This Row],[OrderAverageTradedPrice]]*MIS[[#This Row],[OrderQuantity]]</f>
        <v>214</v>
      </c>
      <c r="AF1564">
        <f>MIS[[#This Row],[LTP]]*MIS[[#This Row],[OrderQuantity]]</f>
        <v>131</v>
      </c>
      <c r="AG1564">
        <f>IF(MIS[[#This Row],[OrderSide]]="SELL",MIS[[#This Row],[VALUE]]-MIS[[#This Row],[LIVE_VALUE]],MIS[[#This Row],[LIVE_VALUE]]-MIS[[#This Row],[VALUE]])</f>
        <v>-83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4" t="str">
        <f>MIS[[#This Row],[TRADING SYMBOL]]</f>
        <v>SENSEX2552084800CE</v>
      </c>
      <c r="AJ1564" t="str">
        <f>IF(RIGHT(MIS[[#This Row],[Main/Hedge]],4)="MAIN","MAIN","HEDGE")</f>
        <v>HEDGE</v>
      </c>
      <c r="AK1564" t="str" cm="1">
        <f t="array" ref="AK1564">_xlfn._xlws.FILTER(Table4[Column1],ISNUMBER(SEARCH(Table4[Column1],MIS[[#This Row],[OrderUniqueIdentifier]])),"")</f>
        <v>NOTREND</v>
      </c>
      <c r="AL1564" t="str">
        <f>MIS[[#This Row],[Broker]]</f>
        <v>AR</v>
      </c>
      <c r="AM1564" t="str">
        <f>MIS[[#This Row],[ClientID]]</f>
        <v>JPF1G102</v>
      </c>
    </row>
    <row r="1565" spans="1:39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377</v>
      </c>
      <c r="AE1565">
        <f>MIS[[#This Row],[OrderAverageTradedPrice]]*MIS[[#This Row],[OrderQuantity]]</f>
        <v>8637</v>
      </c>
      <c r="AF1565">
        <f>MIS[[#This Row],[LTP]]*MIS[[#This Row],[OrderQuantity]]</f>
        <v>7540</v>
      </c>
      <c r="AG1565">
        <f>IF(MIS[[#This Row],[OrderSide]]="SELL",MIS[[#This Row],[VALUE]]-MIS[[#This Row],[LIVE_VALUE]],MIS[[#This Row],[LIVE_VALUE]]-MIS[[#This Row],[VALUE]])</f>
        <v>1097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5" t="str">
        <f>MIS[[#This Row],[TRADING SYMBOL]]</f>
        <v>SENSEX2552082200CE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MS</v>
      </c>
      <c r="AL1565" t="str">
        <f>MIS[[#This Row],[Broker]]</f>
        <v>AR</v>
      </c>
      <c r="AM1565" t="str">
        <f>MIS[[#This Row],[ClientID]]</f>
        <v>JPF1G159</v>
      </c>
    </row>
    <row r="1566" spans="1:39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293.05</v>
      </c>
      <c r="AE1566">
        <f>MIS[[#This Row],[OrderAverageTradedPrice]]*MIS[[#This Row],[OrderQuantity]]</f>
        <v>7793</v>
      </c>
      <c r="AF1566">
        <f>MIS[[#This Row],[LTP]]*MIS[[#This Row],[OrderQuantity]]</f>
        <v>5861</v>
      </c>
      <c r="AG1566">
        <f>IF(MIS[[#This Row],[OrderSide]]="SELL",MIS[[#This Row],[VALUE]]-MIS[[#This Row],[LIVE_VALUE]],MIS[[#This Row],[LIVE_VALUE]]-MIS[[#This Row],[VALUE]])</f>
        <v>1932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6" t="str">
        <f>MIS[[#This Row],[TRADING SYMBOL]]</f>
        <v>SENSEX2552082200PE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MS</v>
      </c>
      <c r="AL1566" t="str">
        <f>MIS[[#This Row],[Broker]]</f>
        <v>AR</v>
      </c>
      <c r="AM1566" t="str">
        <f>MIS[[#This Row],[ClientID]]</f>
        <v>JPF1G159</v>
      </c>
    </row>
    <row r="1567" spans="1:39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293.05</v>
      </c>
      <c r="AE1567">
        <f>MIS[[#This Row],[OrderAverageTradedPrice]]*MIS[[#This Row],[OrderQuantity]]</f>
        <v>7791</v>
      </c>
      <c r="AF1567">
        <f>MIS[[#This Row],[LTP]]*MIS[[#This Row],[OrderQuantity]]</f>
        <v>5861</v>
      </c>
      <c r="AG1567">
        <f>IF(MIS[[#This Row],[OrderSide]]="SELL",MIS[[#This Row],[VALUE]]-MIS[[#This Row],[LIVE_VALUE]],MIS[[#This Row],[LIVE_VALUE]]-MIS[[#This Row],[VALUE]])</f>
        <v>1930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7" t="str">
        <f>MIS[[#This Row],[TRADING SYMBOL]]</f>
        <v>SENSEX2552082200PE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MS</v>
      </c>
      <c r="AL1567" t="str">
        <f>MIS[[#This Row],[Broker]]</f>
        <v>AR</v>
      </c>
      <c r="AM1567" t="str">
        <f>MIS[[#This Row],[ClientID]]</f>
        <v>JPF1J101</v>
      </c>
    </row>
    <row r="1568" spans="1:39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214.35</v>
      </c>
      <c r="AE1568">
        <f>MIS[[#This Row],[OrderAverageTradedPrice]]*MIS[[#This Row],[OrderQuantity]]</f>
        <v>6061</v>
      </c>
      <c r="AF1568">
        <f>MIS[[#This Row],[LTP]]*MIS[[#This Row],[OrderQuantity]]</f>
        <v>4287</v>
      </c>
      <c r="AG1568">
        <f>IF(MIS[[#This Row],[OrderSide]]="SELL",MIS[[#This Row],[VALUE]]-MIS[[#This Row],[LIVE_VALUE]],MIS[[#This Row],[LIVE_VALUE]]-MIS[[#This Row],[VALUE]])</f>
        <v>1774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8" t="str">
        <f>MIS[[#This Row],[TRADING SYMBOL]]</f>
        <v>SENSEX2552082000PE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MS</v>
      </c>
      <c r="AL1568" t="str">
        <f>MIS[[#This Row],[Broker]]</f>
        <v>AR</v>
      </c>
      <c r="AM1568" t="str">
        <f>MIS[[#This Row],[ClientID]]</f>
        <v>JPF1K172</v>
      </c>
    </row>
    <row r="1569" spans="1:39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377</v>
      </c>
      <c r="AE1569">
        <f>MIS[[#This Row],[OrderAverageTradedPrice]]*MIS[[#This Row],[OrderQuantity]]</f>
        <v>8651</v>
      </c>
      <c r="AF1569">
        <f>MIS[[#This Row],[LTP]]*MIS[[#This Row],[OrderQuantity]]</f>
        <v>7540</v>
      </c>
      <c r="AG1569">
        <f>IF(MIS[[#This Row],[OrderSide]]="SELL",MIS[[#This Row],[VALUE]]-MIS[[#This Row],[LIVE_VALUE]],MIS[[#This Row],[LIVE_VALUE]]-MIS[[#This Row],[VALUE]])</f>
        <v>1111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9" t="str">
        <f>MIS[[#This Row],[TRADING SYMBOL]]</f>
        <v>SENSEX2552082200CE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MS</v>
      </c>
      <c r="AL1569" t="str">
        <f>MIS[[#This Row],[Broker]]</f>
        <v>AR</v>
      </c>
      <c r="AM1569" t="str">
        <f>MIS[[#This Row],[ClientID]]</f>
        <v>JPF1L102</v>
      </c>
    </row>
    <row r="1570" spans="1:39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293.05</v>
      </c>
      <c r="AE1570">
        <f>MIS[[#This Row],[OrderAverageTradedPrice]]*MIS[[#This Row],[OrderQuantity]]</f>
        <v>7793</v>
      </c>
      <c r="AF1570">
        <f>MIS[[#This Row],[LTP]]*MIS[[#This Row],[OrderQuantity]]</f>
        <v>5861</v>
      </c>
      <c r="AG1570">
        <f>IF(MIS[[#This Row],[OrderSide]]="SELL",MIS[[#This Row],[VALUE]]-MIS[[#This Row],[LIVE_VALUE]],MIS[[#This Row],[LIVE_VALUE]]-MIS[[#This Row],[VALUE]])</f>
        <v>1932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0" t="str">
        <f>MIS[[#This Row],[TRADING SYMBOL]]</f>
        <v>SENSEX2552082200PE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MS</v>
      </c>
      <c r="AL1570" t="str">
        <f>MIS[[#This Row],[Broker]]</f>
        <v>AR</v>
      </c>
      <c r="AM1570" t="str">
        <f>MIS[[#This Row],[ClientID]]</f>
        <v>JPF1L102</v>
      </c>
    </row>
    <row r="1571" spans="1:39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6.55</v>
      </c>
      <c r="AE1571">
        <f>MIS[[#This Row],[OrderAverageTradedPrice]]*MIS[[#This Row],[OrderQuantity]]</f>
        <v>214</v>
      </c>
      <c r="AF1571">
        <f>MIS[[#This Row],[LTP]]*MIS[[#This Row],[OrderQuantity]]</f>
        <v>131</v>
      </c>
      <c r="AG1571">
        <f>IF(MIS[[#This Row],[OrderSide]]="SELL",MIS[[#This Row],[VALUE]]-MIS[[#This Row],[LIVE_VALUE]],MIS[[#This Row],[LIVE_VALUE]]-MIS[[#This Row],[VALUE]])</f>
        <v>-83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1" t="str">
        <f>MIS[[#This Row],[TRADING SYMBOL]]</f>
        <v>SENSEX2552084800CE</v>
      </c>
      <c r="AJ1571" t="str">
        <f>IF(RIGHT(MIS[[#This Row],[Main/Hedge]],4)="MAIN","MAIN","HEDGE")</f>
        <v>HEDGE</v>
      </c>
      <c r="AK1571" t="str" cm="1">
        <f t="array" ref="AK1571">_xlfn._xlws.FILTER(Table4[Column1],ISNUMBER(SEARCH(Table4[Column1],MIS[[#This Row],[OrderUniqueIdentifier]])),"")</f>
        <v>NOTREND</v>
      </c>
      <c r="AL1571" t="str">
        <f>MIS[[#This Row],[Broker]]</f>
        <v>AR</v>
      </c>
      <c r="AM1571" t="str">
        <f>MIS[[#This Row],[ClientID]]</f>
        <v>JPF1M118</v>
      </c>
    </row>
    <row r="1572" spans="1:39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11.65</v>
      </c>
      <c r="AE1572">
        <f>MIS[[#This Row],[OrderAverageTradedPrice]]*MIS[[#This Row],[OrderQuantity]]</f>
        <v>399</v>
      </c>
      <c r="AF1572">
        <f>MIS[[#This Row],[LTP]]*MIS[[#This Row],[OrderQuantity]]</f>
        <v>233</v>
      </c>
      <c r="AG1572">
        <f>IF(MIS[[#This Row],[OrderSide]]="SELL",MIS[[#This Row],[VALUE]]-MIS[[#This Row],[LIVE_VALUE]],MIS[[#This Row],[LIVE_VALUE]]-MIS[[#This Row],[VALUE]])</f>
        <v>-166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2" t="str">
        <f>MIS[[#This Row],[TRADING SYMBOL]]</f>
        <v>SENSEX2552079800PE</v>
      </c>
      <c r="AJ1572" t="str">
        <f>IF(RIGHT(MIS[[#This Row],[Main/Hedge]],4)="MAIN","MAIN","HEDGE")</f>
        <v>HEDGE</v>
      </c>
      <c r="AK1572" t="str" cm="1">
        <f t="array" ref="AK1572">_xlfn._xlws.FILTER(Table4[Column1],ISNUMBER(SEARCH(Table4[Column1],MIS[[#This Row],[OrderUniqueIdentifier]])),"")</f>
        <v>NOTREND</v>
      </c>
      <c r="AL1572" t="str">
        <f>MIS[[#This Row],[Broker]]</f>
        <v>AR</v>
      </c>
      <c r="AM1572" t="str">
        <f>MIS[[#This Row],[ClientID]]</f>
        <v>JPF1M118</v>
      </c>
    </row>
    <row r="1573" spans="1:39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377</v>
      </c>
      <c r="AE1573">
        <f>MIS[[#This Row],[OrderAverageTradedPrice]]*MIS[[#This Row],[OrderQuantity]]</f>
        <v>8641</v>
      </c>
      <c r="AF1573">
        <f>MIS[[#This Row],[LTP]]*MIS[[#This Row],[OrderQuantity]]</f>
        <v>7540</v>
      </c>
      <c r="AG1573">
        <f>IF(MIS[[#This Row],[OrderSide]]="SELL",MIS[[#This Row],[VALUE]]-MIS[[#This Row],[LIVE_VALUE]],MIS[[#This Row],[LIVE_VALUE]]-MIS[[#This Row],[VALUE]])</f>
        <v>1101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3" t="str">
        <f>MIS[[#This Row],[TRADING SYMBOL]]</f>
        <v>SENSEX2552082200CE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MS</v>
      </c>
      <c r="AL1573" t="str">
        <f>MIS[[#This Row],[Broker]]</f>
        <v>AR</v>
      </c>
      <c r="AM1573" t="str">
        <f>MIS[[#This Row],[ClientID]]</f>
        <v>JPF1M170</v>
      </c>
    </row>
    <row r="1574" spans="1:39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11.65</v>
      </c>
      <c r="AE1574">
        <f>MIS[[#This Row],[OrderAverageTradedPrice]]*MIS[[#This Row],[OrderQuantity]]</f>
        <v>398</v>
      </c>
      <c r="AF1574">
        <f>MIS[[#This Row],[LTP]]*MIS[[#This Row],[OrderQuantity]]</f>
        <v>233</v>
      </c>
      <c r="AG1574">
        <f>IF(MIS[[#This Row],[OrderSide]]="SELL",MIS[[#This Row],[VALUE]]-MIS[[#This Row],[LIVE_VALUE]],MIS[[#This Row],[LIVE_VALUE]]-MIS[[#This Row],[VALUE]])</f>
        <v>-165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4" t="str">
        <f>MIS[[#This Row],[TRADING SYMBOL]]</f>
        <v>SENSEX2552079800PE</v>
      </c>
      <c r="AJ1574" t="str">
        <f>IF(RIGHT(MIS[[#This Row],[Main/Hedge]],4)="MAIN","MAIN","HEDGE")</f>
        <v>HEDGE</v>
      </c>
      <c r="AK1574" t="str" cm="1">
        <f t="array" ref="AK1574">_xlfn._xlws.FILTER(Table4[Column1],ISNUMBER(SEARCH(Table4[Column1],MIS[[#This Row],[OrderUniqueIdentifier]])),"")</f>
        <v>NOTREND</v>
      </c>
      <c r="AL1574" t="str">
        <f>MIS[[#This Row],[Broker]]</f>
        <v>AR</v>
      </c>
      <c r="AM1574" t="str">
        <f>MIS[[#This Row],[ClientID]]</f>
        <v>JPF1M174</v>
      </c>
    </row>
    <row r="1575" spans="1:39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377</v>
      </c>
      <c r="AE1575">
        <f>MIS[[#This Row],[OrderAverageTradedPrice]]*MIS[[#This Row],[OrderQuantity]]</f>
        <v>8641</v>
      </c>
      <c r="AF1575">
        <f>MIS[[#This Row],[LTP]]*MIS[[#This Row],[OrderQuantity]]</f>
        <v>7540</v>
      </c>
      <c r="AG1575">
        <f>IF(MIS[[#This Row],[OrderSide]]="SELL",MIS[[#This Row],[VALUE]]-MIS[[#This Row],[LIVE_VALUE]],MIS[[#This Row],[LIVE_VALUE]]-MIS[[#This Row],[VALUE]])</f>
        <v>1101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5" t="str">
        <f>MIS[[#This Row],[TRADING SYMBOL]]</f>
        <v>SENSEX2552082200CE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MS</v>
      </c>
      <c r="AL1575" t="str">
        <f>MIS[[#This Row],[Broker]]</f>
        <v>AR</v>
      </c>
      <c r="AM1575" t="str">
        <f>MIS[[#This Row],[ClientID]]</f>
        <v>JPF1M174</v>
      </c>
    </row>
    <row r="1576" spans="1:39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293.05</v>
      </c>
      <c r="AE1576">
        <f>MIS[[#This Row],[OrderAverageTradedPrice]]*MIS[[#This Row],[OrderQuantity]]</f>
        <v>38925</v>
      </c>
      <c r="AF1576">
        <f>MIS[[#This Row],[LTP]]*MIS[[#This Row],[OrderQuantity]]</f>
        <v>29305</v>
      </c>
      <c r="AG1576">
        <f>IF(MIS[[#This Row],[OrderSide]]="SELL",MIS[[#This Row],[VALUE]]-MIS[[#This Row],[LIVE_VALUE]],MIS[[#This Row],[LIVE_VALUE]]-MIS[[#This Row],[VALUE]])</f>
        <v>9620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6" t="str">
        <f>MIS[[#This Row],[TRADING SYMBOL]]</f>
        <v>SENSEX2552082200PE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MS</v>
      </c>
      <c r="AL1576" t="str">
        <f>MIS[[#This Row],[Broker]]</f>
        <v>AR</v>
      </c>
      <c r="AM1576" t="str">
        <f>MIS[[#This Row],[ClientID]]</f>
        <v>JPF1M176</v>
      </c>
    </row>
    <row r="1577" spans="1:39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323.5</v>
      </c>
      <c r="AE1577">
        <f>MIS[[#This Row],[OrderAverageTradedPrice]]*MIS[[#This Row],[OrderQuantity]]</f>
        <v>38019</v>
      </c>
      <c r="AF1577">
        <f>MIS[[#This Row],[LTP]]*MIS[[#This Row],[OrderQuantity]]</f>
        <v>32350</v>
      </c>
      <c r="AG1577">
        <f>IF(MIS[[#This Row],[OrderSide]]="SELL",MIS[[#This Row],[VALUE]]-MIS[[#This Row],[LIVE_VALUE]],MIS[[#This Row],[LIVE_VALUE]]-MIS[[#This Row],[VALUE]])</f>
        <v>5669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7" t="str">
        <f>MIS[[#This Row],[TRADING SYMBOL]]</f>
        <v>SENSEX2552082300CE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MS</v>
      </c>
      <c r="AL1577" t="str">
        <f>MIS[[#This Row],[Broker]]</f>
        <v>AR</v>
      </c>
      <c r="AM1577" t="str">
        <f>MIS[[#This Row],[ClientID]]</f>
        <v>JPF1M176</v>
      </c>
    </row>
    <row r="1578" spans="1:39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6.55</v>
      </c>
      <c r="AE1578">
        <f>MIS[[#This Row],[OrderAverageTradedPrice]]*MIS[[#This Row],[OrderQuantity]]</f>
        <v>856</v>
      </c>
      <c r="AF1578">
        <f>MIS[[#This Row],[LTP]]*MIS[[#This Row],[OrderQuantity]]</f>
        <v>524</v>
      </c>
      <c r="AG1578">
        <f>IF(MIS[[#This Row],[OrderSide]]="SELL",MIS[[#This Row],[VALUE]]-MIS[[#This Row],[LIVE_VALUE]],MIS[[#This Row],[LIVE_VALUE]]-MIS[[#This Row],[VALUE]])</f>
        <v>-332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8" t="str">
        <f>MIS[[#This Row],[TRADING SYMBOL]]</f>
        <v>SENSEX2552084800CE</v>
      </c>
      <c r="AJ1578" t="str">
        <f>IF(RIGHT(MIS[[#This Row],[Main/Hedge]],4)="MAIN","MAIN","HEDGE")</f>
        <v>HEDGE</v>
      </c>
      <c r="AK1578" t="str" cm="1">
        <f t="array" ref="AK1578">_xlfn._xlws.FILTER(Table4[Column1],ISNUMBER(SEARCH(Table4[Column1],MIS[[#This Row],[OrderUniqueIdentifier]])),"")</f>
        <v>NOTREND</v>
      </c>
      <c r="AL1578" t="str">
        <f>MIS[[#This Row],[Broker]]</f>
        <v>AR</v>
      </c>
      <c r="AM1578" t="str">
        <f>MIS[[#This Row],[ClientID]]</f>
        <v>JPF1N112</v>
      </c>
    </row>
    <row r="1579" spans="1:39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11.65</v>
      </c>
      <c r="AE1579">
        <f>MIS[[#This Row],[OrderAverageTradedPrice]]*MIS[[#This Row],[OrderQuantity]]</f>
        <v>1592</v>
      </c>
      <c r="AF1579">
        <f>MIS[[#This Row],[LTP]]*MIS[[#This Row],[OrderQuantity]]</f>
        <v>932</v>
      </c>
      <c r="AG1579">
        <f>IF(MIS[[#This Row],[OrderSide]]="SELL",MIS[[#This Row],[VALUE]]-MIS[[#This Row],[LIVE_VALUE]],MIS[[#This Row],[LIVE_VALUE]]-MIS[[#This Row],[VALUE]])</f>
        <v>-660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9" t="str">
        <f>MIS[[#This Row],[TRADING SYMBOL]]</f>
        <v>SENSEX2552079800PE</v>
      </c>
      <c r="AJ1579" t="str">
        <f>IF(RIGHT(MIS[[#This Row],[Main/Hedge]],4)="MAIN","MAIN","HEDGE")</f>
        <v>HEDGE</v>
      </c>
      <c r="AK1579" t="str" cm="1">
        <f t="array" ref="AK1579">_xlfn._xlws.FILTER(Table4[Column1],ISNUMBER(SEARCH(Table4[Column1],MIS[[#This Row],[OrderUniqueIdentifier]])),"")</f>
        <v>NOTREND</v>
      </c>
      <c r="AL1579" t="str">
        <f>MIS[[#This Row],[Broker]]</f>
        <v>AR</v>
      </c>
      <c r="AM1579" t="str">
        <f>MIS[[#This Row],[ClientID]]</f>
        <v>JPF1N117</v>
      </c>
    </row>
    <row r="1580" spans="1:39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293.05</v>
      </c>
      <c r="AE1580">
        <f>MIS[[#This Row],[OrderAverageTradedPrice]]*MIS[[#This Row],[OrderQuantity]]</f>
        <v>15578</v>
      </c>
      <c r="AF1580">
        <f>MIS[[#This Row],[LTP]]*MIS[[#This Row],[OrderQuantity]]</f>
        <v>11722</v>
      </c>
      <c r="AG1580">
        <f>IF(MIS[[#This Row],[OrderSide]]="SELL",MIS[[#This Row],[VALUE]]-MIS[[#This Row],[LIVE_VALUE]],MIS[[#This Row],[LIVE_VALUE]]-MIS[[#This Row],[VALUE]])</f>
        <v>3856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0" t="str">
        <f>MIS[[#This Row],[TRADING SYMBOL]]</f>
        <v>SENSEX2552082200PE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MS</v>
      </c>
      <c r="AL1580" t="str">
        <f>MIS[[#This Row],[Broker]]</f>
        <v>AR</v>
      </c>
      <c r="AM1580" t="str">
        <f>MIS[[#This Row],[ClientID]]</f>
        <v>JPF1N171</v>
      </c>
    </row>
    <row r="1581" spans="1:39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323.5</v>
      </c>
      <c r="AE1581">
        <f>MIS[[#This Row],[OrderAverageTradedPrice]]*MIS[[#This Row],[OrderQuantity]]</f>
        <v>76017</v>
      </c>
      <c r="AF1581">
        <f>MIS[[#This Row],[LTP]]*MIS[[#This Row],[OrderQuantity]]</f>
        <v>64700</v>
      </c>
      <c r="AG1581">
        <f>IF(MIS[[#This Row],[OrderSide]]="SELL",MIS[[#This Row],[VALUE]]-MIS[[#This Row],[LIVE_VALUE]],MIS[[#This Row],[LIVE_VALUE]]-MIS[[#This Row],[VALUE]])</f>
        <v>11317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1" t="str">
        <f>MIS[[#This Row],[TRADING SYMBOL]]</f>
        <v>SENSEX2552082300CE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MS</v>
      </c>
      <c r="AL1581" t="str">
        <f>MIS[[#This Row],[Broker]]</f>
        <v>AR</v>
      </c>
      <c r="AM1581" t="str">
        <f>MIS[[#This Row],[ClientID]]</f>
        <v>JPF1N172</v>
      </c>
    </row>
    <row r="1582" spans="1:39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377</v>
      </c>
      <c r="AE1582">
        <f>MIS[[#This Row],[OrderAverageTradedPrice]]*MIS[[#This Row],[OrderQuantity]]</f>
        <v>8596</v>
      </c>
      <c r="AF1582">
        <f>MIS[[#This Row],[LTP]]*MIS[[#This Row],[OrderQuantity]]</f>
        <v>7540</v>
      </c>
      <c r="AG1582">
        <f>IF(MIS[[#This Row],[OrderSide]]="SELL",MIS[[#This Row],[VALUE]]-MIS[[#This Row],[LIVE_VALUE]],MIS[[#This Row],[LIVE_VALUE]]-MIS[[#This Row],[VALUE]])</f>
        <v>1056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2" t="str">
        <f>MIS[[#This Row],[TRADING SYMBOL]]</f>
        <v>SENSEX2552082200CE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MS</v>
      </c>
      <c r="AL1582" t="str">
        <f>MIS[[#This Row],[Broker]]</f>
        <v>AR</v>
      </c>
      <c r="AM1582" t="str">
        <f>MIS[[#This Row],[ClientID]]</f>
        <v>JPF1N173</v>
      </c>
    </row>
    <row r="1583" spans="1:39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293.05</v>
      </c>
      <c r="AE1583">
        <f>MIS[[#This Row],[OrderAverageTradedPrice]]*MIS[[#This Row],[OrderQuantity]]</f>
        <v>7793</v>
      </c>
      <c r="AF1583">
        <f>MIS[[#This Row],[LTP]]*MIS[[#This Row],[OrderQuantity]]</f>
        <v>5861</v>
      </c>
      <c r="AG1583">
        <f>IF(MIS[[#This Row],[OrderSide]]="SELL",MIS[[#This Row],[VALUE]]-MIS[[#This Row],[LIVE_VALUE]],MIS[[#This Row],[LIVE_VALUE]]-MIS[[#This Row],[VALUE]])</f>
        <v>1932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3" t="str">
        <f>MIS[[#This Row],[TRADING SYMBOL]]</f>
        <v>SENSEX2552082200PE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MS</v>
      </c>
      <c r="AL1583" t="str">
        <f>MIS[[#This Row],[Broker]]</f>
        <v>AR</v>
      </c>
      <c r="AM1583" t="str">
        <f>MIS[[#This Row],[ClientID]]</f>
        <v>JPF1N180</v>
      </c>
    </row>
    <row r="1584" spans="1:39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377</v>
      </c>
      <c r="AE1584">
        <f>MIS[[#This Row],[OrderAverageTradedPrice]]*MIS[[#This Row],[OrderQuantity]]</f>
        <v>8650</v>
      </c>
      <c r="AF1584">
        <f>MIS[[#This Row],[LTP]]*MIS[[#This Row],[OrderQuantity]]</f>
        <v>7540</v>
      </c>
      <c r="AG1584">
        <f>IF(MIS[[#This Row],[OrderSide]]="SELL",MIS[[#This Row],[VALUE]]-MIS[[#This Row],[LIVE_VALUE]],MIS[[#This Row],[LIVE_VALUE]]-MIS[[#This Row],[VALUE]])</f>
        <v>1110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4" t="str">
        <f>MIS[[#This Row],[TRADING SYMBOL]]</f>
        <v>SENSEX2552082200CE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MS</v>
      </c>
      <c r="AL1584" t="str">
        <f>MIS[[#This Row],[Broker]]</f>
        <v>AR</v>
      </c>
      <c r="AM1584" t="str">
        <f>MIS[[#This Row],[ClientID]]</f>
        <v>JPF1O151</v>
      </c>
    </row>
    <row r="1585" spans="1:39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11.65</v>
      </c>
      <c r="AE1585">
        <f>MIS[[#This Row],[OrderAverageTradedPrice]]*MIS[[#This Row],[OrderQuantity]]</f>
        <v>398</v>
      </c>
      <c r="AF1585">
        <f>MIS[[#This Row],[LTP]]*MIS[[#This Row],[OrderQuantity]]</f>
        <v>233</v>
      </c>
      <c r="AG1585">
        <f>IF(MIS[[#This Row],[OrderSide]]="SELL",MIS[[#This Row],[VALUE]]-MIS[[#This Row],[LIVE_VALUE]],MIS[[#This Row],[LIVE_VALUE]]-MIS[[#This Row],[VALUE]])</f>
        <v>-165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5" t="str">
        <f>MIS[[#This Row],[TRADING SYMBOL]]</f>
        <v>SENSEX2552079800PE</v>
      </c>
      <c r="AJ1585" t="str">
        <f>IF(RIGHT(MIS[[#This Row],[Main/Hedge]],4)="MAIN","MAIN","HEDGE")</f>
        <v>HEDGE</v>
      </c>
      <c r="AK1585" t="str" cm="1">
        <f t="array" ref="AK1585">_xlfn._xlws.FILTER(Table4[Column1],ISNUMBER(SEARCH(Table4[Column1],MIS[[#This Row],[OrderUniqueIdentifier]])),"")</f>
        <v>NOTREND</v>
      </c>
      <c r="AL1585" t="str">
        <f>MIS[[#This Row],[Broker]]</f>
        <v>AR</v>
      </c>
      <c r="AM1585" t="str">
        <f>MIS[[#This Row],[ClientID]]</f>
        <v>JPF1P111</v>
      </c>
    </row>
    <row r="1586" spans="1:39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6.55</v>
      </c>
      <c r="AE1586">
        <f>MIS[[#This Row],[OrderAverageTradedPrice]]*MIS[[#This Row],[OrderQuantity]]</f>
        <v>852</v>
      </c>
      <c r="AF1586">
        <f>MIS[[#This Row],[LTP]]*MIS[[#This Row],[OrderQuantity]]</f>
        <v>524</v>
      </c>
      <c r="AG1586">
        <f>IF(MIS[[#This Row],[OrderSide]]="SELL",MIS[[#This Row],[VALUE]]-MIS[[#This Row],[LIVE_VALUE]],MIS[[#This Row],[LIVE_VALUE]]-MIS[[#This Row],[VALUE]])</f>
        <v>-328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6" t="str">
        <f>MIS[[#This Row],[TRADING SYMBOL]]</f>
        <v>SENSEX2552084800CE</v>
      </c>
      <c r="AJ1586" t="str">
        <f>IF(RIGHT(MIS[[#This Row],[Main/Hedge]],4)="MAIN","MAIN","HEDGE")</f>
        <v>HEDGE</v>
      </c>
      <c r="AK1586" t="str" cm="1">
        <f t="array" ref="AK1586">_xlfn._xlws.FILTER(Table4[Column1],ISNUMBER(SEARCH(Table4[Column1],MIS[[#This Row],[OrderUniqueIdentifier]])),"")</f>
        <v>NOTREND</v>
      </c>
      <c r="AL1586" t="str">
        <f>MIS[[#This Row],[Broker]]</f>
        <v>AR</v>
      </c>
      <c r="AM1586" t="str">
        <f>MIS[[#This Row],[ClientID]]</f>
        <v>JPF1P164</v>
      </c>
    </row>
    <row r="1587" spans="1:39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6.55</v>
      </c>
      <c r="AE1587">
        <f>MIS[[#This Row],[OrderAverageTradedPrice]]*MIS[[#This Row],[OrderQuantity]]</f>
        <v>213</v>
      </c>
      <c r="AF1587">
        <f>MIS[[#This Row],[LTP]]*MIS[[#This Row],[OrderQuantity]]</f>
        <v>131</v>
      </c>
      <c r="AG1587">
        <f>IF(MIS[[#This Row],[OrderSide]]="SELL",MIS[[#This Row],[VALUE]]-MIS[[#This Row],[LIVE_VALUE]],MIS[[#This Row],[LIVE_VALUE]]-MIS[[#This Row],[VALUE]])</f>
        <v>-82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7" t="str">
        <f>MIS[[#This Row],[TRADING SYMBOL]]</f>
        <v>SENSEX2552084800CE</v>
      </c>
      <c r="AJ1587" t="str">
        <f>IF(RIGHT(MIS[[#This Row],[Main/Hedge]],4)="MAIN","MAIN","HEDGE")</f>
        <v>HEDGE</v>
      </c>
      <c r="AK1587" t="str" cm="1">
        <f t="array" ref="AK1587">_xlfn._xlws.FILTER(Table4[Column1],ISNUMBER(SEARCH(Table4[Column1],MIS[[#This Row],[OrderUniqueIdentifier]])),"")</f>
        <v>NOTREND</v>
      </c>
      <c r="AL1587" t="str">
        <f>MIS[[#This Row],[Broker]]</f>
        <v>AR</v>
      </c>
      <c r="AM1587" t="str">
        <f>MIS[[#This Row],[ClientID]]</f>
        <v>JPF1P170</v>
      </c>
    </row>
    <row r="1588" spans="1:39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11.65</v>
      </c>
      <c r="AE1588">
        <f>MIS[[#This Row],[OrderAverageTradedPrice]]*MIS[[#This Row],[OrderQuantity]]</f>
        <v>1194</v>
      </c>
      <c r="AF1588">
        <f>MIS[[#This Row],[LTP]]*MIS[[#This Row],[OrderQuantity]]</f>
        <v>699</v>
      </c>
      <c r="AG1588">
        <f>IF(MIS[[#This Row],[OrderSide]]="SELL",MIS[[#This Row],[VALUE]]-MIS[[#This Row],[LIVE_VALUE]],MIS[[#This Row],[LIVE_VALUE]]-MIS[[#This Row],[VALUE]])</f>
        <v>-495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8" t="str">
        <f>MIS[[#This Row],[TRADING SYMBOL]]</f>
        <v>SENSEX2552079800PE</v>
      </c>
      <c r="AJ1588" t="str">
        <f>IF(RIGHT(MIS[[#This Row],[Main/Hedge]],4)="MAIN","MAIN","HEDGE")</f>
        <v>HEDGE</v>
      </c>
      <c r="AK1588" t="str" cm="1">
        <f t="array" ref="AK1588">_xlfn._xlws.FILTER(Table4[Column1],ISNUMBER(SEARCH(Table4[Column1],MIS[[#This Row],[OrderUniqueIdentifier]])),"")</f>
        <v>NOTREND</v>
      </c>
      <c r="AL1588" t="str">
        <f>MIS[[#This Row],[Broker]]</f>
        <v>AR</v>
      </c>
      <c r="AM1588" t="str">
        <f>MIS[[#This Row],[ClientID]]</f>
        <v>JPF1R123</v>
      </c>
    </row>
    <row r="1589" spans="1:39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377</v>
      </c>
      <c r="AE1589">
        <f>MIS[[#This Row],[OrderAverageTradedPrice]]*MIS[[#This Row],[OrderQuantity]]</f>
        <v>8653</v>
      </c>
      <c r="AF1589">
        <f>MIS[[#This Row],[LTP]]*MIS[[#This Row],[OrderQuantity]]</f>
        <v>7540</v>
      </c>
      <c r="AG1589">
        <f>IF(MIS[[#This Row],[OrderSide]]="SELL",MIS[[#This Row],[VALUE]]-MIS[[#This Row],[LIVE_VALUE]],MIS[[#This Row],[LIVE_VALUE]]-MIS[[#This Row],[VALUE]])</f>
        <v>1113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9" t="str">
        <f>MIS[[#This Row],[TRADING SYMBOL]]</f>
        <v>SENSEX2552082200CE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MS</v>
      </c>
      <c r="AL1589" t="str">
        <f>MIS[[#This Row],[Broker]]</f>
        <v>AR</v>
      </c>
      <c r="AM1589" t="str">
        <f>MIS[[#This Row],[ClientID]]</f>
        <v>JPF1R134</v>
      </c>
    </row>
    <row r="1590" spans="1:39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293.05</v>
      </c>
      <c r="AE1590">
        <f>MIS[[#This Row],[OrderAverageTradedPrice]]*MIS[[#This Row],[OrderQuantity]]</f>
        <v>7807</v>
      </c>
      <c r="AF1590">
        <f>MIS[[#This Row],[LTP]]*MIS[[#This Row],[OrderQuantity]]</f>
        <v>5861</v>
      </c>
      <c r="AG1590">
        <f>IF(MIS[[#This Row],[OrderSide]]="SELL",MIS[[#This Row],[VALUE]]-MIS[[#This Row],[LIVE_VALUE]],MIS[[#This Row],[LIVE_VALUE]]-MIS[[#This Row],[VALUE]])</f>
        <v>1946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0" t="str">
        <f>MIS[[#This Row],[TRADING SYMBOL]]</f>
        <v>SENSEX2552082200PE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MS</v>
      </c>
      <c r="AL1590" t="str">
        <f>MIS[[#This Row],[Broker]]</f>
        <v>AR</v>
      </c>
      <c r="AM1590" t="str">
        <f>MIS[[#This Row],[ClientID]]</f>
        <v>JPF1R134</v>
      </c>
    </row>
    <row r="1591" spans="1:39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66.5</v>
      </c>
      <c r="AE1591">
        <f>MIS[[#This Row],[OrderAverageTradedPrice]]*MIS[[#This Row],[OrderQuantity]]</f>
        <v>4300</v>
      </c>
      <c r="AF1591">
        <f>MIS[[#This Row],[LTP]]*MIS[[#This Row],[OrderQuantity]]</f>
        <v>2660</v>
      </c>
      <c r="AG1591">
        <f>IF(MIS[[#This Row],[OrderSide]]="SELL",MIS[[#This Row],[VALUE]]-MIS[[#This Row],[LIVE_VALUE]],MIS[[#This Row],[LIVE_VALUE]]-MIS[[#This Row],[VALUE]])</f>
        <v>-1640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1" t="str">
        <f>MIS[[#This Row],[TRADING SYMBOL]]</f>
        <v>SENSEX2552081200PE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MS</v>
      </c>
      <c r="AL1591" t="str">
        <f>MIS[[#This Row],[Broker]]</f>
        <v>AR</v>
      </c>
      <c r="AM1591" t="str">
        <f>MIS[[#This Row],[ClientID]]</f>
        <v>JPF1R193</v>
      </c>
    </row>
    <row r="1592" spans="1:39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11.65</v>
      </c>
      <c r="AE1592">
        <f>MIS[[#This Row],[OrderAverageTradedPrice]]*MIS[[#This Row],[OrderQuantity]]</f>
        <v>397</v>
      </c>
      <c r="AF1592">
        <f>MIS[[#This Row],[LTP]]*MIS[[#This Row],[OrderQuantity]]</f>
        <v>233</v>
      </c>
      <c r="AG1592">
        <f>IF(MIS[[#This Row],[OrderSide]]="SELL",MIS[[#This Row],[VALUE]]-MIS[[#This Row],[LIVE_VALUE]],MIS[[#This Row],[LIVE_VALUE]]-MIS[[#This Row],[VALUE]])</f>
        <v>-164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2" t="str">
        <f>MIS[[#This Row],[TRADING SYMBOL]]</f>
        <v>SENSEX2552079800PE</v>
      </c>
      <c r="AJ1592" t="str">
        <f>IF(RIGHT(MIS[[#This Row],[Main/Hedge]],4)="MAIN","MAIN","HEDGE")</f>
        <v>HEDGE</v>
      </c>
      <c r="AK1592" t="str" cm="1">
        <f t="array" ref="AK1592">_xlfn._xlws.FILTER(Table4[Column1],ISNUMBER(SEARCH(Table4[Column1],MIS[[#This Row],[OrderUniqueIdentifier]])),"")</f>
        <v>NOTREND</v>
      </c>
      <c r="AL1592" t="str">
        <f>MIS[[#This Row],[Broker]]</f>
        <v>AR</v>
      </c>
      <c r="AM1592" t="str">
        <f>MIS[[#This Row],[ClientID]]</f>
        <v>JPF1R194</v>
      </c>
    </row>
    <row r="1593" spans="1:39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377</v>
      </c>
      <c r="AE1593">
        <f>MIS[[#This Row],[OrderAverageTradedPrice]]*MIS[[#This Row],[OrderQuantity]]</f>
        <v>8669</v>
      </c>
      <c r="AF1593">
        <f>MIS[[#This Row],[LTP]]*MIS[[#This Row],[OrderQuantity]]</f>
        <v>7540</v>
      </c>
      <c r="AG1593">
        <f>IF(MIS[[#This Row],[OrderSide]]="SELL",MIS[[#This Row],[VALUE]]-MIS[[#This Row],[LIVE_VALUE]],MIS[[#This Row],[LIVE_VALUE]]-MIS[[#This Row],[VALUE]])</f>
        <v>1129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3" t="str">
        <f>MIS[[#This Row],[TRADING SYMBOL]]</f>
        <v>SENSEX2552082200CE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MS</v>
      </c>
      <c r="AL1593" t="str">
        <f>MIS[[#This Row],[Broker]]</f>
        <v>AR</v>
      </c>
      <c r="AM1593" t="str">
        <f>MIS[[#This Row],[ClientID]]</f>
        <v>JPF1R194</v>
      </c>
    </row>
    <row r="1594" spans="1:39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377</v>
      </c>
      <c r="AE1594">
        <f>MIS[[#This Row],[OrderAverageTradedPrice]]*MIS[[#This Row],[OrderQuantity]]</f>
        <v>17240</v>
      </c>
      <c r="AF1594">
        <f>MIS[[#This Row],[LTP]]*MIS[[#This Row],[OrderQuantity]]</f>
        <v>15080</v>
      </c>
      <c r="AG1594">
        <f>IF(MIS[[#This Row],[OrderSide]]="SELL",MIS[[#This Row],[VALUE]]-MIS[[#This Row],[LIVE_VALUE]],MIS[[#This Row],[LIVE_VALUE]]-MIS[[#This Row],[VALUE]])</f>
        <v>2160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4" t="str">
        <f>MIS[[#This Row],[TRADING SYMBOL]]</f>
        <v>SENSEX2552082200CE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MS</v>
      </c>
      <c r="AL1594" t="str">
        <f>MIS[[#This Row],[Broker]]</f>
        <v>AR</v>
      </c>
      <c r="AM1594" t="str">
        <f>MIS[[#This Row],[ClientID]]</f>
        <v>JPF1R199</v>
      </c>
    </row>
    <row r="1595" spans="1:39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323.5</v>
      </c>
      <c r="AE1595">
        <f>MIS[[#This Row],[OrderAverageTradedPrice]]*MIS[[#This Row],[OrderQuantity]]</f>
        <v>7600</v>
      </c>
      <c r="AF1595">
        <f>MIS[[#This Row],[LTP]]*MIS[[#This Row],[OrderQuantity]]</f>
        <v>6470</v>
      </c>
      <c r="AG1595">
        <f>IF(MIS[[#This Row],[OrderSide]]="SELL",MIS[[#This Row],[VALUE]]-MIS[[#This Row],[LIVE_VALUE]],MIS[[#This Row],[LIVE_VALUE]]-MIS[[#This Row],[VALUE]])</f>
        <v>1130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5" t="str">
        <f>MIS[[#This Row],[TRADING SYMBOL]]</f>
        <v>SENSEX2552082300CE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MS</v>
      </c>
      <c r="AL1595" t="str">
        <f>MIS[[#This Row],[Broker]]</f>
        <v>AR</v>
      </c>
      <c r="AM1595" t="str">
        <f>MIS[[#This Row],[ClientID]]</f>
        <v>JPF1R203</v>
      </c>
    </row>
    <row r="1596" spans="1:39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323.5</v>
      </c>
      <c r="AE1596">
        <f>MIS[[#This Row],[OrderAverageTradedPrice]]*MIS[[#This Row],[OrderQuantity]]</f>
        <v>15294</v>
      </c>
      <c r="AF1596">
        <f>MIS[[#This Row],[LTP]]*MIS[[#This Row],[OrderQuantity]]</f>
        <v>12940</v>
      </c>
      <c r="AG1596">
        <f>IF(MIS[[#This Row],[OrderSide]]="SELL",MIS[[#This Row],[VALUE]]-MIS[[#This Row],[LIVE_VALUE]],MIS[[#This Row],[LIVE_VALUE]]-MIS[[#This Row],[VALUE]])</f>
        <v>2354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6" t="str">
        <f>MIS[[#This Row],[TRADING SYMBOL]]</f>
        <v>SENSEX2552082300CE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MS</v>
      </c>
      <c r="AL1596" t="str">
        <f>MIS[[#This Row],[Broker]]</f>
        <v>AR</v>
      </c>
      <c r="AM1596" t="str">
        <f>MIS[[#This Row],[ClientID]]</f>
        <v>JPF1S152</v>
      </c>
    </row>
    <row r="1597" spans="1:39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11.65</v>
      </c>
      <c r="AE1597">
        <f>MIS[[#This Row],[OrderAverageTradedPrice]]*MIS[[#This Row],[OrderQuantity]]</f>
        <v>398</v>
      </c>
      <c r="AF1597">
        <f>MIS[[#This Row],[LTP]]*MIS[[#This Row],[OrderQuantity]]</f>
        <v>233</v>
      </c>
      <c r="AG1597">
        <f>IF(MIS[[#This Row],[OrderSide]]="SELL",MIS[[#This Row],[VALUE]]-MIS[[#This Row],[LIVE_VALUE]],MIS[[#This Row],[LIVE_VALUE]]-MIS[[#This Row],[VALUE]])</f>
        <v>-165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7" t="str">
        <f>MIS[[#This Row],[TRADING SYMBOL]]</f>
        <v>SENSEX2552079800PE</v>
      </c>
      <c r="AJ1597" t="str">
        <f>IF(RIGHT(MIS[[#This Row],[Main/Hedge]],4)="MAIN","MAIN","HEDGE")</f>
        <v>HEDGE</v>
      </c>
      <c r="AK1597" t="str" cm="1">
        <f t="array" ref="AK1597">_xlfn._xlws.FILTER(Table4[Column1],ISNUMBER(SEARCH(Table4[Column1],MIS[[#This Row],[OrderUniqueIdentifier]])),"")</f>
        <v>NOTREND</v>
      </c>
      <c r="AL1597" t="str">
        <f>MIS[[#This Row],[Broker]]</f>
        <v>AR</v>
      </c>
      <c r="AM1597" t="str">
        <f>MIS[[#This Row],[ClientID]]</f>
        <v>JPF1S210</v>
      </c>
    </row>
    <row r="1598" spans="1:39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377</v>
      </c>
      <c r="AE1598">
        <f>MIS[[#This Row],[OrderAverageTradedPrice]]*MIS[[#This Row],[OrderQuantity]]</f>
        <v>8620</v>
      </c>
      <c r="AF1598">
        <f>MIS[[#This Row],[LTP]]*MIS[[#This Row],[OrderQuantity]]</f>
        <v>7540</v>
      </c>
      <c r="AG1598">
        <f>IF(MIS[[#This Row],[OrderSide]]="SELL",MIS[[#This Row],[VALUE]]-MIS[[#This Row],[LIVE_VALUE]],MIS[[#This Row],[LIVE_VALUE]]-MIS[[#This Row],[VALUE]])</f>
        <v>1080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8" t="str">
        <f>MIS[[#This Row],[TRADING SYMBOL]]</f>
        <v>SENSEX2552082200CE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MS</v>
      </c>
      <c r="AL1598" t="str">
        <f>MIS[[#This Row],[Broker]]</f>
        <v>AR</v>
      </c>
      <c r="AM1598" t="str">
        <f>MIS[[#This Row],[ClientID]]</f>
        <v>JPF1S210</v>
      </c>
    </row>
    <row r="1599" spans="1:39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293.05</v>
      </c>
      <c r="AE1599">
        <f>MIS[[#This Row],[OrderAverageTradedPrice]]*MIS[[#This Row],[OrderQuantity]]</f>
        <v>7767</v>
      </c>
      <c r="AF1599">
        <f>MIS[[#This Row],[LTP]]*MIS[[#This Row],[OrderQuantity]]</f>
        <v>5861</v>
      </c>
      <c r="AG1599">
        <f>IF(MIS[[#This Row],[OrderSide]]="SELL",MIS[[#This Row],[VALUE]]-MIS[[#This Row],[LIVE_VALUE]],MIS[[#This Row],[LIVE_VALUE]]-MIS[[#This Row],[VALUE]])</f>
        <v>1906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9" t="str">
        <f>MIS[[#This Row],[TRADING SYMBOL]]</f>
        <v>SENSEX2552082200PE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MS</v>
      </c>
      <c r="AL1599" t="str">
        <f>MIS[[#This Row],[Broker]]</f>
        <v>AR</v>
      </c>
      <c r="AM1599" t="str">
        <f>MIS[[#This Row],[ClientID]]</f>
        <v>JPF1S217</v>
      </c>
    </row>
    <row r="1600" spans="1:39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11.65</v>
      </c>
      <c r="AE1600">
        <f>MIS[[#This Row],[OrderAverageTradedPrice]]*MIS[[#This Row],[OrderQuantity]]</f>
        <v>398</v>
      </c>
      <c r="AF1600">
        <f>MIS[[#This Row],[LTP]]*MIS[[#This Row],[OrderQuantity]]</f>
        <v>233</v>
      </c>
      <c r="AG1600">
        <f>IF(MIS[[#This Row],[OrderSide]]="SELL",MIS[[#This Row],[VALUE]]-MIS[[#This Row],[LIVE_VALUE]],MIS[[#This Row],[LIVE_VALUE]]-MIS[[#This Row],[VALUE]])</f>
        <v>-165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0" t="str">
        <f>MIS[[#This Row],[TRADING SYMBOL]]</f>
        <v>SENSEX2552079800PE</v>
      </c>
      <c r="AJ1600" t="str">
        <f>IF(RIGHT(MIS[[#This Row],[Main/Hedge]],4)="MAIN","MAIN","HEDGE")</f>
        <v>HEDGE</v>
      </c>
      <c r="AK1600" t="str" cm="1">
        <f t="array" ref="AK1600">_xlfn._xlws.FILTER(Table4[Column1],ISNUMBER(SEARCH(Table4[Column1],MIS[[#This Row],[OrderUniqueIdentifier]])),"")</f>
        <v>NOTREND</v>
      </c>
      <c r="AL1600" t="str">
        <f>MIS[[#This Row],[Broker]]</f>
        <v>AR</v>
      </c>
      <c r="AM1600" t="str">
        <f>MIS[[#This Row],[ClientID]]</f>
        <v>JPF1S218</v>
      </c>
    </row>
    <row r="1601" spans="1:39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377</v>
      </c>
      <c r="AE1601">
        <f>MIS[[#This Row],[OrderAverageTradedPrice]]*MIS[[#This Row],[OrderQuantity]]</f>
        <v>8602</v>
      </c>
      <c r="AF1601">
        <f>MIS[[#This Row],[LTP]]*MIS[[#This Row],[OrderQuantity]]</f>
        <v>7540</v>
      </c>
      <c r="AG1601">
        <f>IF(MIS[[#This Row],[OrderSide]]="SELL",MIS[[#This Row],[VALUE]]-MIS[[#This Row],[LIVE_VALUE]],MIS[[#This Row],[LIVE_VALUE]]-MIS[[#This Row],[VALUE]])</f>
        <v>1062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1" t="str">
        <f>MIS[[#This Row],[TRADING SYMBOL]]</f>
        <v>SENSEX2552082200CE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MS</v>
      </c>
      <c r="AL1601" t="str">
        <f>MIS[[#This Row],[Broker]]</f>
        <v>AR</v>
      </c>
      <c r="AM1601" t="str">
        <f>MIS[[#This Row],[ClientID]]</f>
        <v>JPF1S218</v>
      </c>
    </row>
    <row r="1602" spans="1:39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281</v>
      </c>
      <c r="AE1602">
        <f>MIS[[#This Row],[OrderAverageTradedPrice]]*MIS[[#This Row],[OrderQuantity]]</f>
        <v>6705</v>
      </c>
      <c r="AF1602">
        <f>MIS[[#This Row],[LTP]]*MIS[[#This Row],[OrderQuantity]]</f>
        <v>5620</v>
      </c>
      <c r="AG1602">
        <f>IF(MIS[[#This Row],[OrderSide]]="SELL",MIS[[#This Row],[VALUE]]-MIS[[#This Row],[LIVE_VALUE]],MIS[[#This Row],[LIVE_VALUE]]-MIS[[#This Row],[VALUE]])</f>
        <v>1085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2" t="str">
        <f>MIS[[#This Row],[TRADING SYMBOL]]</f>
        <v>SENSEX2552082400CE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MS</v>
      </c>
      <c r="AL1602" t="str">
        <f>MIS[[#This Row],[Broker]]</f>
        <v>AR</v>
      </c>
      <c r="AM1602" t="str">
        <f>MIS[[#This Row],[ClientID]]</f>
        <v>JPF1S222</v>
      </c>
    </row>
    <row r="1603" spans="1:39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214.35</v>
      </c>
      <c r="AE1603">
        <f>MIS[[#This Row],[OrderAverageTradedPrice]]*MIS[[#This Row],[OrderQuantity]]</f>
        <v>6084</v>
      </c>
      <c r="AF1603">
        <f>MIS[[#This Row],[LTP]]*MIS[[#This Row],[OrderQuantity]]</f>
        <v>4287</v>
      </c>
      <c r="AG1603">
        <f>IF(MIS[[#This Row],[OrderSide]]="SELL",MIS[[#This Row],[VALUE]]-MIS[[#This Row],[LIVE_VALUE]],MIS[[#This Row],[LIVE_VALUE]]-MIS[[#This Row],[VALUE]])</f>
        <v>1797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SENSEX2552082000PE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  <c r="AL1603" t="str">
        <f>MIS[[#This Row],[Broker]]</f>
        <v>AR</v>
      </c>
      <c r="AM1603" t="str">
        <f>MIS[[#This Row],[ClientID]]</f>
        <v>JPF1S222</v>
      </c>
    </row>
    <row r="1604" spans="1:39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214.35</v>
      </c>
      <c r="AE1604">
        <f>MIS[[#This Row],[OrderAverageTradedPrice]]*MIS[[#This Row],[OrderQuantity]]</f>
        <v>6079</v>
      </c>
      <c r="AF1604">
        <f>MIS[[#This Row],[LTP]]*MIS[[#This Row],[OrderQuantity]]</f>
        <v>4287</v>
      </c>
      <c r="AG1604">
        <f>IF(MIS[[#This Row],[OrderSide]]="SELL",MIS[[#This Row],[VALUE]]-MIS[[#This Row],[LIVE_VALUE]],MIS[[#This Row],[LIVE_VALUE]]-MIS[[#This Row],[VALUE]])</f>
        <v>1792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SENSEX2552082000PE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  <c r="AL1604" t="str">
        <f>MIS[[#This Row],[Broker]]</f>
        <v>AR</v>
      </c>
      <c r="AM1604" t="str">
        <f>MIS[[#This Row],[ClientID]]</f>
        <v>JPF1T101</v>
      </c>
    </row>
    <row r="1605" spans="1:39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11.65</v>
      </c>
      <c r="AE1605">
        <f>MIS[[#This Row],[OrderAverageTradedPrice]]*MIS[[#This Row],[OrderQuantity]]</f>
        <v>1592</v>
      </c>
      <c r="AF1605">
        <f>MIS[[#This Row],[LTP]]*MIS[[#This Row],[OrderQuantity]]</f>
        <v>932</v>
      </c>
      <c r="AG1605">
        <f>IF(MIS[[#This Row],[OrderSide]]="SELL",MIS[[#This Row],[VALUE]]-MIS[[#This Row],[LIVE_VALUE]],MIS[[#This Row],[LIVE_VALUE]]-MIS[[#This Row],[VALUE]])</f>
        <v>-660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5" t="str">
        <f>MIS[[#This Row],[TRADING SYMBOL]]</f>
        <v>SENSEX2552079800PE</v>
      </c>
      <c r="AJ1605" t="str">
        <f>IF(RIGHT(MIS[[#This Row],[Main/Hedge]],4)="MAIN","MAIN","HEDGE")</f>
        <v>HEDGE</v>
      </c>
      <c r="AK1605" t="str" cm="1">
        <f t="array" ref="AK1605">_xlfn._xlws.FILTER(Table4[Column1],ISNUMBER(SEARCH(Table4[Column1],MIS[[#This Row],[OrderUniqueIdentifier]])),"")</f>
        <v>NOTREND</v>
      </c>
      <c r="AL1605" t="str">
        <f>MIS[[#This Row],[Broker]]</f>
        <v>AR</v>
      </c>
      <c r="AM1605" t="str">
        <f>MIS[[#This Row],[ClientID]]</f>
        <v>JPF1V110</v>
      </c>
    </row>
    <row r="1606" spans="1:39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377</v>
      </c>
      <c r="AE1606">
        <f>MIS[[#This Row],[OrderAverageTradedPrice]]*MIS[[#This Row],[OrderQuantity]]</f>
        <v>8670</v>
      </c>
      <c r="AF1606">
        <f>MIS[[#This Row],[LTP]]*MIS[[#This Row],[OrderQuantity]]</f>
        <v>7540</v>
      </c>
      <c r="AG1606">
        <f>IF(MIS[[#This Row],[OrderSide]]="SELL",MIS[[#This Row],[VALUE]]-MIS[[#This Row],[LIVE_VALUE]],MIS[[#This Row],[LIVE_VALUE]]-MIS[[#This Row],[VALUE]])</f>
        <v>1130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SENSEX2552082200CE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  <c r="AL1606" t="str">
        <f>MIS[[#This Row],[Broker]]</f>
        <v>AR</v>
      </c>
      <c r="AM1606" t="str">
        <f>MIS[[#This Row],[ClientID]]</f>
        <v>JPF1V164</v>
      </c>
    </row>
    <row r="1607" spans="1:39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377</v>
      </c>
      <c r="AE1607">
        <f>MIS[[#This Row],[OrderAverageTradedPrice]]*MIS[[#This Row],[OrderQuantity]]</f>
        <v>17282</v>
      </c>
      <c r="AF1607">
        <f>MIS[[#This Row],[LTP]]*MIS[[#This Row],[OrderQuantity]]</f>
        <v>15080</v>
      </c>
      <c r="AG1607">
        <f>IF(MIS[[#This Row],[OrderSide]]="SELL",MIS[[#This Row],[VALUE]]-MIS[[#This Row],[LIVE_VALUE]],MIS[[#This Row],[LIVE_VALUE]]-MIS[[#This Row],[VALUE]])</f>
        <v>2202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SENSEX2552082200CE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  <c r="AL1607" t="str">
        <f>MIS[[#This Row],[Broker]]</f>
        <v>AR</v>
      </c>
      <c r="AM1607" t="str">
        <f>MIS[[#This Row],[ClientID]]</f>
        <v>JPP032</v>
      </c>
    </row>
    <row r="1608" spans="1:39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281</v>
      </c>
      <c r="AE1608">
        <f>MIS[[#This Row],[OrderAverageTradedPrice]]*MIS[[#This Row],[OrderQuantity]]</f>
        <v>13454</v>
      </c>
      <c r="AF1608">
        <f>MIS[[#This Row],[LTP]]*MIS[[#This Row],[OrderQuantity]]</f>
        <v>11240</v>
      </c>
      <c r="AG1608">
        <f>IF(MIS[[#This Row],[OrderSide]]="SELL",MIS[[#This Row],[VALUE]]-MIS[[#This Row],[LIVE_VALUE]],MIS[[#This Row],[LIVE_VALUE]]-MIS[[#This Row],[VALUE]])</f>
        <v>2214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SENSEX2552082400CE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  <c r="AL1608" t="str">
        <f>MIS[[#This Row],[Broker]]</f>
        <v>AR</v>
      </c>
      <c r="AM1608" t="str">
        <f>MIS[[#This Row],[ClientID]]</f>
        <v>JPP690</v>
      </c>
    </row>
    <row r="1609" spans="1:39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214.35</v>
      </c>
      <c r="AE1609">
        <f>MIS[[#This Row],[OrderAverageTradedPrice]]*MIS[[#This Row],[OrderQuantity]]</f>
        <v>12162</v>
      </c>
      <c r="AF1609">
        <f>MIS[[#This Row],[LTP]]*MIS[[#This Row],[OrderQuantity]]</f>
        <v>8574</v>
      </c>
      <c r="AG1609">
        <f>IF(MIS[[#This Row],[OrderSide]]="SELL",MIS[[#This Row],[VALUE]]-MIS[[#This Row],[LIVE_VALUE]],MIS[[#This Row],[LIVE_VALUE]]-MIS[[#This Row],[VALUE]])</f>
        <v>3588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SENSEX2552082000PE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  <c r="AL1609" t="str">
        <f>MIS[[#This Row],[Broker]]</f>
        <v>AR</v>
      </c>
      <c r="AM1609" t="str">
        <f>MIS[[#This Row],[ClientID]]</f>
        <v>JPP690</v>
      </c>
    </row>
    <row r="1610" spans="1:39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214.35</v>
      </c>
      <c r="AE1610">
        <f>MIS[[#This Row],[OrderAverageTradedPrice]]*MIS[[#This Row],[OrderQuantity]]</f>
        <v>24328</v>
      </c>
      <c r="AF1610">
        <f>MIS[[#This Row],[LTP]]*MIS[[#This Row],[OrderQuantity]]</f>
        <v>17148</v>
      </c>
      <c r="AG1610">
        <f>IF(MIS[[#This Row],[OrderSide]]="SELL",MIS[[#This Row],[VALUE]]-MIS[[#This Row],[LIVE_VALUE]],MIS[[#This Row],[LIVE_VALUE]]-MIS[[#This Row],[VALUE]])</f>
        <v>7180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SENSEX2552082000PE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  <c r="AL1610" t="str">
        <f>MIS[[#This Row],[Broker]]</f>
        <v>AR</v>
      </c>
      <c r="AM1610" t="str">
        <f>MIS[[#This Row],[ClientID]]</f>
        <v>JPS10G101</v>
      </c>
    </row>
    <row r="1611" spans="1:39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281</v>
      </c>
      <c r="AE1611">
        <f>MIS[[#This Row],[OrderAverageTradedPrice]]*MIS[[#This Row],[OrderQuantity]]</f>
        <v>26864</v>
      </c>
      <c r="AF1611">
        <f>MIS[[#This Row],[LTP]]*MIS[[#This Row],[OrderQuantity]]</f>
        <v>22480</v>
      </c>
      <c r="AG1611">
        <f>IF(MIS[[#This Row],[OrderSide]]="SELL",MIS[[#This Row],[VALUE]]-MIS[[#This Row],[LIVE_VALUE]],MIS[[#This Row],[LIVE_VALUE]]-MIS[[#This Row],[VALUE]])</f>
        <v>4384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SENSEX2552082400CE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  <c r="AL1611" t="str">
        <f>MIS[[#This Row],[Broker]]</f>
        <v>AR</v>
      </c>
      <c r="AM1611" t="str">
        <f>MIS[[#This Row],[ClientID]]</f>
        <v>JPS1787</v>
      </c>
    </row>
    <row r="1612" spans="1:39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293.05</v>
      </c>
      <c r="AE1612">
        <f>MIS[[#This Row],[OrderAverageTradedPrice]]*MIS[[#This Row],[OrderQuantity]]</f>
        <v>7769</v>
      </c>
      <c r="AF1612">
        <f>MIS[[#This Row],[LTP]]*MIS[[#This Row],[OrderQuantity]]</f>
        <v>5861</v>
      </c>
      <c r="AG1612">
        <f>IF(MIS[[#This Row],[OrderSide]]="SELL",MIS[[#This Row],[VALUE]]-MIS[[#This Row],[LIVE_VALUE]],MIS[[#This Row],[LIVE_VALUE]]-MIS[[#This Row],[VALUE]])</f>
        <v>1908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SENSEX2552082200PE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  <c r="AL1612" t="str">
        <f>MIS[[#This Row],[Broker]]</f>
        <v>AR</v>
      </c>
      <c r="AM1612" t="str">
        <f>MIS[[#This Row],[ClientID]]</f>
        <v>JPS7N102</v>
      </c>
    </row>
    <row r="1613" spans="1:39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250.5</v>
      </c>
      <c r="AE1613">
        <f>MIS[[#This Row],[OrderAverageTradedPrice]]*MIS[[#This Row],[OrderQuantity]]</f>
        <v>41538</v>
      </c>
      <c r="AF1613">
        <f>MIS[[#This Row],[LTP]]*MIS[[#This Row],[OrderQuantity]]</f>
        <v>30060</v>
      </c>
      <c r="AG1613">
        <f>IF(MIS[[#This Row],[OrderSide]]="SELL",MIS[[#This Row],[VALUE]]-MIS[[#This Row],[LIVE_VALUE]],MIS[[#This Row],[LIVE_VALUE]]-MIS[[#This Row],[VALUE]])</f>
        <v>11478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SENSEX2552082100PE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  <c r="AL1613" t="str">
        <f>MIS[[#This Row],[Broker]]</f>
        <v>AR</v>
      </c>
      <c r="AM1613" t="str">
        <f>MIS[[#This Row],[ClientID]]</f>
        <v>GDLP1S332</v>
      </c>
    </row>
    <row r="1614" spans="1:39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11.65</v>
      </c>
      <c r="AE1614">
        <f>MIS[[#This Row],[OrderAverageTradedPrice]]*MIS[[#This Row],[OrderQuantity]]</f>
        <v>1592</v>
      </c>
      <c r="AF1614">
        <f>MIS[[#This Row],[LTP]]*MIS[[#This Row],[OrderQuantity]]</f>
        <v>932</v>
      </c>
      <c r="AG1614">
        <f>IF(MIS[[#This Row],[OrderSide]]="SELL",MIS[[#This Row],[VALUE]]-MIS[[#This Row],[LIVE_VALUE]],MIS[[#This Row],[LIVE_VALUE]]-MIS[[#This Row],[VALUE]])</f>
        <v>-660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4" t="str">
        <f>MIS[[#This Row],[TRADING SYMBOL]]</f>
        <v>SENSEX2552079800PE</v>
      </c>
      <c r="AJ1614" t="str">
        <f>IF(RIGHT(MIS[[#This Row],[Main/Hedge]],4)="MAIN","MAIN","HEDGE")</f>
        <v>HEDGE</v>
      </c>
      <c r="AK1614" t="str" cm="1">
        <f t="array" ref="AK1614">_xlfn._xlws.FILTER(Table4[Column1],ISNUMBER(SEARCH(Table4[Column1],MIS[[#This Row],[OrderUniqueIdentifier]])),"")</f>
        <v>NOTREND</v>
      </c>
      <c r="AL1614" t="str">
        <f>MIS[[#This Row],[Broker]]</f>
        <v>AR</v>
      </c>
      <c r="AM1614" t="str">
        <f>MIS[[#This Row],[ClientID]]</f>
        <v>GKOHNS211</v>
      </c>
    </row>
    <row r="1615" spans="1:39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323.5</v>
      </c>
      <c r="AE1615">
        <f>MIS[[#This Row],[OrderAverageTradedPrice]]*MIS[[#This Row],[OrderQuantity]]</f>
        <v>7634</v>
      </c>
      <c r="AF1615">
        <f>MIS[[#This Row],[LTP]]*MIS[[#This Row],[OrderQuantity]]</f>
        <v>6470</v>
      </c>
      <c r="AG1615">
        <f>IF(MIS[[#This Row],[OrderSide]]="SELL",MIS[[#This Row],[VALUE]]-MIS[[#This Row],[LIVE_VALUE]],MIS[[#This Row],[LIVE_VALUE]]-MIS[[#This Row],[VALUE]])</f>
        <v>1164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SENSEX2552082300CE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  <c r="AL1615" t="str">
        <f>MIS[[#This Row],[Broker]]</f>
        <v>AR</v>
      </c>
      <c r="AM1615" t="str">
        <f>MIS[[#This Row],[ClientID]]</f>
        <v>JPF1A121</v>
      </c>
    </row>
    <row r="1616" spans="1:39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11.65</v>
      </c>
      <c r="AE1616">
        <f>MIS[[#This Row],[OrderAverageTradedPrice]]*MIS[[#This Row],[OrderQuantity]]</f>
        <v>796</v>
      </c>
      <c r="AF1616">
        <f>MIS[[#This Row],[LTP]]*MIS[[#This Row],[OrderQuantity]]</f>
        <v>466</v>
      </c>
      <c r="AG1616">
        <f>IF(MIS[[#This Row],[OrderSide]]="SELL",MIS[[#This Row],[VALUE]]-MIS[[#This Row],[LIVE_VALUE]],MIS[[#This Row],[LIVE_VALUE]]-MIS[[#This Row],[VALUE]])</f>
        <v>-330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6" t="str">
        <f>MIS[[#This Row],[TRADING SYMBOL]]</f>
        <v>SENSEX2552079800PE</v>
      </c>
      <c r="AJ1616" t="str">
        <f>IF(RIGHT(MIS[[#This Row],[Main/Hedge]],4)="MAIN","MAIN","HEDGE")</f>
        <v>HEDGE</v>
      </c>
      <c r="AK1616" t="str" cm="1">
        <f t="array" ref="AK1616">_xlfn._xlws.FILTER(Table4[Column1],ISNUMBER(SEARCH(Table4[Column1],MIS[[#This Row],[OrderUniqueIdentifier]])),"")</f>
        <v>NOTREND</v>
      </c>
      <c r="AL1616" t="str">
        <f>MIS[[#This Row],[Broker]]</f>
        <v>AR</v>
      </c>
      <c r="AM1616" t="str">
        <f>MIS[[#This Row],[ClientID]]</f>
        <v>JPF1A184</v>
      </c>
    </row>
    <row r="1617" spans="1:39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6.55</v>
      </c>
      <c r="AE1617">
        <f>MIS[[#This Row],[OrderAverageTradedPrice]]*MIS[[#This Row],[OrderQuantity]]</f>
        <v>428</v>
      </c>
      <c r="AF1617">
        <f>MIS[[#This Row],[LTP]]*MIS[[#This Row],[OrderQuantity]]</f>
        <v>262</v>
      </c>
      <c r="AG1617">
        <f>IF(MIS[[#This Row],[OrderSide]]="SELL",MIS[[#This Row],[VALUE]]-MIS[[#This Row],[LIVE_VALUE]],MIS[[#This Row],[LIVE_VALUE]]-MIS[[#This Row],[VALUE]])</f>
        <v>-166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7" t="str">
        <f>MIS[[#This Row],[TRADING SYMBOL]]</f>
        <v>SENSEX2552084800CE</v>
      </c>
      <c r="AJ1617" t="str">
        <f>IF(RIGHT(MIS[[#This Row],[Main/Hedge]],4)="MAIN","MAIN","HEDGE")</f>
        <v>HEDGE</v>
      </c>
      <c r="AK1617" t="str" cm="1">
        <f t="array" ref="AK1617">_xlfn._xlws.FILTER(Table4[Column1],ISNUMBER(SEARCH(Table4[Column1],MIS[[#This Row],[OrderUniqueIdentifier]])),"")</f>
        <v>NOTREND</v>
      </c>
      <c r="AL1617" t="str">
        <f>MIS[[#This Row],[Broker]]</f>
        <v>AR</v>
      </c>
      <c r="AM1617" t="str">
        <f>MIS[[#This Row],[ClientID]]</f>
        <v>JPF1A187</v>
      </c>
    </row>
    <row r="1618" spans="1:39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6.55</v>
      </c>
      <c r="AE1618">
        <f>MIS[[#This Row],[OrderAverageTradedPrice]]*MIS[[#This Row],[OrderQuantity]]</f>
        <v>213</v>
      </c>
      <c r="AF1618">
        <f>MIS[[#This Row],[LTP]]*MIS[[#This Row],[OrderQuantity]]</f>
        <v>131</v>
      </c>
      <c r="AG1618">
        <f>IF(MIS[[#This Row],[OrderSide]]="SELL",MIS[[#This Row],[VALUE]]-MIS[[#This Row],[LIVE_VALUE]],MIS[[#This Row],[LIVE_VALUE]]-MIS[[#This Row],[VALUE]])</f>
        <v>-82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8" t="str">
        <f>MIS[[#This Row],[TRADING SYMBOL]]</f>
        <v>SENSEX2552084800CE</v>
      </c>
      <c r="AJ1618" t="str">
        <f>IF(RIGHT(MIS[[#This Row],[Main/Hedge]],4)="MAIN","MAIN","HEDGE")</f>
        <v>HEDGE</v>
      </c>
      <c r="AK1618" t="str" cm="1">
        <f t="array" ref="AK1618">_xlfn._xlws.FILTER(Table4[Column1],ISNUMBER(SEARCH(Table4[Column1],MIS[[#This Row],[OrderUniqueIdentifier]])),"")</f>
        <v>NOTREND</v>
      </c>
      <c r="AL1618" t="str">
        <f>MIS[[#This Row],[Broker]]</f>
        <v>AR</v>
      </c>
      <c r="AM1618" t="str">
        <f>MIS[[#This Row],[ClientID]]</f>
        <v>JPF1A188</v>
      </c>
    </row>
    <row r="1619" spans="1:39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11.65</v>
      </c>
      <c r="AE1619">
        <f>MIS[[#This Row],[OrderAverageTradedPrice]]*MIS[[#This Row],[OrderQuantity]]</f>
        <v>1600</v>
      </c>
      <c r="AF1619">
        <f>MIS[[#This Row],[LTP]]*MIS[[#This Row],[OrderQuantity]]</f>
        <v>932</v>
      </c>
      <c r="AG1619">
        <f>IF(MIS[[#This Row],[OrderSide]]="SELL",MIS[[#This Row],[VALUE]]-MIS[[#This Row],[LIVE_VALUE]],MIS[[#This Row],[LIVE_VALUE]]-MIS[[#This Row],[VALUE]])</f>
        <v>-668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9" t="str">
        <f>MIS[[#This Row],[TRADING SYMBOL]]</f>
        <v>SENSEX2552079800PE</v>
      </c>
      <c r="AJ1619" t="str">
        <f>IF(RIGHT(MIS[[#This Row],[Main/Hedge]],4)="MAIN","MAIN","HEDGE")</f>
        <v>HEDGE</v>
      </c>
      <c r="AK1619" t="str" cm="1">
        <f t="array" ref="AK1619">_xlfn._xlws.FILTER(Table4[Column1],ISNUMBER(SEARCH(Table4[Column1],MIS[[#This Row],[OrderUniqueIdentifier]])),"")</f>
        <v>NOTREND</v>
      </c>
      <c r="AL1619" t="str">
        <f>MIS[[#This Row],[Broker]]</f>
        <v>AR</v>
      </c>
      <c r="AM1619" t="str">
        <f>MIS[[#This Row],[ClientID]]</f>
        <v>JPF1A195</v>
      </c>
    </row>
    <row r="1620" spans="1:39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6.55</v>
      </c>
      <c r="AE1620">
        <f>MIS[[#This Row],[OrderAverageTradedPrice]]*MIS[[#This Row],[OrderQuantity]]</f>
        <v>214</v>
      </c>
      <c r="AF1620">
        <f>MIS[[#This Row],[LTP]]*MIS[[#This Row],[OrderQuantity]]</f>
        <v>131</v>
      </c>
      <c r="AG1620">
        <f>IF(MIS[[#This Row],[OrderSide]]="SELL",MIS[[#This Row],[VALUE]]-MIS[[#This Row],[LIVE_VALUE]],MIS[[#This Row],[LIVE_VALUE]]-MIS[[#This Row],[VALUE]])</f>
        <v>-83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0" t="str">
        <f>MIS[[#This Row],[TRADING SYMBOL]]</f>
        <v>SENSEX2552084800CE</v>
      </c>
      <c r="AJ1620" t="str">
        <f>IF(RIGHT(MIS[[#This Row],[Main/Hedge]],4)="MAIN","MAIN","HEDGE")</f>
        <v>HEDGE</v>
      </c>
      <c r="AK1620" t="str" cm="1">
        <f t="array" ref="AK1620">_xlfn._xlws.FILTER(Table4[Column1],ISNUMBER(SEARCH(Table4[Column1],MIS[[#This Row],[OrderUniqueIdentifier]])),"")</f>
        <v>NOTREND</v>
      </c>
      <c r="AL1620" t="str">
        <f>MIS[[#This Row],[Broker]]</f>
        <v>AR</v>
      </c>
      <c r="AM1620" t="str">
        <f>MIS[[#This Row],[ClientID]]</f>
        <v>JPF1A200</v>
      </c>
    </row>
    <row r="1621" spans="1:39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250.5</v>
      </c>
      <c r="AE1621">
        <f>MIS[[#This Row],[OrderAverageTradedPrice]]*MIS[[#This Row],[OrderQuantity]]</f>
        <v>6880</v>
      </c>
      <c r="AF1621">
        <f>MIS[[#This Row],[LTP]]*MIS[[#This Row],[OrderQuantity]]</f>
        <v>5010</v>
      </c>
      <c r="AG1621">
        <f>IF(MIS[[#This Row],[OrderSide]]="SELL",MIS[[#This Row],[VALUE]]-MIS[[#This Row],[LIVE_VALUE]],MIS[[#This Row],[LIVE_VALUE]]-MIS[[#This Row],[VALUE]])</f>
        <v>1870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SENSEX2552082100PE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  <c r="AL1621" t="str">
        <f>MIS[[#This Row],[Broker]]</f>
        <v>AR</v>
      </c>
      <c r="AM1621" t="str">
        <f>MIS[[#This Row],[ClientID]]</f>
        <v>JPF1A206</v>
      </c>
    </row>
    <row r="1622" spans="1:39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281</v>
      </c>
      <c r="AE1622">
        <f>MIS[[#This Row],[OrderAverageTradedPrice]]*MIS[[#This Row],[OrderQuantity]]</f>
        <v>113900.99999999981</v>
      </c>
      <c r="AF1622">
        <f>MIS[[#This Row],[LTP]]*MIS[[#This Row],[OrderQuantity]]</f>
        <v>95540</v>
      </c>
      <c r="AG1622">
        <f>IF(MIS[[#This Row],[OrderSide]]="SELL",MIS[[#This Row],[VALUE]]-MIS[[#This Row],[LIVE_VALUE]],MIS[[#This Row],[LIVE_VALUE]]-MIS[[#This Row],[VALUE]])</f>
        <v>18360.999999999811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SENSEX2552082400CE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  <c r="AL1622" t="str">
        <f>MIS[[#This Row],[Broker]]</f>
        <v>AR</v>
      </c>
      <c r="AM1622" t="str">
        <f>MIS[[#This Row],[ClientID]]</f>
        <v>JPF1A207</v>
      </c>
    </row>
    <row r="1623" spans="1:39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6.55</v>
      </c>
      <c r="AE1623">
        <f>MIS[[#This Row],[OrderAverageTradedPrice]]*MIS[[#This Row],[OrderQuantity]]</f>
        <v>213</v>
      </c>
      <c r="AF1623">
        <f>MIS[[#This Row],[LTP]]*MIS[[#This Row],[OrderQuantity]]</f>
        <v>131</v>
      </c>
      <c r="AG1623">
        <f>IF(MIS[[#This Row],[OrderSide]]="SELL",MIS[[#This Row],[VALUE]]-MIS[[#This Row],[LIVE_VALUE]],MIS[[#This Row],[LIVE_VALUE]]-MIS[[#This Row],[VALUE]])</f>
        <v>-82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3" t="str">
        <f>MIS[[#This Row],[TRADING SYMBOL]]</f>
        <v>SENSEX2552084800CE</v>
      </c>
      <c r="AJ1623" t="str">
        <f>IF(RIGHT(MIS[[#This Row],[Main/Hedge]],4)="MAIN","MAIN","HEDGE")</f>
        <v>HEDGE</v>
      </c>
      <c r="AK1623" t="str" cm="1">
        <f t="array" ref="AK1623">_xlfn._xlws.FILTER(Table4[Column1],ISNUMBER(SEARCH(Table4[Column1],MIS[[#This Row],[OrderUniqueIdentifier]])),"")</f>
        <v>NOTREND</v>
      </c>
      <c r="AL1623" t="str">
        <f>MIS[[#This Row],[Broker]]</f>
        <v>AR</v>
      </c>
      <c r="AM1623" t="str">
        <f>MIS[[#This Row],[ClientID]]</f>
        <v>JPF1A222</v>
      </c>
    </row>
    <row r="1624" spans="1:39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11.65</v>
      </c>
      <c r="AE1624">
        <f>MIS[[#This Row],[OrderAverageTradedPrice]]*MIS[[#This Row],[OrderQuantity]]</f>
        <v>399</v>
      </c>
      <c r="AF1624">
        <f>MIS[[#This Row],[LTP]]*MIS[[#This Row],[OrderQuantity]]</f>
        <v>233</v>
      </c>
      <c r="AG1624">
        <f>IF(MIS[[#This Row],[OrderSide]]="SELL",MIS[[#This Row],[VALUE]]-MIS[[#This Row],[LIVE_VALUE]],MIS[[#This Row],[LIVE_VALUE]]-MIS[[#This Row],[VALUE]])</f>
        <v>-166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4" t="str">
        <f>MIS[[#This Row],[TRADING SYMBOL]]</f>
        <v>SENSEX2552079800PE</v>
      </c>
      <c r="AJ1624" t="str">
        <f>IF(RIGHT(MIS[[#This Row],[Main/Hedge]],4)="MAIN","MAIN","HEDGE")</f>
        <v>HEDGE</v>
      </c>
      <c r="AK1624" t="str" cm="1">
        <f t="array" ref="AK1624">_xlfn._xlws.FILTER(Table4[Column1],ISNUMBER(SEARCH(Table4[Column1],MIS[[#This Row],[OrderUniqueIdentifier]])),"")</f>
        <v>NOTREND</v>
      </c>
      <c r="AL1624" t="str">
        <f>MIS[[#This Row],[Broker]]</f>
        <v>AR</v>
      </c>
      <c r="AM1624" t="str">
        <f>MIS[[#This Row],[ClientID]]</f>
        <v>JPF1A222</v>
      </c>
    </row>
    <row r="1625" spans="1:39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11.65</v>
      </c>
      <c r="AE1625">
        <f>MIS[[#This Row],[OrderAverageTradedPrice]]*MIS[[#This Row],[OrderQuantity]]</f>
        <v>399</v>
      </c>
      <c r="AF1625">
        <f>MIS[[#This Row],[LTP]]*MIS[[#This Row],[OrderQuantity]]</f>
        <v>233</v>
      </c>
      <c r="AG1625">
        <f>IF(MIS[[#This Row],[OrderSide]]="SELL",MIS[[#This Row],[VALUE]]-MIS[[#This Row],[LIVE_VALUE]],MIS[[#This Row],[LIVE_VALUE]]-MIS[[#This Row],[VALUE]])</f>
        <v>-166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5" t="str">
        <f>MIS[[#This Row],[TRADING SYMBOL]]</f>
        <v>SENSEX2552079800PE</v>
      </c>
      <c r="AJ1625" t="str">
        <f>IF(RIGHT(MIS[[#This Row],[Main/Hedge]],4)="MAIN","MAIN","HEDGE")</f>
        <v>HEDGE</v>
      </c>
      <c r="AK1625" t="str" cm="1">
        <f t="array" ref="AK1625">_xlfn._xlws.FILTER(Table4[Column1],ISNUMBER(SEARCH(Table4[Column1],MIS[[#This Row],[OrderUniqueIdentifier]])),"")</f>
        <v>NOTREND</v>
      </c>
      <c r="AL1625" t="str">
        <f>MIS[[#This Row],[Broker]]</f>
        <v>AR</v>
      </c>
      <c r="AM1625" t="str">
        <f>MIS[[#This Row],[ClientID]]</f>
        <v>JPF1D107</v>
      </c>
    </row>
    <row r="1626" spans="1:39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377</v>
      </c>
      <c r="AE1626">
        <f>MIS[[#This Row],[OrderAverageTradedPrice]]*MIS[[#This Row],[OrderQuantity]]</f>
        <v>8650</v>
      </c>
      <c r="AF1626">
        <f>MIS[[#This Row],[LTP]]*MIS[[#This Row],[OrderQuantity]]</f>
        <v>7540</v>
      </c>
      <c r="AG1626">
        <f>IF(MIS[[#This Row],[OrderSide]]="SELL",MIS[[#This Row],[VALUE]]-MIS[[#This Row],[LIVE_VALUE]],MIS[[#This Row],[LIVE_VALUE]]-MIS[[#This Row],[VALUE]])</f>
        <v>1110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SENSEX2552082200CE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  <c r="AL1626" t="str">
        <f>MIS[[#This Row],[Broker]]</f>
        <v>AR</v>
      </c>
      <c r="AM1626" t="str">
        <f>MIS[[#This Row],[ClientID]]</f>
        <v>JPF1D107</v>
      </c>
    </row>
    <row r="1627" spans="1:39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214.35</v>
      </c>
      <c r="AE1627">
        <f>MIS[[#This Row],[OrderAverageTradedPrice]]*MIS[[#This Row],[OrderQuantity]]</f>
        <v>12210</v>
      </c>
      <c r="AF1627">
        <f>MIS[[#This Row],[LTP]]*MIS[[#This Row],[OrderQuantity]]</f>
        <v>8574</v>
      </c>
      <c r="AG1627">
        <f>IF(MIS[[#This Row],[OrderSide]]="SELL",MIS[[#This Row],[VALUE]]-MIS[[#This Row],[LIVE_VALUE]],MIS[[#This Row],[LIVE_VALUE]]-MIS[[#This Row],[VALUE]])</f>
        <v>3636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SENSEX2552082000PE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  <c r="AL1627" t="str">
        <f>MIS[[#This Row],[Broker]]</f>
        <v>AR</v>
      </c>
      <c r="AM1627" t="str">
        <f>MIS[[#This Row],[ClientID]]</f>
        <v>JPF1D162</v>
      </c>
    </row>
    <row r="1628" spans="1:39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6.55</v>
      </c>
      <c r="AE1628">
        <f>MIS[[#This Row],[OrderAverageTradedPrice]]*MIS[[#This Row],[OrderQuantity]]</f>
        <v>428</v>
      </c>
      <c r="AF1628">
        <f>MIS[[#This Row],[LTP]]*MIS[[#This Row],[OrderQuantity]]</f>
        <v>262</v>
      </c>
      <c r="AG1628">
        <f>IF(MIS[[#This Row],[OrderSide]]="SELL",MIS[[#This Row],[VALUE]]-MIS[[#This Row],[LIVE_VALUE]],MIS[[#This Row],[LIVE_VALUE]]-MIS[[#This Row],[VALUE]])</f>
        <v>-166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8" t="str">
        <f>MIS[[#This Row],[TRADING SYMBOL]]</f>
        <v>SENSEX2552084800CE</v>
      </c>
      <c r="AJ1628" t="str">
        <f>IF(RIGHT(MIS[[#This Row],[Main/Hedge]],4)="MAIN","MAIN","HEDGE")</f>
        <v>HEDGE</v>
      </c>
      <c r="AK1628" t="str" cm="1">
        <f t="array" ref="AK1628">_xlfn._xlws.FILTER(Table4[Column1],ISNUMBER(SEARCH(Table4[Column1],MIS[[#This Row],[OrderUniqueIdentifier]])),"")</f>
        <v>NOTREND</v>
      </c>
      <c r="AL1628" t="str">
        <f>MIS[[#This Row],[Broker]]</f>
        <v>AR</v>
      </c>
      <c r="AM1628" t="str">
        <f>MIS[[#This Row],[ClientID]]</f>
        <v>JPF1D162</v>
      </c>
    </row>
    <row r="1629" spans="1:39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323.5</v>
      </c>
      <c r="AE1629">
        <f>MIS[[#This Row],[OrderAverageTradedPrice]]*MIS[[#This Row],[OrderQuantity]]</f>
        <v>7600</v>
      </c>
      <c r="AF1629">
        <f>MIS[[#This Row],[LTP]]*MIS[[#This Row],[OrderQuantity]]</f>
        <v>6470</v>
      </c>
      <c r="AG1629">
        <f>IF(MIS[[#This Row],[OrderSide]]="SELL",MIS[[#This Row],[VALUE]]-MIS[[#This Row],[LIVE_VALUE]],MIS[[#This Row],[LIVE_VALUE]]-MIS[[#This Row],[VALUE]])</f>
        <v>1130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SENSEX2552082300CE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  <c r="AL1629" t="str">
        <f>MIS[[#This Row],[Broker]]</f>
        <v>AR</v>
      </c>
      <c r="AM1629" t="str">
        <f>MIS[[#This Row],[ClientID]]</f>
        <v>JPF1D166</v>
      </c>
    </row>
    <row r="1630" spans="1:39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11.65</v>
      </c>
      <c r="AE1630">
        <f>MIS[[#This Row],[OrderAverageTradedPrice]]*MIS[[#This Row],[OrderQuantity]]</f>
        <v>400</v>
      </c>
      <c r="AF1630">
        <f>MIS[[#This Row],[LTP]]*MIS[[#This Row],[OrderQuantity]]</f>
        <v>233</v>
      </c>
      <c r="AG1630">
        <f>IF(MIS[[#This Row],[OrderSide]]="SELL",MIS[[#This Row],[VALUE]]-MIS[[#This Row],[LIVE_VALUE]],MIS[[#This Row],[LIVE_VALUE]]-MIS[[#This Row],[VALUE]])</f>
        <v>-167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30" t="str">
        <f>MIS[[#This Row],[TRADING SYMBOL]]</f>
        <v>SENSEX2552079800PE</v>
      </c>
      <c r="AJ1630" t="str">
        <f>IF(RIGHT(MIS[[#This Row],[Main/Hedge]],4)="MAIN","MAIN","HEDGE")</f>
        <v>HEDGE</v>
      </c>
      <c r="AK1630" t="str" cm="1">
        <f t="array" ref="AK1630">_xlfn._xlws.FILTER(Table4[Column1],ISNUMBER(SEARCH(Table4[Column1],MIS[[#This Row],[OrderUniqueIdentifier]])),"")</f>
        <v>NOTREND</v>
      </c>
      <c r="AL1630" t="str">
        <f>MIS[[#This Row],[Broker]]</f>
        <v>AR</v>
      </c>
      <c r="AM1630" t="str">
        <f>MIS[[#This Row],[ClientID]]</f>
        <v>JPF1G102</v>
      </c>
    </row>
    <row r="1631" spans="1:39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377</v>
      </c>
      <c r="AE1631">
        <f>MIS[[#This Row],[OrderAverageTradedPrice]]*MIS[[#This Row],[OrderQuantity]]</f>
        <v>8661</v>
      </c>
      <c r="AF1631">
        <f>MIS[[#This Row],[LTP]]*MIS[[#This Row],[OrderQuantity]]</f>
        <v>7540</v>
      </c>
      <c r="AG1631">
        <f>IF(MIS[[#This Row],[OrderSide]]="SELL",MIS[[#This Row],[VALUE]]-MIS[[#This Row],[LIVE_VALUE]],MIS[[#This Row],[LIVE_VALUE]]-MIS[[#This Row],[VALUE]])</f>
        <v>1121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SENSEX2552082200CE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  <c r="AL1631" t="str">
        <f>MIS[[#This Row],[Broker]]</f>
        <v>AR</v>
      </c>
      <c r="AM1631" t="str">
        <f>MIS[[#This Row],[ClientID]]</f>
        <v>JPF1G102</v>
      </c>
    </row>
    <row r="1632" spans="1:39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323.5</v>
      </c>
      <c r="AE1632">
        <f>MIS[[#This Row],[OrderAverageTradedPrice]]*MIS[[#This Row],[OrderQuantity]]</f>
        <v>7635</v>
      </c>
      <c r="AF1632">
        <f>MIS[[#This Row],[LTP]]*MIS[[#This Row],[OrderQuantity]]</f>
        <v>6470</v>
      </c>
      <c r="AG1632">
        <f>IF(MIS[[#This Row],[OrderSide]]="SELL",MIS[[#This Row],[VALUE]]-MIS[[#This Row],[LIVE_VALUE]],MIS[[#This Row],[LIVE_VALUE]]-MIS[[#This Row],[VALUE]])</f>
        <v>1165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SENSEX2552082300CE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  <c r="AL1632" t="str">
        <f>MIS[[#This Row],[Broker]]</f>
        <v>AR</v>
      </c>
      <c r="AM1632" t="str">
        <f>MIS[[#This Row],[ClientID]]</f>
        <v>JPF1G159</v>
      </c>
    </row>
    <row r="1633" spans="1:39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323.5</v>
      </c>
      <c r="AE1633">
        <f>MIS[[#This Row],[OrderAverageTradedPrice]]*MIS[[#This Row],[OrderQuantity]]</f>
        <v>7636</v>
      </c>
      <c r="AF1633">
        <f>MIS[[#This Row],[LTP]]*MIS[[#This Row],[OrderQuantity]]</f>
        <v>6470</v>
      </c>
      <c r="AG1633">
        <f>IF(MIS[[#This Row],[OrderSide]]="SELL",MIS[[#This Row],[VALUE]]-MIS[[#This Row],[LIVE_VALUE]],MIS[[#This Row],[LIVE_VALUE]]-MIS[[#This Row],[VALUE]])</f>
        <v>1166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SENSEX2552082300CE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  <c r="AL1633" t="str">
        <f>MIS[[#This Row],[Broker]]</f>
        <v>AR</v>
      </c>
      <c r="AM1633" t="str">
        <f>MIS[[#This Row],[ClientID]]</f>
        <v>JPF1J101</v>
      </c>
    </row>
    <row r="1634" spans="1:39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323.5</v>
      </c>
      <c r="AE1634">
        <f>MIS[[#This Row],[OrderAverageTradedPrice]]*MIS[[#This Row],[OrderQuantity]]</f>
        <v>7635</v>
      </c>
      <c r="AF1634">
        <f>MIS[[#This Row],[LTP]]*MIS[[#This Row],[OrderQuantity]]</f>
        <v>6470</v>
      </c>
      <c r="AG1634">
        <f>IF(MIS[[#This Row],[OrderSide]]="SELL",MIS[[#This Row],[VALUE]]-MIS[[#This Row],[LIVE_VALUE]],MIS[[#This Row],[LIVE_VALUE]]-MIS[[#This Row],[VALUE]])</f>
        <v>1165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SENSEX2552082300CE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  <c r="AL1634" t="str">
        <f>MIS[[#This Row],[Broker]]</f>
        <v>AR</v>
      </c>
      <c r="AM1634" t="str">
        <f>MIS[[#This Row],[ClientID]]</f>
        <v>JPF1L102</v>
      </c>
    </row>
    <row r="1635" spans="1:39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377</v>
      </c>
      <c r="AE1635">
        <f>MIS[[#This Row],[OrderAverageTradedPrice]]*MIS[[#This Row],[OrderQuantity]]</f>
        <v>17294</v>
      </c>
      <c r="AF1635">
        <f>MIS[[#This Row],[LTP]]*MIS[[#This Row],[OrderQuantity]]</f>
        <v>15080</v>
      </c>
      <c r="AG1635">
        <f>IF(MIS[[#This Row],[OrderSide]]="SELL",MIS[[#This Row],[VALUE]]-MIS[[#This Row],[LIVE_VALUE]],MIS[[#This Row],[LIVE_VALUE]]-MIS[[#This Row],[VALUE]])</f>
        <v>2214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SENSEX2552082200CE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  <c r="AL1635" t="str">
        <f>MIS[[#This Row],[Broker]]</f>
        <v>AR</v>
      </c>
      <c r="AM1635" t="str">
        <f>MIS[[#This Row],[ClientID]]</f>
        <v>JPF1L103</v>
      </c>
    </row>
    <row r="1636" spans="1:39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377</v>
      </c>
      <c r="AE1636">
        <f>MIS[[#This Row],[OrderAverageTradedPrice]]*MIS[[#This Row],[OrderQuantity]]</f>
        <v>8622</v>
      </c>
      <c r="AF1636">
        <f>MIS[[#This Row],[LTP]]*MIS[[#This Row],[OrderQuantity]]</f>
        <v>7540</v>
      </c>
      <c r="AG1636">
        <f>IF(MIS[[#This Row],[OrderSide]]="SELL",MIS[[#This Row],[VALUE]]-MIS[[#This Row],[LIVE_VALUE]],MIS[[#This Row],[LIVE_VALUE]]-MIS[[#This Row],[VALUE]])</f>
        <v>1082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SENSEX2552082200CE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  <c r="AL1636" t="str">
        <f>MIS[[#This Row],[Broker]]</f>
        <v>AR</v>
      </c>
      <c r="AM1636" t="str">
        <f>MIS[[#This Row],[ClientID]]</f>
        <v>JPF1M118</v>
      </c>
    </row>
    <row r="1637" spans="1:39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293.05</v>
      </c>
      <c r="AE1637">
        <f>MIS[[#This Row],[OrderAverageTradedPrice]]*MIS[[#This Row],[OrderQuantity]]</f>
        <v>7823</v>
      </c>
      <c r="AF1637">
        <f>MIS[[#This Row],[LTP]]*MIS[[#This Row],[OrderQuantity]]</f>
        <v>5861</v>
      </c>
      <c r="AG1637">
        <f>IF(MIS[[#This Row],[OrderSide]]="SELL",MIS[[#This Row],[VALUE]]-MIS[[#This Row],[LIVE_VALUE]],MIS[[#This Row],[LIVE_VALUE]]-MIS[[#This Row],[VALUE]])</f>
        <v>1962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SENSEX2552082200PE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  <c r="AL1637" t="str">
        <f>MIS[[#This Row],[Broker]]</f>
        <v>AR</v>
      </c>
      <c r="AM1637" t="str">
        <f>MIS[[#This Row],[ClientID]]</f>
        <v>JPF1M170</v>
      </c>
    </row>
    <row r="1638" spans="1:39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293.05</v>
      </c>
      <c r="AE1638">
        <f>MIS[[#This Row],[OrderAverageTradedPrice]]*MIS[[#This Row],[OrderQuantity]]</f>
        <v>7834</v>
      </c>
      <c r="AF1638">
        <f>MIS[[#This Row],[LTP]]*MIS[[#This Row],[OrderQuantity]]</f>
        <v>5861</v>
      </c>
      <c r="AG1638">
        <f>IF(MIS[[#This Row],[OrderSide]]="SELL",MIS[[#This Row],[VALUE]]-MIS[[#This Row],[LIVE_VALUE]],MIS[[#This Row],[LIVE_VALUE]]-MIS[[#This Row],[VALUE]])</f>
        <v>1973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SENSEX2552082200PE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  <c r="AL1638" t="str">
        <f>MIS[[#This Row],[Broker]]</f>
        <v>AR</v>
      </c>
      <c r="AM1638" t="str">
        <f>MIS[[#This Row],[ClientID]]</f>
        <v>JPF1M174</v>
      </c>
    </row>
    <row r="1639" spans="1:39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250.5</v>
      </c>
      <c r="AE1639">
        <f>MIS[[#This Row],[OrderAverageTradedPrice]]*MIS[[#This Row],[OrderQuantity]]</f>
        <v>34401</v>
      </c>
      <c r="AF1639">
        <f>MIS[[#This Row],[LTP]]*MIS[[#This Row],[OrderQuantity]]</f>
        <v>25050</v>
      </c>
      <c r="AG1639">
        <f>IF(MIS[[#This Row],[OrderSide]]="SELL",MIS[[#This Row],[VALUE]]-MIS[[#This Row],[LIVE_VALUE]],MIS[[#This Row],[LIVE_VALUE]]-MIS[[#This Row],[VALUE]])</f>
        <v>9351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SENSEX2552082100PE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  <c r="AL1639" t="str">
        <f>MIS[[#This Row],[Broker]]</f>
        <v>AR</v>
      </c>
      <c r="AM1639" t="str">
        <f>MIS[[#This Row],[ClientID]]</f>
        <v>JPF1M176</v>
      </c>
    </row>
    <row r="1640" spans="1:39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11.65</v>
      </c>
      <c r="AE1640">
        <f>MIS[[#This Row],[OrderAverageTradedPrice]]*MIS[[#This Row],[OrderQuantity]]</f>
        <v>1600</v>
      </c>
      <c r="AF1640">
        <f>MIS[[#This Row],[LTP]]*MIS[[#This Row],[OrderQuantity]]</f>
        <v>932</v>
      </c>
      <c r="AG1640">
        <f>IF(MIS[[#This Row],[OrderSide]]="SELL",MIS[[#This Row],[VALUE]]-MIS[[#This Row],[LIVE_VALUE]],MIS[[#This Row],[LIVE_VALUE]]-MIS[[#This Row],[VALUE]])</f>
        <v>-668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0" t="str">
        <f>MIS[[#This Row],[TRADING SYMBOL]]</f>
        <v>SENSEX2552079800PE</v>
      </c>
      <c r="AJ1640" t="str">
        <f>IF(RIGHT(MIS[[#This Row],[Main/Hedge]],4)="MAIN","MAIN","HEDGE")</f>
        <v>HEDGE</v>
      </c>
      <c r="AK1640" t="str" cm="1">
        <f t="array" ref="AK1640">_xlfn._xlws.FILTER(Table4[Column1],ISNUMBER(SEARCH(Table4[Column1],MIS[[#This Row],[OrderUniqueIdentifier]])),"")</f>
        <v>NOTREND</v>
      </c>
      <c r="AL1640" t="str">
        <f>MIS[[#This Row],[Broker]]</f>
        <v>AR</v>
      </c>
      <c r="AM1640" t="str">
        <f>MIS[[#This Row],[ClientID]]</f>
        <v>JPF1N112</v>
      </c>
    </row>
    <row r="1641" spans="1:39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323.5</v>
      </c>
      <c r="AE1641">
        <f>MIS[[#This Row],[OrderAverageTradedPrice]]*MIS[[#This Row],[OrderQuantity]]</f>
        <v>15272</v>
      </c>
      <c r="AF1641">
        <f>MIS[[#This Row],[LTP]]*MIS[[#This Row],[OrderQuantity]]</f>
        <v>12940</v>
      </c>
      <c r="AG1641">
        <f>IF(MIS[[#This Row],[OrderSide]]="SELL",MIS[[#This Row],[VALUE]]-MIS[[#This Row],[LIVE_VALUE]],MIS[[#This Row],[LIVE_VALUE]]-MIS[[#This Row],[VALUE]])</f>
        <v>2332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SENSEX2552082300CE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  <c r="AL1641" t="str">
        <f>MIS[[#This Row],[Broker]]</f>
        <v>AR</v>
      </c>
      <c r="AM1641" t="str">
        <f>MIS[[#This Row],[ClientID]]</f>
        <v>JPF1N171</v>
      </c>
    </row>
    <row r="1642" spans="1:39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250.5</v>
      </c>
      <c r="AE1642">
        <f>MIS[[#This Row],[OrderAverageTradedPrice]]*MIS[[#This Row],[OrderQuantity]]</f>
        <v>68900</v>
      </c>
      <c r="AF1642">
        <f>MIS[[#This Row],[LTP]]*MIS[[#This Row],[OrderQuantity]]</f>
        <v>50100</v>
      </c>
      <c r="AG1642">
        <f>IF(MIS[[#This Row],[OrderSide]]="SELL",MIS[[#This Row],[VALUE]]-MIS[[#This Row],[LIVE_VALUE]],MIS[[#This Row],[LIVE_VALUE]]-MIS[[#This Row],[VALUE]])</f>
        <v>18800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SENSEX2552082100PE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  <c r="AL1642" t="str">
        <f>MIS[[#This Row],[Broker]]</f>
        <v>AR</v>
      </c>
      <c r="AM1642" t="str">
        <f>MIS[[#This Row],[ClientID]]</f>
        <v>JPF1N172</v>
      </c>
    </row>
    <row r="1643" spans="1:39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293.05</v>
      </c>
      <c r="AE1643">
        <f>MIS[[#This Row],[OrderAverageTradedPrice]]*MIS[[#This Row],[OrderQuantity]]</f>
        <v>7789</v>
      </c>
      <c r="AF1643">
        <f>MIS[[#This Row],[LTP]]*MIS[[#This Row],[OrderQuantity]]</f>
        <v>5861</v>
      </c>
      <c r="AG1643">
        <f>IF(MIS[[#This Row],[OrderSide]]="SELL",MIS[[#This Row],[VALUE]]-MIS[[#This Row],[LIVE_VALUE]],MIS[[#This Row],[LIVE_VALUE]]-MIS[[#This Row],[VALUE]])</f>
        <v>1928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SENSEX2552082200PE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  <c r="AL1643" t="str">
        <f>MIS[[#This Row],[Broker]]</f>
        <v>AR</v>
      </c>
      <c r="AM1643" t="str">
        <f>MIS[[#This Row],[ClientID]]</f>
        <v>JPF1N173</v>
      </c>
    </row>
    <row r="1644" spans="1:39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323.5</v>
      </c>
      <c r="AE1644">
        <f>MIS[[#This Row],[OrderAverageTradedPrice]]*MIS[[#This Row],[OrderQuantity]]</f>
        <v>7600</v>
      </c>
      <c r="AF1644">
        <f>MIS[[#This Row],[LTP]]*MIS[[#This Row],[OrderQuantity]]</f>
        <v>6470</v>
      </c>
      <c r="AG1644">
        <f>IF(MIS[[#This Row],[OrderSide]]="SELL",MIS[[#This Row],[VALUE]]-MIS[[#This Row],[LIVE_VALUE]],MIS[[#This Row],[LIVE_VALUE]]-MIS[[#This Row],[VALUE]])</f>
        <v>1130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  <c r="AL1644" t="str">
        <f>MIS[[#This Row],[Broker]]</f>
        <v>AR</v>
      </c>
      <c r="AM1644" t="str">
        <f>MIS[[#This Row],[ClientID]]</f>
        <v>JPF1N180</v>
      </c>
    </row>
    <row r="1645" spans="1:39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293.05</v>
      </c>
      <c r="AE1645">
        <f>MIS[[#This Row],[OrderAverageTradedPrice]]*MIS[[#This Row],[OrderQuantity]]</f>
        <v>7829</v>
      </c>
      <c r="AF1645">
        <f>MIS[[#This Row],[LTP]]*MIS[[#This Row],[OrderQuantity]]</f>
        <v>5861</v>
      </c>
      <c r="AG1645">
        <f>IF(MIS[[#This Row],[OrderSide]]="SELL",MIS[[#This Row],[VALUE]]-MIS[[#This Row],[LIVE_VALUE]],MIS[[#This Row],[LIVE_VALUE]]-MIS[[#This Row],[VALUE]])</f>
        <v>1968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SENSEX2552082200PE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  <c r="AL1645" t="str">
        <f>MIS[[#This Row],[Broker]]</f>
        <v>AR</v>
      </c>
      <c r="AM1645" t="str">
        <f>MIS[[#This Row],[ClientID]]</f>
        <v>JPF1O151</v>
      </c>
    </row>
    <row r="1646" spans="1:39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377</v>
      </c>
      <c r="AE1646">
        <f>MIS[[#This Row],[OrderAverageTradedPrice]]*MIS[[#This Row],[OrderQuantity]]</f>
        <v>8619</v>
      </c>
      <c r="AF1646">
        <f>MIS[[#This Row],[LTP]]*MIS[[#This Row],[OrderQuantity]]</f>
        <v>7540</v>
      </c>
      <c r="AG1646">
        <f>IF(MIS[[#This Row],[OrderSide]]="SELL",MIS[[#This Row],[VALUE]]-MIS[[#This Row],[LIVE_VALUE]],MIS[[#This Row],[LIVE_VALUE]]-MIS[[#This Row],[VALUE]])</f>
        <v>1079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SENSEX2552082200CE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  <c r="AL1646" t="str">
        <f>MIS[[#This Row],[Broker]]</f>
        <v>AR</v>
      </c>
      <c r="AM1646" t="str">
        <f>MIS[[#This Row],[ClientID]]</f>
        <v>JPF1P111</v>
      </c>
    </row>
    <row r="1647" spans="1:39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293.05</v>
      </c>
      <c r="AE1647">
        <f>MIS[[#This Row],[OrderAverageTradedPrice]]*MIS[[#This Row],[OrderQuantity]]</f>
        <v>7778</v>
      </c>
      <c r="AF1647">
        <f>MIS[[#This Row],[LTP]]*MIS[[#This Row],[OrderQuantity]]</f>
        <v>5861</v>
      </c>
      <c r="AG1647">
        <f>IF(MIS[[#This Row],[OrderSide]]="SELL",MIS[[#This Row],[VALUE]]-MIS[[#This Row],[LIVE_VALUE]],MIS[[#This Row],[LIVE_VALUE]]-MIS[[#This Row],[VALUE]])</f>
        <v>1917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SENSEX2552082200PE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  <c r="AL1647" t="str">
        <f>MIS[[#This Row],[Broker]]</f>
        <v>AR</v>
      </c>
      <c r="AM1647" t="str">
        <f>MIS[[#This Row],[ClientID]]</f>
        <v>JPF1P111</v>
      </c>
    </row>
    <row r="1648" spans="1:39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11.65</v>
      </c>
      <c r="AE1648">
        <f>MIS[[#This Row],[OrderAverageTradedPrice]]*MIS[[#This Row],[OrderQuantity]]</f>
        <v>1599</v>
      </c>
      <c r="AF1648">
        <f>MIS[[#This Row],[LTP]]*MIS[[#This Row],[OrderQuantity]]</f>
        <v>932</v>
      </c>
      <c r="AG1648">
        <f>IF(MIS[[#This Row],[OrderSide]]="SELL",MIS[[#This Row],[VALUE]]-MIS[[#This Row],[LIVE_VALUE]],MIS[[#This Row],[LIVE_VALUE]]-MIS[[#This Row],[VALUE]])</f>
        <v>-667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8" t="str">
        <f>MIS[[#This Row],[TRADING SYMBOL]]</f>
        <v>SENSEX2552079800PE</v>
      </c>
      <c r="AJ1648" t="str">
        <f>IF(RIGHT(MIS[[#This Row],[Main/Hedge]],4)="MAIN","MAIN","HEDGE")</f>
        <v>HEDGE</v>
      </c>
      <c r="AK1648" t="str" cm="1">
        <f t="array" ref="AK1648">_xlfn._xlws.FILTER(Table4[Column1],ISNUMBER(SEARCH(Table4[Column1],MIS[[#This Row],[OrderUniqueIdentifier]])),"")</f>
        <v>NOTREND</v>
      </c>
      <c r="AL1648" t="str">
        <f>MIS[[#This Row],[Broker]]</f>
        <v>AR</v>
      </c>
      <c r="AM1648" t="str">
        <f>MIS[[#This Row],[ClientID]]</f>
        <v>JPF1P164</v>
      </c>
    </row>
    <row r="1649" spans="1:39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377</v>
      </c>
      <c r="AE1649">
        <f>MIS[[#This Row],[OrderAverageTradedPrice]]*MIS[[#This Row],[OrderQuantity]]</f>
        <v>17306</v>
      </c>
      <c r="AF1649">
        <f>MIS[[#This Row],[LTP]]*MIS[[#This Row],[OrderQuantity]]</f>
        <v>15080</v>
      </c>
      <c r="AG1649">
        <f>IF(MIS[[#This Row],[OrderSide]]="SELL",MIS[[#This Row],[VALUE]]-MIS[[#This Row],[LIVE_VALUE]],MIS[[#This Row],[LIVE_VALUE]]-MIS[[#This Row],[VALUE]])</f>
        <v>2226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SENSEX2552082200CE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  <c r="AL1649" t="str">
        <f>MIS[[#This Row],[Broker]]</f>
        <v>AR</v>
      </c>
      <c r="AM1649" t="str">
        <f>MIS[[#This Row],[ClientID]]</f>
        <v>JPF1P165</v>
      </c>
    </row>
    <row r="1650" spans="1:39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11.65</v>
      </c>
      <c r="AE1650">
        <f>MIS[[#This Row],[OrderAverageTradedPrice]]*MIS[[#This Row],[OrderQuantity]]</f>
        <v>399</v>
      </c>
      <c r="AF1650">
        <f>MIS[[#This Row],[LTP]]*MIS[[#This Row],[OrderQuantity]]</f>
        <v>233</v>
      </c>
      <c r="AG1650">
        <f>IF(MIS[[#This Row],[OrderSide]]="SELL",MIS[[#This Row],[VALUE]]-MIS[[#This Row],[LIVE_VALUE]],MIS[[#This Row],[LIVE_VALUE]]-MIS[[#This Row],[VALUE]])</f>
        <v>-166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50" t="str">
        <f>MIS[[#This Row],[TRADING SYMBOL]]</f>
        <v>SENSEX2552079800PE</v>
      </c>
      <c r="AJ1650" t="str">
        <f>IF(RIGHT(MIS[[#This Row],[Main/Hedge]],4)="MAIN","MAIN","HEDGE")</f>
        <v>HEDGE</v>
      </c>
      <c r="AK1650" t="str" cm="1">
        <f t="array" ref="AK1650">_xlfn._xlws.FILTER(Table4[Column1],ISNUMBER(SEARCH(Table4[Column1],MIS[[#This Row],[OrderUniqueIdentifier]])),"")</f>
        <v>NOTREND</v>
      </c>
      <c r="AL1650" t="str">
        <f>MIS[[#This Row],[Broker]]</f>
        <v>AR</v>
      </c>
      <c r="AM1650" t="str">
        <f>MIS[[#This Row],[ClientID]]</f>
        <v>JPF1P170</v>
      </c>
    </row>
    <row r="1651" spans="1:39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323.5</v>
      </c>
      <c r="AE1651">
        <f>MIS[[#This Row],[OrderAverageTradedPrice]]*MIS[[#This Row],[OrderQuantity]]</f>
        <v>7634</v>
      </c>
      <c r="AF1651">
        <f>MIS[[#This Row],[LTP]]*MIS[[#This Row],[OrderQuantity]]</f>
        <v>6470</v>
      </c>
      <c r="AG1651">
        <f>IF(MIS[[#This Row],[OrderSide]]="SELL",MIS[[#This Row],[VALUE]]-MIS[[#This Row],[LIVE_VALUE]],MIS[[#This Row],[LIVE_VALUE]]-MIS[[#This Row],[VALUE]])</f>
        <v>1164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SENSEX2552082300CE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  <c r="AL1651" t="str">
        <f>MIS[[#This Row],[Broker]]</f>
        <v>AR</v>
      </c>
      <c r="AM1651" t="str">
        <f>MIS[[#This Row],[ClientID]]</f>
        <v>JPF1R134</v>
      </c>
    </row>
    <row r="1652" spans="1:39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293.05</v>
      </c>
      <c r="AE1652">
        <f>MIS[[#This Row],[OrderAverageTradedPrice]]*MIS[[#This Row],[OrderQuantity]]</f>
        <v>7814</v>
      </c>
      <c r="AF1652">
        <f>MIS[[#This Row],[LTP]]*MIS[[#This Row],[OrderQuantity]]</f>
        <v>5861</v>
      </c>
      <c r="AG1652">
        <f>IF(MIS[[#This Row],[OrderSide]]="SELL",MIS[[#This Row],[VALUE]]-MIS[[#This Row],[LIVE_VALUE]],MIS[[#This Row],[LIVE_VALUE]]-MIS[[#This Row],[VALUE]])</f>
        <v>1953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SENSEX2552082200PE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  <c r="AL1652" t="str">
        <f>MIS[[#This Row],[Broker]]</f>
        <v>AR</v>
      </c>
      <c r="AM1652" t="str">
        <f>MIS[[#This Row],[ClientID]]</f>
        <v>JPF1R194</v>
      </c>
    </row>
    <row r="1653" spans="1:39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323.5</v>
      </c>
      <c r="AE1653">
        <f>MIS[[#This Row],[OrderAverageTradedPrice]]*MIS[[#This Row],[OrderQuantity]]</f>
        <v>7625</v>
      </c>
      <c r="AF1653">
        <f>MIS[[#This Row],[LTP]]*MIS[[#This Row],[OrderQuantity]]</f>
        <v>6470</v>
      </c>
      <c r="AG1653">
        <f>IF(MIS[[#This Row],[OrderSide]]="SELL",MIS[[#This Row],[VALUE]]-MIS[[#This Row],[LIVE_VALUE]],MIS[[#This Row],[LIVE_VALUE]]-MIS[[#This Row],[VALUE]])</f>
        <v>1155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SENSEX2552082300CE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  <c r="AL1653" t="str">
        <f>MIS[[#This Row],[Broker]]</f>
        <v>AR</v>
      </c>
      <c r="AM1653" t="str">
        <f>MIS[[#This Row],[ClientID]]</f>
        <v>JPF1R194</v>
      </c>
    </row>
    <row r="1654" spans="1:39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293.05</v>
      </c>
      <c r="AE1654">
        <f>MIS[[#This Row],[OrderAverageTradedPrice]]*MIS[[#This Row],[OrderQuantity]]</f>
        <v>15600</v>
      </c>
      <c r="AF1654">
        <f>MIS[[#This Row],[LTP]]*MIS[[#This Row],[OrderQuantity]]</f>
        <v>11722</v>
      </c>
      <c r="AG1654">
        <f>IF(MIS[[#This Row],[OrderSide]]="SELL",MIS[[#This Row],[VALUE]]-MIS[[#This Row],[LIVE_VALUE]],MIS[[#This Row],[LIVE_VALUE]]-MIS[[#This Row],[VALUE]])</f>
        <v>3878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SENSEX2552082200PE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  <c r="AL1654" t="str">
        <f>MIS[[#This Row],[Broker]]</f>
        <v>AR</v>
      </c>
      <c r="AM1654" t="str">
        <f>MIS[[#This Row],[ClientID]]</f>
        <v>JPF1R199</v>
      </c>
    </row>
    <row r="1655" spans="1:39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250.5</v>
      </c>
      <c r="AE1655">
        <f>MIS[[#This Row],[OrderAverageTradedPrice]]*MIS[[#This Row],[OrderQuantity]]</f>
        <v>6888</v>
      </c>
      <c r="AF1655">
        <f>MIS[[#This Row],[LTP]]*MIS[[#This Row],[OrderQuantity]]</f>
        <v>5010</v>
      </c>
      <c r="AG1655">
        <f>IF(MIS[[#This Row],[OrderSide]]="SELL",MIS[[#This Row],[VALUE]]-MIS[[#This Row],[LIVE_VALUE]],MIS[[#This Row],[LIVE_VALUE]]-MIS[[#This Row],[VALUE]])</f>
        <v>1878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SENSEX2552082100PE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  <c r="AL1655" t="str">
        <f>MIS[[#This Row],[Broker]]</f>
        <v>AR</v>
      </c>
      <c r="AM1655" t="str">
        <f>MIS[[#This Row],[ClientID]]</f>
        <v>JPF1R203</v>
      </c>
    </row>
    <row r="1656" spans="1:39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250.5</v>
      </c>
      <c r="AE1656">
        <f>MIS[[#This Row],[OrderAverageTradedPrice]]*MIS[[#This Row],[OrderQuantity]]</f>
        <v>13835</v>
      </c>
      <c r="AF1656">
        <f>MIS[[#This Row],[LTP]]*MIS[[#This Row],[OrderQuantity]]</f>
        <v>10020</v>
      </c>
      <c r="AG1656">
        <f>IF(MIS[[#This Row],[OrderSide]]="SELL",MIS[[#This Row],[VALUE]]-MIS[[#This Row],[LIVE_VALUE]],MIS[[#This Row],[LIVE_VALUE]]-MIS[[#This Row],[VALUE]])</f>
        <v>3815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SENSEX2552082100PE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  <c r="AL1656" t="str">
        <f>MIS[[#This Row],[Broker]]</f>
        <v>AR</v>
      </c>
      <c r="AM1656" t="str">
        <f>MIS[[#This Row],[ClientID]]</f>
        <v>JPF1S152</v>
      </c>
    </row>
    <row r="1657" spans="1:39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281</v>
      </c>
      <c r="AE1657">
        <f>MIS[[#This Row],[OrderAverageTradedPrice]]*MIS[[#This Row],[OrderQuantity]]</f>
        <v>13430</v>
      </c>
      <c r="AF1657">
        <f>MIS[[#This Row],[LTP]]*MIS[[#This Row],[OrderQuantity]]</f>
        <v>11240</v>
      </c>
      <c r="AG1657">
        <f>IF(MIS[[#This Row],[OrderSide]]="SELL",MIS[[#This Row],[VALUE]]-MIS[[#This Row],[LIVE_VALUE]],MIS[[#This Row],[LIVE_VALUE]]-MIS[[#This Row],[VALUE]])</f>
        <v>2190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SENSEX2552082400CE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  <c r="AL1657" t="str">
        <f>MIS[[#This Row],[Broker]]</f>
        <v>AR</v>
      </c>
      <c r="AM1657" t="str">
        <f>MIS[[#This Row],[ClientID]]</f>
        <v>JPF1S152</v>
      </c>
    </row>
    <row r="1658" spans="1:39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293.05</v>
      </c>
      <c r="AE1658">
        <f>MIS[[#This Row],[OrderAverageTradedPrice]]*MIS[[#This Row],[OrderQuantity]]</f>
        <v>7789</v>
      </c>
      <c r="AF1658">
        <f>MIS[[#This Row],[LTP]]*MIS[[#This Row],[OrderQuantity]]</f>
        <v>5861</v>
      </c>
      <c r="AG1658">
        <f>IF(MIS[[#This Row],[OrderSide]]="SELL",MIS[[#This Row],[VALUE]]-MIS[[#This Row],[LIVE_VALUE]],MIS[[#This Row],[LIVE_VALUE]]-MIS[[#This Row],[VALUE]])</f>
        <v>1928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SENSEX2552082200PE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  <c r="AL1658" t="str">
        <f>MIS[[#This Row],[Broker]]</f>
        <v>AR</v>
      </c>
      <c r="AM1658" t="str">
        <f>MIS[[#This Row],[ClientID]]</f>
        <v>JPF1S210</v>
      </c>
    </row>
    <row r="1659" spans="1:39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323.5</v>
      </c>
      <c r="AE1659">
        <f>MIS[[#This Row],[OrderAverageTradedPrice]]*MIS[[#This Row],[OrderQuantity]]</f>
        <v>7588</v>
      </c>
      <c r="AF1659">
        <f>MIS[[#This Row],[LTP]]*MIS[[#This Row],[OrderQuantity]]</f>
        <v>6470</v>
      </c>
      <c r="AG1659">
        <f>IF(MIS[[#This Row],[OrderSide]]="SELL",MIS[[#This Row],[VALUE]]-MIS[[#This Row],[LIVE_VALUE]],MIS[[#This Row],[LIVE_VALUE]]-MIS[[#This Row],[VALUE]])</f>
        <v>1118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SENSEX2552082300CE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  <c r="AL1659" t="str">
        <f>MIS[[#This Row],[Broker]]</f>
        <v>AR</v>
      </c>
      <c r="AM1659" t="str">
        <f>MIS[[#This Row],[ClientID]]</f>
        <v>JPF1S217</v>
      </c>
    </row>
    <row r="1660" spans="1:39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250.5</v>
      </c>
      <c r="AE1660">
        <f>MIS[[#This Row],[OrderAverageTradedPrice]]*MIS[[#This Row],[OrderQuantity]]</f>
        <v>6879</v>
      </c>
      <c r="AF1660">
        <f>MIS[[#This Row],[LTP]]*MIS[[#This Row],[OrderQuantity]]</f>
        <v>5010</v>
      </c>
      <c r="AG1660">
        <f>IF(MIS[[#This Row],[OrderSide]]="SELL",MIS[[#This Row],[VALUE]]-MIS[[#This Row],[LIVE_VALUE]],MIS[[#This Row],[LIVE_VALUE]]-MIS[[#This Row],[VALUE]])</f>
        <v>1869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SENSEX2552082100PE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  <c r="AL1660" t="str">
        <f>MIS[[#This Row],[Broker]]</f>
        <v>AR</v>
      </c>
      <c r="AM1660" t="str">
        <f>MIS[[#This Row],[ClientID]]</f>
        <v>JPF1S217</v>
      </c>
    </row>
    <row r="1661" spans="1:39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293.05</v>
      </c>
      <c r="AE1661">
        <f>MIS[[#This Row],[OrderAverageTradedPrice]]*MIS[[#This Row],[OrderQuantity]]</f>
        <v>7786</v>
      </c>
      <c r="AF1661">
        <f>MIS[[#This Row],[LTP]]*MIS[[#This Row],[OrderQuantity]]</f>
        <v>5861</v>
      </c>
      <c r="AG1661">
        <f>IF(MIS[[#This Row],[OrderSide]]="SELL",MIS[[#This Row],[VALUE]]-MIS[[#This Row],[LIVE_VALUE]],MIS[[#This Row],[LIVE_VALUE]]-MIS[[#This Row],[VALUE]])</f>
        <v>1925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  <c r="AL1661" t="str">
        <f>MIS[[#This Row],[Broker]]</f>
        <v>AR</v>
      </c>
      <c r="AM1661" t="str">
        <f>MIS[[#This Row],[ClientID]]</f>
        <v>JPF1S218</v>
      </c>
    </row>
    <row r="1662" spans="1:39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6.55</v>
      </c>
      <c r="AE1662">
        <f>MIS[[#This Row],[OrderAverageTradedPrice]]*MIS[[#This Row],[OrderQuantity]]</f>
        <v>214</v>
      </c>
      <c r="AF1662">
        <f>MIS[[#This Row],[LTP]]*MIS[[#This Row],[OrderQuantity]]</f>
        <v>131</v>
      </c>
      <c r="AG1662">
        <f>IF(MIS[[#This Row],[OrderSide]]="SELL",MIS[[#This Row],[VALUE]]-MIS[[#This Row],[LIVE_VALUE]],MIS[[#This Row],[LIVE_VALUE]]-MIS[[#This Row],[VALUE]])</f>
        <v>-83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2" t="str">
        <f>MIS[[#This Row],[TRADING SYMBOL]]</f>
        <v>SENSEX2552084800CE</v>
      </c>
      <c r="AJ1662" t="str">
        <f>IF(RIGHT(MIS[[#This Row],[Main/Hedge]],4)="MAIN","MAIN","HEDGE")</f>
        <v>HEDGE</v>
      </c>
      <c r="AK1662" t="str" cm="1">
        <f t="array" ref="AK1662">_xlfn._xlws.FILTER(Table4[Column1],ISNUMBER(SEARCH(Table4[Column1],MIS[[#This Row],[OrderUniqueIdentifier]])),"")</f>
        <v>NOTREND</v>
      </c>
      <c r="AL1662" t="str">
        <f>MIS[[#This Row],[Broker]]</f>
        <v>AR</v>
      </c>
      <c r="AM1662" t="str">
        <f>MIS[[#This Row],[ClientID]]</f>
        <v>JPF1S222</v>
      </c>
    </row>
    <row r="1663" spans="1:39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377</v>
      </c>
      <c r="AE1663">
        <f>MIS[[#This Row],[OrderAverageTradedPrice]]*MIS[[#This Row],[OrderQuantity]]</f>
        <v>8606</v>
      </c>
      <c r="AF1663">
        <f>MIS[[#This Row],[LTP]]*MIS[[#This Row],[OrderQuantity]]</f>
        <v>7540</v>
      </c>
      <c r="AG1663">
        <f>IF(MIS[[#This Row],[OrderSide]]="SELL",MIS[[#This Row],[VALUE]]-MIS[[#This Row],[LIVE_VALUE]],MIS[[#This Row],[LIVE_VALUE]]-MIS[[#This Row],[VALUE]])</f>
        <v>1066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SENSEX2552082200CE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  <c r="AL1663" t="str">
        <f>MIS[[#This Row],[Broker]]</f>
        <v>AR</v>
      </c>
      <c r="AM1663" t="str">
        <f>MIS[[#This Row],[ClientID]]</f>
        <v>JPF1S233</v>
      </c>
    </row>
    <row r="1664" spans="1:39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377</v>
      </c>
      <c r="AE1664">
        <f>MIS[[#This Row],[OrderAverageTradedPrice]]*MIS[[#This Row],[OrderQuantity]]</f>
        <v>17325</v>
      </c>
      <c r="AF1664">
        <f>MIS[[#This Row],[LTP]]*MIS[[#This Row],[OrderQuantity]]</f>
        <v>15080</v>
      </c>
      <c r="AG1664">
        <f>IF(MIS[[#This Row],[OrderSide]]="SELL",MIS[[#This Row],[VALUE]]-MIS[[#This Row],[LIVE_VALUE]],MIS[[#This Row],[LIVE_VALUE]]-MIS[[#This Row],[VALUE]])</f>
        <v>2245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SENSEX2552082200CE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  <c r="AL1664" t="str">
        <f>MIS[[#This Row],[Broker]]</f>
        <v>AR</v>
      </c>
      <c r="AM1664" t="str">
        <f>MIS[[#This Row],[ClientID]]</f>
        <v>JPF1S241</v>
      </c>
    </row>
    <row r="1665" spans="1:39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6.55</v>
      </c>
      <c r="AE1665">
        <f>MIS[[#This Row],[OrderAverageTradedPrice]]*MIS[[#This Row],[OrderQuantity]]</f>
        <v>213</v>
      </c>
      <c r="AF1665">
        <f>MIS[[#This Row],[LTP]]*MIS[[#This Row],[OrderQuantity]]</f>
        <v>131</v>
      </c>
      <c r="AG1665">
        <f>IF(MIS[[#This Row],[OrderSide]]="SELL",MIS[[#This Row],[VALUE]]-MIS[[#This Row],[LIVE_VALUE]],MIS[[#This Row],[LIVE_VALUE]]-MIS[[#This Row],[VALUE]])</f>
        <v>-82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5" t="str">
        <f>MIS[[#This Row],[TRADING SYMBOL]]</f>
        <v>SENSEX2552084800CE</v>
      </c>
      <c r="AJ1665" t="str">
        <f>IF(RIGHT(MIS[[#This Row],[Main/Hedge]],4)="MAIN","MAIN","HEDGE")</f>
        <v>HEDGE</v>
      </c>
      <c r="AK1665" t="str" cm="1">
        <f t="array" ref="AK1665">_xlfn._xlws.FILTER(Table4[Column1],ISNUMBER(SEARCH(Table4[Column1],MIS[[#This Row],[OrderUniqueIdentifier]])),"")</f>
        <v>NOTREND</v>
      </c>
      <c r="AL1665" t="str">
        <f>MIS[[#This Row],[Broker]]</f>
        <v>AR</v>
      </c>
      <c r="AM1665" t="str">
        <f>MIS[[#This Row],[ClientID]]</f>
        <v>JPF1T101</v>
      </c>
    </row>
    <row r="1666" spans="1:39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6.55</v>
      </c>
      <c r="AE1666">
        <f>MIS[[#This Row],[OrderAverageTradedPrice]]*MIS[[#This Row],[OrderQuantity]]</f>
        <v>426</v>
      </c>
      <c r="AF1666">
        <f>MIS[[#This Row],[LTP]]*MIS[[#This Row],[OrderQuantity]]</f>
        <v>262</v>
      </c>
      <c r="AG1666">
        <f>IF(MIS[[#This Row],[OrderSide]]="SELL",MIS[[#This Row],[VALUE]]-MIS[[#This Row],[LIVE_VALUE]],MIS[[#This Row],[LIVE_VALUE]]-MIS[[#This Row],[VALUE]])</f>
        <v>-164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6" t="str">
        <f>MIS[[#This Row],[TRADING SYMBOL]]</f>
        <v>SENSEX2552084800CE</v>
      </c>
      <c r="AJ1666" t="str">
        <f>IF(RIGHT(MIS[[#This Row],[Main/Hedge]],4)="MAIN","MAIN","HEDGE")</f>
        <v>HEDGE</v>
      </c>
      <c r="AK1666" t="str" cm="1">
        <f t="array" ref="AK1666">_xlfn._xlws.FILTER(Table4[Column1],ISNUMBER(SEARCH(Table4[Column1],MIS[[#This Row],[OrderUniqueIdentifier]])),"")</f>
        <v>NOTREND</v>
      </c>
      <c r="AL1666" t="str">
        <f>MIS[[#This Row],[Broker]]</f>
        <v>AR</v>
      </c>
      <c r="AM1666" t="str">
        <f>MIS[[#This Row],[ClientID]]</f>
        <v>JPF1V101</v>
      </c>
    </row>
    <row r="1667" spans="1:39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293.05</v>
      </c>
      <c r="AE1667">
        <f>MIS[[#This Row],[OrderAverageTradedPrice]]*MIS[[#This Row],[OrderQuantity]]</f>
        <v>7812</v>
      </c>
      <c r="AF1667">
        <f>MIS[[#This Row],[LTP]]*MIS[[#This Row],[OrderQuantity]]</f>
        <v>5861</v>
      </c>
      <c r="AG1667">
        <f>IF(MIS[[#This Row],[OrderSide]]="SELL",MIS[[#This Row],[VALUE]]-MIS[[#This Row],[LIVE_VALUE]],MIS[[#This Row],[LIVE_VALUE]]-MIS[[#This Row],[VALUE]])</f>
        <v>1951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SENSEX2552082200PE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  <c r="AL1667" t="str">
        <f>MIS[[#This Row],[Broker]]</f>
        <v>AR</v>
      </c>
      <c r="AM1667" t="str">
        <f>MIS[[#This Row],[ClientID]]</f>
        <v>JPF1V164</v>
      </c>
    </row>
    <row r="1668" spans="1:39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323.5</v>
      </c>
      <c r="AE1668">
        <f>MIS[[#This Row],[OrderAverageTradedPrice]]*MIS[[#This Row],[OrderQuantity]]</f>
        <v>7626</v>
      </c>
      <c r="AF1668">
        <f>MIS[[#This Row],[LTP]]*MIS[[#This Row],[OrderQuantity]]</f>
        <v>6470</v>
      </c>
      <c r="AG1668">
        <f>IF(MIS[[#This Row],[OrderSide]]="SELL",MIS[[#This Row],[VALUE]]-MIS[[#This Row],[LIVE_VALUE]],MIS[[#This Row],[LIVE_VALUE]]-MIS[[#This Row],[VALUE]])</f>
        <v>1156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  <c r="AL1668" t="str">
        <f>MIS[[#This Row],[Broker]]</f>
        <v>AR</v>
      </c>
      <c r="AM1668" t="str">
        <f>MIS[[#This Row],[ClientID]]</f>
        <v>JPF1V164</v>
      </c>
    </row>
    <row r="1669" spans="1:39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6.55</v>
      </c>
      <c r="AE1669">
        <f>MIS[[#This Row],[OrderAverageTradedPrice]]*MIS[[#This Row],[OrderQuantity]]</f>
        <v>214</v>
      </c>
      <c r="AF1669">
        <f>MIS[[#This Row],[LTP]]*MIS[[#This Row],[OrderQuantity]]</f>
        <v>131</v>
      </c>
      <c r="AG1669">
        <f>IF(MIS[[#This Row],[OrderSide]]="SELL",MIS[[#This Row],[VALUE]]-MIS[[#This Row],[LIVE_VALUE]],MIS[[#This Row],[LIVE_VALUE]]-MIS[[#This Row],[VALUE]])</f>
        <v>-83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9" t="str">
        <f>MIS[[#This Row],[TRADING SYMBOL]]</f>
        <v>SENSEX2552084800CE</v>
      </c>
      <c r="AJ1669" t="str">
        <f>IF(RIGHT(MIS[[#This Row],[Main/Hedge]],4)="MAIN","MAIN","HEDGE")</f>
        <v>HEDGE</v>
      </c>
      <c r="AK1669" t="str" cm="1">
        <f t="array" ref="AK1669">_xlfn._xlws.FILTER(Table4[Column1],ISNUMBER(SEARCH(Table4[Column1],MIS[[#This Row],[OrderUniqueIdentifier]])),"")</f>
        <v>NOTREND</v>
      </c>
      <c r="AL1669" t="str">
        <f>MIS[[#This Row],[Broker]]</f>
        <v>AR</v>
      </c>
      <c r="AM1669" t="str">
        <f>MIS[[#This Row],[ClientID]]</f>
        <v>JPF1V179</v>
      </c>
    </row>
    <row r="1670" spans="1:39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377</v>
      </c>
      <c r="AE1670">
        <f>MIS[[#This Row],[OrderAverageTradedPrice]]*MIS[[#This Row],[OrderQuantity]]</f>
        <v>17329</v>
      </c>
      <c r="AF1670">
        <f>MIS[[#This Row],[LTP]]*MIS[[#This Row],[OrderQuantity]]</f>
        <v>15080</v>
      </c>
      <c r="AG1670">
        <f>IF(MIS[[#This Row],[OrderSide]]="SELL",MIS[[#This Row],[VALUE]]-MIS[[#This Row],[LIVE_VALUE]],MIS[[#This Row],[LIVE_VALUE]]-MIS[[#This Row],[VALUE]])</f>
        <v>2249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SENSEX2552082200CE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  <c r="AL1670" t="str">
        <f>MIS[[#This Row],[Broker]]</f>
        <v>AR</v>
      </c>
      <c r="AM1670" t="str">
        <f>MIS[[#This Row],[ClientID]]</f>
        <v>JPF1Y102</v>
      </c>
    </row>
    <row r="1671" spans="1:39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293.05</v>
      </c>
      <c r="AE1671">
        <f>MIS[[#This Row],[OrderAverageTradedPrice]]*MIS[[#This Row],[OrderQuantity]]</f>
        <v>15652</v>
      </c>
      <c r="AF1671">
        <f>MIS[[#This Row],[LTP]]*MIS[[#This Row],[OrderQuantity]]</f>
        <v>11722</v>
      </c>
      <c r="AG1671">
        <f>IF(MIS[[#This Row],[OrderSide]]="SELL",MIS[[#This Row],[VALUE]]-MIS[[#This Row],[LIVE_VALUE]],MIS[[#This Row],[LIVE_VALUE]]-MIS[[#This Row],[VALUE]])</f>
        <v>3930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SENSEX2552082200PE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  <c r="AL1671" t="str">
        <f>MIS[[#This Row],[Broker]]</f>
        <v>AR</v>
      </c>
      <c r="AM1671" t="str">
        <f>MIS[[#This Row],[ClientID]]</f>
        <v>JPP032</v>
      </c>
    </row>
    <row r="1672" spans="1:39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214.35</v>
      </c>
      <c r="AE1672">
        <f>MIS[[#This Row],[OrderAverageTradedPrice]]*MIS[[#This Row],[OrderQuantity]]</f>
        <v>24423</v>
      </c>
      <c r="AF1672">
        <f>MIS[[#This Row],[LTP]]*MIS[[#This Row],[OrderQuantity]]</f>
        <v>17148</v>
      </c>
      <c r="AG1672">
        <f>IF(MIS[[#This Row],[OrderSide]]="SELL",MIS[[#This Row],[VALUE]]-MIS[[#This Row],[LIVE_VALUE]],MIS[[#This Row],[LIVE_VALUE]]-MIS[[#This Row],[VALUE]])</f>
        <v>7275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SENSEX2552082000PE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  <c r="AL1672" t="str">
        <f>MIS[[#This Row],[Broker]]</f>
        <v>AR</v>
      </c>
      <c r="AM1672" t="str">
        <f>MIS[[#This Row],[ClientID]]</f>
        <v>JPS1787</v>
      </c>
    </row>
    <row r="1673" spans="1:39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323.5</v>
      </c>
      <c r="AE1673">
        <f>MIS[[#This Row],[OrderAverageTradedPrice]]*MIS[[#This Row],[OrderQuantity]]</f>
        <v>7587</v>
      </c>
      <c r="AF1673">
        <f>MIS[[#This Row],[LTP]]*MIS[[#This Row],[OrderQuantity]]</f>
        <v>6470</v>
      </c>
      <c r="AG1673">
        <f>IF(MIS[[#This Row],[OrderSide]]="SELL",MIS[[#This Row],[VALUE]]-MIS[[#This Row],[LIVE_VALUE]],MIS[[#This Row],[LIVE_VALUE]]-MIS[[#This Row],[VALUE]])</f>
        <v>1117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SENSEX2552082300CE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  <c r="AL1673" t="str">
        <f>MIS[[#This Row],[Broker]]</f>
        <v>AR</v>
      </c>
      <c r="AM1673" t="str">
        <f>MIS[[#This Row],[ClientID]]</f>
        <v>JPS7N102</v>
      </c>
    </row>
    <row r="1674" spans="1:39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250.5</v>
      </c>
      <c r="AE1674">
        <f>MIS[[#This Row],[OrderAverageTradedPrice]]*MIS[[#This Row],[OrderQuantity]]</f>
        <v>6881</v>
      </c>
      <c r="AF1674">
        <f>MIS[[#This Row],[LTP]]*MIS[[#This Row],[OrderQuantity]]</f>
        <v>5010</v>
      </c>
      <c r="AG1674">
        <f>IF(MIS[[#This Row],[OrderSide]]="SELL",MIS[[#This Row],[VALUE]]-MIS[[#This Row],[LIVE_VALUE]],MIS[[#This Row],[LIVE_VALUE]]-MIS[[#This Row],[VALUE]])</f>
        <v>1871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SENSEX2552082100PE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  <c r="AL1674" t="str">
        <f>MIS[[#This Row],[Broker]]</f>
        <v>AR</v>
      </c>
      <c r="AM1674" t="str">
        <f>MIS[[#This Row],[ClientID]]</f>
        <v>JPS7N102</v>
      </c>
    </row>
    <row r="1675" spans="1:39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377</v>
      </c>
      <c r="AE1675">
        <f>MIS[[#This Row],[OrderAverageTradedPrice]]*MIS[[#This Row],[OrderQuantity]]</f>
        <v>25915.999999999978</v>
      </c>
      <c r="AF1675">
        <f>MIS[[#This Row],[LTP]]*MIS[[#This Row],[OrderQuantity]]</f>
        <v>22620</v>
      </c>
      <c r="AG1675">
        <f>IF(MIS[[#This Row],[OrderSide]]="SELL",MIS[[#This Row],[VALUE]]-MIS[[#This Row],[LIVE_VALUE]],MIS[[#This Row],[LIVE_VALUE]]-MIS[[#This Row],[VALUE]])</f>
        <v>3295.9999999999782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SENSEX2552082200CE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  <c r="AL1675" t="str">
        <f>MIS[[#This Row],[Broker]]</f>
        <v>MO</v>
      </c>
      <c r="AM1675" t="str">
        <f>MIS[[#This Row],[ClientID]]</f>
        <v>FINE1F02</v>
      </c>
    </row>
    <row r="1676" spans="1:39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377</v>
      </c>
      <c r="AE1676">
        <f>MIS[[#This Row],[OrderAverageTradedPrice]]*MIS[[#This Row],[OrderQuantity]]</f>
        <v>34585</v>
      </c>
      <c r="AF1676">
        <f>MIS[[#This Row],[LTP]]*MIS[[#This Row],[OrderQuantity]]</f>
        <v>30160</v>
      </c>
      <c r="AG1676">
        <f>IF(MIS[[#This Row],[OrderSide]]="SELL",MIS[[#This Row],[VALUE]]-MIS[[#This Row],[LIVE_VALUE]],MIS[[#This Row],[LIVE_VALUE]]-MIS[[#This Row],[VALUE]])</f>
        <v>4425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SENSEX2552082200CE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  <c r="AL1676" t="str">
        <f>MIS[[#This Row],[Broker]]</f>
        <v>MO</v>
      </c>
      <c r="AM1676" t="str">
        <f>MIS[[#This Row],[ClientID]]</f>
        <v>OMDLAS1215</v>
      </c>
    </row>
    <row r="1677" spans="1:39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293.05</v>
      </c>
      <c r="AE1677">
        <f>MIS[[#This Row],[OrderAverageTradedPrice]]*MIS[[#This Row],[OrderQuantity]]</f>
        <v>31106</v>
      </c>
      <c r="AF1677">
        <f>MIS[[#This Row],[LTP]]*MIS[[#This Row],[OrderQuantity]]</f>
        <v>23444</v>
      </c>
      <c r="AG1677">
        <f>IF(MIS[[#This Row],[OrderSide]]="SELL",MIS[[#This Row],[VALUE]]-MIS[[#This Row],[LIVE_VALUE]],MIS[[#This Row],[LIVE_VALUE]]-MIS[[#This Row],[VALUE]])</f>
        <v>7662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SENSEX2552082200PE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  <c r="AL1677" t="str">
        <f>MIS[[#This Row],[Broker]]</f>
        <v>MO</v>
      </c>
      <c r="AM1677" t="str">
        <f>MIS[[#This Row],[ClientID]]</f>
        <v>OMDLAS1215</v>
      </c>
    </row>
    <row r="1678" spans="1:39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377</v>
      </c>
      <c r="AE1678">
        <f>MIS[[#This Row],[OrderAverageTradedPrice]]*MIS[[#This Row],[OrderQuantity]]</f>
        <v>51906</v>
      </c>
      <c r="AF1678">
        <f>MIS[[#This Row],[LTP]]*MIS[[#This Row],[OrderQuantity]]</f>
        <v>45240</v>
      </c>
      <c r="AG1678">
        <f>IF(MIS[[#This Row],[OrderSide]]="SELL",MIS[[#This Row],[VALUE]]-MIS[[#This Row],[LIVE_VALUE]],MIS[[#This Row],[LIVE_VALUE]]-MIS[[#This Row],[VALUE]])</f>
        <v>6666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SENSEX2552082200CE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  <c r="AL1678" t="str">
        <f>MIS[[#This Row],[Broker]]</f>
        <v>MO</v>
      </c>
      <c r="AM1678" t="str">
        <f>MIS[[#This Row],[ClientID]]</f>
        <v>SHSS083</v>
      </c>
    </row>
    <row r="1679" spans="1:39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293.05</v>
      </c>
      <c r="AE1679">
        <f>MIS[[#This Row],[OrderAverageTradedPrice]]*MIS[[#This Row],[OrderQuantity]]</f>
        <v>46801.99999999992</v>
      </c>
      <c r="AF1679">
        <f>MIS[[#This Row],[LTP]]*MIS[[#This Row],[OrderQuantity]]</f>
        <v>35166</v>
      </c>
      <c r="AG1679">
        <f>IF(MIS[[#This Row],[OrderSide]]="SELL",MIS[[#This Row],[VALUE]]-MIS[[#This Row],[LIVE_VALUE]],MIS[[#This Row],[LIVE_VALUE]]-MIS[[#This Row],[VALUE]])</f>
        <v>11635.99999999992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SENSEX2552082200PE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  <c r="AL1679" t="str">
        <f>MIS[[#This Row],[Broker]]</f>
        <v>MO</v>
      </c>
      <c r="AM1679" t="str">
        <f>MIS[[#This Row],[ClientID]]</f>
        <v>SHSS083</v>
      </c>
    </row>
    <row r="1680" spans="1:39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377</v>
      </c>
      <c r="AE1680">
        <f>MIS[[#This Row],[OrderAverageTradedPrice]]*MIS[[#This Row],[OrderQuantity]]</f>
        <v>26004</v>
      </c>
      <c r="AF1680">
        <f>MIS[[#This Row],[LTP]]*MIS[[#This Row],[OrderQuantity]]</f>
        <v>22620</v>
      </c>
      <c r="AG1680">
        <f>IF(MIS[[#This Row],[OrderSide]]="SELL",MIS[[#This Row],[VALUE]]-MIS[[#This Row],[LIVE_VALUE]],MIS[[#This Row],[LIVE_VALUE]]-MIS[[#This Row],[VALUE]])</f>
        <v>3384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SENSEX2552082200CE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  <c r="AL1680" t="str">
        <f>MIS[[#This Row],[Broker]]</f>
        <v>TGL</v>
      </c>
      <c r="AM1680" t="str">
        <f>MIS[[#This Row],[ClientID]]</f>
        <v>TGL05</v>
      </c>
    </row>
    <row r="1681" spans="1:39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377</v>
      </c>
      <c r="AE1681">
        <f>MIS[[#This Row],[OrderAverageTradedPrice]]*MIS[[#This Row],[OrderQuantity]]</f>
        <v>17320</v>
      </c>
      <c r="AF1681">
        <f>MIS[[#This Row],[LTP]]*MIS[[#This Row],[OrderQuantity]]</f>
        <v>15080</v>
      </c>
      <c r="AG1681">
        <f>IF(MIS[[#This Row],[OrderSide]]="SELL",MIS[[#This Row],[VALUE]]-MIS[[#This Row],[LIVE_VALUE]],MIS[[#This Row],[LIVE_VALUE]]-MIS[[#This Row],[VALUE]])</f>
        <v>2240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SENSEX2552082200CE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  <c r="AL1681" t="str">
        <f>MIS[[#This Row],[Broker]]</f>
        <v>AR</v>
      </c>
      <c r="AM1681" t="str">
        <f>MIS[[#This Row],[ClientID]]</f>
        <v>GDL1R112</v>
      </c>
    </row>
    <row r="1682" spans="1:39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377</v>
      </c>
      <c r="AE1682">
        <f>MIS[[#This Row],[OrderAverageTradedPrice]]*MIS[[#This Row],[OrderQuantity]]</f>
        <v>17310</v>
      </c>
      <c r="AF1682">
        <f>MIS[[#This Row],[LTP]]*MIS[[#This Row],[OrderQuantity]]</f>
        <v>15080</v>
      </c>
      <c r="AG1682">
        <f>IF(MIS[[#This Row],[OrderSide]]="SELL",MIS[[#This Row],[VALUE]]-MIS[[#This Row],[LIVE_VALUE]],MIS[[#This Row],[LIVE_VALUE]]-MIS[[#This Row],[VALUE]])</f>
        <v>2230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SENSEX2552082200CE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  <c r="AL1682" t="str">
        <f>MIS[[#This Row],[Broker]]</f>
        <v>AR</v>
      </c>
      <c r="AM1682" t="str">
        <f>MIS[[#This Row],[ClientID]]</f>
        <v>GDLC2R124</v>
      </c>
    </row>
    <row r="1683" spans="1:39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281</v>
      </c>
      <c r="AE1683">
        <f>MIS[[#This Row],[OrderAverageTradedPrice]]*MIS[[#This Row],[OrderQuantity]]</f>
        <v>40302.999999999964</v>
      </c>
      <c r="AF1683">
        <f>MIS[[#This Row],[LTP]]*MIS[[#This Row],[OrderQuantity]]</f>
        <v>33720</v>
      </c>
      <c r="AG1683">
        <f>IF(MIS[[#This Row],[OrderSide]]="SELL",MIS[[#This Row],[VALUE]]-MIS[[#This Row],[LIVE_VALUE]],MIS[[#This Row],[LIVE_VALUE]]-MIS[[#This Row],[VALUE]])</f>
        <v>6582.9999999999636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SENSEX2552082400CE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  <c r="AL1683" t="str">
        <f>MIS[[#This Row],[Broker]]</f>
        <v>AR</v>
      </c>
      <c r="AM1683" t="str">
        <f>MIS[[#This Row],[ClientID]]</f>
        <v>GDLP1S332</v>
      </c>
    </row>
    <row r="1684" spans="1:39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214.35</v>
      </c>
      <c r="AE1684">
        <f>MIS[[#This Row],[OrderAverageTradedPrice]]*MIS[[#This Row],[OrderQuantity]]</f>
        <v>36387.999999999964</v>
      </c>
      <c r="AF1684">
        <f>MIS[[#This Row],[LTP]]*MIS[[#This Row],[OrderQuantity]]</f>
        <v>25722</v>
      </c>
      <c r="AG1684">
        <f>IF(MIS[[#This Row],[OrderSide]]="SELL",MIS[[#This Row],[VALUE]]-MIS[[#This Row],[LIVE_VALUE]],MIS[[#This Row],[LIVE_VALUE]]-MIS[[#This Row],[VALUE]])</f>
        <v>10665.999999999964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SENSEX2552082000PE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  <c r="AL1684" t="str">
        <f>MIS[[#This Row],[Broker]]</f>
        <v>AR</v>
      </c>
      <c r="AM1684" t="str">
        <f>MIS[[#This Row],[ClientID]]</f>
        <v>GDLP1S332</v>
      </c>
    </row>
    <row r="1685" spans="1:39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377</v>
      </c>
      <c r="AE1685">
        <f>MIS[[#This Row],[OrderAverageTradedPrice]]*MIS[[#This Row],[OrderQuantity]]</f>
        <v>17294</v>
      </c>
      <c r="AF1685">
        <f>MIS[[#This Row],[LTP]]*MIS[[#This Row],[OrderQuantity]]</f>
        <v>15080</v>
      </c>
      <c r="AG1685">
        <f>IF(MIS[[#This Row],[OrderSide]]="SELL",MIS[[#This Row],[VALUE]]-MIS[[#This Row],[LIVE_VALUE]],MIS[[#This Row],[LIVE_VALUE]]-MIS[[#This Row],[VALUE]])</f>
        <v>2214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SENSEX2552082200CE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  <c r="AL1685" t="str">
        <f>MIS[[#This Row],[Broker]]</f>
        <v>AR</v>
      </c>
      <c r="AM1685" t="str">
        <f>MIS[[#This Row],[ClientID]]</f>
        <v>HOT133</v>
      </c>
    </row>
    <row r="1686" spans="1:39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377</v>
      </c>
      <c r="AE1686">
        <f>MIS[[#This Row],[OrderAverageTradedPrice]]*MIS[[#This Row],[OrderQuantity]]</f>
        <v>17308</v>
      </c>
      <c r="AF1686">
        <f>MIS[[#This Row],[LTP]]*MIS[[#This Row],[OrderQuantity]]</f>
        <v>15080</v>
      </c>
      <c r="AG1686">
        <f>IF(MIS[[#This Row],[OrderSide]]="SELL",MIS[[#This Row],[VALUE]]-MIS[[#This Row],[LIVE_VALUE]],MIS[[#This Row],[LIVE_VALUE]]-MIS[[#This Row],[VALUE]])</f>
        <v>2228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SENSEX2552082200CE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  <c r="AL1686" t="str">
        <f>MIS[[#This Row],[Broker]]</f>
        <v>AR</v>
      </c>
      <c r="AM1686" t="str">
        <f>MIS[[#This Row],[ClientID]]</f>
        <v>HYD5K129</v>
      </c>
    </row>
    <row r="1687" spans="1:39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250.5</v>
      </c>
      <c r="AE1687">
        <f>MIS[[#This Row],[OrderAverageTradedPrice]]*MIS[[#This Row],[OrderQuantity]]</f>
        <v>6867</v>
      </c>
      <c r="AF1687">
        <f>MIS[[#This Row],[LTP]]*MIS[[#This Row],[OrderQuantity]]</f>
        <v>5010</v>
      </c>
      <c r="AG1687">
        <f>IF(MIS[[#This Row],[OrderSide]]="SELL",MIS[[#This Row],[VALUE]]-MIS[[#This Row],[LIVE_VALUE]],MIS[[#This Row],[LIVE_VALUE]]-MIS[[#This Row],[VALUE]])</f>
        <v>1857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SENSEX2552082100PE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  <c r="AL1687" t="str">
        <f>MIS[[#This Row],[Broker]]</f>
        <v>AR</v>
      </c>
      <c r="AM1687" t="str">
        <f>MIS[[#This Row],[ClientID]]</f>
        <v>JPF1A121</v>
      </c>
    </row>
    <row r="1688" spans="1:39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377</v>
      </c>
      <c r="AE1688">
        <f>MIS[[#This Row],[OrderAverageTradedPrice]]*MIS[[#This Row],[OrderQuantity]]</f>
        <v>8654</v>
      </c>
      <c r="AF1688">
        <f>MIS[[#This Row],[LTP]]*MIS[[#This Row],[OrderQuantity]]</f>
        <v>7540</v>
      </c>
      <c r="AG1688">
        <f>IF(MIS[[#This Row],[OrderSide]]="SELL",MIS[[#This Row],[VALUE]]-MIS[[#This Row],[LIVE_VALUE]],MIS[[#This Row],[LIVE_VALUE]]-MIS[[#This Row],[VALUE]])</f>
        <v>1114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SENSEX2552082200CE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  <c r="AL1688" t="str">
        <f>MIS[[#This Row],[Broker]]</f>
        <v>AR</v>
      </c>
      <c r="AM1688" t="str">
        <f>MIS[[#This Row],[ClientID]]</f>
        <v>JPF1A184</v>
      </c>
    </row>
    <row r="1689" spans="1:39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11.65</v>
      </c>
      <c r="AE1689">
        <f>MIS[[#This Row],[OrderAverageTradedPrice]]*MIS[[#This Row],[OrderQuantity]]</f>
        <v>796</v>
      </c>
      <c r="AF1689">
        <f>MIS[[#This Row],[LTP]]*MIS[[#This Row],[OrderQuantity]]</f>
        <v>466</v>
      </c>
      <c r="AG1689">
        <f>IF(MIS[[#This Row],[OrderSide]]="SELL",MIS[[#This Row],[VALUE]]-MIS[[#This Row],[LIVE_VALUE]],MIS[[#This Row],[LIVE_VALUE]]-MIS[[#This Row],[VALUE]])</f>
        <v>-330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89" t="str">
        <f>MIS[[#This Row],[TRADING SYMBOL]]</f>
        <v>SENSEX2552079800PE</v>
      </c>
      <c r="AJ1689" t="str">
        <f>IF(RIGHT(MIS[[#This Row],[Main/Hedge]],4)="MAIN","MAIN","HEDGE")</f>
        <v>HEDGE</v>
      </c>
      <c r="AK1689" t="str" cm="1">
        <f t="array" ref="AK1689">_xlfn._xlws.FILTER(Table4[Column1],ISNUMBER(SEARCH(Table4[Column1],MIS[[#This Row],[OrderUniqueIdentifier]])),"")</f>
        <v>NOTREND</v>
      </c>
      <c r="AL1689" t="str">
        <f>MIS[[#This Row],[Broker]]</f>
        <v>AR</v>
      </c>
      <c r="AM1689" t="str">
        <f>MIS[[#This Row],[ClientID]]</f>
        <v>JPF1A187</v>
      </c>
    </row>
    <row r="1690" spans="1:39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11.65</v>
      </c>
      <c r="AE1690">
        <f>MIS[[#This Row],[OrderAverageTradedPrice]]*MIS[[#This Row],[OrderQuantity]]</f>
        <v>399</v>
      </c>
      <c r="AF1690">
        <f>MIS[[#This Row],[LTP]]*MIS[[#This Row],[OrderQuantity]]</f>
        <v>233</v>
      </c>
      <c r="AG1690">
        <f>IF(MIS[[#This Row],[OrderSide]]="SELL",MIS[[#This Row],[VALUE]]-MIS[[#This Row],[LIVE_VALUE]],MIS[[#This Row],[LIVE_VALUE]]-MIS[[#This Row],[VALUE]])</f>
        <v>-166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0" t="str">
        <f>MIS[[#This Row],[TRADING SYMBOL]]</f>
        <v>SENSEX2552079800PE</v>
      </c>
      <c r="AJ1690" t="str">
        <f>IF(RIGHT(MIS[[#This Row],[Main/Hedge]],4)="MAIN","MAIN","HEDGE")</f>
        <v>HEDGE</v>
      </c>
      <c r="AK1690" t="str" cm="1">
        <f t="array" ref="AK1690">_xlfn._xlws.FILTER(Table4[Column1],ISNUMBER(SEARCH(Table4[Column1],MIS[[#This Row],[OrderUniqueIdentifier]])),"")</f>
        <v>NOTREND</v>
      </c>
      <c r="AL1690" t="str">
        <f>MIS[[#This Row],[Broker]]</f>
        <v>AR</v>
      </c>
      <c r="AM1690" t="str">
        <f>MIS[[#This Row],[ClientID]]</f>
        <v>JPF1A188</v>
      </c>
    </row>
    <row r="1691" spans="1:39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11.65</v>
      </c>
      <c r="AE1691">
        <f>MIS[[#This Row],[OrderAverageTradedPrice]]*MIS[[#This Row],[OrderQuantity]]</f>
        <v>397</v>
      </c>
      <c r="AF1691">
        <f>MIS[[#This Row],[LTP]]*MIS[[#This Row],[OrderQuantity]]</f>
        <v>233</v>
      </c>
      <c r="AG1691">
        <f>IF(MIS[[#This Row],[OrderSide]]="SELL",MIS[[#This Row],[VALUE]]-MIS[[#This Row],[LIVE_VALUE]],MIS[[#This Row],[LIVE_VALUE]]-MIS[[#This Row],[VALUE]])</f>
        <v>-164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1" t="str">
        <f>MIS[[#This Row],[TRADING SYMBOL]]</f>
        <v>SENSEX2552079800PE</v>
      </c>
      <c r="AJ1691" t="str">
        <f>IF(RIGHT(MIS[[#This Row],[Main/Hedge]],4)="MAIN","MAIN","HEDGE")</f>
        <v>HEDGE</v>
      </c>
      <c r="AK1691" t="str" cm="1">
        <f t="array" ref="AK1691">_xlfn._xlws.FILTER(Table4[Column1],ISNUMBER(SEARCH(Table4[Column1],MIS[[#This Row],[OrderUniqueIdentifier]])),"")</f>
        <v>NOTREND</v>
      </c>
      <c r="AL1691" t="str">
        <f>MIS[[#This Row],[Broker]]</f>
        <v>AR</v>
      </c>
      <c r="AM1691" t="str">
        <f>MIS[[#This Row],[ClientID]]</f>
        <v>JPF1A200</v>
      </c>
    </row>
    <row r="1692" spans="1:39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7.35</v>
      </c>
      <c r="AE1692">
        <f>MIS[[#This Row],[OrderAverageTradedPrice]]*MIS[[#This Row],[OrderQuantity]]</f>
        <v>242</v>
      </c>
      <c r="AF1692">
        <f>MIS[[#This Row],[LTP]]*MIS[[#This Row],[OrderQuantity]]</f>
        <v>147</v>
      </c>
      <c r="AG1692">
        <f>IF(MIS[[#This Row],[OrderSide]]="SELL",MIS[[#This Row],[VALUE]]-MIS[[#This Row],[LIVE_VALUE]],MIS[[#This Row],[LIVE_VALUE]]-MIS[[#This Row],[VALUE]])</f>
        <v>-95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2" t="str">
        <f>MIS[[#This Row],[TRADING SYMBOL]]</f>
        <v>SENSEX2552084700CE</v>
      </c>
      <c r="AJ1692" t="str">
        <f>IF(RIGHT(MIS[[#This Row],[Main/Hedge]],4)="MAIN","MAIN","HEDGE")</f>
        <v>HEDGE</v>
      </c>
      <c r="AK1692" t="str" cm="1">
        <f t="array" ref="AK1692">_xlfn._xlws.FILTER(Table4[Column1],ISNUMBER(SEARCH(Table4[Column1],MIS[[#This Row],[OrderUniqueIdentifier]])),"")</f>
        <v>NOTREND</v>
      </c>
      <c r="AL1692" t="str">
        <f>MIS[[#This Row],[Broker]]</f>
        <v>AR</v>
      </c>
      <c r="AM1692" t="str">
        <f>MIS[[#This Row],[ClientID]]</f>
        <v>JPF1A206</v>
      </c>
    </row>
    <row r="1693" spans="1:39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281</v>
      </c>
      <c r="AE1693">
        <f>MIS[[#This Row],[OrderAverageTradedPrice]]*MIS[[#This Row],[OrderQuantity]]</f>
        <v>6711</v>
      </c>
      <c r="AF1693">
        <f>MIS[[#This Row],[LTP]]*MIS[[#This Row],[OrderQuantity]]</f>
        <v>5620</v>
      </c>
      <c r="AG1693">
        <f>IF(MIS[[#This Row],[OrderSide]]="SELL",MIS[[#This Row],[VALUE]]-MIS[[#This Row],[LIVE_VALUE]],MIS[[#This Row],[LIVE_VALUE]]-MIS[[#This Row],[VALUE]])</f>
        <v>1091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SENSEX2552082400CE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  <c r="AL1693" t="str">
        <f>MIS[[#This Row],[Broker]]</f>
        <v>AR</v>
      </c>
      <c r="AM1693" t="str">
        <f>MIS[[#This Row],[ClientID]]</f>
        <v>JPF1A206</v>
      </c>
    </row>
    <row r="1694" spans="1:39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214.35</v>
      </c>
      <c r="AE1694">
        <f>MIS[[#This Row],[OrderAverageTradedPrice]]*MIS[[#This Row],[OrderQuantity]]</f>
        <v>103115.99999999984</v>
      </c>
      <c r="AF1694">
        <f>MIS[[#This Row],[LTP]]*MIS[[#This Row],[OrderQuantity]]</f>
        <v>72879</v>
      </c>
      <c r="AG1694">
        <f>IF(MIS[[#This Row],[OrderSide]]="SELL",MIS[[#This Row],[VALUE]]-MIS[[#This Row],[LIVE_VALUE]],MIS[[#This Row],[LIVE_VALUE]]-MIS[[#This Row],[VALUE]])</f>
        <v>30236.99999999984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SENSEX2552082000PE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  <c r="AL1694" t="str">
        <f>MIS[[#This Row],[Broker]]</f>
        <v>AR</v>
      </c>
      <c r="AM1694" t="str">
        <f>MIS[[#This Row],[ClientID]]</f>
        <v>JPF1A207</v>
      </c>
    </row>
    <row r="1695" spans="1:39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377</v>
      </c>
      <c r="AE1695">
        <f>MIS[[#This Row],[OrderAverageTradedPrice]]*MIS[[#This Row],[OrderQuantity]]</f>
        <v>8660</v>
      </c>
      <c r="AF1695">
        <f>MIS[[#This Row],[LTP]]*MIS[[#This Row],[OrderQuantity]]</f>
        <v>7540</v>
      </c>
      <c r="AG1695">
        <f>IF(MIS[[#This Row],[OrderSide]]="SELL",MIS[[#This Row],[VALUE]]-MIS[[#This Row],[LIVE_VALUE]],MIS[[#This Row],[LIVE_VALUE]]-MIS[[#This Row],[VALUE]])</f>
        <v>1120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SENSEX2552082200CE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  <c r="AL1695" t="str">
        <f>MIS[[#This Row],[Broker]]</f>
        <v>AR</v>
      </c>
      <c r="AM1695" t="str">
        <f>MIS[[#This Row],[ClientID]]</f>
        <v>JPF1A222</v>
      </c>
    </row>
    <row r="1696" spans="1:39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293.05</v>
      </c>
      <c r="AE1696">
        <f>MIS[[#This Row],[OrderAverageTradedPrice]]*MIS[[#This Row],[OrderQuantity]]</f>
        <v>7775</v>
      </c>
      <c r="AF1696">
        <f>MIS[[#This Row],[LTP]]*MIS[[#This Row],[OrderQuantity]]</f>
        <v>5861</v>
      </c>
      <c r="AG1696">
        <f>IF(MIS[[#This Row],[OrderSide]]="SELL",MIS[[#This Row],[VALUE]]-MIS[[#This Row],[LIVE_VALUE]],MIS[[#This Row],[LIVE_VALUE]]-MIS[[#This Row],[VALUE]])</f>
        <v>1914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SENSEX2552082200PE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  <c r="AL1696" t="str">
        <f>MIS[[#This Row],[Broker]]</f>
        <v>AR</v>
      </c>
      <c r="AM1696" t="str">
        <f>MIS[[#This Row],[ClientID]]</f>
        <v>JPF1D107</v>
      </c>
    </row>
    <row r="1697" spans="1:39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11.65</v>
      </c>
      <c r="AE1697">
        <f>MIS[[#This Row],[OrderAverageTradedPrice]]*MIS[[#This Row],[OrderQuantity]]</f>
        <v>798</v>
      </c>
      <c r="AF1697">
        <f>MIS[[#This Row],[LTP]]*MIS[[#This Row],[OrderQuantity]]</f>
        <v>466</v>
      </c>
      <c r="AG1697">
        <f>IF(MIS[[#This Row],[OrderSide]]="SELL",MIS[[#This Row],[VALUE]]-MIS[[#This Row],[LIVE_VALUE]],MIS[[#This Row],[LIVE_VALUE]]-MIS[[#This Row],[VALUE]])</f>
        <v>-332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7" t="str">
        <f>MIS[[#This Row],[TRADING SYMBOL]]</f>
        <v>SENSEX2552079800PE</v>
      </c>
      <c r="AJ1697" t="str">
        <f>IF(RIGHT(MIS[[#This Row],[Main/Hedge]],4)="MAIN","MAIN","HEDGE")</f>
        <v>HEDGE</v>
      </c>
      <c r="AK1697" t="str" cm="1">
        <f t="array" ref="AK1697">_xlfn._xlws.FILTER(Table4[Column1],ISNUMBER(SEARCH(Table4[Column1],MIS[[#This Row],[OrderUniqueIdentifier]])),"")</f>
        <v>NOTREND</v>
      </c>
      <c r="AL1697" t="str">
        <f>MIS[[#This Row],[Broker]]</f>
        <v>AR</v>
      </c>
      <c r="AM1697" t="str">
        <f>MIS[[#This Row],[ClientID]]</f>
        <v>JPF1D162</v>
      </c>
    </row>
    <row r="1698" spans="1:39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250.5</v>
      </c>
      <c r="AE1698">
        <f>MIS[[#This Row],[OrderAverageTradedPrice]]*MIS[[#This Row],[OrderQuantity]]</f>
        <v>6881</v>
      </c>
      <c r="AF1698">
        <f>MIS[[#This Row],[LTP]]*MIS[[#This Row],[OrderQuantity]]</f>
        <v>5010</v>
      </c>
      <c r="AG1698">
        <f>IF(MIS[[#This Row],[OrderSide]]="SELL",MIS[[#This Row],[VALUE]]-MIS[[#This Row],[LIVE_VALUE]],MIS[[#This Row],[LIVE_VALUE]]-MIS[[#This Row],[VALUE]])</f>
        <v>1871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SENSEX2552082100PE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  <c r="AL1698" t="str">
        <f>MIS[[#This Row],[Broker]]</f>
        <v>AR</v>
      </c>
      <c r="AM1698" t="str">
        <f>MIS[[#This Row],[ClientID]]</f>
        <v>JPF1D166</v>
      </c>
    </row>
    <row r="1699" spans="1:39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281</v>
      </c>
      <c r="AE1699">
        <f>MIS[[#This Row],[OrderAverageTradedPrice]]*MIS[[#This Row],[OrderQuantity]]</f>
        <v>6703</v>
      </c>
      <c r="AF1699">
        <f>MIS[[#This Row],[LTP]]*MIS[[#This Row],[OrderQuantity]]</f>
        <v>5620</v>
      </c>
      <c r="AG1699">
        <f>IF(MIS[[#This Row],[OrderSide]]="SELL",MIS[[#This Row],[VALUE]]-MIS[[#This Row],[LIVE_VALUE]],MIS[[#This Row],[LIVE_VALUE]]-MIS[[#This Row],[VALUE]])</f>
        <v>1083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SENSEX2552082400CE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  <c r="AL1699" t="str">
        <f>MIS[[#This Row],[Broker]]</f>
        <v>AR</v>
      </c>
      <c r="AM1699" t="str">
        <f>MIS[[#This Row],[ClientID]]</f>
        <v>JPF1D166</v>
      </c>
    </row>
    <row r="1700" spans="1:39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7.35</v>
      </c>
      <c r="AE1700">
        <f>MIS[[#This Row],[OrderAverageTradedPrice]]*MIS[[#This Row],[OrderQuantity]]</f>
        <v>242</v>
      </c>
      <c r="AF1700">
        <f>MIS[[#This Row],[LTP]]*MIS[[#This Row],[OrderQuantity]]</f>
        <v>147</v>
      </c>
      <c r="AG1700">
        <f>IF(MIS[[#This Row],[OrderSide]]="SELL",MIS[[#This Row],[VALUE]]-MIS[[#This Row],[LIVE_VALUE]],MIS[[#This Row],[LIVE_VALUE]]-MIS[[#This Row],[VALUE]])</f>
        <v>-95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0" t="str">
        <f>MIS[[#This Row],[TRADING SYMBOL]]</f>
        <v>SENSEX2552084700CE</v>
      </c>
      <c r="AJ1700" t="str">
        <f>IF(RIGHT(MIS[[#This Row],[Main/Hedge]],4)="MAIN","MAIN","HEDGE")</f>
        <v>HEDGE</v>
      </c>
      <c r="AK1700" t="str" cm="1">
        <f t="array" ref="AK1700">_xlfn._xlws.FILTER(Table4[Column1],ISNUMBER(SEARCH(Table4[Column1],MIS[[#This Row],[OrderUniqueIdentifier]])),"")</f>
        <v>NOTREND</v>
      </c>
      <c r="AL1700" t="str">
        <f>MIS[[#This Row],[Broker]]</f>
        <v>AR</v>
      </c>
      <c r="AM1700" t="str">
        <f>MIS[[#This Row],[ClientID]]</f>
        <v>JPF1D166</v>
      </c>
    </row>
    <row r="1701" spans="1:39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293.05</v>
      </c>
      <c r="AE1701">
        <f>MIS[[#This Row],[OrderAverageTradedPrice]]*MIS[[#This Row],[OrderQuantity]]</f>
        <v>7769</v>
      </c>
      <c r="AF1701">
        <f>MIS[[#This Row],[LTP]]*MIS[[#This Row],[OrderQuantity]]</f>
        <v>5861</v>
      </c>
      <c r="AG1701">
        <f>IF(MIS[[#This Row],[OrderSide]]="SELL",MIS[[#This Row],[VALUE]]-MIS[[#This Row],[LIVE_VALUE]],MIS[[#This Row],[LIVE_VALUE]]-MIS[[#This Row],[VALUE]])</f>
        <v>1908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SENSEX2552082200PE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  <c r="AL1701" t="str">
        <f>MIS[[#This Row],[Broker]]</f>
        <v>AR</v>
      </c>
      <c r="AM1701" t="str">
        <f>MIS[[#This Row],[ClientID]]</f>
        <v>JPF1G102</v>
      </c>
    </row>
    <row r="1702" spans="1:39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250.5</v>
      </c>
      <c r="AE1702">
        <f>MIS[[#This Row],[OrderAverageTradedPrice]]*MIS[[#This Row],[OrderQuantity]]</f>
        <v>6868</v>
      </c>
      <c r="AF1702">
        <f>MIS[[#This Row],[LTP]]*MIS[[#This Row],[OrderQuantity]]</f>
        <v>5010</v>
      </c>
      <c r="AG1702">
        <f>IF(MIS[[#This Row],[OrderSide]]="SELL",MIS[[#This Row],[VALUE]]-MIS[[#This Row],[LIVE_VALUE]],MIS[[#This Row],[LIVE_VALUE]]-MIS[[#This Row],[VALUE]])</f>
        <v>1858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SENSEX2552082100PE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  <c r="AL1702" t="str">
        <f>MIS[[#This Row],[Broker]]</f>
        <v>AR</v>
      </c>
      <c r="AM1702" t="str">
        <f>MIS[[#This Row],[ClientID]]</f>
        <v>JPF1G159</v>
      </c>
    </row>
    <row r="1703" spans="1:39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6.55</v>
      </c>
      <c r="AE1703">
        <f>MIS[[#This Row],[OrderAverageTradedPrice]]*MIS[[#This Row],[OrderQuantity]]</f>
        <v>214</v>
      </c>
      <c r="AF1703">
        <f>MIS[[#This Row],[LTP]]*MIS[[#This Row],[OrderQuantity]]</f>
        <v>131</v>
      </c>
      <c r="AG1703">
        <f>IF(MIS[[#This Row],[OrderSide]]="SELL",MIS[[#This Row],[VALUE]]-MIS[[#This Row],[LIVE_VALUE]],MIS[[#This Row],[LIVE_VALUE]]-MIS[[#This Row],[VALUE]])</f>
        <v>-83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3" t="str">
        <f>MIS[[#This Row],[TRADING SYMBOL]]</f>
        <v>SENSEX2552084800CE</v>
      </c>
      <c r="AJ1703" t="str">
        <f>IF(RIGHT(MIS[[#This Row],[Main/Hedge]],4)="MAIN","MAIN","HEDGE")</f>
        <v>HEDGE</v>
      </c>
      <c r="AK1703" t="str" cm="1">
        <f t="array" ref="AK1703">_xlfn._xlws.FILTER(Table4[Column1],ISNUMBER(SEARCH(Table4[Column1],MIS[[#This Row],[OrderUniqueIdentifier]])),"")</f>
        <v>NOTREND</v>
      </c>
      <c r="AL1703" t="str">
        <f>MIS[[#This Row],[Broker]]</f>
        <v>AR</v>
      </c>
      <c r="AM1703" t="str">
        <f>MIS[[#This Row],[ClientID]]</f>
        <v>JPF1H106</v>
      </c>
    </row>
    <row r="1704" spans="1:39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250.5</v>
      </c>
      <c r="AE1704">
        <f>MIS[[#This Row],[OrderAverageTradedPrice]]*MIS[[#This Row],[OrderQuantity]]</f>
        <v>6879</v>
      </c>
      <c r="AF1704">
        <f>MIS[[#This Row],[LTP]]*MIS[[#This Row],[OrderQuantity]]</f>
        <v>5010</v>
      </c>
      <c r="AG1704">
        <f>IF(MIS[[#This Row],[OrderSide]]="SELL",MIS[[#This Row],[VALUE]]-MIS[[#This Row],[LIVE_VALUE]],MIS[[#This Row],[LIVE_VALUE]]-MIS[[#This Row],[VALUE]])</f>
        <v>1869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SENSEX2552082100PE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  <c r="AL1704" t="str">
        <f>MIS[[#This Row],[Broker]]</f>
        <v>AR</v>
      </c>
      <c r="AM1704" t="str">
        <f>MIS[[#This Row],[ClientID]]</f>
        <v>JPF1J101</v>
      </c>
    </row>
    <row r="1705" spans="1:39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7.35</v>
      </c>
      <c r="AE1705">
        <f>MIS[[#This Row],[OrderAverageTradedPrice]]*MIS[[#This Row],[OrderQuantity]]</f>
        <v>242</v>
      </c>
      <c r="AF1705">
        <f>MIS[[#This Row],[LTP]]*MIS[[#This Row],[OrderQuantity]]</f>
        <v>147</v>
      </c>
      <c r="AG1705">
        <f>IF(MIS[[#This Row],[OrderSide]]="SELL",MIS[[#This Row],[VALUE]]-MIS[[#This Row],[LIVE_VALUE]],MIS[[#This Row],[LIVE_VALUE]]-MIS[[#This Row],[VALUE]])</f>
        <v>-95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5" t="str">
        <f>MIS[[#This Row],[TRADING SYMBOL]]</f>
        <v>SENSEX2552084700CE</v>
      </c>
      <c r="AJ1705" t="str">
        <f>IF(RIGHT(MIS[[#This Row],[Main/Hedge]],4)="MAIN","MAIN","HEDGE")</f>
        <v>HEDGE</v>
      </c>
      <c r="AK1705" t="str" cm="1">
        <f t="array" ref="AK1705">_xlfn._xlws.FILTER(Table4[Column1],ISNUMBER(SEARCH(Table4[Column1],MIS[[#This Row],[OrderUniqueIdentifier]])),"")</f>
        <v>NOTREND</v>
      </c>
      <c r="AL1705" t="str">
        <f>MIS[[#This Row],[Broker]]</f>
        <v>AR</v>
      </c>
      <c r="AM1705" t="str">
        <f>MIS[[#This Row],[ClientID]]</f>
        <v>JPF1J101</v>
      </c>
    </row>
    <row r="1706" spans="1:39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6.55</v>
      </c>
      <c r="AE1706">
        <f>MIS[[#This Row],[OrderAverageTradedPrice]]*MIS[[#This Row],[OrderQuantity]]</f>
        <v>214</v>
      </c>
      <c r="AF1706">
        <f>MIS[[#This Row],[LTP]]*MIS[[#This Row],[OrderQuantity]]</f>
        <v>131</v>
      </c>
      <c r="AG1706">
        <f>IF(MIS[[#This Row],[OrderSide]]="SELL",MIS[[#This Row],[VALUE]]-MIS[[#This Row],[LIVE_VALUE]],MIS[[#This Row],[LIVE_VALUE]]-MIS[[#This Row],[VALUE]])</f>
        <v>-83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6" t="str">
        <f>MIS[[#This Row],[TRADING SYMBOL]]</f>
        <v>SENSEX2552084800CE</v>
      </c>
      <c r="AJ1706" t="str">
        <f>IF(RIGHT(MIS[[#This Row],[Main/Hedge]],4)="MAIN","MAIN","HEDGE")</f>
        <v>HEDGE</v>
      </c>
      <c r="AK1706" t="str" cm="1">
        <f t="array" ref="AK1706">_xlfn._xlws.FILTER(Table4[Column1],ISNUMBER(SEARCH(Table4[Column1],MIS[[#This Row],[OrderUniqueIdentifier]])),"")</f>
        <v>NOTREND</v>
      </c>
      <c r="AL1706" t="str">
        <f>MIS[[#This Row],[Broker]]</f>
        <v>AR</v>
      </c>
      <c r="AM1706" t="str">
        <f>MIS[[#This Row],[ClientID]]</f>
        <v>JPF1K163</v>
      </c>
    </row>
    <row r="1707" spans="1:39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250.5</v>
      </c>
      <c r="AE1707">
        <f>MIS[[#This Row],[OrderAverageTradedPrice]]*MIS[[#This Row],[OrderQuantity]]</f>
        <v>6867</v>
      </c>
      <c r="AF1707">
        <f>MIS[[#This Row],[LTP]]*MIS[[#This Row],[OrderQuantity]]</f>
        <v>5010</v>
      </c>
      <c r="AG1707">
        <f>IF(MIS[[#This Row],[OrderSide]]="SELL",MIS[[#This Row],[VALUE]]-MIS[[#This Row],[LIVE_VALUE]],MIS[[#This Row],[LIVE_VALUE]]-MIS[[#This Row],[VALUE]])</f>
        <v>1857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SENSEX2552082100PE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  <c r="AL1707" t="str">
        <f>MIS[[#This Row],[Broker]]</f>
        <v>AR</v>
      </c>
      <c r="AM1707" t="str">
        <f>MIS[[#This Row],[ClientID]]</f>
        <v>JPF1L102</v>
      </c>
    </row>
    <row r="1708" spans="1:39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7.35</v>
      </c>
      <c r="AE1708">
        <f>MIS[[#This Row],[OrderAverageTradedPrice]]*MIS[[#This Row],[OrderQuantity]]</f>
        <v>484</v>
      </c>
      <c r="AF1708">
        <f>MIS[[#This Row],[LTP]]*MIS[[#This Row],[OrderQuantity]]</f>
        <v>294</v>
      </c>
      <c r="AG1708">
        <f>IF(MIS[[#This Row],[OrderSide]]="SELL",MIS[[#This Row],[VALUE]]-MIS[[#This Row],[LIVE_VALUE]],MIS[[#This Row],[LIVE_VALUE]]-MIS[[#This Row],[VALUE]])</f>
        <v>-190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8" t="str">
        <f>MIS[[#This Row],[TRADING SYMBOL]]</f>
        <v>SENSEX2552084700CE</v>
      </c>
      <c r="AJ1708" t="str">
        <f>IF(RIGHT(MIS[[#This Row],[Main/Hedge]],4)="MAIN","MAIN","HEDGE")</f>
        <v>HEDGE</v>
      </c>
      <c r="AK1708" t="str" cm="1">
        <f t="array" ref="AK1708">_xlfn._xlws.FILTER(Table4[Column1],ISNUMBER(SEARCH(Table4[Column1],MIS[[#This Row],[OrderUniqueIdentifier]])),"")</f>
        <v>NOTREND</v>
      </c>
      <c r="AL1708" t="str">
        <f>MIS[[#This Row],[Broker]]</f>
        <v>AR</v>
      </c>
      <c r="AM1708" t="str">
        <f>MIS[[#This Row],[ClientID]]</f>
        <v>JPF1L102</v>
      </c>
    </row>
    <row r="1709" spans="1:39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293.05</v>
      </c>
      <c r="AE1709">
        <f>MIS[[#This Row],[OrderAverageTradedPrice]]*MIS[[#This Row],[OrderQuantity]]</f>
        <v>15512</v>
      </c>
      <c r="AF1709">
        <f>MIS[[#This Row],[LTP]]*MIS[[#This Row],[OrderQuantity]]</f>
        <v>11722</v>
      </c>
      <c r="AG1709">
        <f>IF(MIS[[#This Row],[OrderSide]]="SELL",MIS[[#This Row],[VALUE]]-MIS[[#This Row],[LIVE_VALUE]],MIS[[#This Row],[LIVE_VALUE]]-MIS[[#This Row],[VALUE]])</f>
        <v>3790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SENSEX2552082200PE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  <c r="AL1709" t="str">
        <f>MIS[[#This Row],[Broker]]</f>
        <v>AR</v>
      </c>
      <c r="AM1709" t="str">
        <f>MIS[[#This Row],[ClientID]]</f>
        <v>JPF1L103</v>
      </c>
    </row>
    <row r="1710" spans="1:39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293.05</v>
      </c>
      <c r="AE1710">
        <f>MIS[[#This Row],[OrderAverageTradedPrice]]*MIS[[#This Row],[OrderQuantity]]</f>
        <v>7776</v>
      </c>
      <c r="AF1710">
        <f>MIS[[#This Row],[LTP]]*MIS[[#This Row],[OrderQuantity]]</f>
        <v>5861</v>
      </c>
      <c r="AG1710">
        <f>IF(MIS[[#This Row],[OrderSide]]="SELL",MIS[[#This Row],[VALUE]]-MIS[[#This Row],[LIVE_VALUE]],MIS[[#This Row],[LIVE_VALUE]]-MIS[[#This Row],[VALUE]])</f>
        <v>1915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SENSEX2552082200PE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  <c r="AL1710" t="str">
        <f>MIS[[#This Row],[Broker]]</f>
        <v>AR</v>
      </c>
      <c r="AM1710" t="str">
        <f>MIS[[#This Row],[ClientID]]</f>
        <v>JPF1M118</v>
      </c>
    </row>
    <row r="1711" spans="1:39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323.5</v>
      </c>
      <c r="AE1711">
        <f>MIS[[#This Row],[OrderAverageTradedPrice]]*MIS[[#This Row],[OrderQuantity]]</f>
        <v>7626</v>
      </c>
      <c r="AF1711">
        <f>MIS[[#This Row],[LTP]]*MIS[[#This Row],[OrderQuantity]]</f>
        <v>6470</v>
      </c>
      <c r="AG1711">
        <f>IF(MIS[[#This Row],[OrderSide]]="SELL",MIS[[#This Row],[VALUE]]-MIS[[#This Row],[LIVE_VALUE]],MIS[[#This Row],[LIVE_VALUE]]-MIS[[#This Row],[VALUE]])</f>
        <v>1156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SENSEX2552082300CE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  <c r="AL1711" t="str">
        <f>MIS[[#This Row],[Broker]]</f>
        <v>AR</v>
      </c>
      <c r="AM1711" t="str">
        <f>MIS[[#This Row],[ClientID]]</f>
        <v>JPF1M118</v>
      </c>
    </row>
    <row r="1712" spans="1:39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323.5</v>
      </c>
      <c r="AE1712">
        <f>MIS[[#This Row],[OrderAverageTradedPrice]]*MIS[[#This Row],[OrderQuantity]]</f>
        <v>7646</v>
      </c>
      <c r="AF1712">
        <f>MIS[[#This Row],[LTP]]*MIS[[#This Row],[OrderQuantity]]</f>
        <v>6470</v>
      </c>
      <c r="AG1712">
        <f>IF(MIS[[#This Row],[OrderSide]]="SELL",MIS[[#This Row],[VALUE]]-MIS[[#This Row],[LIVE_VALUE]],MIS[[#This Row],[LIVE_VALUE]]-MIS[[#This Row],[VALUE]])</f>
        <v>1176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SENSEX2552082300CE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  <c r="AL1712" t="str">
        <f>MIS[[#This Row],[Broker]]</f>
        <v>AR</v>
      </c>
      <c r="AM1712" t="str">
        <f>MIS[[#This Row],[ClientID]]</f>
        <v>JPF1M170</v>
      </c>
    </row>
    <row r="1713" spans="1:39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250.5</v>
      </c>
      <c r="AE1713">
        <f>MIS[[#This Row],[OrderAverageTradedPrice]]*MIS[[#This Row],[OrderQuantity]]</f>
        <v>6866</v>
      </c>
      <c r="AF1713">
        <f>MIS[[#This Row],[LTP]]*MIS[[#This Row],[OrderQuantity]]</f>
        <v>5010</v>
      </c>
      <c r="AG1713">
        <f>IF(MIS[[#This Row],[OrderSide]]="SELL",MIS[[#This Row],[VALUE]]-MIS[[#This Row],[LIVE_VALUE]],MIS[[#This Row],[LIVE_VALUE]]-MIS[[#This Row],[VALUE]])</f>
        <v>1856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SENSEX2552082100PE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  <c r="AL1713" t="str">
        <f>MIS[[#This Row],[Broker]]</f>
        <v>AR</v>
      </c>
      <c r="AM1713" t="str">
        <f>MIS[[#This Row],[ClientID]]</f>
        <v>JPF1M170</v>
      </c>
    </row>
    <row r="1714" spans="1:39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323.5</v>
      </c>
      <c r="AE1714">
        <f>MIS[[#This Row],[OrderAverageTradedPrice]]*MIS[[#This Row],[OrderQuantity]]</f>
        <v>7637</v>
      </c>
      <c r="AF1714">
        <f>MIS[[#This Row],[LTP]]*MIS[[#This Row],[OrderQuantity]]</f>
        <v>6470</v>
      </c>
      <c r="AG1714">
        <f>IF(MIS[[#This Row],[OrderSide]]="SELL",MIS[[#This Row],[VALUE]]-MIS[[#This Row],[LIVE_VALUE]],MIS[[#This Row],[LIVE_VALUE]]-MIS[[#This Row],[VALUE]])</f>
        <v>1167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  <c r="AL1714" t="str">
        <f>MIS[[#This Row],[Broker]]</f>
        <v>AR</v>
      </c>
      <c r="AM1714" t="str">
        <f>MIS[[#This Row],[ClientID]]</f>
        <v>JPF1M174</v>
      </c>
    </row>
    <row r="1715" spans="1:39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250.5</v>
      </c>
      <c r="AE1715">
        <f>MIS[[#This Row],[OrderAverageTradedPrice]]*MIS[[#This Row],[OrderQuantity]]</f>
        <v>6867</v>
      </c>
      <c r="AF1715">
        <f>MIS[[#This Row],[LTP]]*MIS[[#This Row],[OrderQuantity]]</f>
        <v>5010</v>
      </c>
      <c r="AG1715">
        <f>IF(MIS[[#This Row],[OrderSide]]="SELL",MIS[[#This Row],[VALUE]]-MIS[[#This Row],[LIVE_VALUE]],MIS[[#This Row],[LIVE_VALUE]]-MIS[[#This Row],[VALUE]])</f>
        <v>1857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SENSEX2552082100PE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  <c r="AL1715" t="str">
        <f>MIS[[#This Row],[Broker]]</f>
        <v>AR</v>
      </c>
      <c r="AM1715" t="str">
        <f>MIS[[#This Row],[ClientID]]</f>
        <v>JPF1M174</v>
      </c>
    </row>
    <row r="1716" spans="1:39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281</v>
      </c>
      <c r="AE1716">
        <f>MIS[[#This Row],[OrderAverageTradedPrice]]*MIS[[#This Row],[OrderQuantity]]</f>
        <v>33541</v>
      </c>
      <c r="AF1716">
        <f>MIS[[#This Row],[LTP]]*MIS[[#This Row],[OrderQuantity]]</f>
        <v>28100</v>
      </c>
      <c r="AG1716">
        <f>IF(MIS[[#This Row],[OrderSide]]="SELL",MIS[[#This Row],[VALUE]]-MIS[[#This Row],[LIVE_VALUE]],MIS[[#This Row],[LIVE_VALUE]]-MIS[[#This Row],[VALUE]])</f>
        <v>5441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SENSEX2552082400CE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  <c r="AL1716" t="str">
        <f>MIS[[#This Row],[Broker]]</f>
        <v>AR</v>
      </c>
      <c r="AM1716" t="str">
        <f>MIS[[#This Row],[ClientID]]</f>
        <v>JPF1M176</v>
      </c>
    </row>
    <row r="1717" spans="1:39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6.55</v>
      </c>
      <c r="AE1717">
        <f>MIS[[#This Row],[OrderAverageTradedPrice]]*MIS[[#This Row],[OrderQuantity]]</f>
        <v>214</v>
      </c>
      <c r="AF1717">
        <f>MIS[[#This Row],[LTP]]*MIS[[#This Row],[OrderQuantity]]</f>
        <v>131</v>
      </c>
      <c r="AG1717">
        <f>IF(MIS[[#This Row],[OrderSide]]="SELL",MIS[[#This Row],[VALUE]]-MIS[[#This Row],[LIVE_VALUE]],MIS[[#This Row],[LIVE_VALUE]]-MIS[[#This Row],[VALUE]])</f>
        <v>-83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7" t="str">
        <f>MIS[[#This Row],[TRADING SYMBOL]]</f>
        <v>SENSEX2552084800CE</v>
      </c>
      <c r="AJ1717" t="str">
        <f>IF(RIGHT(MIS[[#This Row],[Main/Hedge]],4)="MAIN","MAIN","HEDGE")</f>
        <v>HEDGE</v>
      </c>
      <c r="AK1717" t="str" cm="1">
        <f t="array" ref="AK1717">_xlfn._xlws.FILTER(Table4[Column1],ISNUMBER(SEARCH(Table4[Column1],MIS[[#This Row],[OrderUniqueIdentifier]])),"")</f>
        <v>NOTREND</v>
      </c>
      <c r="AL1717" t="str">
        <f>MIS[[#This Row],[Broker]]</f>
        <v>AR</v>
      </c>
      <c r="AM1717" t="str">
        <f>MIS[[#This Row],[ClientID]]</f>
        <v>JPF1N167</v>
      </c>
    </row>
    <row r="1718" spans="1:39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7.35</v>
      </c>
      <c r="AE1718">
        <f>MIS[[#This Row],[OrderAverageTradedPrice]]*MIS[[#This Row],[OrderQuantity]]</f>
        <v>484</v>
      </c>
      <c r="AF1718">
        <f>MIS[[#This Row],[LTP]]*MIS[[#This Row],[OrderQuantity]]</f>
        <v>294</v>
      </c>
      <c r="AG1718">
        <f>IF(MIS[[#This Row],[OrderSide]]="SELL",MIS[[#This Row],[VALUE]]-MIS[[#This Row],[LIVE_VALUE]],MIS[[#This Row],[LIVE_VALUE]]-MIS[[#This Row],[VALUE]])</f>
        <v>-190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8" t="str">
        <f>MIS[[#This Row],[TRADING SYMBOL]]</f>
        <v>SENSEX2552084700CE</v>
      </c>
      <c r="AJ1718" t="str">
        <f>IF(RIGHT(MIS[[#This Row],[Main/Hedge]],4)="MAIN","MAIN","HEDGE")</f>
        <v>HEDGE</v>
      </c>
      <c r="AK1718" t="str" cm="1">
        <f t="array" ref="AK1718">_xlfn._xlws.FILTER(Table4[Column1],ISNUMBER(SEARCH(Table4[Column1],MIS[[#This Row],[OrderUniqueIdentifier]])),"")</f>
        <v>NOTREND</v>
      </c>
      <c r="AL1718" t="str">
        <f>MIS[[#This Row],[Broker]]</f>
        <v>AR</v>
      </c>
      <c r="AM1718" t="str">
        <f>MIS[[#This Row],[ClientID]]</f>
        <v>JPF1N171</v>
      </c>
    </row>
    <row r="1719" spans="1:39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250.5</v>
      </c>
      <c r="AE1719">
        <f>MIS[[#This Row],[OrderAverageTradedPrice]]*MIS[[#This Row],[OrderQuantity]]</f>
        <v>13754</v>
      </c>
      <c r="AF1719">
        <f>MIS[[#This Row],[LTP]]*MIS[[#This Row],[OrderQuantity]]</f>
        <v>10020</v>
      </c>
      <c r="AG1719">
        <f>IF(MIS[[#This Row],[OrderSide]]="SELL",MIS[[#This Row],[VALUE]]-MIS[[#This Row],[LIVE_VALUE]],MIS[[#This Row],[LIVE_VALUE]]-MIS[[#This Row],[VALUE]])</f>
        <v>3734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SENSEX2552082100PE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  <c r="AL1719" t="str">
        <f>MIS[[#This Row],[Broker]]</f>
        <v>AR</v>
      </c>
      <c r="AM1719" t="str">
        <f>MIS[[#This Row],[ClientID]]</f>
        <v>JPF1N171</v>
      </c>
    </row>
    <row r="1720" spans="1:39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281</v>
      </c>
      <c r="AE1720">
        <f>MIS[[#This Row],[OrderAverageTradedPrice]]*MIS[[#This Row],[OrderQuantity]]</f>
        <v>13394</v>
      </c>
      <c r="AF1720">
        <f>MIS[[#This Row],[LTP]]*MIS[[#This Row],[OrderQuantity]]</f>
        <v>11240</v>
      </c>
      <c r="AG1720">
        <f>IF(MIS[[#This Row],[OrderSide]]="SELL",MIS[[#This Row],[VALUE]]-MIS[[#This Row],[LIVE_VALUE]],MIS[[#This Row],[LIVE_VALUE]]-MIS[[#This Row],[VALUE]])</f>
        <v>2154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SENSEX2552082400CE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  <c r="AL1720" t="str">
        <f>MIS[[#This Row],[Broker]]</f>
        <v>AR</v>
      </c>
      <c r="AM1720" t="str">
        <f>MIS[[#This Row],[ClientID]]</f>
        <v>JPF1N171</v>
      </c>
    </row>
    <row r="1721" spans="1:39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281</v>
      </c>
      <c r="AE1721">
        <f>MIS[[#This Row],[OrderAverageTradedPrice]]*MIS[[#This Row],[OrderQuantity]]</f>
        <v>67125</v>
      </c>
      <c r="AF1721">
        <f>MIS[[#This Row],[LTP]]*MIS[[#This Row],[OrderQuantity]]</f>
        <v>56200</v>
      </c>
      <c r="AG1721">
        <f>IF(MIS[[#This Row],[OrderSide]]="SELL",MIS[[#This Row],[VALUE]]-MIS[[#This Row],[LIVE_VALUE]],MIS[[#This Row],[LIVE_VALUE]]-MIS[[#This Row],[VALUE]])</f>
        <v>10925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SENSEX2552082400CE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  <c r="AL1721" t="str">
        <f>MIS[[#This Row],[Broker]]</f>
        <v>AR</v>
      </c>
      <c r="AM1721" t="str">
        <f>MIS[[#This Row],[ClientID]]</f>
        <v>JPF1N172</v>
      </c>
    </row>
    <row r="1722" spans="1:39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214.35</v>
      </c>
      <c r="AE1722">
        <f>MIS[[#This Row],[OrderAverageTradedPrice]]*MIS[[#This Row],[OrderQuantity]]</f>
        <v>60625</v>
      </c>
      <c r="AF1722">
        <f>MIS[[#This Row],[LTP]]*MIS[[#This Row],[OrderQuantity]]</f>
        <v>42870</v>
      </c>
      <c r="AG1722">
        <f>IF(MIS[[#This Row],[OrderSide]]="SELL",MIS[[#This Row],[VALUE]]-MIS[[#This Row],[LIVE_VALUE]],MIS[[#This Row],[LIVE_VALUE]]-MIS[[#This Row],[VALUE]])</f>
        <v>17755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SENSEX2552082000PE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  <c r="AL1722" t="str">
        <f>MIS[[#This Row],[Broker]]</f>
        <v>AR</v>
      </c>
      <c r="AM1722" t="str">
        <f>MIS[[#This Row],[ClientID]]</f>
        <v>JPF1N172</v>
      </c>
    </row>
    <row r="1723" spans="1:39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323.5</v>
      </c>
      <c r="AE1723">
        <f>MIS[[#This Row],[OrderAverageTradedPrice]]*MIS[[#This Row],[OrderQuantity]]</f>
        <v>7637</v>
      </c>
      <c r="AF1723">
        <f>MIS[[#This Row],[LTP]]*MIS[[#This Row],[OrderQuantity]]</f>
        <v>6470</v>
      </c>
      <c r="AG1723">
        <f>IF(MIS[[#This Row],[OrderSide]]="SELL",MIS[[#This Row],[VALUE]]-MIS[[#This Row],[LIVE_VALUE]],MIS[[#This Row],[LIVE_VALUE]]-MIS[[#This Row],[VALUE]])</f>
        <v>1167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  <c r="AL1723" t="str">
        <f>MIS[[#This Row],[Broker]]</f>
        <v>AR</v>
      </c>
      <c r="AM1723" t="str">
        <f>MIS[[#This Row],[ClientID]]</f>
        <v>JPF1N173</v>
      </c>
    </row>
    <row r="1724" spans="1:39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7.35</v>
      </c>
      <c r="AE1724">
        <f>MIS[[#This Row],[OrderAverageTradedPrice]]*MIS[[#This Row],[OrderQuantity]]</f>
        <v>484</v>
      </c>
      <c r="AF1724">
        <f>MIS[[#This Row],[LTP]]*MIS[[#This Row],[OrderQuantity]]</f>
        <v>294</v>
      </c>
      <c r="AG1724">
        <f>IF(MIS[[#This Row],[OrderSide]]="SELL",MIS[[#This Row],[VALUE]]-MIS[[#This Row],[LIVE_VALUE]],MIS[[#This Row],[LIVE_VALUE]]-MIS[[#This Row],[VALUE]])</f>
        <v>-190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24" t="str">
        <f>MIS[[#This Row],[TRADING SYMBOL]]</f>
        <v>SENSEX2552084700CE</v>
      </c>
      <c r="AJ1724" t="str">
        <f>IF(RIGHT(MIS[[#This Row],[Main/Hedge]],4)="MAIN","MAIN","HEDGE")</f>
        <v>HEDGE</v>
      </c>
      <c r="AK1724" t="str" cm="1">
        <f t="array" ref="AK1724">_xlfn._xlws.FILTER(Table4[Column1],ISNUMBER(SEARCH(Table4[Column1],MIS[[#This Row],[OrderUniqueIdentifier]])),"")</f>
        <v>NOTREND</v>
      </c>
      <c r="AL1724" t="str">
        <f>MIS[[#This Row],[Broker]]</f>
        <v>AR</v>
      </c>
      <c r="AM1724" t="str">
        <f>MIS[[#This Row],[ClientID]]</f>
        <v>JPF1N180</v>
      </c>
    </row>
    <row r="1725" spans="1:39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250.5</v>
      </c>
      <c r="AE1725">
        <f>MIS[[#This Row],[OrderAverageTradedPrice]]*MIS[[#This Row],[OrderQuantity]]</f>
        <v>6880</v>
      </c>
      <c r="AF1725">
        <f>MIS[[#This Row],[LTP]]*MIS[[#This Row],[OrderQuantity]]</f>
        <v>5010</v>
      </c>
      <c r="AG1725">
        <f>IF(MIS[[#This Row],[OrderSide]]="SELL",MIS[[#This Row],[VALUE]]-MIS[[#This Row],[LIVE_VALUE]],MIS[[#This Row],[LIVE_VALUE]]-MIS[[#This Row],[VALUE]])</f>
        <v>1870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SENSEX2552082100PE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  <c r="AL1725" t="str">
        <f>MIS[[#This Row],[Broker]]</f>
        <v>AR</v>
      </c>
      <c r="AM1725" t="str">
        <f>MIS[[#This Row],[ClientID]]</f>
        <v>JPF1N180</v>
      </c>
    </row>
    <row r="1726" spans="1:39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281</v>
      </c>
      <c r="AE1726">
        <f>MIS[[#This Row],[OrderAverageTradedPrice]]*MIS[[#This Row],[OrderQuantity]]</f>
        <v>6713</v>
      </c>
      <c r="AF1726">
        <f>MIS[[#This Row],[LTP]]*MIS[[#This Row],[OrderQuantity]]</f>
        <v>5620</v>
      </c>
      <c r="AG1726">
        <f>IF(MIS[[#This Row],[OrderSide]]="SELL",MIS[[#This Row],[VALUE]]-MIS[[#This Row],[LIVE_VALUE]],MIS[[#This Row],[LIVE_VALUE]]-MIS[[#This Row],[VALUE]])</f>
        <v>1093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SENSEX2552082400CE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  <c r="AL1726" t="str">
        <f>MIS[[#This Row],[Broker]]</f>
        <v>AR</v>
      </c>
      <c r="AM1726" t="str">
        <f>MIS[[#This Row],[ClientID]]</f>
        <v>JPF1N180</v>
      </c>
    </row>
    <row r="1727" spans="1:39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323.5</v>
      </c>
      <c r="AE1727">
        <f>MIS[[#This Row],[OrderAverageTradedPrice]]*MIS[[#This Row],[OrderQuantity]]</f>
        <v>7646</v>
      </c>
      <c r="AF1727">
        <f>MIS[[#This Row],[LTP]]*MIS[[#This Row],[OrderQuantity]]</f>
        <v>6470</v>
      </c>
      <c r="AG1727">
        <f>IF(MIS[[#This Row],[OrderSide]]="SELL",MIS[[#This Row],[VALUE]]-MIS[[#This Row],[LIVE_VALUE]],MIS[[#This Row],[LIVE_VALUE]]-MIS[[#This Row],[VALUE]])</f>
        <v>1176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SENSEX2552082300CE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  <c r="AL1727" t="str">
        <f>MIS[[#This Row],[Broker]]</f>
        <v>AR</v>
      </c>
      <c r="AM1727" t="str">
        <f>MIS[[#This Row],[ClientID]]</f>
        <v>JPF1O151</v>
      </c>
    </row>
    <row r="1728" spans="1:39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250.5</v>
      </c>
      <c r="AE1728">
        <f>MIS[[#This Row],[OrderAverageTradedPrice]]*MIS[[#This Row],[OrderQuantity]]</f>
        <v>6864</v>
      </c>
      <c r="AF1728">
        <f>MIS[[#This Row],[LTP]]*MIS[[#This Row],[OrderQuantity]]</f>
        <v>5010</v>
      </c>
      <c r="AG1728">
        <f>IF(MIS[[#This Row],[OrderSide]]="SELL",MIS[[#This Row],[VALUE]]-MIS[[#This Row],[LIVE_VALUE]],MIS[[#This Row],[LIVE_VALUE]]-MIS[[#This Row],[VALUE]])</f>
        <v>1854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SENSEX2552082100PE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  <c r="AL1728" t="str">
        <f>MIS[[#This Row],[Broker]]</f>
        <v>AR</v>
      </c>
      <c r="AM1728" t="str">
        <f>MIS[[#This Row],[ClientID]]</f>
        <v>JPF1O151</v>
      </c>
    </row>
    <row r="1729" spans="1:39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323.5</v>
      </c>
      <c r="AE1729">
        <f>MIS[[#This Row],[OrderAverageTradedPrice]]*MIS[[#This Row],[OrderQuantity]]</f>
        <v>7633</v>
      </c>
      <c r="AF1729">
        <f>MIS[[#This Row],[LTP]]*MIS[[#This Row],[OrderQuantity]]</f>
        <v>6470</v>
      </c>
      <c r="AG1729">
        <f>IF(MIS[[#This Row],[OrderSide]]="SELL",MIS[[#This Row],[VALUE]]-MIS[[#This Row],[LIVE_VALUE]],MIS[[#This Row],[LIVE_VALUE]]-MIS[[#This Row],[VALUE]])</f>
        <v>1163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SENSEX2552082300CE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  <c r="AL1729" t="str">
        <f>MIS[[#This Row],[Broker]]</f>
        <v>AR</v>
      </c>
      <c r="AM1729" t="str">
        <f>MIS[[#This Row],[ClientID]]</f>
        <v>JPF1P111</v>
      </c>
    </row>
    <row r="1730" spans="1:39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293.05</v>
      </c>
      <c r="AE1730">
        <f>MIS[[#This Row],[OrderAverageTradedPrice]]*MIS[[#This Row],[OrderQuantity]]</f>
        <v>15558</v>
      </c>
      <c r="AF1730">
        <f>MIS[[#This Row],[LTP]]*MIS[[#This Row],[OrderQuantity]]</f>
        <v>11722</v>
      </c>
      <c r="AG1730">
        <f>IF(MIS[[#This Row],[OrderSide]]="SELL",MIS[[#This Row],[VALUE]]-MIS[[#This Row],[LIVE_VALUE]],MIS[[#This Row],[LIVE_VALUE]]-MIS[[#This Row],[VALUE]])</f>
        <v>3836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SENSEX2552082200PE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  <c r="AL1730" t="str">
        <f>MIS[[#This Row],[Broker]]</f>
        <v>AR</v>
      </c>
      <c r="AM1730" t="str">
        <f>MIS[[#This Row],[ClientID]]</f>
        <v>JPF1P165</v>
      </c>
    </row>
    <row r="1731" spans="1:39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323.5</v>
      </c>
      <c r="AE1731">
        <f>MIS[[#This Row],[OrderAverageTradedPrice]]*MIS[[#This Row],[OrderQuantity]]</f>
        <v>15252</v>
      </c>
      <c r="AF1731">
        <f>MIS[[#This Row],[LTP]]*MIS[[#This Row],[OrderQuantity]]</f>
        <v>12940</v>
      </c>
      <c r="AG1731">
        <f>IF(MIS[[#This Row],[OrderSide]]="SELL",MIS[[#This Row],[VALUE]]-MIS[[#This Row],[LIVE_VALUE]],MIS[[#This Row],[LIVE_VALUE]]-MIS[[#This Row],[VALUE]])</f>
        <v>2312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SENSEX2552082300CE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  <c r="AL1731" t="str">
        <f>MIS[[#This Row],[Broker]]</f>
        <v>AR</v>
      </c>
      <c r="AM1731" t="str">
        <f>MIS[[#This Row],[ClientID]]</f>
        <v>JPF1P165</v>
      </c>
    </row>
    <row r="1732" spans="1:39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377</v>
      </c>
      <c r="AE1732">
        <f>MIS[[#This Row],[OrderAverageTradedPrice]]*MIS[[#This Row],[OrderQuantity]]</f>
        <v>8650</v>
      </c>
      <c r="AF1732">
        <f>MIS[[#This Row],[LTP]]*MIS[[#This Row],[OrderQuantity]]</f>
        <v>7540</v>
      </c>
      <c r="AG1732">
        <f>IF(MIS[[#This Row],[OrderSide]]="SELL",MIS[[#This Row],[VALUE]]-MIS[[#This Row],[LIVE_VALUE]],MIS[[#This Row],[LIVE_VALUE]]-MIS[[#This Row],[VALUE]])</f>
        <v>1110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SENSEX2552082200CE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  <c r="AL1732" t="str">
        <f>MIS[[#This Row],[Broker]]</f>
        <v>AR</v>
      </c>
      <c r="AM1732" t="str">
        <f>MIS[[#This Row],[ClientID]]</f>
        <v>JPF1P170</v>
      </c>
    </row>
    <row r="1733" spans="1:39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293.05</v>
      </c>
      <c r="AE1733">
        <f>MIS[[#This Row],[OrderAverageTradedPrice]]*MIS[[#This Row],[OrderQuantity]]</f>
        <v>7768</v>
      </c>
      <c r="AF1733">
        <f>MIS[[#This Row],[LTP]]*MIS[[#This Row],[OrderQuantity]]</f>
        <v>5861</v>
      </c>
      <c r="AG1733">
        <f>IF(MIS[[#This Row],[OrderSide]]="SELL",MIS[[#This Row],[VALUE]]-MIS[[#This Row],[LIVE_VALUE]],MIS[[#This Row],[LIVE_VALUE]]-MIS[[#This Row],[VALUE]])</f>
        <v>1907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SENSEX2552082200PE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  <c r="AL1733" t="str">
        <f>MIS[[#This Row],[Broker]]</f>
        <v>AR</v>
      </c>
      <c r="AM1733" t="str">
        <f>MIS[[#This Row],[ClientID]]</f>
        <v>JPF1P170</v>
      </c>
    </row>
    <row r="1734" spans="1:39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250.5</v>
      </c>
      <c r="AE1734">
        <f>MIS[[#This Row],[OrderAverageTradedPrice]]*MIS[[#This Row],[OrderQuantity]]</f>
        <v>6871</v>
      </c>
      <c r="AF1734">
        <f>MIS[[#This Row],[LTP]]*MIS[[#This Row],[OrderQuantity]]</f>
        <v>5010</v>
      </c>
      <c r="AG1734">
        <f>IF(MIS[[#This Row],[OrderSide]]="SELL",MIS[[#This Row],[VALUE]]-MIS[[#This Row],[LIVE_VALUE]],MIS[[#This Row],[LIVE_VALUE]]-MIS[[#This Row],[VALUE]])</f>
        <v>1861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SENSEX2552082100PE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  <c r="AL1734" t="str">
        <f>MIS[[#This Row],[Broker]]</f>
        <v>AR</v>
      </c>
      <c r="AM1734" t="str">
        <f>MIS[[#This Row],[ClientID]]</f>
        <v>JPF1R134</v>
      </c>
    </row>
    <row r="1735" spans="1:39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250.5</v>
      </c>
      <c r="AE1735">
        <f>MIS[[#This Row],[OrderAverageTradedPrice]]*MIS[[#This Row],[OrderQuantity]]</f>
        <v>6872</v>
      </c>
      <c r="AF1735">
        <f>MIS[[#This Row],[LTP]]*MIS[[#This Row],[OrderQuantity]]</f>
        <v>5010</v>
      </c>
      <c r="AG1735">
        <f>IF(MIS[[#This Row],[OrderSide]]="SELL",MIS[[#This Row],[VALUE]]-MIS[[#This Row],[LIVE_VALUE]],MIS[[#This Row],[LIVE_VALUE]]-MIS[[#This Row],[VALUE]])</f>
        <v>1862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SENSEX2552082100PE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  <c r="AL1735" t="str">
        <f>MIS[[#This Row],[Broker]]</f>
        <v>AR</v>
      </c>
      <c r="AM1735" t="str">
        <f>MIS[[#This Row],[ClientID]]</f>
        <v>JPF1R194</v>
      </c>
    </row>
    <row r="1736" spans="1:39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323.5</v>
      </c>
      <c r="AE1736">
        <f>MIS[[#This Row],[OrderAverageTradedPrice]]*MIS[[#This Row],[OrderQuantity]]</f>
        <v>15264</v>
      </c>
      <c r="AF1736">
        <f>MIS[[#This Row],[LTP]]*MIS[[#This Row],[OrderQuantity]]</f>
        <v>12940</v>
      </c>
      <c r="AG1736">
        <f>IF(MIS[[#This Row],[OrderSide]]="SELL",MIS[[#This Row],[VALUE]]-MIS[[#This Row],[LIVE_VALUE]],MIS[[#This Row],[LIVE_VALUE]]-MIS[[#This Row],[VALUE]])</f>
        <v>2324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  <c r="AL1736" t="str">
        <f>MIS[[#This Row],[Broker]]</f>
        <v>AR</v>
      </c>
      <c r="AM1736" t="str">
        <f>MIS[[#This Row],[ClientID]]</f>
        <v>JPF1R199</v>
      </c>
    </row>
    <row r="1737" spans="1:39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281</v>
      </c>
      <c r="AE1737">
        <f>MIS[[#This Row],[OrderAverageTradedPrice]]*MIS[[#This Row],[OrderQuantity]]</f>
        <v>6708</v>
      </c>
      <c r="AF1737">
        <f>MIS[[#This Row],[LTP]]*MIS[[#This Row],[OrderQuantity]]</f>
        <v>5620</v>
      </c>
      <c r="AG1737">
        <f>IF(MIS[[#This Row],[OrderSide]]="SELL",MIS[[#This Row],[VALUE]]-MIS[[#This Row],[LIVE_VALUE]],MIS[[#This Row],[LIVE_VALUE]]-MIS[[#This Row],[VALUE]])</f>
        <v>1088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SENSEX2552082400CE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  <c r="AL1737" t="str">
        <f>MIS[[#This Row],[Broker]]</f>
        <v>AR</v>
      </c>
      <c r="AM1737" t="str">
        <f>MIS[[#This Row],[ClientID]]</f>
        <v>JPF1R203</v>
      </c>
    </row>
    <row r="1738" spans="1:39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377</v>
      </c>
      <c r="AE1738">
        <f>MIS[[#This Row],[OrderAverageTradedPrice]]*MIS[[#This Row],[OrderQuantity]]</f>
        <v>17299</v>
      </c>
      <c r="AF1738">
        <f>MIS[[#This Row],[LTP]]*MIS[[#This Row],[OrderQuantity]]</f>
        <v>15080</v>
      </c>
      <c r="AG1738">
        <f>IF(MIS[[#This Row],[OrderSide]]="SELL",MIS[[#This Row],[VALUE]]-MIS[[#This Row],[LIVE_VALUE]],MIS[[#This Row],[LIVE_VALUE]]-MIS[[#This Row],[VALUE]])</f>
        <v>2219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SENSEX2552082200CE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  <c r="AL1738" t="str">
        <f>MIS[[#This Row],[Broker]]</f>
        <v>AR</v>
      </c>
      <c r="AM1738" t="str">
        <f>MIS[[#This Row],[ClientID]]</f>
        <v>JPF1R205</v>
      </c>
    </row>
    <row r="1739" spans="1:39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293.05</v>
      </c>
      <c r="AE1739">
        <f>MIS[[#This Row],[OrderAverageTradedPrice]]*MIS[[#This Row],[OrderQuantity]]</f>
        <v>15530</v>
      </c>
      <c r="AF1739">
        <f>MIS[[#This Row],[LTP]]*MIS[[#This Row],[OrderQuantity]]</f>
        <v>11722</v>
      </c>
      <c r="AG1739">
        <f>IF(MIS[[#This Row],[OrderSide]]="SELL",MIS[[#This Row],[VALUE]]-MIS[[#This Row],[LIVE_VALUE]],MIS[[#This Row],[LIVE_VALUE]]-MIS[[#This Row],[VALUE]])</f>
        <v>3808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SENSEX2552082200PE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  <c r="AL1739" t="str">
        <f>MIS[[#This Row],[Broker]]</f>
        <v>AR</v>
      </c>
      <c r="AM1739" t="str">
        <f>MIS[[#This Row],[ClientID]]</f>
        <v>JPF1R205</v>
      </c>
    </row>
    <row r="1740" spans="1:39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6.55</v>
      </c>
      <c r="AE1740">
        <f>MIS[[#This Row],[OrderAverageTradedPrice]]*MIS[[#This Row],[OrderQuantity]]</f>
        <v>214</v>
      </c>
      <c r="AF1740">
        <f>MIS[[#This Row],[LTP]]*MIS[[#This Row],[OrderQuantity]]</f>
        <v>131</v>
      </c>
      <c r="AG1740">
        <f>IF(MIS[[#This Row],[OrderSide]]="SELL",MIS[[#This Row],[VALUE]]-MIS[[#This Row],[LIVE_VALUE]],MIS[[#This Row],[LIVE_VALUE]]-MIS[[#This Row],[VALUE]])</f>
        <v>-83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0" t="str">
        <f>MIS[[#This Row],[TRADING SYMBOL]]</f>
        <v>SENSEX2552084800CE</v>
      </c>
      <c r="AJ1740" t="str">
        <f>IF(RIGHT(MIS[[#This Row],[Main/Hedge]],4)="MAIN","MAIN","HEDGE")</f>
        <v>HEDGE</v>
      </c>
      <c r="AK1740" t="str" cm="1">
        <f t="array" ref="AK1740">_xlfn._xlws.FILTER(Table4[Column1],ISNUMBER(SEARCH(Table4[Column1],MIS[[#This Row],[OrderUniqueIdentifier]])),"")</f>
        <v>NOTREND</v>
      </c>
      <c r="AL1740" t="str">
        <f>MIS[[#This Row],[Broker]]</f>
        <v>AR</v>
      </c>
      <c r="AM1740" t="str">
        <f>MIS[[#This Row],[ClientID]]</f>
        <v>JPF1S104</v>
      </c>
    </row>
    <row r="1741" spans="1:39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6.55</v>
      </c>
      <c r="AE1741">
        <f>MIS[[#This Row],[OrderAverageTradedPrice]]*MIS[[#This Row],[OrderQuantity]]</f>
        <v>214</v>
      </c>
      <c r="AF1741">
        <f>MIS[[#This Row],[LTP]]*MIS[[#This Row],[OrderQuantity]]</f>
        <v>131</v>
      </c>
      <c r="AG1741">
        <f>IF(MIS[[#This Row],[OrderSide]]="SELL",MIS[[#This Row],[VALUE]]-MIS[[#This Row],[LIVE_VALUE]],MIS[[#This Row],[LIVE_VALUE]]-MIS[[#This Row],[VALUE]])</f>
        <v>-83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1" t="str">
        <f>MIS[[#This Row],[TRADING SYMBOL]]</f>
        <v>SENSEX2552084800CE</v>
      </c>
      <c r="AJ1741" t="str">
        <f>IF(RIGHT(MIS[[#This Row],[Main/Hedge]],4)="MAIN","MAIN","HEDGE")</f>
        <v>HEDGE</v>
      </c>
      <c r="AK1741" t="str" cm="1">
        <f t="array" ref="AK1741">_xlfn._xlws.FILTER(Table4[Column1],ISNUMBER(SEARCH(Table4[Column1],MIS[[#This Row],[OrderUniqueIdentifier]])),"")</f>
        <v>NOTREND</v>
      </c>
      <c r="AL1741" t="str">
        <f>MIS[[#This Row],[Broker]]</f>
        <v>AR</v>
      </c>
      <c r="AM1741" t="str">
        <f>MIS[[#This Row],[ClientID]]</f>
        <v>JPF1S138</v>
      </c>
    </row>
    <row r="1742" spans="1:39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214.35</v>
      </c>
      <c r="AE1742">
        <f>MIS[[#This Row],[OrderAverageTradedPrice]]*MIS[[#This Row],[OrderQuantity]]</f>
        <v>12128</v>
      </c>
      <c r="AF1742">
        <f>MIS[[#This Row],[LTP]]*MIS[[#This Row],[OrderQuantity]]</f>
        <v>8574</v>
      </c>
      <c r="AG1742">
        <f>IF(MIS[[#This Row],[OrderSide]]="SELL",MIS[[#This Row],[VALUE]]-MIS[[#This Row],[LIVE_VALUE]],MIS[[#This Row],[LIVE_VALUE]]-MIS[[#This Row],[VALUE]])</f>
        <v>3554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SENSEX2552082000PE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  <c r="AL1742" t="str">
        <f>MIS[[#This Row],[Broker]]</f>
        <v>AR</v>
      </c>
      <c r="AM1742" t="str">
        <f>MIS[[#This Row],[ClientID]]</f>
        <v>JPF1S152</v>
      </c>
    </row>
    <row r="1743" spans="1:39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323.5</v>
      </c>
      <c r="AE1743">
        <f>MIS[[#This Row],[OrderAverageTradedPrice]]*MIS[[#This Row],[OrderQuantity]]</f>
        <v>7628</v>
      </c>
      <c r="AF1743">
        <f>MIS[[#This Row],[LTP]]*MIS[[#This Row],[OrderQuantity]]</f>
        <v>6470</v>
      </c>
      <c r="AG1743">
        <f>IF(MIS[[#This Row],[OrderSide]]="SELL",MIS[[#This Row],[VALUE]]-MIS[[#This Row],[LIVE_VALUE]],MIS[[#This Row],[LIVE_VALUE]]-MIS[[#This Row],[VALUE]])</f>
        <v>1158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SENSEX2552082300CE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  <c r="AL1743" t="str">
        <f>MIS[[#This Row],[Broker]]</f>
        <v>AR</v>
      </c>
      <c r="AM1743" t="str">
        <f>MIS[[#This Row],[ClientID]]</f>
        <v>JPF1S210</v>
      </c>
    </row>
    <row r="1744" spans="1:39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281</v>
      </c>
      <c r="AE1744">
        <f>MIS[[#This Row],[OrderAverageTradedPrice]]*MIS[[#This Row],[OrderQuantity]]</f>
        <v>6718</v>
      </c>
      <c r="AF1744">
        <f>MIS[[#This Row],[LTP]]*MIS[[#This Row],[OrderQuantity]]</f>
        <v>5620</v>
      </c>
      <c r="AG1744">
        <f>IF(MIS[[#This Row],[OrderSide]]="SELL",MIS[[#This Row],[VALUE]]-MIS[[#This Row],[LIVE_VALUE]],MIS[[#This Row],[LIVE_VALUE]]-MIS[[#This Row],[VALUE]])</f>
        <v>1098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SENSEX2552082400CE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  <c r="AL1744" t="str">
        <f>MIS[[#This Row],[Broker]]</f>
        <v>AR</v>
      </c>
      <c r="AM1744" t="str">
        <f>MIS[[#This Row],[ClientID]]</f>
        <v>JPF1S217</v>
      </c>
    </row>
    <row r="1745" spans="1:39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323.5</v>
      </c>
      <c r="AE1745">
        <f>MIS[[#This Row],[OrderAverageTradedPrice]]*MIS[[#This Row],[OrderQuantity]]</f>
        <v>7637</v>
      </c>
      <c r="AF1745">
        <f>MIS[[#This Row],[LTP]]*MIS[[#This Row],[OrderQuantity]]</f>
        <v>6470</v>
      </c>
      <c r="AG1745">
        <f>IF(MIS[[#This Row],[OrderSide]]="SELL",MIS[[#This Row],[VALUE]]-MIS[[#This Row],[LIVE_VALUE]],MIS[[#This Row],[LIVE_VALUE]]-MIS[[#This Row],[VALUE]])</f>
        <v>1167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  <c r="AL1745" t="str">
        <f>MIS[[#This Row],[Broker]]</f>
        <v>AR</v>
      </c>
      <c r="AM1745" t="str">
        <f>MIS[[#This Row],[ClientID]]</f>
        <v>JPF1S218</v>
      </c>
    </row>
    <row r="1746" spans="1:39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11.65</v>
      </c>
      <c r="AE1746">
        <f>MIS[[#This Row],[OrderAverageTradedPrice]]*MIS[[#This Row],[OrderQuantity]]</f>
        <v>398</v>
      </c>
      <c r="AF1746">
        <f>MIS[[#This Row],[LTP]]*MIS[[#This Row],[OrderQuantity]]</f>
        <v>233</v>
      </c>
      <c r="AG1746">
        <f>IF(MIS[[#This Row],[OrderSide]]="SELL",MIS[[#This Row],[VALUE]]-MIS[[#This Row],[LIVE_VALUE]],MIS[[#This Row],[LIVE_VALUE]]-MIS[[#This Row],[VALUE]])</f>
        <v>-165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6" t="str">
        <f>MIS[[#This Row],[TRADING SYMBOL]]</f>
        <v>SENSEX2552079800PE</v>
      </c>
      <c r="AJ1746" t="str">
        <f>IF(RIGHT(MIS[[#This Row],[Main/Hedge]],4)="MAIN","MAIN","HEDGE")</f>
        <v>HEDGE</v>
      </c>
      <c r="AK1746" t="str" cm="1">
        <f t="array" ref="AK1746">_xlfn._xlws.FILTER(Table4[Column1],ISNUMBER(SEARCH(Table4[Column1],MIS[[#This Row],[OrderUniqueIdentifier]])),"")</f>
        <v>NOTREND</v>
      </c>
      <c r="AL1746" t="str">
        <f>MIS[[#This Row],[Broker]]</f>
        <v>AR</v>
      </c>
      <c r="AM1746" t="str">
        <f>MIS[[#This Row],[ClientID]]</f>
        <v>JPF1S222</v>
      </c>
    </row>
    <row r="1747" spans="1:39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293.05</v>
      </c>
      <c r="AE1747">
        <f>MIS[[#This Row],[OrderAverageTradedPrice]]*MIS[[#This Row],[OrderQuantity]]</f>
        <v>7780</v>
      </c>
      <c r="AF1747">
        <f>MIS[[#This Row],[LTP]]*MIS[[#This Row],[OrderQuantity]]</f>
        <v>5861</v>
      </c>
      <c r="AG1747">
        <f>IF(MIS[[#This Row],[OrderSide]]="SELL",MIS[[#This Row],[VALUE]]-MIS[[#This Row],[LIVE_VALUE]],MIS[[#This Row],[LIVE_VALUE]]-MIS[[#This Row],[VALUE]])</f>
        <v>1919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SENSEX2552082200PE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  <c r="AL1747" t="str">
        <f>MIS[[#This Row],[Broker]]</f>
        <v>AR</v>
      </c>
      <c r="AM1747" t="str">
        <f>MIS[[#This Row],[ClientID]]</f>
        <v>JPF1S233</v>
      </c>
    </row>
    <row r="1748" spans="1:39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323.5</v>
      </c>
      <c r="AE1748">
        <f>MIS[[#This Row],[OrderAverageTradedPrice]]*MIS[[#This Row],[OrderQuantity]]</f>
        <v>7633</v>
      </c>
      <c r="AF1748">
        <f>MIS[[#This Row],[LTP]]*MIS[[#This Row],[OrderQuantity]]</f>
        <v>6470</v>
      </c>
      <c r="AG1748">
        <f>IF(MIS[[#This Row],[OrderSide]]="SELL",MIS[[#This Row],[VALUE]]-MIS[[#This Row],[LIVE_VALUE]],MIS[[#This Row],[LIVE_VALUE]]-MIS[[#This Row],[VALUE]])</f>
        <v>1163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  <c r="AL1748" t="str">
        <f>MIS[[#This Row],[Broker]]</f>
        <v>AR</v>
      </c>
      <c r="AM1748" t="str">
        <f>MIS[[#This Row],[ClientID]]</f>
        <v>JPF1S233</v>
      </c>
    </row>
    <row r="1749" spans="1:39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293.05</v>
      </c>
      <c r="AE1749">
        <f>MIS[[#This Row],[OrderAverageTradedPrice]]*MIS[[#This Row],[OrderQuantity]]</f>
        <v>15536</v>
      </c>
      <c r="AF1749">
        <f>MIS[[#This Row],[LTP]]*MIS[[#This Row],[OrderQuantity]]</f>
        <v>11722</v>
      </c>
      <c r="AG1749">
        <f>IF(MIS[[#This Row],[OrderSide]]="SELL",MIS[[#This Row],[VALUE]]-MIS[[#This Row],[LIVE_VALUE]],MIS[[#This Row],[LIVE_VALUE]]-MIS[[#This Row],[VALUE]])</f>
        <v>3814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SENSEX2552082200PE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  <c r="AL1749" t="str">
        <f>MIS[[#This Row],[Broker]]</f>
        <v>AR</v>
      </c>
      <c r="AM1749" t="str">
        <f>MIS[[#This Row],[ClientID]]</f>
        <v>JPF1S241</v>
      </c>
    </row>
    <row r="1750" spans="1:39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11.65</v>
      </c>
      <c r="AE1750">
        <f>MIS[[#This Row],[OrderAverageTradedPrice]]*MIS[[#This Row],[OrderQuantity]]</f>
        <v>398</v>
      </c>
      <c r="AF1750">
        <f>MIS[[#This Row],[LTP]]*MIS[[#This Row],[OrderQuantity]]</f>
        <v>233</v>
      </c>
      <c r="AG1750">
        <f>IF(MIS[[#This Row],[OrderSide]]="SELL",MIS[[#This Row],[VALUE]]-MIS[[#This Row],[LIVE_VALUE]],MIS[[#This Row],[LIVE_VALUE]]-MIS[[#This Row],[VALUE]])</f>
        <v>-165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0" t="str">
        <f>MIS[[#This Row],[TRADING SYMBOL]]</f>
        <v>SENSEX2552079800PE</v>
      </c>
      <c r="AJ1750" t="str">
        <f>IF(RIGHT(MIS[[#This Row],[Main/Hedge]],4)="MAIN","MAIN","HEDGE")</f>
        <v>HEDGE</v>
      </c>
      <c r="AK1750" t="str" cm="1">
        <f t="array" ref="AK1750">_xlfn._xlws.FILTER(Table4[Column1],ISNUMBER(SEARCH(Table4[Column1],MIS[[#This Row],[OrderUniqueIdentifier]])),"")</f>
        <v>NOTREND</v>
      </c>
      <c r="AL1750" t="str">
        <f>MIS[[#This Row],[Broker]]</f>
        <v>AR</v>
      </c>
      <c r="AM1750" t="str">
        <f>MIS[[#This Row],[ClientID]]</f>
        <v>JPF1T101</v>
      </c>
    </row>
    <row r="1751" spans="1:39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11.65</v>
      </c>
      <c r="AE1751">
        <f>MIS[[#This Row],[OrderAverageTradedPrice]]*MIS[[#This Row],[OrderQuantity]]</f>
        <v>796</v>
      </c>
      <c r="AF1751">
        <f>MIS[[#This Row],[LTP]]*MIS[[#This Row],[OrderQuantity]]</f>
        <v>466</v>
      </c>
      <c r="AG1751">
        <f>IF(MIS[[#This Row],[OrderSide]]="SELL",MIS[[#This Row],[VALUE]]-MIS[[#This Row],[LIVE_VALUE]],MIS[[#This Row],[LIVE_VALUE]]-MIS[[#This Row],[VALUE]])</f>
        <v>-330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1" t="str">
        <f>MIS[[#This Row],[TRADING SYMBOL]]</f>
        <v>SENSEX2552079800PE</v>
      </c>
      <c r="AJ1751" t="str">
        <f>IF(RIGHT(MIS[[#This Row],[Main/Hedge]],4)="MAIN","MAIN","HEDGE")</f>
        <v>HEDGE</v>
      </c>
      <c r="AK1751" t="str" cm="1">
        <f t="array" ref="AK1751">_xlfn._xlws.FILTER(Table4[Column1],ISNUMBER(SEARCH(Table4[Column1],MIS[[#This Row],[OrderUniqueIdentifier]])),"")</f>
        <v>NOTREND</v>
      </c>
      <c r="AL1751" t="str">
        <f>MIS[[#This Row],[Broker]]</f>
        <v>AR</v>
      </c>
      <c r="AM1751" t="str">
        <f>MIS[[#This Row],[ClientID]]</f>
        <v>JPF1V101</v>
      </c>
    </row>
    <row r="1752" spans="1:39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377</v>
      </c>
      <c r="AE1752">
        <f>MIS[[#This Row],[OrderAverageTradedPrice]]*MIS[[#This Row],[OrderQuantity]]</f>
        <v>8656</v>
      </c>
      <c r="AF1752">
        <f>MIS[[#This Row],[LTP]]*MIS[[#This Row],[OrderQuantity]]</f>
        <v>7540</v>
      </c>
      <c r="AG1752">
        <f>IF(MIS[[#This Row],[OrderSide]]="SELL",MIS[[#This Row],[VALUE]]-MIS[[#This Row],[LIVE_VALUE]],MIS[[#This Row],[LIVE_VALUE]]-MIS[[#This Row],[VALUE]])</f>
        <v>1116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SENSEX2552082200CE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  <c r="AL1752" t="str">
        <f>MIS[[#This Row],[Broker]]</f>
        <v>AR</v>
      </c>
      <c r="AM1752" t="str">
        <f>MIS[[#This Row],[ClientID]]</f>
        <v>JPF1V101</v>
      </c>
    </row>
    <row r="1753" spans="1:39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250.5</v>
      </c>
      <c r="AE1753">
        <f>MIS[[#This Row],[OrderAverageTradedPrice]]*MIS[[#This Row],[OrderQuantity]]</f>
        <v>6869</v>
      </c>
      <c r="AF1753">
        <f>MIS[[#This Row],[LTP]]*MIS[[#This Row],[OrderQuantity]]</f>
        <v>5010</v>
      </c>
      <c r="AG1753">
        <f>IF(MIS[[#This Row],[OrderSide]]="SELL",MIS[[#This Row],[VALUE]]-MIS[[#This Row],[LIVE_VALUE]],MIS[[#This Row],[LIVE_VALUE]]-MIS[[#This Row],[VALUE]])</f>
        <v>1859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SENSEX2552082100PE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  <c r="AL1753" t="str">
        <f>MIS[[#This Row],[Broker]]</f>
        <v>AR</v>
      </c>
      <c r="AM1753" t="str">
        <f>MIS[[#This Row],[ClientID]]</f>
        <v>JPF1V164</v>
      </c>
    </row>
    <row r="1754" spans="1:39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377</v>
      </c>
      <c r="AE1754">
        <f>MIS[[#This Row],[OrderAverageTradedPrice]]*MIS[[#This Row],[OrderQuantity]]</f>
        <v>8640</v>
      </c>
      <c r="AF1754">
        <f>MIS[[#This Row],[LTP]]*MIS[[#This Row],[OrderQuantity]]</f>
        <v>7540</v>
      </c>
      <c r="AG1754">
        <f>IF(MIS[[#This Row],[OrderSide]]="SELL",MIS[[#This Row],[VALUE]]-MIS[[#This Row],[LIVE_VALUE]],MIS[[#This Row],[LIVE_VALUE]]-MIS[[#This Row],[VALUE]])</f>
        <v>1100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SENSEX2552082200CE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  <c r="AL1754" t="str">
        <f>MIS[[#This Row],[Broker]]</f>
        <v>AR</v>
      </c>
      <c r="AM1754" t="str">
        <f>MIS[[#This Row],[ClientID]]</f>
        <v>JPF1V179</v>
      </c>
    </row>
    <row r="1755" spans="1:39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11.65</v>
      </c>
      <c r="AE1755">
        <f>MIS[[#This Row],[OrderAverageTradedPrice]]*MIS[[#This Row],[OrderQuantity]]</f>
        <v>399</v>
      </c>
      <c r="AF1755">
        <f>MIS[[#This Row],[LTP]]*MIS[[#This Row],[OrderQuantity]]</f>
        <v>233</v>
      </c>
      <c r="AG1755">
        <f>IF(MIS[[#This Row],[OrderSide]]="SELL",MIS[[#This Row],[VALUE]]-MIS[[#This Row],[LIVE_VALUE]],MIS[[#This Row],[LIVE_VALUE]]-MIS[[#This Row],[VALUE]])</f>
        <v>-166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5" t="str">
        <f>MIS[[#This Row],[TRADING SYMBOL]]</f>
        <v>SENSEX2552079800PE</v>
      </c>
      <c r="AJ1755" t="str">
        <f>IF(RIGHT(MIS[[#This Row],[Main/Hedge]],4)="MAIN","MAIN","HEDGE")</f>
        <v>HEDGE</v>
      </c>
      <c r="AK1755" t="str" cm="1">
        <f t="array" ref="AK1755">_xlfn._xlws.FILTER(Table4[Column1],ISNUMBER(SEARCH(Table4[Column1],MIS[[#This Row],[OrderUniqueIdentifier]])),"")</f>
        <v>NOTREND</v>
      </c>
      <c r="AL1755" t="str">
        <f>MIS[[#This Row],[Broker]]</f>
        <v>AR</v>
      </c>
      <c r="AM1755" t="str">
        <f>MIS[[#This Row],[ClientID]]</f>
        <v>JPF1V179</v>
      </c>
    </row>
    <row r="1756" spans="1:39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293.05</v>
      </c>
      <c r="AE1756">
        <f>MIS[[#This Row],[OrderAverageTradedPrice]]*MIS[[#This Row],[OrderQuantity]]</f>
        <v>15550</v>
      </c>
      <c r="AF1756">
        <f>MIS[[#This Row],[LTP]]*MIS[[#This Row],[OrderQuantity]]</f>
        <v>11722</v>
      </c>
      <c r="AG1756">
        <f>IF(MIS[[#This Row],[OrderSide]]="SELL",MIS[[#This Row],[VALUE]]-MIS[[#This Row],[LIVE_VALUE]],MIS[[#This Row],[LIVE_VALUE]]-MIS[[#This Row],[VALUE]])</f>
        <v>3828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SENSEX2552082200PE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  <c r="AL1756" t="str">
        <f>MIS[[#This Row],[Broker]]</f>
        <v>AR</v>
      </c>
      <c r="AM1756" t="str">
        <f>MIS[[#This Row],[ClientID]]</f>
        <v>JPF1Y102</v>
      </c>
    </row>
    <row r="1757" spans="1:39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323.5</v>
      </c>
      <c r="AE1757">
        <f>MIS[[#This Row],[OrderAverageTradedPrice]]*MIS[[#This Row],[OrderQuantity]]</f>
        <v>15282</v>
      </c>
      <c r="AF1757">
        <f>MIS[[#This Row],[LTP]]*MIS[[#This Row],[OrderQuantity]]</f>
        <v>12940</v>
      </c>
      <c r="AG1757">
        <f>IF(MIS[[#This Row],[OrderSide]]="SELL",MIS[[#This Row],[VALUE]]-MIS[[#This Row],[LIVE_VALUE]],MIS[[#This Row],[LIVE_VALUE]]-MIS[[#This Row],[VALUE]])</f>
        <v>2342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  <c r="AL1757" t="str">
        <f>MIS[[#This Row],[Broker]]</f>
        <v>AR</v>
      </c>
      <c r="AM1757" t="str">
        <f>MIS[[#This Row],[ClientID]]</f>
        <v>JPP032</v>
      </c>
    </row>
    <row r="1758" spans="1:39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250.5</v>
      </c>
      <c r="AE1758">
        <f>MIS[[#This Row],[OrderAverageTradedPrice]]*MIS[[#This Row],[OrderQuantity]]</f>
        <v>13726</v>
      </c>
      <c r="AF1758">
        <f>MIS[[#This Row],[LTP]]*MIS[[#This Row],[OrderQuantity]]</f>
        <v>10020</v>
      </c>
      <c r="AG1758">
        <f>IF(MIS[[#This Row],[OrderSide]]="SELL",MIS[[#This Row],[VALUE]]-MIS[[#This Row],[LIVE_VALUE]],MIS[[#This Row],[LIVE_VALUE]]-MIS[[#This Row],[VALUE]])</f>
        <v>3706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SENSEX2552082100PE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  <c r="AL1758" t="str">
        <f>MIS[[#This Row],[Broker]]</f>
        <v>AR</v>
      </c>
      <c r="AM1758" t="str">
        <f>MIS[[#This Row],[ClientID]]</f>
        <v>JPP032</v>
      </c>
    </row>
    <row r="1759" spans="1:39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7.35</v>
      </c>
      <c r="AE1759">
        <f>MIS[[#This Row],[OrderAverageTradedPrice]]*MIS[[#This Row],[OrderQuantity]]</f>
        <v>242</v>
      </c>
      <c r="AF1759">
        <f>MIS[[#This Row],[LTP]]*MIS[[#This Row],[OrderQuantity]]</f>
        <v>147</v>
      </c>
      <c r="AG1759">
        <f>IF(MIS[[#This Row],[OrderSide]]="SELL",MIS[[#This Row],[VALUE]]-MIS[[#This Row],[LIVE_VALUE]],MIS[[#This Row],[LIVE_VALUE]]-MIS[[#This Row],[VALUE]])</f>
        <v>-95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9" t="str">
        <f>MIS[[#This Row],[TRADING SYMBOL]]</f>
        <v>SENSEX2552084700CE</v>
      </c>
      <c r="AJ1759" t="str">
        <f>IF(RIGHT(MIS[[#This Row],[Main/Hedge]],4)="MAIN","MAIN","HEDGE")</f>
        <v>HEDGE</v>
      </c>
      <c r="AK1759" t="str" cm="1">
        <f t="array" ref="AK1759">_xlfn._xlws.FILTER(Table4[Column1],ISNUMBER(SEARCH(Table4[Column1],MIS[[#This Row],[OrderUniqueIdentifier]])),"")</f>
        <v>NOTREND</v>
      </c>
      <c r="AL1759" t="str">
        <f>MIS[[#This Row],[Broker]]</f>
        <v>AR</v>
      </c>
      <c r="AM1759" t="str">
        <f>MIS[[#This Row],[ClientID]]</f>
        <v>JPS7N102</v>
      </c>
    </row>
    <row r="1760" spans="1:39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281</v>
      </c>
      <c r="AE1760">
        <f>MIS[[#This Row],[OrderAverageTradedPrice]]*MIS[[#This Row],[OrderQuantity]]</f>
        <v>6718</v>
      </c>
      <c r="AF1760">
        <f>MIS[[#This Row],[LTP]]*MIS[[#This Row],[OrderQuantity]]</f>
        <v>5620</v>
      </c>
      <c r="AG1760">
        <f>IF(MIS[[#This Row],[OrderSide]]="SELL",MIS[[#This Row],[VALUE]]-MIS[[#This Row],[LIVE_VALUE]],MIS[[#This Row],[LIVE_VALUE]]-MIS[[#This Row],[VALUE]])</f>
        <v>1098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SENSEX2552082400CE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  <c r="AL1760" t="str">
        <f>MIS[[#This Row],[Broker]]</f>
        <v>AR</v>
      </c>
      <c r="AM1760" t="str">
        <f>MIS[[#This Row],[ClientID]]</f>
        <v>JPS7N102</v>
      </c>
    </row>
    <row r="1761" spans="1:39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293.05</v>
      </c>
      <c r="AE1761">
        <f>MIS[[#This Row],[OrderAverageTradedPrice]]*MIS[[#This Row],[OrderQuantity]]</f>
        <v>23358.99999999996</v>
      </c>
      <c r="AF1761">
        <f>MIS[[#This Row],[LTP]]*MIS[[#This Row],[OrderQuantity]]</f>
        <v>17583</v>
      </c>
      <c r="AG1761">
        <f>IF(MIS[[#This Row],[OrderSide]]="SELL",MIS[[#This Row],[VALUE]]-MIS[[#This Row],[LIVE_VALUE]],MIS[[#This Row],[LIVE_VALUE]]-MIS[[#This Row],[VALUE]])</f>
        <v>5775.99999999996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  <c r="AL1761" t="str">
        <f>MIS[[#This Row],[Broker]]</f>
        <v>MO</v>
      </c>
      <c r="AM1761" t="str">
        <f>MIS[[#This Row],[ClientID]]</f>
        <v>FINE1F02</v>
      </c>
    </row>
    <row r="1762" spans="1:39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323.5</v>
      </c>
      <c r="AE1762">
        <f>MIS[[#This Row],[OrderAverageTradedPrice]]*MIS[[#This Row],[OrderQuantity]]</f>
        <v>22884</v>
      </c>
      <c r="AF1762">
        <f>MIS[[#This Row],[LTP]]*MIS[[#This Row],[OrderQuantity]]</f>
        <v>19410</v>
      </c>
      <c r="AG1762">
        <f>IF(MIS[[#This Row],[OrderSide]]="SELL",MIS[[#This Row],[VALUE]]-MIS[[#This Row],[LIVE_VALUE]],MIS[[#This Row],[LIVE_VALUE]]-MIS[[#This Row],[VALUE]])</f>
        <v>3474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SENSEX2552082300CE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  <c r="AL1762" t="str">
        <f>MIS[[#This Row],[Broker]]</f>
        <v>MO</v>
      </c>
      <c r="AM1762" t="str">
        <f>MIS[[#This Row],[ClientID]]</f>
        <v>FINE1F02</v>
      </c>
    </row>
    <row r="1763" spans="1:39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250.5</v>
      </c>
      <c r="AE1763">
        <f>MIS[[#This Row],[OrderAverageTradedPrice]]*MIS[[#This Row],[OrderQuantity]]</f>
        <v>20607</v>
      </c>
      <c r="AF1763">
        <f>MIS[[#This Row],[LTP]]*MIS[[#This Row],[OrderQuantity]]</f>
        <v>15030</v>
      </c>
      <c r="AG1763">
        <f>IF(MIS[[#This Row],[OrderSide]]="SELL",MIS[[#This Row],[VALUE]]-MIS[[#This Row],[LIVE_VALUE]],MIS[[#This Row],[LIVE_VALUE]]-MIS[[#This Row],[VALUE]])</f>
        <v>5577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SENSEX2552082100PE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  <c r="AL1763" t="str">
        <f>MIS[[#This Row],[Broker]]</f>
        <v>MO</v>
      </c>
      <c r="AM1763" t="str">
        <f>MIS[[#This Row],[ClientID]]</f>
        <v>FINE1F02</v>
      </c>
    </row>
    <row r="1764" spans="1:39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281</v>
      </c>
      <c r="AE1764">
        <f>MIS[[#This Row],[OrderAverageTradedPrice]]*MIS[[#This Row],[OrderQuantity]]</f>
        <v>20124</v>
      </c>
      <c r="AF1764">
        <f>MIS[[#This Row],[LTP]]*MIS[[#This Row],[OrderQuantity]]</f>
        <v>16860</v>
      </c>
      <c r="AG1764">
        <f>IF(MIS[[#This Row],[OrderSide]]="SELL",MIS[[#This Row],[VALUE]]-MIS[[#This Row],[LIVE_VALUE]],MIS[[#This Row],[LIVE_VALUE]]-MIS[[#This Row],[VALUE]])</f>
        <v>3264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  <c r="AL1764" t="str">
        <f>MIS[[#This Row],[Broker]]</f>
        <v>MO</v>
      </c>
      <c r="AM1764" t="str">
        <f>MIS[[#This Row],[ClientID]]</f>
        <v>FINE1F02</v>
      </c>
    </row>
    <row r="1765" spans="1:39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323.5</v>
      </c>
      <c r="AE1765">
        <f>MIS[[#This Row],[OrderAverageTradedPrice]]*MIS[[#This Row],[OrderQuantity]]</f>
        <v>30533</v>
      </c>
      <c r="AF1765">
        <f>MIS[[#This Row],[LTP]]*MIS[[#This Row],[OrderQuantity]]</f>
        <v>25880</v>
      </c>
      <c r="AG1765">
        <f>IF(MIS[[#This Row],[OrderSide]]="SELL",MIS[[#This Row],[VALUE]]-MIS[[#This Row],[LIVE_VALUE]],MIS[[#This Row],[LIVE_VALUE]]-MIS[[#This Row],[VALUE]])</f>
        <v>4653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SENSEX2552082300CE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  <c r="AL1765" t="str">
        <f>MIS[[#This Row],[Broker]]</f>
        <v>MO</v>
      </c>
      <c r="AM1765" t="str">
        <f>MIS[[#This Row],[ClientID]]</f>
        <v>OMDLAS1215</v>
      </c>
    </row>
    <row r="1766" spans="1:39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250.5</v>
      </c>
      <c r="AE1766">
        <f>MIS[[#This Row],[OrderAverageTradedPrice]]*MIS[[#This Row],[OrderQuantity]]</f>
        <v>27493</v>
      </c>
      <c r="AF1766">
        <f>MIS[[#This Row],[LTP]]*MIS[[#This Row],[OrderQuantity]]</f>
        <v>20040</v>
      </c>
      <c r="AG1766">
        <f>IF(MIS[[#This Row],[OrderSide]]="SELL",MIS[[#This Row],[VALUE]]-MIS[[#This Row],[LIVE_VALUE]],MIS[[#This Row],[LIVE_VALUE]]-MIS[[#This Row],[VALUE]])</f>
        <v>7453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SENSEX2552082100PE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  <c r="AL1766" t="str">
        <f>MIS[[#This Row],[Broker]]</f>
        <v>MO</v>
      </c>
      <c r="AM1766" t="str">
        <f>MIS[[#This Row],[ClientID]]</f>
        <v>OMDLAS1215</v>
      </c>
    </row>
    <row r="1767" spans="1:39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281</v>
      </c>
      <c r="AE1767">
        <f>MIS[[#This Row],[OrderAverageTradedPrice]]*MIS[[#This Row],[OrderQuantity]]</f>
        <v>26860</v>
      </c>
      <c r="AF1767">
        <f>MIS[[#This Row],[LTP]]*MIS[[#This Row],[OrderQuantity]]</f>
        <v>22480</v>
      </c>
      <c r="AG1767">
        <f>IF(MIS[[#This Row],[OrderSide]]="SELL",MIS[[#This Row],[VALUE]]-MIS[[#This Row],[LIVE_VALUE]],MIS[[#This Row],[LIVE_VALUE]]-MIS[[#This Row],[VALUE]])</f>
        <v>4380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SENSEX2552082400CE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  <c r="AL1767" t="str">
        <f>MIS[[#This Row],[Broker]]</f>
        <v>MO</v>
      </c>
      <c r="AM1767" t="str">
        <f>MIS[[#This Row],[ClientID]]</f>
        <v>OMDLAS1215</v>
      </c>
    </row>
    <row r="1768" spans="1:39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214.35</v>
      </c>
      <c r="AE1768">
        <f>MIS[[#This Row],[OrderAverageTradedPrice]]*MIS[[#This Row],[OrderQuantity]]</f>
        <v>24251</v>
      </c>
      <c r="AF1768">
        <f>MIS[[#This Row],[LTP]]*MIS[[#This Row],[OrderQuantity]]</f>
        <v>17148</v>
      </c>
      <c r="AG1768">
        <f>IF(MIS[[#This Row],[OrderSide]]="SELL",MIS[[#This Row],[VALUE]]-MIS[[#This Row],[LIVE_VALUE]],MIS[[#This Row],[LIVE_VALUE]]-MIS[[#This Row],[VALUE]])</f>
        <v>7103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SENSEX2552082000PE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  <c r="AL1768" t="str">
        <f>MIS[[#This Row],[Broker]]</f>
        <v>MO</v>
      </c>
      <c r="AM1768" t="str">
        <f>MIS[[#This Row],[ClientID]]</f>
        <v>OMDLAS1215</v>
      </c>
    </row>
    <row r="1769" spans="1:39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377</v>
      </c>
      <c r="AE1769">
        <f>MIS[[#This Row],[OrderAverageTradedPrice]]*MIS[[#This Row],[OrderQuantity]]</f>
        <v>8648</v>
      </c>
      <c r="AF1769">
        <f>MIS[[#This Row],[LTP]]*MIS[[#This Row],[OrderQuantity]]</f>
        <v>7540</v>
      </c>
      <c r="AG1769">
        <f>IF(MIS[[#This Row],[OrderSide]]="SELL",MIS[[#This Row],[VALUE]]-MIS[[#This Row],[LIVE_VALUE]],MIS[[#This Row],[LIVE_VALUE]]-MIS[[#This Row],[VALUE]])</f>
        <v>1108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SENSEX2552082200CE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  <c r="AL1769" t="str">
        <f>MIS[[#This Row],[Broker]]</f>
        <v>MO</v>
      </c>
      <c r="AM1769" t="str">
        <f>MIS[[#This Row],[ClientID]]</f>
        <v>OMDLAS1223</v>
      </c>
    </row>
    <row r="1770" spans="1:39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293.05</v>
      </c>
      <c r="AE1770">
        <f>MIS[[#This Row],[OrderAverageTradedPrice]]*MIS[[#This Row],[OrderQuantity]]</f>
        <v>7750</v>
      </c>
      <c r="AF1770">
        <f>MIS[[#This Row],[LTP]]*MIS[[#This Row],[OrderQuantity]]</f>
        <v>5861</v>
      </c>
      <c r="AG1770">
        <f>IF(MIS[[#This Row],[OrderSide]]="SELL",MIS[[#This Row],[VALUE]]-MIS[[#This Row],[LIVE_VALUE]],MIS[[#This Row],[LIVE_VALUE]]-MIS[[#This Row],[VALUE]])</f>
        <v>1889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SENSEX2552082200PE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  <c r="AL1770" t="str">
        <f>MIS[[#This Row],[Broker]]</f>
        <v>MO</v>
      </c>
      <c r="AM1770" t="str">
        <f>MIS[[#This Row],[ClientID]]</f>
        <v>OMDLAS1223</v>
      </c>
    </row>
    <row r="1771" spans="1:39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323.5</v>
      </c>
      <c r="AE1771">
        <f>MIS[[#This Row],[OrderAverageTradedPrice]]*MIS[[#This Row],[OrderQuantity]]</f>
        <v>7637</v>
      </c>
      <c r="AF1771">
        <f>MIS[[#This Row],[LTP]]*MIS[[#This Row],[OrderQuantity]]</f>
        <v>6470</v>
      </c>
      <c r="AG1771">
        <f>IF(MIS[[#This Row],[OrderSide]]="SELL",MIS[[#This Row],[VALUE]]-MIS[[#This Row],[LIVE_VALUE]],MIS[[#This Row],[LIVE_VALUE]]-MIS[[#This Row],[VALUE]])</f>
        <v>1167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SENSEX2552082300CE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  <c r="AL1771" t="str">
        <f>MIS[[#This Row],[Broker]]</f>
        <v>MO</v>
      </c>
      <c r="AM1771" t="str">
        <f>MIS[[#This Row],[ClientID]]</f>
        <v>OMDLAS1223</v>
      </c>
    </row>
    <row r="1772" spans="1:39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377</v>
      </c>
      <c r="AE1772">
        <f>MIS[[#This Row],[OrderAverageTradedPrice]]*MIS[[#This Row],[OrderQuantity]]</f>
        <v>8659</v>
      </c>
      <c r="AF1772">
        <f>MIS[[#This Row],[LTP]]*MIS[[#This Row],[OrderQuantity]]</f>
        <v>7540</v>
      </c>
      <c r="AG1772">
        <f>IF(MIS[[#This Row],[OrderSide]]="SELL",MIS[[#This Row],[VALUE]]-MIS[[#This Row],[LIVE_VALUE]],MIS[[#This Row],[LIVE_VALUE]]-MIS[[#This Row],[VALUE]])</f>
        <v>1119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SENSEX2552082200CE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  <c r="AL1772" t="str">
        <f>MIS[[#This Row],[Broker]]</f>
        <v>MO</v>
      </c>
      <c r="AM1772" t="str">
        <f>MIS[[#This Row],[ClientID]]</f>
        <v>OMDLAS1230</v>
      </c>
    </row>
    <row r="1773" spans="1:39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293.05</v>
      </c>
      <c r="AE1773">
        <f>MIS[[#This Row],[OrderAverageTradedPrice]]*MIS[[#This Row],[OrderQuantity]]</f>
        <v>7775</v>
      </c>
      <c r="AF1773">
        <f>MIS[[#This Row],[LTP]]*MIS[[#This Row],[OrderQuantity]]</f>
        <v>5861</v>
      </c>
      <c r="AG1773">
        <f>IF(MIS[[#This Row],[OrderSide]]="SELL",MIS[[#This Row],[VALUE]]-MIS[[#This Row],[LIVE_VALUE]],MIS[[#This Row],[LIVE_VALUE]]-MIS[[#This Row],[VALUE]])</f>
        <v>1914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SENSEX2552082200PE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  <c r="AL1773" t="str">
        <f>MIS[[#This Row],[Broker]]</f>
        <v>MO</v>
      </c>
      <c r="AM1773" t="str">
        <f>MIS[[#This Row],[ClientID]]</f>
        <v>OMDLAS1230</v>
      </c>
    </row>
    <row r="1774" spans="1:39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323.5</v>
      </c>
      <c r="AE1774">
        <f>MIS[[#This Row],[OrderAverageTradedPrice]]*MIS[[#This Row],[OrderQuantity]]</f>
        <v>7634</v>
      </c>
      <c r="AF1774">
        <f>MIS[[#This Row],[LTP]]*MIS[[#This Row],[OrderQuantity]]</f>
        <v>6470</v>
      </c>
      <c r="AG1774">
        <f>IF(MIS[[#This Row],[OrderSide]]="SELL",MIS[[#This Row],[VALUE]]-MIS[[#This Row],[LIVE_VALUE]],MIS[[#This Row],[LIVE_VALUE]]-MIS[[#This Row],[VALUE]])</f>
        <v>1164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  <c r="AL1774" t="str">
        <f>MIS[[#This Row],[Broker]]</f>
        <v>MO</v>
      </c>
      <c r="AM1774" t="str">
        <f>MIS[[#This Row],[ClientID]]</f>
        <v>OMDLAS1230</v>
      </c>
    </row>
    <row r="1775" spans="1:39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250.5</v>
      </c>
      <c r="AE1775">
        <f>MIS[[#This Row],[OrderAverageTradedPrice]]*MIS[[#This Row],[OrderQuantity]]</f>
        <v>6870</v>
      </c>
      <c r="AF1775">
        <f>MIS[[#This Row],[LTP]]*MIS[[#This Row],[OrderQuantity]]</f>
        <v>5010</v>
      </c>
      <c r="AG1775">
        <f>IF(MIS[[#This Row],[OrderSide]]="SELL",MIS[[#This Row],[VALUE]]-MIS[[#This Row],[LIVE_VALUE]],MIS[[#This Row],[LIVE_VALUE]]-MIS[[#This Row],[VALUE]])</f>
        <v>1860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SENSEX2552082100PE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  <c r="AL1775" t="str">
        <f>MIS[[#This Row],[Broker]]</f>
        <v>MO</v>
      </c>
      <c r="AM1775" t="str">
        <f>MIS[[#This Row],[ClientID]]</f>
        <v>OMDLAS1230</v>
      </c>
    </row>
    <row r="1776" spans="1:39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377</v>
      </c>
      <c r="AE1776">
        <f>MIS[[#This Row],[OrderAverageTradedPrice]]*MIS[[#This Row],[OrderQuantity]]</f>
        <v>8661</v>
      </c>
      <c r="AF1776">
        <f>MIS[[#This Row],[LTP]]*MIS[[#This Row],[OrderQuantity]]</f>
        <v>7540</v>
      </c>
      <c r="AG1776">
        <f>IF(MIS[[#This Row],[OrderSide]]="SELL",MIS[[#This Row],[VALUE]]-MIS[[#This Row],[LIVE_VALUE]],MIS[[#This Row],[LIVE_VALUE]]-MIS[[#This Row],[VALUE]])</f>
        <v>1121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SENSEX2552082200CE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  <c r="AL1776" t="str">
        <f>MIS[[#This Row],[Broker]]</f>
        <v>MO</v>
      </c>
      <c r="AM1776" t="str">
        <f>MIS[[#This Row],[ClientID]]</f>
        <v>OMDLAS1231</v>
      </c>
    </row>
    <row r="1777" spans="1:39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293.05</v>
      </c>
      <c r="AE1777">
        <f>MIS[[#This Row],[OrderAverageTradedPrice]]*MIS[[#This Row],[OrderQuantity]]</f>
        <v>7765</v>
      </c>
      <c r="AF1777">
        <f>MIS[[#This Row],[LTP]]*MIS[[#This Row],[OrderQuantity]]</f>
        <v>5861</v>
      </c>
      <c r="AG1777">
        <f>IF(MIS[[#This Row],[OrderSide]]="SELL",MIS[[#This Row],[VALUE]]-MIS[[#This Row],[LIVE_VALUE]],MIS[[#This Row],[LIVE_VALUE]]-MIS[[#This Row],[VALUE]])</f>
        <v>1904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SENSEX2552082200PE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  <c r="AL1777" t="str">
        <f>MIS[[#This Row],[Broker]]</f>
        <v>MO</v>
      </c>
      <c r="AM1777" t="str">
        <f>MIS[[#This Row],[ClientID]]</f>
        <v>OMDLAS1231</v>
      </c>
    </row>
    <row r="1778" spans="1:39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323.5</v>
      </c>
      <c r="AE1778">
        <f>MIS[[#This Row],[OrderAverageTradedPrice]]*MIS[[#This Row],[OrderQuantity]]</f>
        <v>7625</v>
      </c>
      <c r="AF1778">
        <f>MIS[[#This Row],[LTP]]*MIS[[#This Row],[OrderQuantity]]</f>
        <v>6470</v>
      </c>
      <c r="AG1778">
        <f>IF(MIS[[#This Row],[OrderSide]]="SELL",MIS[[#This Row],[VALUE]]-MIS[[#This Row],[LIVE_VALUE]],MIS[[#This Row],[LIVE_VALUE]]-MIS[[#This Row],[VALUE]])</f>
        <v>1155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SENSEX2552082300CE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  <c r="AL1778" t="str">
        <f>MIS[[#This Row],[Broker]]</f>
        <v>MO</v>
      </c>
      <c r="AM1778" t="str">
        <f>MIS[[#This Row],[ClientID]]</f>
        <v>OMDLAS1231</v>
      </c>
    </row>
    <row r="1779" spans="1:39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323.5</v>
      </c>
      <c r="AE1779">
        <f>MIS[[#This Row],[OrderAverageTradedPrice]]*MIS[[#This Row],[OrderQuantity]]</f>
        <v>45796.99999999992</v>
      </c>
      <c r="AF1779">
        <f>MIS[[#This Row],[LTP]]*MIS[[#This Row],[OrderQuantity]]</f>
        <v>38820</v>
      </c>
      <c r="AG1779">
        <f>IF(MIS[[#This Row],[OrderSide]]="SELL",MIS[[#This Row],[VALUE]]-MIS[[#This Row],[LIVE_VALUE]],MIS[[#This Row],[LIVE_VALUE]]-MIS[[#This Row],[VALUE]])</f>
        <v>6976.99999999992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SENSEX2552082300CE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  <c r="AL1779" t="str">
        <f>MIS[[#This Row],[Broker]]</f>
        <v>MO</v>
      </c>
      <c r="AM1779" t="str">
        <f>MIS[[#This Row],[ClientID]]</f>
        <v>SHSS083</v>
      </c>
    </row>
    <row r="1780" spans="1:39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250.5</v>
      </c>
      <c r="AE1780">
        <f>MIS[[#This Row],[OrderAverageTradedPrice]]*MIS[[#This Row],[OrderQuantity]]</f>
        <v>41238.999999999964</v>
      </c>
      <c r="AF1780">
        <f>MIS[[#This Row],[LTP]]*MIS[[#This Row],[OrderQuantity]]</f>
        <v>30060</v>
      </c>
      <c r="AG1780">
        <f>IF(MIS[[#This Row],[OrderSide]]="SELL",MIS[[#This Row],[VALUE]]-MIS[[#This Row],[LIVE_VALUE]],MIS[[#This Row],[LIVE_VALUE]]-MIS[[#This Row],[VALUE]])</f>
        <v>11178.999999999964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SENSEX2552082100PE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  <c r="AL1780" t="str">
        <f>MIS[[#This Row],[Broker]]</f>
        <v>MO</v>
      </c>
      <c r="AM1780" t="str">
        <f>MIS[[#This Row],[ClientID]]</f>
        <v>SHSS083</v>
      </c>
    </row>
    <row r="1781" spans="1:39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281</v>
      </c>
      <c r="AE1781">
        <f>MIS[[#This Row],[OrderAverageTradedPrice]]*MIS[[#This Row],[OrderQuantity]]</f>
        <v>40291.99999999992</v>
      </c>
      <c r="AF1781">
        <f>MIS[[#This Row],[LTP]]*MIS[[#This Row],[OrderQuantity]]</f>
        <v>33720</v>
      </c>
      <c r="AG1781">
        <f>IF(MIS[[#This Row],[OrderSide]]="SELL",MIS[[#This Row],[VALUE]]-MIS[[#This Row],[LIVE_VALUE]],MIS[[#This Row],[LIVE_VALUE]]-MIS[[#This Row],[VALUE]])</f>
        <v>6571.99999999992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SENSEX2552082400CE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  <c r="AL1781" t="str">
        <f>MIS[[#This Row],[Broker]]</f>
        <v>MO</v>
      </c>
      <c r="AM1781" t="str">
        <f>MIS[[#This Row],[ClientID]]</f>
        <v>SHSS083</v>
      </c>
    </row>
    <row r="1782" spans="1:39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214.35</v>
      </c>
      <c r="AE1782">
        <f>MIS[[#This Row],[OrderAverageTradedPrice]]*MIS[[#This Row],[OrderQuantity]]</f>
        <v>36394.99999999992</v>
      </c>
      <c r="AF1782">
        <f>MIS[[#This Row],[LTP]]*MIS[[#This Row],[OrderQuantity]]</f>
        <v>25722</v>
      </c>
      <c r="AG1782">
        <f>IF(MIS[[#This Row],[OrderSide]]="SELL",MIS[[#This Row],[VALUE]]-MIS[[#This Row],[LIVE_VALUE]],MIS[[#This Row],[LIVE_VALUE]]-MIS[[#This Row],[VALUE]])</f>
        <v>10672.99999999992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SENSEX2552082000PE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  <c r="AL1782" t="str">
        <f>MIS[[#This Row],[Broker]]</f>
        <v>MO</v>
      </c>
      <c r="AM1782" t="str">
        <f>MIS[[#This Row],[ClientID]]</f>
        <v>SHSS083</v>
      </c>
    </row>
    <row r="1783" spans="1:39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293.05</v>
      </c>
      <c r="AE1783">
        <f>MIS[[#This Row],[OrderAverageTradedPrice]]*MIS[[#This Row],[OrderQuantity]]</f>
        <v>15539</v>
      </c>
      <c r="AF1783">
        <f>MIS[[#This Row],[LTP]]*MIS[[#This Row],[OrderQuantity]]</f>
        <v>11722</v>
      </c>
      <c r="AG1783">
        <f>IF(MIS[[#This Row],[OrderSide]]="SELL",MIS[[#This Row],[VALUE]]-MIS[[#This Row],[LIVE_VALUE]],MIS[[#This Row],[LIVE_VALUE]]-MIS[[#This Row],[VALUE]])</f>
        <v>3817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SENSEX2552082200PE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  <c r="AL1783" t="str">
        <f>MIS[[#This Row],[Broker]]</f>
        <v>AR</v>
      </c>
      <c r="AM1783" t="str">
        <f>MIS[[#This Row],[ClientID]]</f>
        <v>GDL1R112</v>
      </c>
    </row>
    <row r="1784" spans="1:39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293.05</v>
      </c>
      <c r="AE1784">
        <f>MIS[[#This Row],[OrderAverageTradedPrice]]*MIS[[#This Row],[OrderQuantity]]</f>
        <v>15500</v>
      </c>
      <c r="AF1784">
        <f>MIS[[#This Row],[LTP]]*MIS[[#This Row],[OrderQuantity]]</f>
        <v>11722</v>
      </c>
      <c r="AG1784">
        <f>IF(MIS[[#This Row],[OrderSide]]="SELL",MIS[[#This Row],[VALUE]]-MIS[[#This Row],[LIVE_VALUE]],MIS[[#This Row],[LIVE_VALUE]]-MIS[[#This Row],[VALUE]])</f>
        <v>3778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SENSEX2552082200PE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  <c r="AL1784" t="str">
        <f>MIS[[#This Row],[Broker]]</f>
        <v>AR</v>
      </c>
      <c r="AM1784" t="str">
        <f>MIS[[#This Row],[ClientID]]</f>
        <v>GDLC2R124</v>
      </c>
    </row>
    <row r="1785" spans="1:39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293.05</v>
      </c>
      <c r="AE1785">
        <f>MIS[[#This Row],[OrderAverageTradedPrice]]*MIS[[#This Row],[OrderQuantity]]</f>
        <v>15548</v>
      </c>
      <c r="AF1785">
        <f>MIS[[#This Row],[LTP]]*MIS[[#This Row],[OrderQuantity]]</f>
        <v>11722</v>
      </c>
      <c r="AG1785">
        <f>IF(MIS[[#This Row],[OrderSide]]="SELL",MIS[[#This Row],[VALUE]]-MIS[[#This Row],[LIVE_VALUE]],MIS[[#This Row],[LIVE_VALUE]]-MIS[[#This Row],[VALUE]])</f>
        <v>3826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  <c r="AL1785" t="str">
        <f>MIS[[#This Row],[Broker]]</f>
        <v>AR</v>
      </c>
      <c r="AM1785" t="str">
        <f>MIS[[#This Row],[ClientID]]</f>
        <v>HOT133</v>
      </c>
    </row>
    <row r="1786" spans="1:39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293.05</v>
      </c>
      <c r="AE1786">
        <f>MIS[[#This Row],[OrderAverageTradedPrice]]*MIS[[#This Row],[OrderQuantity]]</f>
        <v>15526</v>
      </c>
      <c r="AF1786">
        <f>MIS[[#This Row],[LTP]]*MIS[[#This Row],[OrderQuantity]]</f>
        <v>11722</v>
      </c>
      <c r="AG1786">
        <f>IF(MIS[[#This Row],[OrderSide]]="SELL",MIS[[#This Row],[VALUE]]-MIS[[#This Row],[LIVE_VALUE]],MIS[[#This Row],[LIVE_VALUE]]-MIS[[#This Row],[VALUE]])</f>
        <v>3804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SENSEX2552082200PE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  <c r="AL1786" t="str">
        <f>MIS[[#This Row],[Broker]]</f>
        <v>AR</v>
      </c>
      <c r="AM1786" t="str">
        <f>MIS[[#This Row],[ClientID]]</f>
        <v>HYD5K129</v>
      </c>
    </row>
    <row r="1787" spans="1:39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323.5</v>
      </c>
      <c r="AE1787">
        <f>MIS[[#This Row],[OrderAverageTradedPrice]]*MIS[[#This Row],[OrderQuantity]]</f>
        <v>15286</v>
      </c>
      <c r="AF1787">
        <f>MIS[[#This Row],[LTP]]*MIS[[#This Row],[OrderQuantity]]</f>
        <v>12940</v>
      </c>
      <c r="AG1787">
        <f>IF(MIS[[#This Row],[OrderSide]]="SELL",MIS[[#This Row],[VALUE]]-MIS[[#This Row],[LIVE_VALUE]],MIS[[#This Row],[LIVE_VALUE]]-MIS[[#This Row],[VALUE]])</f>
        <v>2346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  <c r="AL1787" t="str">
        <f>MIS[[#This Row],[Broker]]</f>
        <v>AR</v>
      </c>
      <c r="AM1787" t="str">
        <f>MIS[[#This Row],[ClientID]]</f>
        <v>HYD5K129</v>
      </c>
    </row>
    <row r="1788" spans="1:39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377</v>
      </c>
      <c r="AE1788">
        <f>MIS[[#This Row],[OrderAverageTradedPrice]]*MIS[[#This Row],[OrderQuantity]]</f>
        <v>8634</v>
      </c>
      <c r="AF1788">
        <f>MIS[[#This Row],[LTP]]*MIS[[#This Row],[OrderQuantity]]</f>
        <v>7540</v>
      </c>
      <c r="AG1788">
        <f>IF(MIS[[#This Row],[OrderSide]]="SELL",MIS[[#This Row],[VALUE]]-MIS[[#This Row],[LIVE_VALUE]],MIS[[#This Row],[LIVE_VALUE]]-MIS[[#This Row],[VALUE]])</f>
        <v>1094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SENSEX2552082200CE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  <c r="AL1788" t="str">
        <f>MIS[[#This Row],[Broker]]</f>
        <v>AR</v>
      </c>
      <c r="AM1788" t="str">
        <f>MIS[[#This Row],[ClientID]]</f>
        <v>JPF1A104</v>
      </c>
    </row>
    <row r="1789" spans="1:39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281</v>
      </c>
      <c r="AE1789">
        <f>MIS[[#This Row],[OrderAverageTradedPrice]]*MIS[[#This Row],[OrderQuantity]]</f>
        <v>6692</v>
      </c>
      <c r="AF1789">
        <f>MIS[[#This Row],[LTP]]*MIS[[#This Row],[OrderQuantity]]</f>
        <v>5620</v>
      </c>
      <c r="AG1789">
        <f>IF(MIS[[#This Row],[OrderSide]]="SELL",MIS[[#This Row],[VALUE]]-MIS[[#This Row],[LIVE_VALUE]],MIS[[#This Row],[LIVE_VALUE]]-MIS[[#This Row],[VALUE]])</f>
        <v>1072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SENSEX2552082400CE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  <c r="AL1789" t="str">
        <f>MIS[[#This Row],[Broker]]</f>
        <v>AR</v>
      </c>
      <c r="AM1789" t="str">
        <f>MIS[[#This Row],[ClientID]]</f>
        <v>JPF1A121</v>
      </c>
    </row>
    <row r="1790" spans="1:39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293.05</v>
      </c>
      <c r="AE1790">
        <f>MIS[[#This Row],[OrderAverageTradedPrice]]*MIS[[#This Row],[OrderQuantity]]</f>
        <v>7758</v>
      </c>
      <c r="AF1790">
        <f>MIS[[#This Row],[LTP]]*MIS[[#This Row],[OrderQuantity]]</f>
        <v>5861</v>
      </c>
      <c r="AG1790">
        <f>IF(MIS[[#This Row],[OrderSide]]="SELL",MIS[[#This Row],[VALUE]]-MIS[[#This Row],[LIVE_VALUE]],MIS[[#This Row],[LIVE_VALUE]]-MIS[[#This Row],[VALUE]])</f>
        <v>1897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SENSEX2552082200PE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  <c r="AL1790" t="str">
        <f>MIS[[#This Row],[Broker]]</f>
        <v>AR</v>
      </c>
      <c r="AM1790" t="str">
        <f>MIS[[#This Row],[ClientID]]</f>
        <v>JPF1A184</v>
      </c>
    </row>
    <row r="1791" spans="1:39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323.5</v>
      </c>
      <c r="AE1791">
        <f>MIS[[#This Row],[OrderAverageTradedPrice]]*MIS[[#This Row],[OrderQuantity]]</f>
        <v>7620</v>
      </c>
      <c r="AF1791">
        <f>MIS[[#This Row],[LTP]]*MIS[[#This Row],[OrderQuantity]]</f>
        <v>6470</v>
      </c>
      <c r="AG1791">
        <f>IF(MIS[[#This Row],[OrderSide]]="SELL",MIS[[#This Row],[VALUE]]-MIS[[#This Row],[LIVE_VALUE]],MIS[[#This Row],[LIVE_VALUE]]-MIS[[#This Row],[VALUE]])</f>
        <v>1150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SENSEX2552082300CE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  <c r="AL1791" t="str">
        <f>MIS[[#This Row],[Broker]]</f>
        <v>AR</v>
      </c>
      <c r="AM1791" t="str">
        <f>MIS[[#This Row],[ClientID]]</f>
        <v>JPF1A184</v>
      </c>
    </row>
    <row r="1792" spans="1:39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7.35</v>
      </c>
      <c r="AE1792">
        <f>MIS[[#This Row],[OrderAverageTradedPrice]]*MIS[[#This Row],[OrderQuantity]]</f>
        <v>2196</v>
      </c>
      <c r="AF1792">
        <f>MIS[[#This Row],[LTP]]*MIS[[#This Row],[OrderQuantity]]</f>
        <v>1323</v>
      </c>
      <c r="AG1792">
        <f>IF(MIS[[#This Row],[OrderSide]]="SELL",MIS[[#This Row],[VALUE]]-MIS[[#This Row],[LIVE_VALUE]],MIS[[#This Row],[LIVE_VALUE]]-MIS[[#This Row],[VALUE]])</f>
        <v>-873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2" t="str">
        <f>MIS[[#This Row],[TRADING SYMBOL]]</f>
        <v>SENSEX2552084700CE</v>
      </c>
      <c r="AJ1792" t="str">
        <f>IF(RIGHT(MIS[[#This Row],[Main/Hedge]],4)="MAIN","MAIN","HEDGE")</f>
        <v>HEDGE</v>
      </c>
      <c r="AK1792" t="str" cm="1">
        <f t="array" ref="AK1792">_xlfn._xlws.FILTER(Table4[Column1],ISNUMBER(SEARCH(Table4[Column1],MIS[[#This Row],[OrderUniqueIdentifier]])),"")</f>
        <v>NOTREND</v>
      </c>
      <c r="AL1792" t="str">
        <f>MIS[[#This Row],[Broker]]</f>
        <v>AR</v>
      </c>
      <c r="AM1792" t="str">
        <f>MIS[[#This Row],[ClientID]]</f>
        <v>JPF1A197</v>
      </c>
    </row>
    <row r="1793" spans="1:39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377</v>
      </c>
      <c r="AE1793">
        <f>MIS[[#This Row],[OrderAverageTradedPrice]]*MIS[[#This Row],[OrderQuantity]]</f>
        <v>8639</v>
      </c>
      <c r="AF1793">
        <f>MIS[[#This Row],[LTP]]*MIS[[#This Row],[OrderQuantity]]</f>
        <v>7540</v>
      </c>
      <c r="AG1793">
        <f>IF(MIS[[#This Row],[OrderSide]]="SELL",MIS[[#This Row],[VALUE]]-MIS[[#This Row],[LIVE_VALUE]],MIS[[#This Row],[LIVE_VALUE]]-MIS[[#This Row],[VALUE]])</f>
        <v>1099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SENSEX2552082200CE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  <c r="AL1793" t="str">
        <f>MIS[[#This Row],[Broker]]</f>
        <v>AR</v>
      </c>
      <c r="AM1793" t="str">
        <f>MIS[[#This Row],[ClientID]]</f>
        <v>JPF1A200</v>
      </c>
    </row>
    <row r="1794" spans="1:39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293.05</v>
      </c>
      <c r="AE1794">
        <f>MIS[[#This Row],[OrderAverageTradedPrice]]*MIS[[#This Row],[OrderQuantity]]</f>
        <v>7776</v>
      </c>
      <c r="AF1794">
        <f>MIS[[#This Row],[LTP]]*MIS[[#This Row],[OrderQuantity]]</f>
        <v>5861</v>
      </c>
      <c r="AG1794">
        <f>IF(MIS[[#This Row],[OrderSide]]="SELL",MIS[[#This Row],[VALUE]]-MIS[[#This Row],[LIVE_VALUE]],MIS[[#This Row],[LIVE_VALUE]]-MIS[[#This Row],[VALUE]])</f>
        <v>1915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SENSEX2552082200PE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  <c r="AL1794" t="str">
        <f>MIS[[#This Row],[Broker]]</f>
        <v>AR</v>
      </c>
      <c r="AM1794" t="str">
        <f>MIS[[#This Row],[ClientID]]</f>
        <v>JPF1A200</v>
      </c>
    </row>
    <row r="1795" spans="1:39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214.35</v>
      </c>
      <c r="AE1795">
        <f>MIS[[#This Row],[OrderAverageTradedPrice]]*MIS[[#This Row],[OrderQuantity]]</f>
        <v>6058</v>
      </c>
      <c r="AF1795">
        <f>MIS[[#This Row],[LTP]]*MIS[[#This Row],[OrderQuantity]]</f>
        <v>4287</v>
      </c>
      <c r="AG1795">
        <f>IF(MIS[[#This Row],[OrderSide]]="SELL",MIS[[#This Row],[VALUE]]-MIS[[#This Row],[LIVE_VALUE]],MIS[[#This Row],[LIVE_VALUE]]-MIS[[#This Row],[VALUE]])</f>
        <v>1771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SENSEX2552082000PE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  <c r="AL1795" t="str">
        <f>MIS[[#This Row],[Broker]]</f>
        <v>AR</v>
      </c>
      <c r="AM1795" t="str">
        <f>MIS[[#This Row],[ClientID]]</f>
        <v>JPF1A206</v>
      </c>
    </row>
    <row r="1796" spans="1:39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10.4</v>
      </c>
      <c r="AE1796">
        <f>MIS[[#This Row],[OrderAverageTradedPrice]]*MIS[[#This Row],[OrderQuantity]]</f>
        <v>355</v>
      </c>
      <c r="AF1796">
        <f>MIS[[#This Row],[LTP]]*MIS[[#This Row],[OrderQuantity]]</f>
        <v>208</v>
      </c>
      <c r="AG1796">
        <f>IF(MIS[[#This Row],[OrderSide]]="SELL",MIS[[#This Row],[VALUE]]-MIS[[#This Row],[LIVE_VALUE]],MIS[[#This Row],[LIVE_VALUE]]-MIS[[#This Row],[VALUE]])</f>
        <v>-147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6" t="str">
        <f>MIS[[#This Row],[TRADING SYMBOL]]</f>
        <v>SENSEX2552079700PE</v>
      </c>
      <c r="AJ1796" t="str">
        <f>IF(RIGHT(MIS[[#This Row],[Main/Hedge]],4)="MAIN","MAIN","HEDGE")</f>
        <v>HEDGE</v>
      </c>
      <c r="AK1796" t="str" cm="1">
        <f t="array" ref="AK1796">_xlfn._xlws.FILTER(Table4[Column1],ISNUMBER(SEARCH(Table4[Column1],MIS[[#This Row],[OrderUniqueIdentifier]])),"")</f>
        <v>NOTREND</v>
      </c>
      <c r="AL1796" t="str">
        <f>MIS[[#This Row],[Broker]]</f>
        <v>AR</v>
      </c>
      <c r="AM1796" t="str">
        <f>MIS[[#This Row],[ClientID]]</f>
        <v>JPF1A206</v>
      </c>
    </row>
    <row r="1797" spans="1:39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293.05</v>
      </c>
      <c r="AE1797">
        <f>MIS[[#This Row],[OrderAverageTradedPrice]]*MIS[[#This Row],[OrderQuantity]]</f>
        <v>7761</v>
      </c>
      <c r="AF1797">
        <f>MIS[[#This Row],[LTP]]*MIS[[#This Row],[OrderQuantity]]</f>
        <v>5861</v>
      </c>
      <c r="AG1797">
        <f>IF(MIS[[#This Row],[OrderSide]]="SELL",MIS[[#This Row],[VALUE]]-MIS[[#This Row],[LIVE_VALUE]],MIS[[#This Row],[LIVE_VALUE]]-MIS[[#This Row],[VALUE]])</f>
        <v>1900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SENSEX2552082200PE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  <c r="AL1797" t="str">
        <f>MIS[[#This Row],[Broker]]</f>
        <v>AR</v>
      </c>
      <c r="AM1797" t="str">
        <f>MIS[[#This Row],[ClientID]]</f>
        <v>JPF1A222</v>
      </c>
    </row>
    <row r="1798" spans="1:39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323.5</v>
      </c>
      <c r="AE1798">
        <f>MIS[[#This Row],[OrderAverageTradedPrice]]*MIS[[#This Row],[OrderQuantity]]</f>
        <v>7612</v>
      </c>
      <c r="AF1798">
        <f>MIS[[#This Row],[LTP]]*MIS[[#This Row],[OrderQuantity]]</f>
        <v>6470</v>
      </c>
      <c r="AG1798">
        <f>IF(MIS[[#This Row],[OrderSide]]="SELL",MIS[[#This Row],[VALUE]]-MIS[[#This Row],[LIVE_VALUE]],MIS[[#This Row],[LIVE_VALUE]]-MIS[[#This Row],[VALUE]])</f>
        <v>1142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SENSEX2552082300CE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  <c r="AL1798" t="str">
        <f>MIS[[#This Row],[Broker]]</f>
        <v>AR</v>
      </c>
      <c r="AM1798" t="str">
        <f>MIS[[#This Row],[ClientID]]</f>
        <v>JPF1D107</v>
      </c>
    </row>
    <row r="1799" spans="1:39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250.5</v>
      </c>
      <c r="AE1799">
        <f>MIS[[#This Row],[OrderAverageTradedPrice]]*MIS[[#This Row],[OrderQuantity]]</f>
        <v>6845</v>
      </c>
      <c r="AF1799">
        <f>MIS[[#This Row],[LTP]]*MIS[[#This Row],[OrderQuantity]]</f>
        <v>5010</v>
      </c>
      <c r="AG1799">
        <f>IF(MIS[[#This Row],[OrderSide]]="SELL",MIS[[#This Row],[VALUE]]-MIS[[#This Row],[LIVE_VALUE]],MIS[[#This Row],[LIVE_VALUE]]-MIS[[#This Row],[VALUE]])</f>
        <v>1835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SENSEX2552082100PE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  <c r="AL1799" t="str">
        <f>MIS[[#This Row],[Broker]]</f>
        <v>AR</v>
      </c>
      <c r="AM1799" t="str">
        <f>MIS[[#This Row],[ClientID]]</f>
        <v>JPF1D107</v>
      </c>
    </row>
    <row r="1800" spans="1:39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214.35</v>
      </c>
      <c r="AE1800">
        <f>MIS[[#This Row],[OrderAverageTradedPrice]]*MIS[[#This Row],[OrderQuantity]]</f>
        <v>6051</v>
      </c>
      <c r="AF1800">
        <f>MIS[[#This Row],[LTP]]*MIS[[#This Row],[OrderQuantity]]</f>
        <v>4287</v>
      </c>
      <c r="AG1800">
        <f>IF(MIS[[#This Row],[OrderSide]]="SELL",MIS[[#This Row],[VALUE]]-MIS[[#This Row],[LIVE_VALUE]],MIS[[#This Row],[LIVE_VALUE]]-MIS[[#This Row],[VALUE]])</f>
        <v>1764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SENSEX2552082000PE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  <c r="AL1800" t="str">
        <f>MIS[[#This Row],[Broker]]</f>
        <v>AR</v>
      </c>
      <c r="AM1800" t="str">
        <f>MIS[[#This Row],[ClientID]]</f>
        <v>JPF1D166</v>
      </c>
    </row>
    <row r="1801" spans="1:39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323.5</v>
      </c>
      <c r="AE1801">
        <f>MIS[[#This Row],[OrderAverageTradedPrice]]*MIS[[#This Row],[OrderQuantity]]</f>
        <v>7609</v>
      </c>
      <c r="AF1801">
        <f>MIS[[#This Row],[LTP]]*MIS[[#This Row],[OrderQuantity]]</f>
        <v>6470</v>
      </c>
      <c r="AG1801">
        <f>IF(MIS[[#This Row],[OrderSide]]="SELL",MIS[[#This Row],[VALUE]]-MIS[[#This Row],[LIVE_VALUE]],MIS[[#This Row],[LIVE_VALUE]]-MIS[[#This Row],[VALUE]])</f>
        <v>1139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  <c r="AL1801" t="str">
        <f>MIS[[#This Row],[Broker]]</f>
        <v>AR</v>
      </c>
      <c r="AM1801" t="str">
        <f>MIS[[#This Row],[ClientID]]</f>
        <v>JPF1G102</v>
      </c>
    </row>
    <row r="1802" spans="1:39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281</v>
      </c>
      <c r="AE1802">
        <f>MIS[[#This Row],[OrderAverageTradedPrice]]*MIS[[#This Row],[OrderQuantity]]</f>
        <v>6697</v>
      </c>
      <c r="AF1802">
        <f>MIS[[#This Row],[LTP]]*MIS[[#This Row],[OrderQuantity]]</f>
        <v>5620</v>
      </c>
      <c r="AG1802">
        <f>IF(MIS[[#This Row],[OrderSide]]="SELL",MIS[[#This Row],[VALUE]]-MIS[[#This Row],[LIVE_VALUE]],MIS[[#This Row],[LIVE_VALUE]]-MIS[[#This Row],[VALUE]])</f>
        <v>1077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SENSEX2552082400CE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  <c r="AL1802" t="str">
        <f>MIS[[#This Row],[Broker]]</f>
        <v>AR</v>
      </c>
      <c r="AM1802" t="str">
        <f>MIS[[#This Row],[ClientID]]</f>
        <v>JPF1G159</v>
      </c>
    </row>
    <row r="1803" spans="1:39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214.35</v>
      </c>
      <c r="AE1803">
        <f>MIS[[#This Row],[OrderAverageTradedPrice]]*MIS[[#This Row],[OrderQuantity]]</f>
        <v>6044</v>
      </c>
      <c r="AF1803">
        <f>MIS[[#This Row],[LTP]]*MIS[[#This Row],[OrderQuantity]]</f>
        <v>4287</v>
      </c>
      <c r="AG1803">
        <f>IF(MIS[[#This Row],[OrderSide]]="SELL",MIS[[#This Row],[VALUE]]-MIS[[#This Row],[LIVE_VALUE]],MIS[[#This Row],[LIVE_VALUE]]-MIS[[#This Row],[VALUE]])</f>
        <v>1757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SENSEX2552082000PE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  <c r="AL1803" t="str">
        <f>MIS[[#This Row],[Broker]]</f>
        <v>AR</v>
      </c>
      <c r="AM1803" t="str">
        <f>MIS[[#This Row],[ClientID]]</f>
        <v>JPF1G159</v>
      </c>
    </row>
    <row r="1804" spans="1:39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377</v>
      </c>
      <c r="AE1804">
        <f>MIS[[#This Row],[OrderAverageTradedPrice]]*MIS[[#This Row],[OrderQuantity]]</f>
        <v>8627</v>
      </c>
      <c r="AF1804">
        <f>MIS[[#This Row],[LTP]]*MIS[[#This Row],[OrderQuantity]]</f>
        <v>7540</v>
      </c>
      <c r="AG1804">
        <f>IF(MIS[[#This Row],[OrderSide]]="SELL",MIS[[#This Row],[VALUE]]-MIS[[#This Row],[LIVE_VALUE]],MIS[[#This Row],[LIVE_VALUE]]-MIS[[#This Row],[VALUE]])</f>
        <v>1087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SENSEX2552082200CE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  <c r="AL1804" t="str">
        <f>MIS[[#This Row],[Broker]]</f>
        <v>AR</v>
      </c>
      <c r="AM1804" t="str">
        <f>MIS[[#This Row],[ClientID]]</f>
        <v>JPF1H106</v>
      </c>
    </row>
    <row r="1805" spans="1:39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11.65</v>
      </c>
      <c r="AE1805">
        <f>MIS[[#This Row],[OrderAverageTradedPrice]]*MIS[[#This Row],[OrderQuantity]]</f>
        <v>399</v>
      </c>
      <c r="AF1805">
        <f>MIS[[#This Row],[LTP]]*MIS[[#This Row],[OrderQuantity]]</f>
        <v>233</v>
      </c>
      <c r="AG1805">
        <f>IF(MIS[[#This Row],[OrderSide]]="SELL",MIS[[#This Row],[VALUE]]-MIS[[#This Row],[LIVE_VALUE]],MIS[[#This Row],[LIVE_VALUE]]-MIS[[#This Row],[VALUE]])</f>
        <v>-166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5" t="str">
        <f>MIS[[#This Row],[TRADING SYMBOL]]</f>
        <v>SENSEX2552079800PE</v>
      </c>
      <c r="AJ1805" t="str">
        <f>IF(RIGHT(MIS[[#This Row],[Main/Hedge]],4)="MAIN","MAIN","HEDGE")</f>
        <v>HEDGE</v>
      </c>
      <c r="AK1805" t="str" cm="1">
        <f t="array" ref="AK1805">_xlfn._xlws.FILTER(Table4[Column1],ISNUMBER(SEARCH(Table4[Column1],MIS[[#This Row],[OrderUniqueIdentifier]])),"")</f>
        <v>NOTREND</v>
      </c>
      <c r="AL1805" t="str">
        <f>MIS[[#This Row],[Broker]]</f>
        <v>AR</v>
      </c>
      <c r="AM1805" t="str">
        <f>MIS[[#This Row],[ClientID]]</f>
        <v>JPF1H106</v>
      </c>
    </row>
    <row r="1806" spans="1:39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281</v>
      </c>
      <c r="AE1806">
        <f>MIS[[#This Row],[OrderAverageTradedPrice]]*MIS[[#This Row],[OrderQuantity]]</f>
        <v>6703</v>
      </c>
      <c r="AF1806">
        <f>MIS[[#This Row],[LTP]]*MIS[[#This Row],[OrderQuantity]]</f>
        <v>5620</v>
      </c>
      <c r="AG1806">
        <f>IF(MIS[[#This Row],[OrderSide]]="SELL",MIS[[#This Row],[VALUE]]-MIS[[#This Row],[LIVE_VALUE]],MIS[[#This Row],[LIVE_VALUE]]-MIS[[#This Row],[VALUE]])</f>
        <v>1083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SENSEX2552082400CE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  <c r="AL1806" t="str">
        <f>MIS[[#This Row],[Broker]]</f>
        <v>AR</v>
      </c>
      <c r="AM1806" t="str">
        <f>MIS[[#This Row],[ClientID]]</f>
        <v>JPF1J101</v>
      </c>
    </row>
    <row r="1807" spans="1:39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214.35</v>
      </c>
      <c r="AE1807">
        <f>MIS[[#This Row],[OrderAverageTradedPrice]]*MIS[[#This Row],[OrderQuantity]]</f>
        <v>6074</v>
      </c>
      <c r="AF1807">
        <f>MIS[[#This Row],[LTP]]*MIS[[#This Row],[OrderQuantity]]</f>
        <v>4287</v>
      </c>
      <c r="AG1807">
        <f>IF(MIS[[#This Row],[OrderSide]]="SELL",MIS[[#This Row],[VALUE]]-MIS[[#This Row],[LIVE_VALUE]],MIS[[#This Row],[LIVE_VALUE]]-MIS[[#This Row],[VALUE]])</f>
        <v>1787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SENSEX2552082000PE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  <c r="AL1807" t="str">
        <f>MIS[[#This Row],[Broker]]</f>
        <v>AR</v>
      </c>
      <c r="AM1807" t="str">
        <f>MIS[[#This Row],[ClientID]]</f>
        <v>JPF1J101</v>
      </c>
    </row>
    <row r="1808" spans="1:39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10.4</v>
      </c>
      <c r="AE1808">
        <f>MIS[[#This Row],[OrderAverageTradedPrice]]*MIS[[#This Row],[OrderQuantity]]</f>
        <v>363</v>
      </c>
      <c r="AF1808">
        <f>MIS[[#This Row],[LTP]]*MIS[[#This Row],[OrderQuantity]]</f>
        <v>208</v>
      </c>
      <c r="AG1808">
        <f>IF(MIS[[#This Row],[OrderSide]]="SELL",MIS[[#This Row],[VALUE]]-MIS[[#This Row],[LIVE_VALUE]],MIS[[#This Row],[LIVE_VALUE]]-MIS[[#This Row],[VALUE]])</f>
        <v>-155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8" t="str">
        <f>MIS[[#This Row],[TRADING SYMBOL]]</f>
        <v>SENSEX2552079700PE</v>
      </c>
      <c r="AJ1808" t="str">
        <f>IF(RIGHT(MIS[[#This Row],[Main/Hedge]],4)="MAIN","MAIN","HEDGE")</f>
        <v>HEDGE</v>
      </c>
      <c r="AK1808" t="str" cm="1">
        <f t="array" ref="AK1808">_xlfn._xlws.FILTER(Table4[Column1],ISNUMBER(SEARCH(Table4[Column1],MIS[[#This Row],[OrderUniqueIdentifier]])),"")</f>
        <v>NOTREND</v>
      </c>
      <c r="AL1808" t="str">
        <f>MIS[[#This Row],[Broker]]</f>
        <v>AR</v>
      </c>
      <c r="AM1808" t="str">
        <f>MIS[[#This Row],[ClientID]]</f>
        <v>JPF1J101</v>
      </c>
    </row>
    <row r="1809" spans="1:39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7.35</v>
      </c>
      <c r="AE1809">
        <f>MIS[[#This Row],[OrderAverageTradedPrice]]*MIS[[#This Row],[OrderQuantity]]</f>
        <v>2170.9999999999977</v>
      </c>
      <c r="AF1809">
        <f>MIS[[#This Row],[LTP]]*MIS[[#This Row],[OrderQuantity]]</f>
        <v>1323</v>
      </c>
      <c r="AG1809">
        <f>IF(MIS[[#This Row],[OrderSide]]="SELL",MIS[[#This Row],[VALUE]]-MIS[[#This Row],[LIVE_VALUE]],MIS[[#This Row],[LIVE_VALUE]]-MIS[[#This Row],[VALUE]])</f>
        <v>-847.99999999999773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9" t="str">
        <f>MIS[[#This Row],[TRADING SYMBOL]]</f>
        <v>SENSEX2552084700CE</v>
      </c>
      <c r="AJ1809" t="str">
        <f>IF(RIGHT(MIS[[#This Row],[Main/Hedge]],4)="MAIN","MAIN","HEDGE")</f>
        <v>HEDGE</v>
      </c>
      <c r="AK1809" t="str" cm="1">
        <f t="array" ref="AK1809">_xlfn._xlws.FILTER(Table4[Column1],ISNUMBER(SEARCH(Table4[Column1],MIS[[#This Row],[OrderUniqueIdentifier]])),"")</f>
        <v>NOTREND</v>
      </c>
      <c r="AL1809" t="str">
        <f>MIS[[#This Row],[Broker]]</f>
        <v>AR</v>
      </c>
      <c r="AM1809" t="str">
        <f>MIS[[#This Row],[ClientID]]</f>
        <v>JPF1K110</v>
      </c>
    </row>
    <row r="1810" spans="1:39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377</v>
      </c>
      <c r="AE1810">
        <f>MIS[[#This Row],[OrderAverageTradedPrice]]*MIS[[#This Row],[OrderQuantity]]</f>
        <v>8633</v>
      </c>
      <c r="AF1810">
        <f>MIS[[#This Row],[LTP]]*MIS[[#This Row],[OrderQuantity]]</f>
        <v>7540</v>
      </c>
      <c r="AG1810">
        <f>IF(MIS[[#This Row],[OrderSide]]="SELL",MIS[[#This Row],[VALUE]]-MIS[[#This Row],[LIVE_VALUE]],MIS[[#This Row],[LIVE_VALUE]]-MIS[[#This Row],[VALUE]])</f>
        <v>1093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SENSEX2552082200CE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  <c r="AL1810" t="str">
        <f>MIS[[#This Row],[Broker]]</f>
        <v>AR</v>
      </c>
      <c r="AM1810" t="str">
        <f>MIS[[#This Row],[ClientID]]</f>
        <v>JPF1K163</v>
      </c>
    </row>
    <row r="1811" spans="1:39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11.65</v>
      </c>
      <c r="AE1811">
        <f>MIS[[#This Row],[OrderAverageTradedPrice]]*MIS[[#This Row],[OrderQuantity]]</f>
        <v>398</v>
      </c>
      <c r="AF1811">
        <f>MIS[[#This Row],[LTP]]*MIS[[#This Row],[OrderQuantity]]</f>
        <v>233</v>
      </c>
      <c r="AG1811">
        <f>IF(MIS[[#This Row],[OrderSide]]="SELL",MIS[[#This Row],[VALUE]]-MIS[[#This Row],[LIVE_VALUE]],MIS[[#This Row],[LIVE_VALUE]]-MIS[[#This Row],[VALUE]])</f>
        <v>-165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1" t="str">
        <f>MIS[[#This Row],[TRADING SYMBOL]]</f>
        <v>SENSEX2552079800PE</v>
      </c>
      <c r="AJ1811" t="str">
        <f>IF(RIGHT(MIS[[#This Row],[Main/Hedge]],4)="MAIN","MAIN","HEDGE")</f>
        <v>HEDGE</v>
      </c>
      <c r="AK1811" t="str" cm="1">
        <f t="array" ref="AK1811">_xlfn._xlws.FILTER(Table4[Column1],ISNUMBER(SEARCH(Table4[Column1],MIS[[#This Row],[OrderUniqueIdentifier]])),"")</f>
        <v>NOTREND</v>
      </c>
      <c r="AL1811" t="str">
        <f>MIS[[#This Row],[Broker]]</f>
        <v>AR</v>
      </c>
      <c r="AM1811" t="str">
        <f>MIS[[#This Row],[ClientID]]</f>
        <v>JPF1K163</v>
      </c>
    </row>
    <row r="1812" spans="1:39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281</v>
      </c>
      <c r="AE1812">
        <f>MIS[[#This Row],[OrderAverageTradedPrice]]*MIS[[#This Row],[OrderQuantity]]</f>
        <v>6692</v>
      </c>
      <c r="AF1812">
        <f>MIS[[#This Row],[LTP]]*MIS[[#This Row],[OrderQuantity]]</f>
        <v>5620</v>
      </c>
      <c r="AG1812">
        <f>IF(MIS[[#This Row],[OrderSide]]="SELL",MIS[[#This Row],[VALUE]]-MIS[[#This Row],[LIVE_VALUE]],MIS[[#This Row],[LIVE_VALUE]]-MIS[[#This Row],[VALUE]])</f>
        <v>1072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SENSEX2552082400CE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  <c r="AL1812" t="str">
        <f>MIS[[#This Row],[Broker]]</f>
        <v>AR</v>
      </c>
      <c r="AM1812" t="str">
        <f>MIS[[#This Row],[ClientID]]</f>
        <v>JPF1L102</v>
      </c>
    </row>
    <row r="1813" spans="1:39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10.4</v>
      </c>
      <c r="AE1813">
        <f>MIS[[#This Row],[OrderAverageTradedPrice]]*MIS[[#This Row],[OrderQuantity]]</f>
        <v>711</v>
      </c>
      <c r="AF1813">
        <f>MIS[[#This Row],[LTP]]*MIS[[#This Row],[OrderQuantity]]</f>
        <v>416</v>
      </c>
      <c r="AG1813">
        <f>IF(MIS[[#This Row],[OrderSide]]="SELL",MIS[[#This Row],[VALUE]]-MIS[[#This Row],[LIVE_VALUE]],MIS[[#This Row],[LIVE_VALUE]]-MIS[[#This Row],[VALUE]])</f>
        <v>-295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3" t="str">
        <f>MIS[[#This Row],[TRADING SYMBOL]]</f>
        <v>SENSEX2552079700PE</v>
      </c>
      <c r="AJ1813" t="str">
        <f>IF(RIGHT(MIS[[#This Row],[Main/Hedge]],4)="MAIN","MAIN","HEDGE")</f>
        <v>HEDGE</v>
      </c>
      <c r="AK1813" t="str" cm="1">
        <f t="array" ref="AK1813">_xlfn._xlws.FILTER(Table4[Column1],ISNUMBER(SEARCH(Table4[Column1],MIS[[#This Row],[OrderUniqueIdentifier]])),"")</f>
        <v>NOTREND</v>
      </c>
      <c r="AL1813" t="str">
        <f>MIS[[#This Row],[Broker]]</f>
        <v>AR</v>
      </c>
      <c r="AM1813" t="str">
        <f>MIS[[#This Row],[ClientID]]</f>
        <v>JPF1L102</v>
      </c>
    </row>
    <row r="1814" spans="1:39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323.5</v>
      </c>
      <c r="AE1814">
        <f>MIS[[#This Row],[OrderAverageTradedPrice]]*MIS[[#This Row],[OrderQuantity]]</f>
        <v>15224</v>
      </c>
      <c r="AF1814">
        <f>MIS[[#This Row],[LTP]]*MIS[[#This Row],[OrderQuantity]]</f>
        <v>12940</v>
      </c>
      <c r="AG1814">
        <f>IF(MIS[[#This Row],[OrderSide]]="SELL",MIS[[#This Row],[VALUE]]-MIS[[#This Row],[LIVE_VALUE]],MIS[[#This Row],[LIVE_VALUE]]-MIS[[#This Row],[VALUE]])</f>
        <v>2284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SENSEX2552082300CE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  <c r="AL1814" t="str">
        <f>MIS[[#This Row],[Broker]]</f>
        <v>AR</v>
      </c>
      <c r="AM1814" t="str">
        <f>MIS[[#This Row],[ClientID]]</f>
        <v>JPF1L103</v>
      </c>
    </row>
    <row r="1815" spans="1:39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250.5</v>
      </c>
      <c r="AE1815">
        <f>MIS[[#This Row],[OrderAverageTradedPrice]]*MIS[[#This Row],[OrderQuantity]]</f>
        <v>6873</v>
      </c>
      <c r="AF1815">
        <f>MIS[[#This Row],[LTP]]*MIS[[#This Row],[OrderQuantity]]</f>
        <v>5010</v>
      </c>
      <c r="AG1815">
        <f>IF(MIS[[#This Row],[OrderSide]]="SELL",MIS[[#This Row],[VALUE]]-MIS[[#This Row],[LIVE_VALUE]],MIS[[#This Row],[LIVE_VALUE]]-MIS[[#This Row],[VALUE]])</f>
        <v>1863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SENSEX2552082100PE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  <c r="AL1815" t="str">
        <f>MIS[[#This Row],[Broker]]</f>
        <v>AR</v>
      </c>
      <c r="AM1815" t="str">
        <f>MIS[[#This Row],[ClientID]]</f>
        <v>JPF1M118</v>
      </c>
    </row>
    <row r="1816" spans="1:39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281</v>
      </c>
      <c r="AE1816">
        <f>MIS[[#This Row],[OrderAverageTradedPrice]]*MIS[[#This Row],[OrderQuantity]]</f>
        <v>6693</v>
      </c>
      <c r="AF1816">
        <f>MIS[[#This Row],[LTP]]*MIS[[#This Row],[OrderQuantity]]</f>
        <v>5620</v>
      </c>
      <c r="AG1816">
        <f>IF(MIS[[#This Row],[OrderSide]]="SELL",MIS[[#This Row],[VALUE]]-MIS[[#This Row],[LIVE_VALUE]],MIS[[#This Row],[LIVE_VALUE]]-MIS[[#This Row],[VALUE]])</f>
        <v>1073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SENSEX2552082400CE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  <c r="AL1816" t="str">
        <f>MIS[[#This Row],[Broker]]</f>
        <v>AR</v>
      </c>
      <c r="AM1816" t="str">
        <f>MIS[[#This Row],[ClientID]]</f>
        <v>JPF1M170</v>
      </c>
    </row>
    <row r="1817" spans="1:39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7.35</v>
      </c>
      <c r="AE1817">
        <f>MIS[[#This Row],[OrderAverageTradedPrice]]*MIS[[#This Row],[OrderQuantity]]</f>
        <v>242</v>
      </c>
      <c r="AF1817">
        <f>MIS[[#This Row],[LTP]]*MIS[[#This Row],[OrderQuantity]]</f>
        <v>147</v>
      </c>
      <c r="AG1817">
        <f>IF(MIS[[#This Row],[OrderSide]]="SELL",MIS[[#This Row],[VALUE]]-MIS[[#This Row],[LIVE_VALUE]],MIS[[#This Row],[LIVE_VALUE]]-MIS[[#This Row],[VALUE]])</f>
        <v>-95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7" t="str">
        <f>MIS[[#This Row],[TRADING SYMBOL]]</f>
        <v>SENSEX2552084700CE</v>
      </c>
      <c r="AJ1817" t="str">
        <f>IF(RIGHT(MIS[[#This Row],[Main/Hedge]],4)="MAIN","MAIN","HEDGE")</f>
        <v>HEDGE</v>
      </c>
      <c r="AK1817" t="str" cm="1">
        <f t="array" ref="AK1817">_xlfn._xlws.FILTER(Table4[Column1],ISNUMBER(SEARCH(Table4[Column1],MIS[[#This Row],[OrderUniqueIdentifier]])),"")</f>
        <v>NOTREND</v>
      </c>
      <c r="AL1817" t="str">
        <f>MIS[[#This Row],[Broker]]</f>
        <v>AR</v>
      </c>
      <c r="AM1817" t="str">
        <f>MIS[[#This Row],[ClientID]]</f>
        <v>JPF1M170</v>
      </c>
    </row>
    <row r="1818" spans="1:39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281</v>
      </c>
      <c r="AE1818">
        <f>MIS[[#This Row],[OrderAverageTradedPrice]]*MIS[[#This Row],[OrderQuantity]]</f>
        <v>6692</v>
      </c>
      <c r="AF1818">
        <f>MIS[[#This Row],[LTP]]*MIS[[#This Row],[OrderQuantity]]</f>
        <v>5620</v>
      </c>
      <c r="AG1818">
        <f>IF(MIS[[#This Row],[OrderSide]]="SELL",MIS[[#This Row],[VALUE]]-MIS[[#This Row],[LIVE_VALUE]],MIS[[#This Row],[LIVE_VALUE]]-MIS[[#This Row],[VALUE]])</f>
        <v>1072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SENSEX2552082400CE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  <c r="AL1818" t="str">
        <f>MIS[[#This Row],[Broker]]</f>
        <v>AR</v>
      </c>
      <c r="AM1818" t="str">
        <f>MIS[[#This Row],[ClientID]]</f>
        <v>JPF1M174</v>
      </c>
    </row>
    <row r="1819" spans="1:39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214.35</v>
      </c>
      <c r="AE1819">
        <f>MIS[[#This Row],[OrderAverageTradedPrice]]*MIS[[#This Row],[OrderQuantity]]</f>
        <v>30308</v>
      </c>
      <c r="AF1819">
        <f>MIS[[#This Row],[LTP]]*MIS[[#This Row],[OrderQuantity]]</f>
        <v>21435</v>
      </c>
      <c r="AG1819">
        <f>IF(MIS[[#This Row],[OrderSide]]="SELL",MIS[[#This Row],[VALUE]]-MIS[[#This Row],[LIVE_VALUE]],MIS[[#This Row],[LIVE_VALUE]]-MIS[[#This Row],[VALUE]])</f>
        <v>8873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SENSEX2552082000PE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  <c r="AL1819" t="str">
        <f>MIS[[#This Row],[Broker]]</f>
        <v>AR</v>
      </c>
      <c r="AM1819" t="str">
        <f>MIS[[#This Row],[ClientID]]</f>
        <v>JPF1M176</v>
      </c>
    </row>
    <row r="1820" spans="1:39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377</v>
      </c>
      <c r="AE1820">
        <f>MIS[[#This Row],[OrderAverageTradedPrice]]*MIS[[#This Row],[OrderQuantity]]</f>
        <v>8627</v>
      </c>
      <c r="AF1820">
        <f>MIS[[#This Row],[LTP]]*MIS[[#This Row],[OrderQuantity]]</f>
        <v>7540</v>
      </c>
      <c r="AG1820">
        <f>IF(MIS[[#This Row],[OrderSide]]="SELL",MIS[[#This Row],[VALUE]]-MIS[[#This Row],[LIVE_VALUE]],MIS[[#This Row],[LIVE_VALUE]]-MIS[[#This Row],[VALUE]])</f>
        <v>1087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SENSEX2552082200CE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  <c r="AL1820" t="str">
        <f>MIS[[#This Row],[Broker]]</f>
        <v>AR</v>
      </c>
      <c r="AM1820" t="str">
        <f>MIS[[#This Row],[ClientID]]</f>
        <v>JPF1N169</v>
      </c>
    </row>
    <row r="1821" spans="1:39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214.35</v>
      </c>
      <c r="AE1821">
        <f>MIS[[#This Row],[OrderAverageTradedPrice]]*MIS[[#This Row],[OrderQuantity]]</f>
        <v>12149</v>
      </c>
      <c r="AF1821">
        <f>MIS[[#This Row],[LTP]]*MIS[[#This Row],[OrderQuantity]]</f>
        <v>8574</v>
      </c>
      <c r="AG1821">
        <f>IF(MIS[[#This Row],[OrderSide]]="SELL",MIS[[#This Row],[VALUE]]-MIS[[#This Row],[LIVE_VALUE]],MIS[[#This Row],[LIVE_VALUE]]-MIS[[#This Row],[VALUE]])</f>
        <v>3575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SENSEX2552082000PE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  <c r="AL1821" t="str">
        <f>MIS[[#This Row],[Broker]]</f>
        <v>AR</v>
      </c>
      <c r="AM1821" t="str">
        <f>MIS[[#This Row],[ClientID]]</f>
        <v>JPF1N171</v>
      </c>
    </row>
    <row r="1822" spans="1:39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10.4</v>
      </c>
      <c r="AE1822">
        <f>MIS[[#This Row],[OrderAverageTradedPrice]]*MIS[[#This Row],[OrderQuantity]]</f>
        <v>726</v>
      </c>
      <c r="AF1822">
        <f>MIS[[#This Row],[LTP]]*MIS[[#This Row],[OrderQuantity]]</f>
        <v>416</v>
      </c>
      <c r="AG1822">
        <f>IF(MIS[[#This Row],[OrderSide]]="SELL",MIS[[#This Row],[VALUE]]-MIS[[#This Row],[LIVE_VALUE]],MIS[[#This Row],[LIVE_VALUE]]-MIS[[#This Row],[VALUE]])</f>
        <v>-310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2" t="str">
        <f>MIS[[#This Row],[TRADING SYMBOL]]</f>
        <v>SENSEX2552079700PE</v>
      </c>
      <c r="AJ1822" t="str">
        <f>IF(RIGHT(MIS[[#This Row],[Main/Hedge]],4)="MAIN","MAIN","HEDGE")</f>
        <v>HEDGE</v>
      </c>
      <c r="AK1822" t="str" cm="1">
        <f t="array" ref="AK1822">_xlfn._xlws.FILTER(Table4[Column1],ISNUMBER(SEARCH(Table4[Column1],MIS[[#This Row],[OrderUniqueIdentifier]])),"")</f>
        <v>NOTREND</v>
      </c>
      <c r="AL1822" t="str">
        <f>MIS[[#This Row],[Broker]]</f>
        <v>AR</v>
      </c>
      <c r="AM1822" t="str">
        <f>MIS[[#This Row],[ClientID]]</f>
        <v>JPF1N171</v>
      </c>
    </row>
    <row r="1823" spans="1:39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250.5</v>
      </c>
      <c r="AE1823">
        <f>MIS[[#This Row],[OrderAverageTradedPrice]]*MIS[[#This Row],[OrderQuantity]]</f>
        <v>6870</v>
      </c>
      <c r="AF1823">
        <f>MIS[[#This Row],[LTP]]*MIS[[#This Row],[OrderQuantity]]</f>
        <v>5010</v>
      </c>
      <c r="AG1823">
        <f>IF(MIS[[#This Row],[OrderSide]]="SELL",MIS[[#This Row],[VALUE]]-MIS[[#This Row],[LIVE_VALUE]],MIS[[#This Row],[LIVE_VALUE]]-MIS[[#This Row],[VALUE]])</f>
        <v>1860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SENSEX2552082100PE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  <c r="AL1823" t="str">
        <f>MIS[[#This Row],[Broker]]</f>
        <v>AR</v>
      </c>
      <c r="AM1823" t="str">
        <f>MIS[[#This Row],[ClientID]]</f>
        <v>JPF1N173</v>
      </c>
    </row>
    <row r="1824" spans="1:39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281</v>
      </c>
      <c r="AE1824">
        <f>MIS[[#This Row],[OrderAverageTradedPrice]]*MIS[[#This Row],[OrderQuantity]]</f>
        <v>6713</v>
      </c>
      <c r="AF1824">
        <f>MIS[[#This Row],[LTP]]*MIS[[#This Row],[OrderQuantity]]</f>
        <v>5620</v>
      </c>
      <c r="AG1824">
        <f>IF(MIS[[#This Row],[OrderSide]]="SELL",MIS[[#This Row],[VALUE]]-MIS[[#This Row],[LIVE_VALUE]],MIS[[#This Row],[LIVE_VALUE]]-MIS[[#This Row],[VALUE]])</f>
        <v>1093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SENSEX2552082400CE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  <c r="AL1824" t="str">
        <f>MIS[[#This Row],[Broker]]</f>
        <v>AR</v>
      </c>
      <c r="AM1824" t="str">
        <f>MIS[[#This Row],[ClientID]]</f>
        <v>JPF1N173</v>
      </c>
    </row>
    <row r="1825" spans="1:39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7.35</v>
      </c>
      <c r="AE1825">
        <f>MIS[[#This Row],[OrderAverageTradedPrice]]*MIS[[#This Row],[OrderQuantity]]</f>
        <v>484</v>
      </c>
      <c r="AF1825">
        <f>MIS[[#This Row],[LTP]]*MIS[[#This Row],[OrderQuantity]]</f>
        <v>294</v>
      </c>
      <c r="AG1825">
        <f>IF(MIS[[#This Row],[OrderSide]]="SELL",MIS[[#This Row],[VALUE]]-MIS[[#This Row],[LIVE_VALUE]],MIS[[#This Row],[LIVE_VALUE]]-MIS[[#This Row],[VALUE]])</f>
        <v>-190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5" t="str">
        <f>MIS[[#This Row],[TRADING SYMBOL]]</f>
        <v>SENSEX2552084700CE</v>
      </c>
      <c r="AJ1825" t="str">
        <f>IF(RIGHT(MIS[[#This Row],[Main/Hedge]],4)="MAIN","MAIN","HEDGE")</f>
        <v>HEDGE</v>
      </c>
      <c r="AK1825" t="str" cm="1">
        <f t="array" ref="AK1825">_xlfn._xlws.FILTER(Table4[Column1],ISNUMBER(SEARCH(Table4[Column1],MIS[[#This Row],[OrderUniqueIdentifier]])),"")</f>
        <v>NOTREND</v>
      </c>
      <c r="AL1825" t="str">
        <f>MIS[[#This Row],[Broker]]</f>
        <v>AR</v>
      </c>
      <c r="AM1825" t="str">
        <f>MIS[[#This Row],[ClientID]]</f>
        <v>JPF1N173</v>
      </c>
    </row>
    <row r="1826" spans="1:39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214.35</v>
      </c>
      <c r="AE1826">
        <f>MIS[[#This Row],[OrderAverageTradedPrice]]*MIS[[#This Row],[OrderQuantity]]</f>
        <v>6054</v>
      </c>
      <c r="AF1826">
        <f>MIS[[#This Row],[LTP]]*MIS[[#This Row],[OrderQuantity]]</f>
        <v>4287</v>
      </c>
      <c r="AG1826">
        <f>IF(MIS[[#This Row],[OrderSide]]="SELL",MIS[[#This Row],[VALUE]]-MIS[[#This Row],[LIVE_VALUE]],MIS[[#This Row],[LIVE_VALUE]]-MIS[[#This Row],[VALUE]])</f>
        <v>1767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SENSEX2552082000PE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  <c r="AL1826" t="str">
        <f>MIS[[#This Row],[Broker]]</f>
        <v>AR</v>
      </c>
      <c r="AM1826" t="str">
        <f>MIS[[#This Row],[ClientID]]</f>
        <v>JPF1N180</v>
      </c>
    </row>
    <row r="1827" spans="1:39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10.4</v>
      </c>
      <c r="AE1827">
        <f>MIS[[#This Row],[OrderAverageTradedPrice]]*MIS[[#This Row],[OrderQuantity]]</f>
        <v>712</v>
      </c>
      <c r="AF1827">
        <f>MIS[[#This Row],[LTP]]*MIS[[#This Row],[OrderQuantity]]</f>
        <v>416</v>
      </c>
      <c r="AG1827">
        <f>IF(MIS[[#This Row],[OrderSide]]="SELL",MIS[[#This Row],[VALUE]]-MIS[[#This Row],[LIVE_VALUE]],MIS[[#This Row],[LIVE_VALUE]]-MIS[[#This Row],[VALUE]])</f>
        <v>-296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7" t="str">
        <f>MIS[[#This Row],[TRADING SYMBOL]]</f>
        <v>SENSEX2552079700PE</v>
      </c>
      <c r="AJ1827" t="str">
        <f>IF(RIGHT(MIS[[#This Row],[Main/Hedge]],4)="MAIN","MAIN","HEDGE")</f>
        <v>HEDGE</v>
      </c>
      <c r="AK1827" t="str" cm="1">
        <f t="array" ref="AK1827">_xlfn._xlws.FILTER(Table4[Column1],ISNUMBER(SEARCH(Table4[Column1],MIS[[#This Row],[OrderUniqueIdentifier]])),"")</f>
        <v>NOTREND</v>
      </c>
      <c r="AL1827" t="str">
        <f>MIS[[#This Row],[Broker]]</f>
        <v>AR</v>
      </c>
      <c r="AM1827" t="str">
        <f>MIS[[#This Row],[ClientID]]</f>
        <v>JPF1N180</v>
      </c>
    </row>
    <row r="1828" spans="1:39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281</v>
      </c>
      <c r="AE1828">
        <f>MIS[[#This Row],[OrderAverageTradedPrice]]*MIS[[#This Row],[OrderQuantity]]</f>
        <v>6691</v>
      </c>
      <c r="AF1828">
        <f>MIS[[#This Row],[LTP]]*MIS[[#This Row],[OrderQuantity]]</f>
        <v>5620</v>
      </c>
      <c r="AG1828">
        <f>IF(MIS[[#This Row],[OrderSide]]="SELL",MIS[[#This Row],[VALUE]]-MIS[[#This Row],[LIVE_VALUE]],MIS[[#This Row],[LIVE_VALUE]]-MIS[[#This Row],[VALUE]])</f>
        <v>1071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SENSEX2552082400CE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  <c r="AL1828" t="str">
        <f>MIS[[#This Row],[Broker]]</f>
        <v>AR</v>
      </c>
      <c r="AM1828" t="str">
        <f>MIS[[#This Row],[ClientID]]</f>
        <v>JPF1O151</v>
      </c>
    </row>
    <row r="1829" spans="1:39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7.35</v>
      </c>
      <c r="AE1829">
        <f>MIS[[#This Row],[OrderAverageTradedPrice]]*MIS[[#This Row],[OrderQuantity]]</f>
        <v>241</v>
      </c>
      <c r="AF1829">
        <f>MIS[[#This Row],[LTP]]*MIS[[#This Row],[OrderQuantity]]</f>
        <v>147</v>
      </c>
      <c r="AG1829">
        <f>IF(MIS[[#This Row],[OrderSide]]="SELL",MIS[[#This Row],[VALUE]]-MIS[[#This Row],[LIVE_VALUE]],MIS[[#This Row],[LIVE_VALUE]]-MIS[[#This Row],[VALUE]])</f>
        <v>-94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9" t="str">
        <f>MIS[[#This Row],[TRADING SYMBOL]]</f>
        <v>SENSEX2552084700CE</v>
      </c>
      <c r="AJ1829" t="str">
        <f>IF(RIGHT(MIS[[#This Row],[Main/Hedge]],4)="MAIN","MAIN","HEDGE")</f>
        <v>HEDGE</v>
      </c>
      <c r="AK1829" t="str" cm="1">
        <f t="array" ref="AK1829">_xlfn._xlws.FILTER(Table4[Column1],ISNUMBER(SEARCH(Table4[Column1],MIS[[#This Row],[OrderUniqueIdentifier]])),"")</f>
        <v>NOTREND</v>
      </c>
      <c r="AL1829" t="str">
        <f>MIS[[#This Row],[Broker]]</f>
        <v>AR</v>
      </c>
      <c r="AM1829" t="str">
        <f>MIS[[#This Row],[ClientID]]</f>
        <v>JPF1O151</v>
      </c>
    </row>
    <row r="1830" spans="1:39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250.5</v>
      </c>
      <c r="AE1830">
        <f>MIS[[#This Row],[OrderAverageTradedPrice]]*MIS[[#This Row],[OrderQuantity]]</f>
        <v>6859</v>
      </c>
      <c r="AF1830">
        <f>MIS[[#This Row],[LTP]]*MIS[[#This Row],[OrderQuantity]]</f>
        <v>5010</v>
      </c>
      <c r="AG1830">
        <f>IF(MIS[[#This Row],[OrderSide]]="SELL",MIS[[#This Row],[VALUE]]-MIS[[#This Row],[LIVE_VALUE]],MIS[[#This Row],[LIVE_VALUE]]-MIS[[#This Row],[VALUE]])</f>
        <v>1849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SENSEX2552082100PE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  <c r="AL1830" t="str">
        <f>MIS[[#This Row],[Broker]]</f>
        <v>AR</v>
      </c>
      <c r="AM1830" t="str">
        <f>MIS[[#This Row],[ClientID]]</f>
        <v>JPF1P111</v>
      </c>
    </row>
    <row r="1831" spans="1:39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250.5</v>
      </c>
      <c r="AE1831">
        <f>MIS[[#This Row],[OrderAverageTradedPrice]]*MIS[[#This Row],[OrderQuantity]]</f>
        <v>13710</v>
      </c>
      <c r="AF1831">
        <f>MIS[[#This Row],[LTP]]*MIS[[#This Row],[OrderQuantity]]</f>
        <v>10020</v>
      </c>
      <c r="AG1831">
        <f>IF(MIS[[#This Row],[OrderSide]]="SELL",MIS[[#This Row],[VALUE]]-MIS[[#This Row],[LIVE_VALUE]],MIS[[#This Row],[LIVE_VALUE]]-MIS[[#This Row],[VALUE]])</f>
        <v>3690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SENSEX2552082100PE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  <c r="AL1831" t="str">
        <f>MIS[[#This Row],[Broker]]</f>
        <v>AR</v>
      </c>
      <c r="AM1831" t="str">
        <f>MIS[[#This Row],[ClientID]]</f>
        <v>JPF1P165</v>
      </c>
    </row>
    <row r="1832" spans="1:39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323.5</v>
      </c>
      <c r="AE1832">
        <f>MIS[[#This Row],[OrderAverageTradedPrice]]*MIS[[#This Row],[OrderQuantity]]</f>
        <v>7618</v>
      </c>
      <c r="AF1832">
        <f>MIS[[#This Row],[LTP]]*MIS[[#This Row],[OrderQuantity]]</f>
        <v>6470</v>
      </c>
      <c r="AG1832">
        <f>IF(MIS[[#This Row],[OrderSide]]="SELL",MIS[[#This Row],[VALUE]]-MIS[[#This Row],[LIVE_VALUE]],MIS[[#This Row],[LIVE_VALUE]]-MIS[[#This Row],[VALUE]])</f>
        <v>1148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SENSEX2552082300CE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  <c r="AL1832" t="str">
        <f>MIS[[#This Row],[Broker]]</f>
        <v>AR</v>
      </c>
      <c r="AM1832" t="str">
        <f>MIS[[#This Row],[ClientID]]</f>
        <v>JPF1P170</v>
      </c>
    </row>
    <row r="1833" spans="1:39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281</v>
      </c>
      <c r="AE1833">
        <f>MIS[[#This Row],[OrderAverageTradedPrice]]*MIS[[#This Row],[OrderQuantity]]</f>
        <v>6686</v>
      </c>
      <c r="AF1833">
        <f>MIS[[#This Row],[LTP]]*MIS[[#This Row],[OrderQuantity]]</f>
        <v>5620</v>
      </c>
      <c r="AG1833">
        <f>IF(MIS[[#This Row],[OrderSide]]="SELL",MIS[[#This Row],[VALUE]]-MIS[[#This Row],[LIVE_VALUE]],MIS[[#This Row],[LIVE_VALUE]]-MIS[[#This Row],[VALUE]])</f>
        <v>1066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SENSEX2552082400CE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  <c r="AL1833" t="str">
        <f>MIS[[#This Row],[Broker]]</f>
        <v>AR</v>
      </c>
      <c r="AM1833" t="str">
        <f>MIS[[#This Row],[ClientID]]</f>
        <v>JPF1R134</v>
      </c>
    </row>
    <row r="1834" spans="1:39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7.35</v>
      </c>
      <c r="AE1834">
        <f>MIS[[#This Row],[OrderAverageTradedPrice]]*MIS[[#This Row],[OrderQuantity]]</f>
        <v>242</v>
      </c>
      <c r="AF1834">
        <f>MIS[[#This Row],[LTP]]*MIS[[#This Row],[OrderQuantity]]</f>
        <v>147</v>
      </c>
      <c r="AG1834">
        <f>IF(MIS[[#This Row],[OrderSide]]="SELL",MIS[[#This Row],[VALUE]]-MIS[[#This Row],[LIVE_VALUE]],MIS[[#This Row],[LIVE_VALUE]]-MIS[[#This Row],[VALUE]])</f>
        <v>-95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4" t="str">
        <f>MIS[[#This Row],[TRADING SYMBOL]]</f>
        <v>SENSEX2552084700CE</v>
      </c>
      <c r="AJ1834" t="str">
        <f>IF(RIGHT(MIS[[#This Row],[Main/Hedge]],4)="MAIN","MAIN","HEDGE")</f>
        <v>HEDGE</v>
      </c>
      <c r="AK1834" t="str" cm="1">
        <f t="array" ref="AK1834">_xlfn._xlws.FILTER(Table4[Column1],ISNUMBER(SEARCH(Table4[Column1],MIS[[#This Row],[OrderUniqueIdentifier]])),"")</f>
        <v>NOTREND</v>
      </c>
      <c r="AL1834" t="str">
        <f>MIS[[#This Row],[Broker]]</f>
        <v>AR</v>
      </c>
      <c r="AM1834" t="str">
        <f>MIS[[#This Row],[ClientID]]</f>
        <v>JPF1R134</v>
      </c>
    </row>
    <row r="1835" spans="1:39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281</v>
      </c>
      <c r="AE1835">
        <f>MIS[[#This Row],[OrderAverageTradedPrice]]*MIS[[#This Row],[OrderQuantity]]</f>
        <v>6698</v>
      </c>
      <c r="AF1835">
        <f>MIS[[#This Row],[LTP]]*MIS[[#This Row],[OrderQuantity]]</f>
        <v>5620</v>
      </c>
      <c r="AG1835">
        <f>IF(MIS[[#This Row],[OrderSide]]="SELL",MIS[[#This Row],[VALUE]]-MIS[[#This Row],[LIVE_VALUE]],MIS[[#This Row],[LIVE_VALUE]]-MIS[[#This Row],[VALUE]])</f>
        <v>1078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SENSEX2552082400CE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  <c r="AL1835" t="str">
        <f>MIS[[#This Row],[Broker]]</f>
        <v>AR</v>
      </c>
      <c r="AM1835" t="str">
        <f>MIS[[#This Row],[ClientID]]</f>
        <v>JPF1R194</v>
      </c>
    </row>
    <row r="1836" spans="1:39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7.35</v>
      </c>
      <c r="AE1836">
        <f>MIS[[#This Row],[OrderAverageTradedPrice]]*MIS[[#This Row],[OrderQuantity]]</f>
        <v>1936</v>
      </c>
      <c r="AF1836">
        <f>MIS[[#This Row],[LTP]]*MIS[[#This Row],[OrderQuantity]]</f>
        <v>1176</v>
      </c>
      <c r="AG1836">
        <f>IF(MIS[[#This Row],[OrderSide]]="SELL",MIS[[#This Row],[VALUE]]-MIS[[#This Row],[LIVE_VALUE]],MIS[[#This Row],[LIVE_VALUE]]-MIS[[#This Row],[VALUE]])</f>
        <v>-760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6" t="str">
        <f>MIS[[#This Row],[TRADING SYMBOL]]</f>
        <v>SENSEX2552084700CE</v>
      </c>
      <c r="AJ1836" t="str">
        <f>IF(RIGHT(MIS[[#This Row],[Main/Hedge]],4)="MAIN","MAIN","HEDGE")</f>
        <v>HEDGE</v>
      </c>
      <c r="AK1836" t="str" cm="1">
        <f t="array" ref="AK1836">_xlfn._xlws.FILTER(Table4[Column1],ISNUMBER(SEARCH(Table4[Column1],MIS[[#This Row],[OrderUniqueIdentifier]])),"")</f>
        <v>NOTREND</v>
      </c>
      <c r="AL1836" t="str">
        <f>MIS[[#This Row],[Broker]]</f>
        <v>AR</v>
      </c>
      <c r="AM1836" t="str">
        <f>MIS[[#This Row],[ClientID]]</f>
        <v>JPF1R197</v>
      </c>
    </row>
    <row r="1837" spans="1:39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250.5</v>
      </c>
      <c r="AE1837">
        <f>MIS[[#This Row],[OrderAverageTradedPrice]]*MIS[[#This Row],[OrderQuantity]]</f>
        <v>13724</v>
      </c>
      <c r="AF1837">
        <f>MIS[[#This Row],[LTP]]*MIS[[#This Row],[OrderQuantity]]</f>
        <v>10020</v>
      </c>
      <c r="AG1837">
        <f>IF(MIS[[#This Row],[OrderSide]]="SELL",MIS[[#This Row],[VALUE]]-MIS[[#This Row],[LIVE_VALUE]],MIS[[#This Row],[LIVE_VALUE]]-MIS[[#This Row],[VALUE]])</f>
        <v>3704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SENSEX2552082100PE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  <c r="AL1837" t="str">
        <f>MIS[[#This Row],[Broker]]</f>
        <v>AR</v>
      </c>
      <c r="AM1837" t="str">
        <f>MIS[[#This Row],[ClientID]]</f>
        <v>JPF1R199</v>
      </c>
    </row>
    <row r="1838" spans="1:39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281</v>
      </c>
      <c r="AE1838">
        <f>MIS[[#This Row],[OrderAverageTradedPrice]]*MIS[[#This Row],[OrderQuantity]]</f>
        <v>13384</v>
      </c>
      <c r="AF1838">
        <f>MIS[[#This Row],[LTP]]*MIS[[#This Row],[OrderQuantity]]</f>
        <v>11240</v>
      </c>
      <c r="AG1838">
        <f>IF(MIS[[#This Row],[OrderSide]]="SELL",MIS[[#This Row],[VALUE]]-MIS[[#This Row],[LIVE_VALUE]],MIS[[#This Row],[LIVE_VALUE]]-MIS[[#This Row],[VALUE]])</f>
        <v>2144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SENSEX2552082400CE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  <c r="AL1838" t="str">
        <f>MIS[[#This Row],[Broker]]</f>
        <v>AR</v>
      </c>
      <c r="AM1838" t="str">
        <f>MIS[[#This Row],[ClientID]]</f>
        <v>JPF1R199</v>
      </c>
    </row>
    <row r="1839" spans="1:39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7.35</v>
      </c>
      <c r="AE1839">
        <f>MIS[[#This Row],[OrderAverageTradedPrice]]*MIS[[#This Row],[OrderQuantity]]</f>
        <v>484</v>
      </c>
      <c r="AF1839">
        <f>MIS[[#This Row],[LTP]]*MIS[[#This Row],[OrderQuantity]]</f>
        <v>294</v>
      </c>
      <c r="AG1839">
        <f>IF(MIS[[#This Row],[OrderSide]]="SELL",MIS[[#This Row],[VALUE]]-MIS[[#This Row],[LIVE_VALUE]],MIS[[#This Row],[LIVE_VALUE]]-MIS[[#This Row],[VALUE]])</f>
        <v>-190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9" t="str">
        <f>MIS[[#This Row],[TRADING SYMBOL]]</f>
        <v>SENSEX2552084700CE</v>
      </c>
      <c r="AJ1839" t="str">
        <f>IF(RIGHT(MIS[[#This Row],[Main/Hedge]],4)="MAIN","MAIN","HEDGE")</f>
        <v>HEDGE</v>
      </c>
      <c r="AK1839" t="str" cm="1">
        <f t="array" ref="AK1839">_xlfn._xlws.FILTER(Table4[Column1],ISNUMBER(SEARCH(Table4[Column1],MIS[[#This Row],[OrderUniqueIdentifier]])),"")</f>
        <v>NOTREND</v>
      </c>
      <c r="AL1839" t="str">
        <f>MIS[[#This Row],[Broker]]</f>
        <v>AR</v>
      </c>
      <c r="AM1839" t="str">
        <f>MIS[[#This Row],[ClientID]]</f>
        <v>JPF1R199</v>
      </c>
    </row>
    <row r="1840" spans="1:39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7.35</v>
      </c>
      <c r="AE1840">
        <f>MIS[[#This Row],[OrderAverageTradedPrice]]*MIS[[#This Row],[OrderQuantity]]</f>
        <v>1205</v>
      </c>
      <c r="AF1840">
        <f>MIS[[#This Row],[LTP]]*MIS[[#This Row],[OrderQuantity]]</f>
        <v>735</v>
      </c>
      <c r="AG1840">
        <f>IF(MIS[[#This Row],[OrderSide]]="SELL",MIS[[#This Row],[VALUE]]-MIS[[#This Row],[LIVE_VALUE]],MIS[[#This Row],[LIVE_VALUE]]-MIS[[#This Row],[VALUE]])</f>
        <v>-470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0" t="str">
        <f>MIS[[#This Row],[TRADING SYMBOL]]</f>
        <v>SENSEX2552084700CE</v>
      </c>
      <c r="AJ1840" t="str">
        <f>IF(RIGHT(MIS[[#This Row],[Main/Hedge]],4)="MAIN","MAIN","HEDGE")</f>
        <v>HEDGE</v>
      </c>
      <c r="AK1840" t="str" cm="1">
        <f t="array" ref="AK1840">_xlfn._xlws.FILTER(Table4[Column1],ISNUMBER(SEARCH(Table4[Column1],MIS[[#This Row],[OrderUniqueIdentifier]])),"")</f>
        <v>NOTREND</v>
      </c>
      <c r="AL1840" t="str">
        <f>MIS[[#This Row],[Broker]]</f>
        <v>AR</v>
      </c>
      <c r="AM1840" t="str">
        <f>MIS[[#This Row],[ClientID]]</f>
        <v>JPF1R202</v>
      </c>
    </row>
    <row r="1841" spans="1:39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214.35</v>
      </c>
      <c r="AE1841">
        <f>MIS[[#This Row],[OrderAverageTradedPrice]]*MIS[[#This Row],[OrderQuantity]]</f>
        <v>6054</v>
      </c>
      <c r="AF1841">
        <f>MIS[[#This Row],[LTP]]*MIS[[#This Row],[OrderQuantity]]</f>
        <v>4287</v>
      </c>
      <c r="AG1841">
        <f>IF(MIS[[#This Row],[OrderSide]]="SELL",MIS[[#This Row],[VALUE]]-MIS[[#This Row],[LIVE_VALUE]],MIS[[#This Row],[LIVE_VALUE]]-MIS[[#This Row],[VALUE]])</f>
        <v>1767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SENSEX2552082000PE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  <c r="AL1841" t="str">
        <f>MIS[[#This Row],[Broker]]</f>
        <v>AR</v>
      </c>
      <c r="AM1841" t="str">
        <f>MIS[[#This Row],[ClientID]]</f>
        <v>JPF1R203</v>
      </c>
    </row>
    <row r="1842" spans="1:39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323.5</v>
      </c>
      <c r="AE1842">
        <f>MIS[[#This Row],[OrderAverageTradedPrice]]*MIS[[#This Row],[OrderQuantity]]</f>
        <v>15240</v>
      </c>
      <c r="AF1842">
        <f>MIS[[#This Row],[LTP]]*MIS[[#This Row],[OrderQuantity]]</f>
        <v>12940</v>
      </c>
      <c r="AG1842">
        <f>IF(MIS[[#This Row],[OrderSide]]="SELL",MIS[[#This Row],[VALUE]]-MIS[[#This Row],[LIVE_VALUE]],MIS[[#This Row],[LIVE_VALUE]]-MIS[[#This Row],[VALUE]])</f>
        <v>2300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SENSEX2552082300CE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  <c r="AL1842" t="str">
        <f>MIS[[#This Row],[Broker]]</f>
        <v>AR</v>
      </c>
      <c r="AM1842" t="str">
        <f>MIS[[#This Row],[ClientID]]</f>
        <v>JPF1R205</v>
      </c>
    </row>
    <row r="1843" spans="1:39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377</v>
      </c>
      <c r="AE1843">
        <f>MIS[[#This Row],[OrderAverageTradedPrice]]*MIS[[#This Row],[OrderQuantity]]</f>
        <v>8632</v>
      </c>
      <c r="AF1843">
        <f>MIS[[#This Row],[LTP]]*MIS[[#This Row],[OrderQuantity]]</f>
        <v>7540</v>
      </c>
      <c r="AG1843">
        <f>IF(MIS[[#This Row],[OrderSide]]="SELL",MIS[[#This Row],[VALUE]]-MIS[[#This Row],[LIVE_VALUE]],MIS[[#This Row],[LIVE_VALUE]]-MIS[[#This Row],[VALUE]])</f>
        <v>1092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SENSEX2552082200CE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  <c r="AL1843" t="str">
        <f>MIS[[#This Row],[Broker]]</f>
        <v>AR</v>
      </c>
      <c r="AM1843" t="str">
        <f>MIS[[#This Row],[ClientID]]</f>
        <v>JPF1R212</v>
      </c>
    </row>
    <row r="1844" spans="1:39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11.65</v>
      </c>
      <c r="AE1844">
        <f>MIS[[#This Row],[OrderAverageTradedPrice]]*MIS[[#This Row],[OrderQuantity]]</f>
        <v>397</v>
      </c>
      <c r="AF1844">
        <f>MIS[[#This Row],[LTP]]*MIS[[#This Row],[OrderQuantity]]</f>
        <v>233</v>
      </c>
      <c r="AG1844">
        <f>IF(MIS[[#This Row],[OrderSide]]="SELL",MIS[[#This Row],[VALUE]]-MIS[[#This Row],[LIVE_VALUE]],MIS[[#This Row],[LIVE_VALUE]]-MIS[[#This Row],[VALUE]])</f>
        <v>-164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4" t="str">
        <f>MIS[[#This Row],[TRADING SYMBOL]]</f>
        <v>SENSEX2552079800PE</v>
      </c>
      <c r="AJ1844" t="str">
        <f>IF(RIGHT(MIS[[#This Row],[Main/Hedge]],4)="MAIN","MAIN","HEDGE")</f>
        <v>HEDGE</v>
      </c>
      <c r="AK1844" t="str" cm="1">
        <f t="array" ref="AK1844">_xlfn._xlws.FILTER(Table4[Column1],ISNUMBER(SEARCH(Table4[Column1],MIS[[#This Row],[OrderUniqueIdentifier]])),"")</f>
        <v>NOTREND</v>
      </c>
      <c r="AL1844" t="str">
        <f>MIS[[#This Row],[Broker]]</f>
        <v>AR</v>
      </c>
      <c r="AM1844" t="str">
        <f>MIS[[#This Row],[ClientID]]</f>
        <v>JPF1S104</v>
      </c>
    </row>
    <row r="1845" spans="1:39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11.65</v>
      </c>
      <c r="AE1845">
        <f>MIS[[#This Row],[OrderAverageTradedPrice]]*MIS[[#This Row],[OrderQuantity]]</f>
        <v>405</v>
      </c>
      <c r="AF1845">
        <f>MIS[[#This Row],[LTP]]*MIS[[#This Row],[OrderQuantity]]</f>
        <v>233</v>
      </c>
      <c r="AG1845">
        <f>IF(MIS[[#This Row],[OrderSide]]="SELL",MIS[[#This Row],[VALUE]]-MIS[[#This Row],[LIVE_VALUE]],MIS[[#This Row],[LIVE_VALUE]]-MIS[[#This Row],[VALUE]])</f>
        <v>-172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5" t="str">
        <f>MIS[[#This Row],[TRADING SYMBOL]]</f>
        <v>SENSEX2552079800PE</v>
      </c>
      <c r="AJ1845" t="str">
        <f>IF(RIGHT(MIS[[#This Row],[Main/Hedge]],4)="MAIN","MAIN","HEDGE")</f>
        <v>HEDGE</v>
      </c>
      <c r="AK1845" t="str" cm="1">
        <f t="array" ref="AK1845">_xlfn._xlws.FILTER(Table4[Column1],ISNUMBER(SEARCH(Table4[Column1],MIS[[#This Row],[OrderUniqueIdentifier]])),"")</f>
        <v>NOTREND</v>
      </c>
      <c r="AL1845" t="str">
        <f>MIS[[#This Row],[Broker]]</f>
        <v>AR</v>
      </c>
      <c r="AM1845" t="str">
        <f>MIS[[#This Row],[ClientID]]</f>
        <v>JPF1S138</v>
      </c>
    </row>
    <row r="1846" spans="1:39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250.5</v>
      </c>
      <c r="AE1846">
        <f>MIS[[#This Row],[OrderAverageTradedPrice]]*MIS[[#This Row],[OrderQuantity]]</f>
        <v>6862</v>
      </c>
      <c r="AF1846">
        <f>MIS[[#This Row],[LTP]]*MIS[[#This Row],[OrderQuantity]]</f>
        <v>5010</v>
      </c>
      <c r="AG1846">
        <f>IF(MIS[[#This Row],[OrderSide]]="SELL",MIS[[#This Row],[VALUE]]-MIS[[#This Row],[LIVE_VALUE]],MIS[[#This Row],[LIVE_VALUE]]-MIS[[#This Row],[VALUE]])</f>
        <v>1852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SENSEX2552082100PE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  <c r="AL1846" t="str">
        <f>MIS[[#This Row],[Broker]]</f>
        <v>AR</v>
      </c>
      <c r="AM1846" t="str">
        <f>MIS[[#This Row],[ClientID]]</f>
        <v>JPF1S210</v>
      </c>
    </row>
    <row r="1847" spans="1:39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281</v>
      </c>
      <c r="AE1847">
        <f>MIS[[#This Row],[OrderAverageTradedPrice]]*MIS[[#This Row],[OrderQuantity]]</f>
        <v>6717</v>
      </c>
      <c r="AF1847">
        <f>MIS[[#This Row],[LTP]]*MIS[[#This Row],[OrderQuantity]]</f>
        <v>5620</v>
      </c>
      <c r="AG1847">
        <f>IF(MIS[[#This Row],[OrderSide]]="SELL",MIS[[#This Row],[VALUE]]-MIS[[#This Row],[LIVE_VALUE]],MIS[[#This Row],[LIVE_VALUE]]-MIS[[#This Row],[VALUE]])</f>
        <v>1097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SENSEX2552082400CE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  <c r="AL1847" t="str">
        <f>MIS[[#This Row],[Broker]]</f>
        <v>AR</v>
      </c>
      <c r="AM1847" t="str">
        <f>MIS[[#This Row],[ClientID]]</f>
        <v>JPF1S210</v>
      </c>
    </row>
    <row r="1848" spans="1:39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214.35</v>
      </c>
      <c r="AE1848">
        <f>MIS[[#This Row],[OrderAverageTradedPrice]]*MIS[[#This Row],[OrderQuantity]]</f>
        <v>6050</v>
      </c>
      <c r="AF1848">
        <f>MIS[[#This Row],[LTP]]*MIS[[#This Row],[OrderQuantity]]</f>
        <v>4287</v>
      </c>
      <c r="AG1848">
        <f>IF(MIS[[#This Row],[OrderSide]]="SELL",MIS[[#This Row],[VALUE]]-MIS[[#This Row],[LIVE_VALUE]],MIS[[#This Row],[LIVE_VALUE]]-MIS[[#This Row],[VALUE]])</f>
        <v>1763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SENSEX2552082000PE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  <c r="AL1848" t="str">
        <f>MIS[[#This Row],[Broker]]</f>
        <v>AR</v>
      </c>
      <c r="AM1848" t="str">
        <f>MIS[[#This Row],[ClientID]]</f>
        <v>JPF1S217</v>
      </c>
    </row>
    <row r="1849" spans="1:39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250.5</v>
      </c>
      <c r="AE1849">
        <f>MIS[[#This Row],[OrderAverageTradedPrice]]*MIS[[#This Row],[OrderQuantity]]</f>
        <v>6872</v>
      </c>
      <c r="AF1849">
        <f>MIS[[#This Row],[LTP]]*MIS[[#This Row],[OrderQuantity]]</f>
        <v>5010</v>
      </c>
      <c r="AG1849">
        <f>IF(MIS[[#This Row],[OrderSide]]="SELL",MIS[[#This Row],[VALUE]]-MIS[[#This Row],[LIVE_VALUE]],MIS[[#This Row],[LIVE_VALUE]]-MIS[[#This Row],[VALUE]])</f>
        <v>1862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SENSEX2552082100PE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  <c r="AL1849" t="str">
        <f>MIS[[#This Row],[Broker]]</f>
        <v>AR</v>
      </c>
      <c r="AM1849" t="str">
        <f>MIS[[#This Row],[ClientID]]</f>
        <v>JPF1S218</v>
      </c>
    </row>
    <row r="1850" spans="1:39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250.5</v>
      </c>
      <c r="AE1850">
        <f>MIS[[#This Row],[OrderAverageTradedPrice]]*MIS[[#This Row],[OrderQuantity]]</f>
        <v>6855</v>
      </c>
      <c r="AF1850">
        <f>MIS[[#This Row],[LTP]]*MIS[[#This Row],[OrderQuantity]]</f>
        <v>5010</v>
      </c>
      <c r="AG1850">
        <f>IF(MIS[[#This Row],[OrderSide]]="SELL",MIS[[#This Row],[VALUE]]-MIS[[#This Row],[LIVE_VALUE]],MIS[[#This Row],[LIVE_VALUE]]-MIS[[#This Row],[VALUE]])</f>
        <v>1845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SENSEX2552082100PE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  <c r="AL1850" t="str">
        <f>MIS[[#This Row],[Broker]]</f>
        <v>AR</v>
      </c>
      <c r="AM1850" t="str">
        <f>MIS[[#This Row],[ClientID]]</f>
        <v>JPF1S233</v>
      </c>
    </row>
    <row r="1851" spans="1:39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7.35</v>
      </c>
      <c r="AE1851">
        <f>MIS[[#This Row],[OrderAverageTradedPrice]]*MIS[[#This Row],[OrderQuantity]]</f>
        <v>486</v>
      </c>
      <c r="AF1851">
        <f>MIS[[#This Row],[LTP]]*MIS[[#This Row],[OrderQuantity]]</f>
        <v>294</v>
      </c>
      <c r="AG1851">
        <f>IF(MIS[[#This Row],[OrderSide]]="SELL",MIS[[#This Row],[VALUE]]-MIS[[#This Row],[LIVE_VALUE]],MIS[[#This Row],[LIVE_VALUE]]-MIS[[#This Row],[VALUE]])</f>
        <v>-192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1" t="str">
        <f>MIS[[#This Row],[TRADING SYMBOL]]</f>
        <v>SENSEX2552084700CE</v>
      </c>
      <c r="AJ1851" t="str">
        <f>IF(RIGHT(MIS[[#This Row],[Main/Hedge]],4)="MAIN","MAIN","HEDGE")</f>
        <v>HEDGE</v>
      </c>
      <c r="AK1851" t="str" cm="1">
        <f t="array" ref="AK1851">_xlfn._xlws.FILTER(Table4[Column1],ISNUMBER(SEARCH(Table4[Column1],MIS[[#This Row],[OrderUniqueIdentifier]])),"")</f>
        <v>NOTREND</v>
      </c>
      <c r="AL1851" t="str">
        <f>MIS[[#This Row],[Broker]]</f>
        <v>AR</v>
      </c>
      <c r="AM1851" t="str">
        <f>MIS[[#This Row],[ClientID]]</f>
        <v>JPF1S233</v>
      </c>
    </row>
    <row r="1852" spans="1:39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323.5</v>
      </c>
      <c r="AE1852">
        <f>MIS[[#This Row],[OrderAverageTradedPrice]]*MIS[[#This Row],[OrderQuantity]]</f>
        <v>15246</v>
      </c>
      <c r="AF1852">
        <f>MIS[[#This Row],[LTP]]*MIS[[#This Row],[OrderQuantity]]</f>
        <v>12940</v>
      </c>
      <c r="AG1852">
        <f>IF(MIS[[#This Row],[OrderSide]]="SELL",MIS[[#This Row],[VALUE]]-MIS[[#This Row],[LIVE_VALUE]],MIS[[#This Row],[LIVE_VALUE]]-MIS[[#This Row],[VALUE]])</f>
        <v>2306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  <c r="AL1852" t="str">
        <f>MIS[[#This Row],[Broker]]</f>
        <v>AR</v>
      </c>
      <c r="AM1852" t="str">
        <f>MIS[[#This Row],[ClientID]]</f>
        <v>JPF1S241</v>
      </c>
    </row>
    <row r="1853" spans="1:39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293.05</v>
      </c>
      <c r="AE1853">
        <f>MIS[[#This Row],[OrderAverageTradedPrice]]*MIS[[#This Row],[OrderQuantity]]</f>
        <v>7750</v>
      </c>
      <c r="AF1853">
        <f>MIS[[#This Row],[LTP]]*MIS[[#This Row],[OrderQuantity]]</f>
        <v>5861</v>
      </c>
      <c r="AG1853">
        <f>IF(MIS[[#This Row],[OrderSide]]="SELL",MIS[[#This Row],[VALUE]]-MIS[[#This Row],[LIVE_VALUE]],MIS[[#This Row],[LIVE_VALUE]]-MIS[[#This Row],[VALUE]])</f>
        <v>1889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SENSEX2552082200PE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  <c r="AL1853" t="str">
        <f>MIS[[#This Row],[Broker]]</f>
        <v>AR</v>
      </c>
      <c r="AM1853" t="str">
        <f>MIS[[#This Row],[ClientID]]</f>
        <v>JPF1V101</v>
      </c>
    </row>
    <row r="1854" spans="1:39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281</v>
      </c>
      <c r="AE1854">
        <f>MIS[[#This Row],[OrderAverageTradedPrice]]*MIS[[#This Row],[OrderQuantity]]</f>
        <v>6685</v>
      </c>
      <c r="AF1854">
        <f>MIS[[#This Row],[LTP]]*MIS[[#This Row],[OrderQuantity]]</f>
        <v>5620</v>
      </c>
      <c r="AG1854">
        <f>IF(MIS[[#This Row],[OrderSide]]="SELL",MIS[[#This Row],[VALUE]]-MIS[[#This Row],[LIVE_VALUE]],MIS[[#This Row],[LIVE_VALUE]]-MIS[[#This Row],[VALUE]])</f>
        <v>1065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SENSEX2552082400CE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  <c r="AL1854" t="str">
        <f>MIS[[#This Row],[Broker]]</f>
        <v>AR</v>
      </c>
      <c r="AM1854" t="str">
        <f>MIS[[#This Row],[ClientID]]</f>
        <v>JPF1V164</v>
      </c>
    </row>
    <row r="1855" spans="1:39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7.35</v>
      </c>
      <c r="AE1855">
        <f>MIS[[#This Row],[OrderAverageTradedPrice]]*MIS[[#This Row],[OrderQuantity]]</f>
        <v>484</v>
      </c>
      <c r="AF1855">
        <f>MIS[[#This Row],[LTP]]*MIS[[#This Row],[OrderQuantity]]</f>
        <v>294</v>
      </c>
      <c r="AG1855">
        <f>IF(MIS[[#This Row],[OrderSide]]="SELL",MIS[[#This Row],[VALUE]]-MIS[[#This Row],[LIVE_VALUE]],MIS[[#This Row],[LIVE_VALUE]]-MIS[[#This Row],[VALUE]])</f>
        <v>-190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5" t="str">
        <f>MIS[[#This Row],[TRADING SYMBOL]]</f>
        <v>SENSEX2552084700CE</v>
      </c>
      <c r="AJ1855" t="str">
        <f>IF(RIGHT(MIS[[#This Row],[Main/Hedge]],4)="MAIN","MAIN","HEDGE")</f>
        <v>HEDGE</v>
      </c>
      <c r="AK1855" t="str" cm="1">
        <f t="array" ref="AK1855">_xlfn._xlws.FILTER(Table4[Column1],ISNUMBER(SEARCH(Table4[Column1],MIS[[#This Row],[OrderUniqueIdentifier]])),"")</f>
        <v>NOTREND</v>
      </c>
      <c r="AL1855" t="str">
        <f>MIS[[#This Row],[Broker]]</f>
        <v>AR</v>
      </c>
      <c r="AM1855" t="str">
        <f>MIS[[#This Row],[ClientID]]</f>
        <v>JPF1V164</v>
      </c>
    </row>
    <row r="1856" spans="1:39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293.05</v>
      </c>
      <c r="AE1856">
        <f>MIS[[#This Row],[OrderAverageTradedPrice]]*MIS[[#This Row],[OrderQuantity]]</f>
        <v>7778</v>
      </c>
      <c r="AF1856">
        <f>MIS[[#This Row],[LTP]]*MIS[[#This Row],[OrderQuantity]]</f>
        <v>5861</v>
      </c>
      <c r="AG1856">
        <f>IF(MIS[[#This Row],[OrderSide]]="SELL",MIS[[#This Row],[VALUE]]-MIS[[#This Row],[LIVE_VALUE]],MIS[[#This Row],[LIVE_VALUE]]-MIS[[#This Row],[VALUE]])</f>
        <v>1917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SENSEX2552082200PE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  <c r="AL1856" t="str">
        <f>MIS[[#This Row],[Broker]]</f>
        <v>AR</v>
      </c>
      <c r="AM1856" t="str">
        <f>MIS[[#This Row],[ClientID]]</f>
        <v>JPF1V179</v>
      </c>
    </row>
    <row r="1857" spans="1:39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323.5</v>
      </c>
      <c r="AE1857">
        <f>MIS[[#This Row],[OrderAverageTradedPrice]]*MIS[[#This Row],[OrderQuantity]]</f>
        <v>15244</v>
      </c>
      <c r="AF1857">
        <f>MIS[[#This Row],[LTP]]*MIS[[#This Row],[OrderQuantity]]</f>
        <v>12940</v>
      </c>
      <c r="AG1857">
        <f>IF(MIS[[#This Row],[OrderSide]]="SELL",MIS[[#This Row],[VALUE]]-MIS[[#This Row],[LIVE_VALUE]],MIS[[#This Row],[LIVE_VALUE]]-MIS[[#This Row],[VALUE]])</f>
        <v>2304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SENSEX2552082300CE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  <c r="AL1857" t="str">
        <f>MIS[[#This Row],[Broker]]</f>
        <v>AR</v>
      </c>
      <c r="AM1857" t="str">
        <f>MIS[[#This Row],[ClientID]]</f>
        <v>JPF1Y102</v>
      </c>
    </row>
    <row r="1858" spans="1:39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281</v>
      </c>
      <c r="AE1858">
        <f>MIS[[#This Row],[OrderAverageTradedPrice]]*MIS[[#This Row],[OrderQuantity]]</f>
        <v>13388</v>
      </c>
      <c r="AF1858">
        <f>MIS[[#This Row],[LTP]]*MIS[[#This Row],[OrderQuantity]]</f>
        <v>11240</v>
      </c>
      <c r="AG1858">
        <f>IF(MIS[[#This Row],[OrderSide]]="SELL",MIS[[#This Row],[VALUE]]-MIS[[#This Row],[LIVE_VALUE]],MIS[[#This Row],[LIVE_VALUE]]-MIS[[#This Row],[VALUE]])</f>
        <v>2148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SENSEX2552082400CE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  <c r="AL1858" t="str">
        <f>MIS[[#This Row],[Broker]]</f>
        <v>AR</v>
      </c>
      <c r="AM1858" t="str">
        <f>MIS[[#This Row],[ClientID]]</f>
        <v>JPP032</v>
      </c>
    </row>
    <row r="1859" spans="1:39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7.35</v>
      </c>
      <c r="AE1859">
        <f>MIS[[#This Row],[OrderAverageTradedPrice]]*MIS[[#This Row],[OrderQuantity]]</f>
        <v>482</v>
      </c>
      <c r="AF1859">
        <f>MIS[[#This Row],[LTP]]*MIS[[#This Row],[OrderQuantity]]</f>
        <v>294</v>
      </c>
      <c r="AG1859">
        <f>IF(MIS[[#This Row],[OrderSide]]="SELL",MIS[[#This Row],[VALUE]]-MIS[[#This Row],[LIVE_VALUE]],MIS[[#This Row],[LIVE_VALUE]]-MIS[[#This Row],[VALUE]])</f>
        <v>-188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9" t="str">
        <f>MIS[[#This Row],[TRADING SYMBOL]]</f>
        <v>SENSEX2552084700CE</v>
      </c>
      <c r="AJ1859" t="str">
        <f>IF(RIGHT(MIS[[#This Row],[Main/Hedge]],4)="MAIN","MAIN","HEDGE")</f>
        <v>HEDGE</v>
      </c>
      <c r="AK1859" t="str" cm="1">
        <f t="array" ref="AK1859">_xlfn._xlws.FILTER(Table4[Column1],ISNUMBER(SEARCH(Table4[Column1],MIS[[#This Row],[OrderUniqueIdentifier]])),"")</f>
        <v>NOTREND</v>
      </c>
      <c r="AL1859" t="str">
        <f>MIS[[#This Row],[Broker]]</f>
        <v>AR</v>
      </c>
      <c r="AM1859" t="str">
        <f>MIS[[#This Row],[ClientID]]</f>
        <v>JPP032</v>
      </c>
    </row>
    <row r="1860" spans="1:39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377</v>
      </c>
      <c r="AE1860">
        <f>MIS[[#This Row],[OrderAverageTradedPrice]]*MIS[[#This Row],[OrderQuantity]]</f>
        <v>8638</v>
      </c>
      <c r="AF1860">
        <f>MIS[[#This Row],[LTP]]*MIS[[#This Row],[OrderQuantity]]</f>
        <v>7540</v>
      </c>
      <c r="AG1860">
        <f>IF(MIS[[#This Row],[OrderSide]]="SELL",MIS[[#This Row],[VALUE]]-MIS[[#This Row],[LIVE_VALUE]],MIS[[#This Row],[LIVE_VALUE]]-MIS[[#This Row],[VALUE]])</f>
        <v>1098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SENSEX2552082200CE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  <c r="AL1860" t="str">
        <f>MIS[[#This Row],[Broker]]</f>
        <v>AR</v>
      </c>
      <c r="AM1860" t="str">
        <f>MIS[[#This Row],[ClientID]]</f>
        <v>JPS10S109</v>
      </c>
    </row>
    <row r="1861" spans="1:39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293.05</v>
      </c>
      <c r="AE1861">
        <f>MIS[[#This Row],[OrderAverageTradedPrice]]*MIS[[#This Row],[OrderQuantity]]</f>
        <v>7745</v>
      </c>
      <c r="AF1861">
        <f>MIS[[#This Row],[LTP]]*MIS[[#This Row],[OrderQuantity]]</f>
        <v>5861</v>
      </c>
      <c r="AG1861">
        <f>IF(MIS[[#This Row],[OrderSide]]="SELL",MIS[[#This Row],[VALUE]]-MIS[[#This Row],[LIVE_VALUE]],MIS[[#This Row],[LIVE_VALUE]]-MIS[[#This Row],[VALUE]])</f>
        <v>1884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SENSEX2552082200PE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  <c r="AL1861" t="str">
        <f>MIS[[#This Row],[Broker]]</f>
        <v>AR</v>
      </c>
      <c r="AM1861" t="str">
        <f>MIS[[#This Row],[ClientID]]</f>
        <v>JPS10S109</v>
      </c>
    </row>
    <row r="1862" spans="1:39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377</v>
      </c>
      <c r="AE1862">
        <f>MIS[[#This Row],[OrderAverageTradedPrice]]*MIS[[#This Row],[OrderQuantity]]</f>
        <v>8633</v>
      </c>
      <c r="AF1862">
        <f>MIS[[#This Row],[LTP]]*MIS[[#This Row],[OrderQuantity]]</f>
        <v>7540</v>
      </c>
      <c r="AG1862">
        <f>IF(MIS[[#This Row],[OrderSide]]="SELL",MIS[[#This Row],[VALUE]]-MIS[[#This Row],[LIVE_VALUE]],MIS[[#This Row],[LIVE_VALUE]]-MIS[[#This Row],[VALUE]])</f>
        <v>1093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SENSEX2552082200CE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  <c r="AL1862" t="str">
        <f>MIS[[#This Row],[Broker]]</f>
        <v>AR</v>
      </c>
      <c r="AM1862" t="str">
        <f>MIS[[#This Row],[ClientID]]</f>
        <v>JPS10U102</v>
      </c>
    </row>
    <row r="1863" spans="1:39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214.35</v>
      </c>
      <c r="AE1863">
        <f>MIS[[#This Row],[OrderAverageTradedPrice]]*MIS[[#This Row],[OrderQuantity]]</f>
        <v>6062</v>
      </c>
      <c r="AF1863">
        <f>MIS[[#This Row],[LTP]]*MIS[[#This Row],[OrderQuantity]]</f>
        <v>4287</v>
      </c>
      <c r="AG1863">
        <f>IF(MIS[[#This Row],[OrderSide]]="SELL",MIS[[#This Row],[VALUE]]-MIS[[#This Row],[LIVE_VALUE]],MIS[[#This Row],[LIVE_VALUE]]-MIS[[#This Row],[VALUE]])</f>
        <v>1775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SENSEX2552082000PE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  <c r="AL1863" t="str">
        <f>MIS[[#This Row],[Broker]]</f>
        <v>AR</v>
      </c>
      <c r="AM1863" t="str">
        <f>MIS[[#This Row],[ClientID]]</f>
        <v>JPS7N102</v>
      </c>
    </row>
    <row r="1864" spans="1:39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10.4</v>
      </c>
      <c r="AE1864">
        <f>MIS[[#This Row],[OrderAverageTradedPrice]]*MIS[[#This Row],[OrderQuantity]]</f>
        <v>356</v>
      </c>
      <c r="AF1864">
        <f>MIS[[#This Row],[LTP]]*MIS[[#This Row],[OrderQuantity]]</f>
        <v>208</v>
      </c>
      <c r="AG1864">
        <f>IF(MIS[[#This Row],[OrderSide]]="SELL",MIS[[#This Row],[VALUE]]-MIS[[#This Row],[LIVE_VALUE]],MIS[[#This Row],[LIVE_VALUE]]-MIS[[#This Row],[VALUE]])</f>
        <v>-148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4" t="str">
        <f>MIS[[#This Row],[TRADING SYMBOL]]</f>
        <v>SENSEX2552079700PE</v>
      </c>
      <c r="AJ1864" t="str">
        <f>IF(RIGHT(MIS[[#This Row],[Main/Hedge]],4)="MAIN","MAIN","HEDGE")</f>
        <v>HEDGE</v>
      </c>
      <c r="AK1864" t="str" cm="1">
        <f t="array" ref="AK1864">_xlfn._xlws.FILTER(Table4[Column1],ISNUMBER(SEARCH(Table4[Column1],MIS[[#This Row],[OrderUniqueIdentifier]])),"")</f>
        <v>NOTREND</v>
      </c>
      <c r="AL1864" t="str">
        <f>MIS[[#This Row],[Broker]]</f>
        <v>AR</v>
      </c>
      <c r="AM1864" t="str">
        <f>MIS[[#This Row],[ClientID]]</f>
        <v>JPS7N102</v>
      </c>
    </row>
    <row r="1865" spans="1:39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377</v>
      </c>
      <c r="AE1865">
        <f>MIS[[#This Row],[OrderAverageTradedPrice]]*MIS[[#This Row],[OrderQuantity]]</f>
        <v>43119</v>
      </c>
      <c r="AF1865">
        <f>MIS[[#This Row],[LTP]]*MIS[[#This Row],[OrderQuantity]]</f>
        <v>37700</v>
      </c>
      <c r="AG1865">
        <f>IF(MIS[[#This Row],[OrderSide]]="SELL",MIS[[#This Row],[VALUE]]-MIS[[#This Row],[LIVE_VALUE]],MIS[[#This Row],[LIVE_VALUE]]-MIS[[#This Row],[VALUE]])</f>
        <v>5419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SENSEX2552082200CE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  <c r="AL1865" t="str">
        <f>MIS[[#This Row],[Broker]]</f>
        <v>JM</v>
      </c>
      <c r="AM1865" t="str">
        <f>MIS[[#This Row],[ClientID]]</f>
        <v>12314927</v>
      </c>
    </row>
    <row r="1866" spans="1:39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293.05</v>
      </c>
      <c r="AE1866">
        <f>MIS[[#This Row],[OrderAverageTradedPrice]]*MIS[[#This Row],[OrderQuantity]]</f>
        <v>38761</v>
      </c>
      <c r="AF1866">
        <f>MIS[[#This Row],[LTP]]*MIS[[#This Row],[OrderQuantity]]</f>
        <v>29305</v>
      </c>
      <c r="AG1866">
        <f>IF(MIS[[#This Row],[OrderSide]]="SELL",MIS[[#This Row],[VALUE]]-MIS[[#This Row],[LIVE_VALUE]],MIS[[#This Row],[LIVE_VALUE]]-MIS[[#This Row],[VALUE]])</f>
        <v>9456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SENSEX2552082200PE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  <c r="AL1866" t="str">
        <f>MIS[[#This Row],[Broker]]</f>
        <v>JM</v>
      </c>
      <c r="AM1866" t="str">
        <f>MIS[[#This Row],[ClientID]]</f>
        <v>12314927</v>
      </c>
    </row>
    <row r="1867" spans="1:39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214.35</v>
      </c>
      <c r="AE1867">
        <f>MIS[[#This Row],[OrderAverageTradedPrice]]*MIS[[#This Row],[OrderQuantity]]</f>
        <v>18165.99999999996</v>
      </c>
      <c r="AF1867">
        <f>MIS[[#This Row],[LTP]]*MIS[[#This Row],[OrderQuantity]]</f>
        <v>12861</v>
      </c>
      <c r="AG1867">
        <f>IF(MIS[[#This Row],[OrderSide]]="SELL",MIS[[#This Row],[VALUE]]-MIS[[#This Row],[LIVE_VALUE]],MIS[[#This Row],[LIVE_VALUE]]-MIS[[#This Row],[VALUE]])</f>
        <v>5304.99999999996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SENSEX2552082000PE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  <c r="AL1867" t="str">
        <f>MIS[[#This Row],[Broker]]</f>
        <v>MO</v>
      </c>
      <c r="AM1867" t="str">
        <f>MIS[[#This Row],[ClientID]]</f>
        <v>FINE1F02</v>
      </c>
    </row>
    <row r="1868" spans="1:39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6.55</v>
      </c>
      <c r="AE1868">
        <f>MIS[[#This Row],[OrderAverageTradedPrice]]*MIS[[#This Row],[OrderQuantity]]</f>
        <v>860</v>
      </c>
      <c r="AF1868">
        <f>MIS[[#This Row],[LTP]]*MIS[[#This Row],[OrderQuantity]]</f>
        <v>524</v>
      </c>
      <c r="AG1868">
        <f>IF(MIS[[#This Row],[OrderSide]]="SELL",MIS[[#This Row],[VALUE]]-MIS[[#This Row],[LIVE_VALUE]],MIS[[#This Row],[LIVE_VALUE]]-MIS[[#This Row],[VALUE]])</f>
        <v>-336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8" t="str">
        <f>MIS[[#This Row],[TRADING SYMBOL]]</f>
        <v>SENSEX2552084800CE</v>
      </c>
      <c r="AJ1868" t="str">
        <f>IF(RIGHT(MIS[[#This Row],[Main/Hedge]],4)="MAIN","MAIN","HEDGE")</f>
        <v>HEDGE</v>
      </c>
      <c r="AK1868" t="str" cm="1">
        <f t="array" ref="AK1868">_xlfn._xlws.FILTER(Table4[Column1],ISNUMBER(SEARCH(Table4[Column1],MIS[[#This Row],[OrderUniqueIdentifier]])),"")</f>
        <v>NOTREND</v>
      </c>
      <c r="AL1868" t="str">
        <f>MIS[[#This Row],[Broker]]</f>
        <v>MO</v>
      </c>
      <c r="AM1868" t="str">
        <f>MIS[[#This Row],[ClientID]]</f>
        <v>FINE1F02</v>
      </c>
    </row>
    <row r="1869" spans="1:39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377</v>
      </c>
      <c r="AE1869">
        <f>MIS[[#This Row],[OrderAverageTradedPrice]]*MIS[[#This Row],[OrderQuantity]]</f>
        <v>155209.99999999968</v>
      </c>
      <c r="AF1869">
        <f>MIS[[#This Row],[LTP]]*MIS[[#This Row],[OrderQuantity]]</f>
        <v>135720</v>
      </c>
      <c r="AG1869">
        <f>IF(MIS[[#This Row],[OrderSide]]="SELL",MIS[[#This Row],[VALUE]]-MIS[[#This Row],[LIVE_VALUE]],MIS[[#This Row],[LIVE_VALUE]]-MIS[[#This Row],[VALUE]])</f>
        <v>19489.99999999968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SENSEX2552082200CE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  <c r="AL1869" t="str">
        <f>MIS[[#This Row],[Broker]]</f>
        <v>MO</v>
      </c>
      <c r="AM1869" t="str">
        <f>MIS[[#This Row],[ClientID]]</f>
        <v>JR0546</v>
      </c>
    </row>
    <row r="1870" spans="1:39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377</v>
      </c>
      <c r="AE1870">
        <f>MIS[[#This Row],[OrderAverageTradedPrice]]*MIS[[#This Row],[OrderQuantity]]</f>
        <v>34643</v>
      </c>
      <c r="AF1870">
        <f>MIS[[#This Row],[LTP]]*MIS[[#This Row],[OrderQuantity]]</f>
        <v>30160</v>
      </c>
      <c r="AG1870">
        <f>IF(MIS[[#This Row],[OrderSide]]="SELL",MIS[[#This Row],[VALUE]]-MIS[[#This Row],[LIVE_VALUE]],MIS[[#This Row],[LIVE_VALUE]]-MIS[[#This Row],[VALUE]])</f>
        <v>4483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SENSEX2552082200CE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  <c r="AL1870" t="str">
        <f>MIS[[#This Row],[Broker]]</f>
        <v>MO</v>
      </c>
      <c r="AM1870" t="str">
        <f>MIS[[#This Row],[ClientID]]</f>
        <v>OMDLAS1203</v>
      </c>
    </row>
    <row r="1871" spans="1:39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6.55</v>
      </c>
      <c r="AE1871">
        <f>MIS[[#This Row],[OrderAverageTradedPrice]]*MIS[[#This Row],[OrderQuantity]]</f>
        <v>856</v>
      </c>
      <c r="AF1871">
        <f>MIS[[#This Row],[LTP]]*MIS[[#This Row],[OrderQuantity]]</f>
        <v>524</v>
      </c>
      <c r="AG1871">
        <f>IF(MIS[[#This Row],[OrderSide]]="SELL",MIS[[#This Row],[VALUE]]-MIS[[#This Row],[LIVE_VALUE]],MIS[[#This Row],[LIVE_VALUE]]-MIS[[#This Row],[VALUE]])</f>
        <v>-332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71" t="str">
        <f>MIS[[#This Row],[TRADING SYMBOL]]</f>
        <v>SENSEX2552084800CE</v>
      </c>
      <c r="AJ1871" t="str">
        <f>IF(RIGHT(MIS[[#This Row],[Main/Hedge]],4)="MAIN","MAIN","HEDGE")</f>
        <v>HEDGE</v>
      </c>
      <c r="AK1871" t="str" cm="1">
        <f t="array" ref="AK1871">_xlfn._xlws.FILTER(Table4[Column1],ISNUMBER(SEARCH(Table4[Column1],MIS[[#This Row],[OrderUniqueIdentifier]])),"")</f>
        <v>NOTREND</v>
      </c>
      <c r="AL1871" t="str">
        <f>MIS[[#This Row],[Broker]]</f>
        <v>MO</v>
      </c>
      <c r="AM1871" t="str">
        <f>MIS[[#This Row],[ClientID]]</f>
        <v>OMDLAS1215</v>
      </c>
    </row>
    <row r="1872" spans="1:39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250.5</v>
      </c>
      <c r="AE1872">
        <f>MIS[[#This Row],[OrderAverageTradedPrice]]*MIS[[#This Row],[OrderQuantity]]</f>
        <v>6870</v>
      </c>
      <c r="AF1872">
        <f>MIS[[#This Row],[LTP]]*MIS[[#This Row],[OrderQuantity]]</f>
        <v>5010</v>
      </c>
      <c r="AG1872">
        <f>IF(MIS[[#This Row],[OrderSide]]="SELL",MIS[[#This Row],[VALUE]]-MIS[[#This Row],[LIVE_VALUE]],MIS[[#This Row],[LIVE_VALUE]]-MIS[[#This Row],[VALUE]])</f>
        <v>1860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SENSEX2552082100PE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  <c r="AL1872" t="str">
        <f>MIS[[#This Row],[Broker]]</f>
        <v>MO</v>
      </c>
      <c r="AM1872" t="str">
        <f>MIS[[#This Row],[ClientID]]</f>
        <v>OMDLAS1223</v>
      </c>
    </row>
    <row r="1873" spans="1:39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281</v>
      </c>
      <c r="AE1873">
        <f>MIS[[#This Row],[OrderAverageTradedPrice]]*MIS[[#This Row],[OrderQuantity]]</f>
        <v>6693</v>
      </c>
      <c r="AF1873">
        <f>MIS[[#This Row],[LTP]]*MIS[[#This Row],[OrderQuantity]]</f>
        <v>5620</v>
      </c>
      <c r="AG1873">
        <f>IF(MIS[[#This Row],[OrderSide]]="SELL",MIS[[#This Row],[VALUE]]-MIS[[#This Row],[LIVE_VALUE]],MIS[[#This Row],[LIVE_VALUE]]-MIS[[#This Row],[VALUE]])</f>
        <v>1073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SENSEX2552082400CE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  <c r="AL1873" t="str">
        <f>MIS[[#This Row],[Broker]]</f>
        <v>MO</v>
      </c>
      <c r="AM1873" t="str">
        <f>MIS[[#This Row],[ClientID]]</f>
        <v>OMDLAS1223</v>
      </c>
    </row>
    <row r="1874" spans="1:39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281</v>
      </c>
      <c r="AE1874">
        <f>MIS[[#This Row],[OrderAverageTradedPrice]]*MIS[[#This Row],[OrderQuantity]]</f>
        <v>6699</v>
      </c>
      <c r="AF1874">
        <f>MIS[[#This Row],[LTP]]*MIS[[#This Row],[OrderQuantity]]</f>
        <v>5620</v>
      </c>
      <c r="AG1874">
        <f>IF(MIS[[#This Row],[OrderSide]]="SELL",MIS[[#This Row],[VALUE]]-MIS[[#This Row],[LIVE_VALUE]],MIS[[#This Row],[LIVE_VALUE]]-MIS[[#This Row],[VALUE]])</f>
        <v>1079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  <c r="AL1874" t="str">
        <f>MIS[[#This Row],[Broker]]</f>
        <v>MO</v>
      </c>
      <c r="AM1874" t="str">
        <f>MIS[[#This Row],[ClientID]]</f>
        <v>OMDLAS1230</v>
      </c>
    </row>
    <row r="1875" spans="1:39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214.35</v>
      </c>
      <c r="AE1875">
        <f>MIS[[#This Row],[OrderAverageTradedPrice]]*MIS[[#This Row],[OrderQuantity]]</f>
        <v>6066</v>
      </c>
      <c r="AF1875">
        <f>MIS[[#This Row],[LTP]]*MIS[[#This Row],[OrderQuantity]]</f>
        <v>4287</v>
      </c>
      <c r="AG1875">
        <f>IF(MIS[[#This Row],[OrderSide]]="SELL",MIS[[#This Row],[VALUE]]-MIS[[#This Row],[LIVE_VALUE]],MIS[[#This Row],[LIVE_VALUE]]-MIS[[#This Row],[VALUE]])</f>
        <v>1779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SENSEX2552082000PE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  <c r="AL1875" t="str">
        <f>MIS[[#This Row],[Broker]]</f>
        <v>MO</v>
      </c>
      <c r="AM1875" t="str">
        <f>MIS[[#This Row],[ClientID]]</f>
        <v>OMDLAS1230</v>
      </c>
    </row>
    <row r="1876" spans="1:39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250.5</v>
      </c>
      <c r="AE1876">
        <f>MIS[[#This Row],[OrderAverageTradedPrice]]*MIS[[#This Row],[OrderQuantity]]</f>
        <v>6869</v>
      </c>
      <c r="AF1876">
        <f>MIS[[#This Row],[LTP]]*MIS[[#This Row],[OrderQuantity]]</f>
        <v>5010</v>
      </c>
      <c r="AG1876">
        <f>IF(MIS[[#This Row],[OrderSide]]="SELL",MIS[[#This Row],[VALUE]]-MIS[[#This Row],[LIVE_VALUE]],MIS[[#This Row],[LIVE_VALUE]]-MIS[[#This Row],[VALUE]])</f>
        <v>1859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SENSEX2552082100PE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  <c r="AL1876" t="str">
        <f>MIS[[#This Row],[Broker]]</f>
        <v>MO</v>
      </c>
      <c r="AM1876" t="str">
        <f>MIS[[#This Row],[ClientID]]</f>
        <v>OMDLAS1231</v>
      </c>
    </row>
    <row r="1877" spans="1:39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281</v>
      </c>
      <c r="AE1877">
        <f>MIS[[#This Row],[OrderAverageTradedPrice]]*MIS[[#This Row],[OrderQuantity]]</f>
        <v>6696</v>
      </c>
      <c r="AF1877">
        <f>MIS[[#This Row],[LTP]]*MIS[[#This Row],[OrderQuantity]]</f>
        <v>5620</v>
      </c>
      <c r="AG1877">
        <f>IF(MIS[[#This Row],[OrderSide]]="SELL",MIS[[#This Row],[VALUE]]-MIS[[#This Row],[LIVE_VALUE]],MIS[[#This Row],[LIVE_VALUE]]-MIS[[#This Row],[VALUE]])</f>
        <v>1076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SENSEX2552082400CE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  <c r="AL1877" t="str">
        <f>MIS[[#This Row],[Broker]]</f>
        <v>MO</v>
      </c>
      <c r="AM1877" t="str">
        <f>MIS[[#This Row],[ClientID]]</f>
        <v>OMDLAS1231</v>
      </c>
    </row>
    <row r="1878" spans="1:39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214.35</v>
      </c>
      <c r="AE1878">
        <f>MIS[[#This Row],[OrderAverageTradedPrice]]*MIS[[#This Row],[OrderQuantity]]</f>
        <v>6042</v>
      </c>
      <c r="AF1878">
        <f>MIS[[#This Row],[LTP]]*MIS[[#This Row],[OrderQuantity]]</f>
        <v>4287</v>
      </c>
      <c r="AG1878">
        <f>IF(MIS[[#This Row],[OrderSide]]="SELL",MIS[[#This Row],[VALUE]]-MIS[[#This Row],[LIVE_VALUE]],MIS[[#This Row],[LIVE_VALUE]]-MIS[[#This Row],[VALUE]])</f>
        <v>1755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SENSEX2552082000PE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  <c r="AL1878" t="str">
        <f>MIS[[#This Row],[Broker]]</f>
        <v>MO</v>
      </c>
      <c r="AM1878" t="str">
        <f>MIS[[#This Row],[ClientID]]</f>
        <v>OMDLAS1231</v>
      </c>
    </row>
    <row r="1879" spans="1:39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323.5</v>
      </c>
      <c r="AE1879">
        <f>MIS[[#This Row],[OrderAverageTradedPrice]]*MIS[[#This Row],[OrderQuantity]]</f>
        <v>15354</v>
      </c>
      <c r="AF1879">
        <f>MIS[[#This Row],[LTP]]*MIS[[#This Row],[OrderQuantity]]</f>
        <v>12940</v>
      </c>
      <c r="AG1879">
        <f>IF(MIS[[#This Row],[OrderSide]]="SELL",MIS[[#This Row],[VALUE]]-MIS[[#This Row],[LIVE_VALUE]],MIS[[#This Row],[LIVE_VALUE]]-MIS[[#This Row],[VALUE]])</f>
        <v>2414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  <c r="AL1879" t="str">
        <f>MIS[[#This Row],[Broker]]</f>
        <v>AR</v>
      </c>
      <c r="AM1879" t="str">
        <f>MIS[[#This Row],[ClientID]]</f>
        <v>GDL1R112</v>
      </c>
    </row>
    <row r="1880" spans="1:39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250.5</v>
      </c>
      <c r="AE1880">
        <f>MIS[[#This Row],[OrderAverageTradedPrice]]*MIS[[#This Row],[OrderQuantity]]</f>
        <v>13626</v>
      </c>
      <c r="AF1880">
        <f>MIS[[#This Row],[LTP]]*MIS[[#This Row],[OrderQuantity]]</f>
        <v>10020</v>
      </c>
      <c r="AG1880">
        <f>IF(MIS[[#This Row],[OrderSide]]="SELL",MIS[[#This Row],[VALUE]]-MIS[[#This Row],[LIVE_VALUE]],MIS[[#This Row],[LIVE_VALUE]]-MIS[[#This Row],[VALUE]])</f>
        <v>3606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SENSEX2552082100PE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  <c r="AL1880" t="str">
        <f>MIS[[#This Row],[Broker]]</f>
        <v>AR</v>
      </c>
      <c r="AM1880" t="str">
        <f>MIS[[#This Row],[ClientID]]</f>
        <v>GDL1R112</v>
      </c>
    </row>
    <row r="1881" spans="1:39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323.5</v>
      </c>
      <c r="AE1881">
        <f>MIS[[#This Row],[OrderAverageTradedPrice]]*MIS[[#This Row],[OrderQuantity]]</f>
        <v>15362</v>
      </c>
      <c r="AF1881">
        <f>MIS[[#This Row],[LTP]]*MIS[[#This Row],[OrderQuantity]]</f>
        <v>12940</v>
      </c>
      <c r="AG1881">
        <f>IF(MIS[[#This Row],[OrderSide]]="SELL",MIS[[#This Row],[VALUE]]-MIS[[#This Row],[LIVE_VALUE]],MIS[[#This Row],[LIVE_VALUE]]-MIS[[#This Row],[VALUE]])</f>
        <v>2422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  <c r="AL1881" t="str">
        <f>MIS[[#This Row],[Broker]]</f>
        <v>AR</v>
      </c>
      <c r="AM1881" t="str">
        <f>MIS[[#This Row],[ClientID]]</f>
        <v>GDLC2R124</v>
      </c>
    </row>
    <row r="1882" spans="1:39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7.35</v>
      </c>
      <c r="AE1882">
        <f>MIS[[#This Row],[OrderAverageTradedPrice]]*MIS[[#This Row],[OrderQuantity]]</f>
        <v>1482</v>
      </c>
      <c r="AF1882">
        <f>MIS[[#This Row],[LTP]]*MIS[[#This Row],[OrderQuantity]]</f>
        <v>882</v>
      </c>
      <c r="AG1882">
        <f>IF(MIS[[#This Row],[OrderSide]]="SELL",MIS[[#This Row],[VALUE]]-MIS[[#This Row],[LIVE_VALUE]],MIS[[#This Row],[LIVE_VALUE]]-MIS[[#This Row],[VALUE]])</f>
        <v>-600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2" t="str">
        <f>MIS[[#This Row],[TRADING SYMBOL]]</f>
        <v>SENSEX2552084700CE</v>
      </c>
      <c r="AJ1882" t="str">
        <f>IF(RIGHT(MIS[[#This Row],[Main/Hedge]],4)="MAIN","MAIN","HEDGE")</f>
        <v>HEDGE</v>
      </c>
      <c r="AK1882" t="str" cm="1">
        <f t="array" ref="AK1882">_xlfn._xlws.FILTER(Table4[Column1],ISNUMBER(SEARCH(Table4[Column1],MIS[[#This Row],[OrderUniqueIdentifier]])),"")</f>
        <v>NOTREND</v>
      </c>
      <c r="AL1882" t="str">
        <f>MIS[[#This Row],[Broker]]</f>
        <v>AR</v>
      </c>
      <c r="AM1882" t="str">
        <f>MIS[[#This Row],[ClientID]]</f>
        <v>GDLP1S332</v>
      </c>
    </row>
    <row r="1883" spans="1:39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7.35</v>
      </c>
      <c r="AE1883">
        <f>MIS[[#This Row],[OrderAverageTradedPrice]]*MIS[[#This Row],[OrderQuantity]]</f>
        <v>2223</v>
      </c>
      <c r="AF1883">
        <f>MIS[[#This Row],[LTP]]*MIS[[#This Row],[OrderQuantity]]</f>
        <v>1323</v>
      </c>
      <c r="AG1883">
        <f>IF(MIS[[#This Row],[OrderSide]]="SELL",MIS[[#This Row],[VALUE]]-MIS[[#This Row],[LIVE_VALUE]],MIS[[#This Row],[LIVE_VALUE]]-MIS[[#This Row],[VALUE]])</f>
        <v>-900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3" t="str">
        <f>MIS[[#This Row],[TRADING SYMBOL]]</f>
        <v>SENSEX2552084700CE</v>
      </c>
      <c r="AJ1883" t="str">
        <f>IF(RIGHT(MIS[[#This Row],[Main/Hedge]],4)="MAIN","MAIN","HEDGE")</f>
        <v>HEDGE</v>
      </c>
      <c r="AK1883" t="str" cm="1">
        <f t="array" ref="AK1883">_xlfn._xlws.FILTER(Table4[Column1],ISNUMBER(SEARCH(Table4[Column1],MIS[[#This Row],[OrderUniqueIdentifier]])),"")</f>
        <v>NOTREND</v>
      </c>
      <c r="AL1883" t="str">
        <f>MIS[[#This Row],[Broker]]</f>
        <v>AR</v>
      </c>
      <c r="AM1883" t="str">
        <f>MIS[[#This Row],[ClientID]]</f>
        <v>GKOHN3R110</v>
      </c>
    </row>
    <row r="1884" spans="1:39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377</v>
      </c>
      <c r="AE1884">
        <f>MIS[[#This Row],[OrderAverageTradedPrice]]*MIS[[#This Row],[OrderQuantity]]</f>
        <v>17387</v>
      </c>
      <c r="AF1884">
        <f>MIS[[#This Row],[LTP]]*MIS[[#This Row],[OrderQuantity]]</f>
        <v>15080</v>
      </c>
      <c r="AG1884">
        <f>IF(MIS[[#This Row],[OrderSide]]="SELL",MIS[[#This Row],[VALUE]]-MIS[[#This Row],[LIVE_VALUE]],MIS[[#This Row],[LIVE_VALUE]]-MIS[[#This Row],[VALUE]])</f>
        <v>2307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SENSEX2552082200CE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  <c r="AL1884" t="str">
        <f>MIS[[#This Row],[Broker]]</f>
        <v>AR</v>
      </c>
      <c r="AM1884" t="str">
        <f>MIS[[#This Row],[ClientID]]</f>
        <v>GKOHNA327</v>
      </c>
    </row>
    <row r="1885" spans="1:39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293.05</v>
      </c>
      <c r="AE1885">
        <f>MIS[[#This Row],[OrderAverageTradedPrice]]*MIS[[#This Row],[OrderQuantity]]</f>
        <v>15406</v>
      </c>
      <c r="AF1885">
        <f>MIS[[#This Row],[LTP]]*MIS[[#This Row],[OrderQuantity]]</f>
        <v>11722</v>
      </c>
      <c r="AG1885">
        <f>IF(MIS[[#This Row],[OrderSide]]="SELL",MIS[[#This Row],[VALUE]]-MIS[[#This Row],[LIVE_VALUE]],MIS[[#This Row],[LIVE_VALUE]]-MIS[[#This Row],[VALUE]])</f>
        <v>3684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SENSEX2552082200PE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  <c r="AL1885" t="str">
        <f>MIS[[#This Row],[Broker]]</f>
        <v>AR</v>
      </c>
      <c r="AM1885" t="str">
        <f>MIS[[#This Row],[ClientID]]</f>
        <v>GKOHNA327</v>
      </c>
    </row>
    <row r="1886" spans="1:39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323.5</v>
      </c>
      <c r="AE1886">
        <f>MIS[[#This Row],[OrderAverageTradedPrice]]*MIS[[#This Row],[OrderQuantity]]</f>
        <v>15362</v>
      </c>
      <c r="AF1886">
        <f>MIS[[#This Row],[LTP]]*MIS[[#This Row],[OrderQuantity]]</f>
        <v>12940</v>
      </c>
      <c r="AG1886">
        <f>IF(MIS[[#This Row],[OrderSide]]="SELL",MIS[[#This Row],[VALUE]]-MIS[[#This Row],[LIVE_VALUE]],MIS[[#This Row],[LIVE_VALUE]]-MIS[[#This Row],[VALUE]])</f>
        <v>2422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SENSEX2552082300CE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  <c r="AL1886" t="str">
        <f>MIS[[#This Row],[Broker]]</f>
        <v>AR</v>
      </c>
      <c r="AM1886" t="str">
        <f>MIS[[#This Row],[ClientID]]</f>
        <v>HOT133</v>
      </c>
    </row>
    <row r="1887" spans="1:39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250.5</v>
      </c>
      <c r="AE1887">
        <f>MIS[[#This Row],[OrderAverageTradedPrice]]*MIS[[#This Row],[OrderQuantity]]</f>
        <v>13641</v>
      </c>
      <c r="AF1887">
        <f>MIS[[#This Row],[LTP]]*MIS[[#This Row],[OrderQuantity]]</f>
        <v>10020</v>
      </c>
      <c r="AG1887">
        <f>IF(MIS[[#This Row],[OrderSide]]="SELL",MIS[[#This Row],[VALUE]]-MIS[[#This Row],[LIVE_VALUE]],MIS[[#This Row],[LIVE_VALUE]]-MIS[[#This Row],[VALUE]])</f>
        <v>3621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SENSEX2552082100PE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  <c r="AL1887" t="str">
        <f>MIS[[#This Row],[Broker]]</f>
        <v>AR</v>
      </c>
      <c r="AM1887" t="str">
        <f>MIS[[#This Row],[ClientID]]</f>
        <v>HYD5K129</v>
      </c>
    </row>
    <row r="1888" spans="1:39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293.05</v>
      </c>
      <c r="AE1888">
        <f>MIS[[#This Row],[OrderAverageTradedPrice]]*MIS[[#This Row],[OrderQuantity]]</f>
        <v>7713</v>
      </c>
      <c r="AF1888">
        <f>MIS[[#This Row],[LTP]]*MIS[[#This Row],[OrderQuantity]]</f>
        <v>5861</v>
      </c>
      <c r="AG1888">
        <f>IF(MIS[[#This Row],[OrderSide]]="SELL",MIS[[#This Row],[VALUE]]-MIS[[#This Row],[LIVE_VALUE]],MIS[[#This Row],[LIVE_VALUE]]-MIS[[#This Row],[VALUE]])</f>
        <v>1852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SENSEX2552082200PE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  <c r="AL1888" t="str">
        <f>MIS[[#This Row],[Broker]]</f>
        <v>AR</v>
      </c>
      <c r="AM1888" t="str">
        <f>MIS[[#This Row],[ClientID]]</f>
        <v>JPF1A104</v>
      </c>
    </row>
    <row r="1889" spans="1:39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7.35</v>
      </c>
      <c r="AE1889">
        <f>MIS[[#This Row],[OrderAverageTradedPrice]]*MIS[[#This Row],[OrderQuantity]]</f>
        <v>494</v>
      </c>
      <c r="AF1889">
        <f>MIS[[#This Row],[LTP]]*MIS[[#This Row],[OrderQuantity]]</f>
        <v>294</v>
      </c>
      <c r="AG1889">
        <f>IF(MIS[[#This Row],[OrderSide]]="SELL",MIS[[#This Row],[VALUE]]-MIS[[#This Row],[LIVE_VALUE]],MIS[[#This Row],[LIVE_VALUE]]-MIS[[#This Row],[VALUE]])</f>
        <v>-200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9" t="str">
        <f>MIS[[#This Row],[TRADING SYMBOL]]</f>
        <v>SENSEX2552084700CE</v>
      </c>
      <c r="AJ1889" t="str">
        <f>IF(RIGHT(MIS[[#This Row],[Main/Hedge]],4)="MAIN","MAIN","HEDGE")</f>
        <v>HEDGE</v>
      </c>
      <c r="AK1889" t="str" cm="1">
        <f t="array" ref="AK1889">_xlfn._xlws.FILTER(Table4[Column1],ISNUMBER(SEARCH(Table4[Column1],MIS[[#This Row],[OrderUniqueIdentifier]])),"")</f>
        <v>NOTREND</v>
      </c>
      <c r="AL1889" t="str">
        <f>MIS[[#This Row],[Broker]]</f>
        <v>AR</v>
      </c>
      <c r="AM1889" t="str">
        <f>MIS[[#This Row],[ClientID]]</f>
        <v>JPF1A119</v>
      </c>
    </row>
    <row r="1890" spans="1:39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214.35</v>
      </c>
      <c r="AE1890">
        <f>MIS[[#This Row],[OrderAverageTradedPrice]]*MIS[[#This Row],[OrderQuantity]]</f>
        <v>6033</v>
      </c>
      <c r="AF1890">
        <f>MIS[[#This Row],[LTP]]*MIS[[#This Row],[OrderQuantity]]</f>
        <v>4287</v>
      </c>
      <c r="AG1890">
        <f>IF(MIS[[#This Row],[OrderSide]]="SELL",MIS[[#This Row],[VALUE]]-MIS[[#This Row],[LIVE_VALUE]],MIS[[#This Row],[LIVE_VALUE]]-MIS[[#This Row],[VALUE]])</f>
        <v>1746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SENSEX2552082000PE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  <c r="AL1890" t="str">
        <f>MIS[[#This Row],[Broker]]</f>
        <v>AR</v>
      </c>
      <c r="AM1890" t="str">
        <f>MIS[[#This Row],[ClientID]]</f>
        <v>JPF1A121</v>
      </c>
    </row>
    <row r="1891" spans="1:39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250.5</v>
      </c>
      <c r="AE1891">
        <f>MIS[[#This Row],[OrderAverageTradedPrice]]*MIS[[#This Row],[OrderQuantity]]</f>
        <v>6822</v>
      </c>
      <c r="AF1891">
        <f>MIS[[#This Row],[LTP]]*MIS[[#This Row],[OrderQuantity]]</f>
        <v>5010</v>
      </c>
      <c r="AG1891">
        <f>IF(MIS[[#This Row],[OrderSide]]="SELL",MIS[[#This Row],[VALUE]]-MIS[[#This Row],[LIVE_VALUE]],MIS[[#This Row],[LIVE_VALUE]]-MIS[[#This Row],[VALUE]])</f>
        <v>1812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SENSEX2552082100PE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  <c r="AL1891" t="str">
        <f>MIS[[#This Row],[Broker]]</f>
        <v>AR</v>
      </c>
      <c r="AM1891" t="str">
        <f>MIS[[#This Row],[ClientID]]</f>
        <v>JPF1A184</v>
      </c>
    </row>
    <row r="1892" spans="1:39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323.5</v>
      </c>
      <c r="AE1892">
        <f>MIS[[#This Row],[OrderAverageTradedPrice]]*MIS[[#This Row],[OrderQuantity]]</f>
        <v>7681</v>
      </c>
      <c r="AF1892">
        <f>MIS[[#This Row],[LTP]]*MIS[[#This Row],[OrderQuantity]]</f>
        <v>6470</v>
      </c>
      <c r="AG1892">
        <f>IF(MIS[[#This Row],[OrderSide]]="SELL",MIS[[#This Row],[VALUE]]-MIS[[#This Row],[LIVE_VALUE]],MIS[[#This Row],[LIVE_VALUE]]-MIS[[#This Row],[VALUE]])</f>
        <v>1211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SENSEX2552082300CE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  <c r="AL1892" t="str">
        <f>MIS[[#This Row],[Broker]]</f>
        <v>AR</v>
      </c>
      <c r="AM1892" t="str">
        <f>MIS[[#This Row],[ClientID]]</f>
        <v>JPF1A200</v>
      </c>
    </row>
    <row r="1893" spans="1:39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66.5</v>
      </c>
      <c r="AE1893">
        <f>MIS[[#This Row],[OrderAverageTradedPrice]]*MIS[[#This Row],[OrderQuantity]]</f>
        <v>36412.999999999862</v>
      </c>
      <c r="AF1893">
        <f>MIS[[#This Row],[LTP]]*MIS[[#This Row],[OrderQuantity]]</f>
        <v>22610</v>
      </c>
      <c r="AG1893">
        <f>IF(MIS[[#This Row],[OrderSide]]="SELL",MIS[[#This Row],[VALUE]]-MIS[[#This Row],[LIVE_VALUE]],MIS[[#This Row],[LIVE_VALUE]]-MIS[[#This Row],[VALUE]])</f>
        <v>-13802.999999999862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SENSEX2552081200PE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  <c r="AL1893" t="str">
        <f>MIS[[#This Row],[Broker]]</f>
        <v>AR</v>
      </c>
      <c r="AM1893" t="str">
        <f>MIS[[#This Row],[ClientID]]</f>
        <v>JPF1A207</v>
      </c>
    </row>
    <row r="1894" spans="1:39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323.5</v>
      </c>
      <c r="AE1894">
        <f>MIS[[#This Row],[OrderAverageTradedPrice]]*MIS[[#This Row],[OrderQuantity]]</f>
        <v>7664</v>
      </c>
      <c r="AF1894">
        <f>MIS[[#This Row],[LTP]]*MIS[[#This Row],[OrderQuantity]]</f>
        <v>6470</v>
      </c>
      <c r="AG1894">
        <f>IF(MIS[[#This Row],[OrderSide]]="SELL",MIS[[#This Row],[VALUE]]-MIS[[#This Row],[LIVE_VALUE]],MIS[[#This Row],[LIVE_VALUE]]-MIS[[#This Row],[VALUE]])</f>
        <v>1194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SENSEX2552082300CE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  <c r="AL1894" t="str">
        <f>MIS[[#This Row],[Broker]]</f>
        <v>AR</v>
      </c>
      <c r="AM1894" t="str">
        <f>MIS[[#This Row],[ClientID]]</f>
        <v>JPF1A222</v>
      </c>
    </row>
    <row r="1895" spans="1:39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250.5</v>
      </c>
      <c r="AE1895">
        <f>MIS[[#This Row],[OrderAverageTradedPrice]]*MIS[[#This Row],[OrderQuantity]]</f>
        <v>6813</v>
      </c>
      <c r="AF1895">
        <f>MIS[[#This Row],[LTP]]*MIS[[#This Row],[OrderQuantity]]</f>
        <v>5010</v>
      </c>
      <c r="AG1895">
        <f>IF(MIS[[#This Row],[OrderSide]]="SELL",MIS[[#This Row],[VALUE]]-MIS[[#This Row],[LIVE_VALUE]],MIS[[#This Row],[LIVE_VALUE]]-MIS[[#This Row],[VALUE]])</f>
        <v>1803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  <c r="AL1895" t="str">
        <f>MIS[[#This Row],[Broker]]</f>
        <v>AR</v>
      </c>
      <c r="AM1895" t="str">
        <f>MIS[[#This Row],[ClientID]]</f>
        <v>JPF1A222</v>
      </c>
    </row>
    <row r="1896" spans="1:39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281</v>
      </c>
      <c r="AE1896">
        <f>MIS[[#This Row],[OrderAverageTradedPrice]]*MIS[[#This Row],[OrderQuantity]]</f>
        <v>6753</v>
      </c>
      <c r="AF1896">
        <f>MIS[[#This Row],[LTP]]*MIS[[#This Row],[OrderQuantity]]</f>
        <v>5620</v>
      </c>
      <c r="AG1896">
        <f>IF(MIS[[#This Row],[OrderSide]]="SELL",MIS[[#This Row],[VALUE]]-MIS[[#This Row],[LIVE_VALUE]],MIS[[#This Row],[LIVE_VALUE]]-MIS[[#This Row],[VALUE]])</f>
        <v>1133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SENSEX2552082400CE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  <c r="AL1896" t="str">
        <f>MIS[[#This Row],[Broker]]</f>
        <v>AR</v>
      </c>
      <c r="AM1896" t="str">
        <f>MIS[[#This Row],[ClientID]]</f>
        <v>JPF1D107</v>
      </c>
    </row>
    <row r="1897" spans="1:39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10.4</v>
      </c>
      <c r="AE1897">
        <f>MIS[[#This Row],[OrderAverageTradedPrice]]*MIS[[#This Row],[OrderQuantity]]</f>
        <v>361</v>
      </c>
      <c r="AF1897">
        <f>MIS[[#This Row],[LTP]]*MIS[[#This Row],[OrderQuantity]]</f>
        <v>208</v>
      </c>
      <c r="AG1897">
        <f>IF(MIS[[#This Row],[OrderSide]]="SELL",MIS[[#This Row],[VALUE]]-MIS[[#This Row],[LIVE_VALUE]],MIS[[#This Row],[LIVE_VALUE]]-MIS[[#This Row],[VALUE]])</f>
        <v>-153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97" t="str">
        <f>MIS[[#This Row],[TRADING SYMBOL]]</f>
        <v>SENSEX2552079700PE</v>
      </c>
      <c r="AJ1897" t="str">
        <f>IF(RIGHT(MIS[[#This Row],[Main/Hedge]],4)="MAIN","MAIN","HEDGE")</f>
        <v>HEDGE</v>
      </c>
      <c r="AK1897" t="str" cm="1">
        <f t="array" ref="AK1897">_xlfn._xlws.FILTER(Table4[Column1],ISNUMBER(SEARCH(Table4[Column1],MIS[[#This Row],[OrderUniqueIdentifier]])),"")</f>
        <v>NOTREND</v>
      </c>
      <c r="AL1897" t="str">
        <f>MIS[[#This Row],[Broker]]</f>
        <v>AR</v>
      </c>
      <c r="AM1897" t="str">
        <f>MIS[[#This Row],[ClientID]]</f>
        <v>JPF1D166</v>
      </c>
    </row>
    <row r="1898" spans="1:39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250.5</v>
      </c>
      <c r="AE1898">
        <f>MIS[[#This Row],[OrderAverageTradedPrice]]*MIS[[#This Row],[OrderQuantity]]</f>
        <v>6853</v>
      </c>
      <c r="AF1898">
        <f>MIS[[#This Row],[LTP]]*MIS[[#This Row],[OrderQuantity]]</f>
        <v>5010</v>
      </c>
      <c r="AG1898">
        <f>IF(MIS[[#This Row],[OrderSide]]="SELL",MIS[[#This Row],[VALUE]]-MIS[[#This Row],[LIVE_VALUE]],MIS[[#This Row],[LIVE_VALUE]]-MIS[[#This Row],[VALUE]])</f>
        <v>1843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SENSEX2552082100PE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  <c r="AL1898" t="str">
        <f>MIS[[#This Row],[Broker]]</f>
        <v>AR</v>
      </c>
      <c r="AM1898" t="str">
        <f>MIS[[#This Row],[ClientID]]</f>
        <v>JPF1G102</v>
      </c>
    </row>
    <row r="1899" spans="1:39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281</v>
      </c>
      <c r="AE1899">
        <f>MIS[[#This Row],[OrderAverageTradedPrice]]*MIS[[#This Row],[OrderQuantity]]</f>
        <v>6760</v>
      </c>
      <c r="AF1899">
        <f>MIS[[#This Row],[LTP]]*MIS[[#This Row],[OrderQuantity]]</f>
        <v>5620</v>
      </c>
      <c r="AG1899">
        <f>IF(MIS[[#This Row],[OrderSide]]="SELL",MIS[[#This Row],[VALUE]]-MIS[[#This Row],[LIVE_VALUE]],MIS[[#This Row],[LIVE_VALUE]]-MIS[[#This Row],[VALUE]])</f>
        <v>1140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  <c r="AL1899" t="str">
        <f>MIS[[#This Row],[Broker]]</f>
        <v>AR</v>
      </c>
      <c r="AM1899" t="str">
        <f>MIS[[#This Row],[ClientID]]</f>
        <v>JPF1G102</v>
      </c>
    </row>
    <row r="1900" spans="1:39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377</v>
      </c>
      <c r="AE1900">
        <f>MIS[[#This Row],[OrderAverageTradedPrice]]*MIS[[#This Row],[OrderQuantity]]</f>
        <v>8660</v>
      </c>
      <c r="AF1900">
        <f>MIS[[#This Row],[LTP]]*MIS[[#This Row],[OrderQuantity]]</f>
        <v>7540</v>
      </c>
      <c r="AG1900">
        <f>IF(MIS[[#This Row],[OrderSide]]="SELL",MIS[[#This Row],[VALUE]]-MIS[[#This Row],[LIVE_VALUE]],MIS[[#This Row],[LIVE_VALUE]]-MIS[[#This Row],[VALUE]])</f>
        <v>1120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SENSEX2552082200CE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  <c r="AL1900" t="str">
        <f>MIS[[#This Row],[Broker]]</f>
        <v>AR</v>
      </c>
      <c r="AM1900" t="str">
        <f>MIS[[#This Row],[ClientID]]</f>
        <v>JPF1G157</v>
      </c>
    </row>
    <row r="1901" spans="1:39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293.05</v>
      </c>
      <c r="AE1901">
        <f>MIS[[#This Row],[OrderAverageTradedPrice]]*MIS[[#This Row],[OrderQuantity]]</f>
        <v>7705</v>
      </c>
      <c r="AF1901">
        <f>MIS[[#This Row],[LTP]]*MIS[[#This Row],[OrderQuantity]]</f>
        <v>5861</v>
      </c>
      <c r="AG1901">
        <f>IF(MIS[[#This Row],[OrderSide]]="SELL",MIS[[#This Row],[VALUE]]-MIS[[#This Row],[LIVE_VALUE]],MIS[[#This Row],[LIVE_VALUE]]-MIS[[#This Row],[VALUE]])</f>
        <v>1844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SENSEX2552082200PE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  <c r="AL1901" t="str">
        <f>MIS[[#This Row],[Broker]]</f>
        <v>AR</v>
      </c>
      <c r="AM1901" t="str">
        <f>MIS[[#This Row],[ClientID]]</f>
        <v>JPF1G157</v>
      </c>
    </row>
    <row r="1902" spans="1:39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293.05</v>
      </c>
      <c r="AE1902">
        <f>MIS[[#This Row],[OrderAverageTradedPrice]]*MIS[[#This Row],[OrderQuantity]]</f>
        <v>7731</v>
      </c>
      <c r="AF1902">
        <f>MIS[[#This Row],[LTP]]*MIS[[#This Row],[OrderQuantity]]</f>
        <v>5861</v>
      </c>
      <c r="AG1902">
        <f>IF(MIS[[#This Row],[OrderSide]]="SELL",MIS[[#This Row],[VALUE]]-MIS[[#This Row],[LIVE_VALUE]],MIS[[#This Row],[LIVE_VALUE]]-MIS[[#This Row],[VALUE]])</f>
        <v>1870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SENSEX2552082200PE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  <c r="AL1902" t="str">
        <f>MIS[[#This Row],[Broker]]</f>
        <v>AR</v>
      </c>
      <c r="AM1902" t="str">
        <f>MIS[[#This Row],[ClientID]]</f>
        <v>JPF1H106</v>
      </c>
    </row>
    <row r="1903" spans="1:39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10.4</v>
      </c>
      <c r="AE1903">
        <f>MIS[[#This Row],[OrderAverageTradedPrice]]*MIS[[#This Row],[OrderQuantity]]</f>
        <v>3240</v>
      </c>
      <c r="AF1903">
        <f>MIS[[#This Row],[LTP]]*MIS[[#This Row],[OrderQuantity]]</f>
        <v>1872</v>
      </c>
      <c r="AG1903">
        <f>IF(MIS[[#This Row],[OrderSide]]="SELL",MIS[[#This Row],[VALUE]]-MIS[[#This Row],[LIVE_VALUE]],MIS[[#This Row],[LIVE_VALUE]]-MIS[[#This Row],[VALUE]])</f>
        <v>-1368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3" t="str">
        <f>MIS[[#This Row],[TRADING SYMBOL]]</f>
        <v>SENSEX2552079700PE</v>
      </c>
      <c r="AJ1903" t="str">
        <f>IF(RIGHT(MIS[[#This Row],[Main/Hedge]],4)="MAIN","MAIN","HEDGE")</f>
        <v>HEDGE</v>
      </c>
      <c r="AK1903" t="str" cm="1">
        <f t="array" ref="AK1903">_xlfn._xlws.FILTER(Table4[Column1],ISNUMBER(SEARCH(Table4[Column1],MIS[[#This Row],[OrderUniqueIdentifier]])),"")</f>
        <v>NOTREND</v>
      </c>
      <c r="AL1903" t="str">
        <f>MIS[[#This Row],[Broker]]</f>
        <v>AR</v>
      </c>
      <c r="AM1903" t="str">
        <f>MIS[[#This Row],[ClientID]]</f>
        <v>JPF1K110</v>
      </c>
    </row>
    <row r="1904" spans="1:39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293.05</v>
      </c>
      <c r="AE1904">
        <f>MIS[[#This Row],[OrderAverageTradedPrice]]*MIS[[#This Row],[OrderQuantity]]</f>
        <v>7710</v>
      </c>
      <c r="AF1904">
        <f>MIS[[#This Row],[LTP]]*MIS[[#This Row],[OrderQuantity]]</f>
        <v>5861</v>
      </c>
      <c r="AG1904">
        <f>IF(MIS[[#This Row],[OrderSide]]="SELL",MIS[[#This Row],[VALUE]]-MIS[[#This Row],[LIVE_VALUE]],MIS[[#This Row],[LIVE_VALUE]]-MIS[[#This Row],[VALUE]])</f>
        <v>1849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  <c r="AL1904" t="str">
        <f>MIS[[#This Row],[Broker]]</f>
        <v>AR</v>
      </c>
      <c r="AM1904" t="str">
        <f>MIS[[#This Row],[ClientID]]</f>
        <v>JPF1K163</v>
      </c>
    </row>
    <row r="1905" spans="1:39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214.35</v>
      </c>
      <c r="AE1905">
        <f>MIS[[#This Row],[OrderAverageTradedPrice]]*MIS[[#This Row],[OrderQuantity]]</f>
        <v>6031</v>
      </c>
      <c r="AF1905">
        <f>MIS[[#This Row],[LTP]]*MIS[[#This Row],[OrderQuantity]]</f>
        <v>4287</v>
      </c>
      <c r="AG1905">
        <f>IF(MIS[[#This Row],[OrderSide]]="SELL",MIS[[#This Row],[VALUE]]-MIS[[#This Row],[LIVE_VALUE]],MIS[[#This Row],[LIVE_VALUE]]-MIS[[#This Row],[VALUE]])</f>
        <v>1744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SENSEX2552082000PE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  <c r="AL1905" t="str">
        <f>MIS[[#This Row],[Broker]]</f>
        <v>AR</v>
      </c>
      <c r="AM1905" t="str">
        <f>MIS[[#This Row],[ClientID]]</f>
        <v>JPF1L102</v>
      </c>
    </row>
    <row r="1906" spans="1:39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250.5</v>
      </c>
      <c r="AE1906">
        <f>MIS[[#This Row],[OrderAverageTradedPrice]]*MIS[[#This Row],[OrderQuantity]]</f>
        <v>13668</v>
      </c>
      <c r="AF1906">
        <f>MIS[[#This Row],[LTP]]*MIS[[#This Row],[OrderQuantity]]</f>
        <v>10020</v>
      </c>
      <c r="AG1906">
        <f>IF(MIS[[#This Row],[OrderSide]]="SELL",MIS[[#This Row],[VALUE]]-MIS[[#This Row],[LIVE_VALUE]],MIS[[#This Row],[LIVE_VALUE]]-MIS[[#This Row],[VALUE]])</f>
        <v>3648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SENSEX2552082100PE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  <c r="AL1906" t="str">
        <f>MIS[[#This Row],[Broker]]</f>
        <v>AR</v>
      </c>
      <c r="AM1906" t="str">
        <f>MIS[[#This Row],[ClientID]]</f>
        <v>JPF1L103</v>
      </c>
    </row>
    <row r="1907" spans="1:39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281</v>
      </c>
      <c r="AE1907">
        <f>MIS[[#This Row],[OrderAverageTradedPrice]]*MIS[[#This Row],[OrderQuantity]]</f>
        <v>13516</v>
      </c>
      <c r="AF1907">
        <f>MIS[[#This Row],[LTP]]*MIS[[#This Row],[OrderQuantity]]</f>
        <v>11240</v>
      </c>
      <c r="AG1907">
        <f>IF(MIS[[#This Row],[OrderSide]]="SELL",MIS[[#This Row],[VALUE]]-MIS[[#This Row],[LIVE_VALUE]],MIS[[#This Row],[LIVE_VALUE]]-MIS[[#This Row],[VALUE]])</f>
        <v>2276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SENSEX2552082400CE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  <c r="AL1907" t="str">
        <f>MIS[[#This Row],[Broker]]</f>
        <v>AR</v>
      </c>
      <c r="AM1907" t="str">
        <f>MIS[[#This Row],[ClientID]]</f>
        <v>JPF1L103</v>
      </c>
    </row>
    <row r="1908" spans="1:39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7.35</v>
      </c>
      <c r="AE1908">
        <f>MIS[[#This Row],[OrderAverageTradedPrice]]*MIS[[#This Row],[OrderQuantity]]</f>
        <v>494</v>
      </c>
      <c r="AF1908">
        <f>MIS[[#This Row],[LTP]]*MIS[[#This Row],[OrderQuantity]]</f>
        <v>294</v>
      </c>
      <c r="AG1908">
        <f>IF(MIS[[#This Row],[OrderSide]]="SELL",MIS[[#This Row],[VALUE]]-MIS[[#This Row],[LIVE_VALUE]],MIS[[#This Row],[LIVE_VALUE]]-MIS[[#This Row],[VALUE]])</f>
        <v>-200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8" t="str">
        <f>MIS[[#This Row],[TRADING SYMBOL]]</f>
        <v>SENSEX2552084700CE</v>
      </c>
      <c r="AJ1908" t="str">
        <f>IF(RIGHT(MIS[[#This Row],[Main/Hedge]],4)="MAIN","MAIN","HEDGE")</f>
        <v>HEDGE</v>
      </c>
      <c r="AK1908" t="str" cm="1">
        <f t="array" ref="AK1908">_xlfn._xlws.FILTER(Table4[Column1],ISNUMBER(SEARCH(Table4[Column1],MIS[[#This Row],[OrderUniqueIdentifier]])),"")</f>
        <v>NOTREND</v>
      </c>
      <c r="AL1908" t="str">
        <f>MIS[[#This Row],[Broker]]</f>
        <v>AR</v>
      </c>
      <c r="AM1908" t="str">
        <f>MIS[[#This Row],[ClientID]]</f>
        <v>JPF1L103</v>
      </c>
    </row>
    <row r="1909" spans="1:39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281</v>
      </c>
      <c r="AE1909">
        <f>MIS[[#This Row],[OrderAverageTradedPrice]]*MIS[[#This Row],[OrderQuantity]]</f>
        <v>6766</v>
      </c>
      <c r="AF1909">
        <f>MIS[[#This Row],[LTP]]*MIS[[#This Row],[OrderQuantity]]</f>
        <v>5620</v>
      </c>
      <c r="AG1909">
        <f>IF(MIS[[#This Row],[OrderSide]]="SELL",MIS[[#This Row],[VALUE]]-MIS[[#This Row],[LIVE_VALUE]],MIS[[#This Row],[LIVE_VALUE]]-MIS[[#This Row],[VALUE]])</f>
        <v>1146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SENSEX2552082400CE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  <c r="AL1909" t="str">
        <f>MIS[[#This Row],[Broker]]</f>
        <v>AR</v>
      </c>
      <c r="AM1909" t="str">
        <f>MIS[[#This Row],[ClientID]]</f>
        <v>JPF1M118</v>
      </c>
    </row>
    <row r="1910" spans="1:39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214.35</v>
      </c>
      <c r="AE1910">
        <f>MIS[[#This Row],[OrderAverageTradedPrice]]*MIS[[#This Row],[OrderQuantity]]</f>
        <v>6017</v>
      </c>
      <c r="AF1910">
        <f>MIS[[#This Row],[LTP]]*MIS[[#This Row],[OrderQuantity]]</f>
        <v>4287</v>
      </c>
      <c r="AG1910">
        <f>IF(MIS[[#This Row],[OrderSide]]="SELL",MIS[[#This Row],[VALUE]]-MIS[[#This Row],[LIVE_VALUE]],MIS[[#This Row],[LIVE_VALUE]]-MIS[[#This Row],[VALUE]])</f>
        <v>1730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SENSEX2552082000PE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  <c r="AL1910" t="str">
        <f>MIS[[#This Row],[Broker]]</f>
        <v>AR</v>
      </c>
      <c r="AM1910" t="str">
        <f>MIS[[#This Row],[ClientID]]</f>
        <v>JPF1M170</v>
      </c>
    </row>
    <row r="1911" spans="1:39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10.4</v>
      </c>
      <c r="AE1911">
        <f>MIS[[#This Row],[OrderAverageTradedPrice]]*MIS[[#This Row],[OrderQuantity]]</f>
        <v>360</v>
      </c>
      <c r="AF1911">
        <f>MIS[[#This Row],[LTP]]*MIS[[#This Row],[OrderQuantity]]</f>
        <v>208</v>
      </c>
      <c r="AG1911">
        <f>IF(MIS[[#This Row],[OrderSide]]="SELL",MIS[[#This Row],[VALUE]]-MIS[[#This Row],[LIVE_VALUE]],MIS[[#This Row],[LIVE_VALUE]]-MIS[[#This Row],[VALUE]])</f>
        <v>-152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1" t="str">
        <f>MIS[[#This Row],[TRADING SYMBOL]]</f>
        <v>SENSEX2552079700PE</v>
      </c>
      <c r="AJ1911" t="str">
        <f>IF(RIGHT(MIS[[#This Row],[Main/Hedge]],4)="MAIN","MAIN","HEDGE")</f>
        <v>HEDGE</v>
      </c>
      <c r="AK1911" t="str" cm="1">
        <f t="array" ref="AK1911">_xlfn._xlws.FILTER(Table4[Column1],ISNUMBER(SEARCH(Table4[Column1],MIS[[#This Row],[OrderUniqueIdentifier]])),"")</f>
        <v>NOTREND</v>
      </c>
      <c r="AL1911" t="str">
        <f>MIS[[#This Row],[Broker]]</f>
        <v>AR</v>
      </c>
      <c r="AM1911" t="str">
        <f>MIS[[#This Row],[ClientID]]</f>
        <v>JPF1M170</v>
      </c>
    </row>
    <row r="1912" spans="1:39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214.35</v>
      </c>
      <c r="AE1912">
        <f>MIS[[#This Row],[OrderAverageTradedPrice]]*MIS[[#This Row],[OrderQuantity]]</f>
        <v>6016</v>
      </c>
      <c r="AF1912">
        <f>MIS[[#This Row],[LTP]]*MIS[[#This Row],[OrderQuantity]]</f>
        <v>4287</v>
      </c>
      <c r="AG1912">
        <f>IF(MIS[[#This Row],[OrderSide]]="SELL",MIS[[#This Row],[VALUE]]-MIS[[#This Row],[LIVE_VALUE]],MIS[[#This Row],[LIVE_VALUE]]-MIS[[#This Row],[VALUE]])</f>
        <v>1729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SENSEX2552082000PE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  <c r="AL1912" t="str">
        <f>MIS[[#This Row],[Broker]]</f>
        <v>AR</v>
      </c>
      <c r="AM1912" t="str">
        <f>MIS[[#This Row],[ClientID]]</f>
        <v>JPF1M174</v>
      </c>
    </row>
    <row r="1913" spans="1:39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11.65</v>
      </c>
      <c r="AE1913">
        <f>MIS[[#This Row],[OrderAverageTradedPrice]]*MIS[[#This Row],[OrderQuantity]]</f>
        <v>400</v>
      </c>
      <c r="AF1913">
        <f>MIS[[#This Row],[LTP]]*MIS[[#This Row],[OrderQuantity]]</f>
        <v>233</v>
      </c>
      <c r="AG1913">
        <f>IF(MIS[[#This Row],[OrderSide]]="SELL",MIS[[#This Row],[VALUE]]-MIS[[#This Row],[LIVE_VALUE]],MIS[[#This Row],[LIVE_VALUE]]-MIS[[#This Row],[VALUE]])</f>
        <v>-167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3" t="str">
        <f>MIS[[#This Row],[TRADING SYMBOL]]</f>
        <v>SENSEX2552079800PE</v>
      </c>
      <c r="AJ1913" t="str">
        <f>IF(RIGHT(MIS[[#This Row],[Main/Hedge]],4)="MAIN","MAIN","HEDGE")</f>
        <v>HEDGE</v>
      </c>
      <c r="AK1913" t="str" cm="1">
        <f t="array" ref="AK1913">_xlfn._xlws.FILTER(Table4[Column1],ISNUMBER(SEARCH(Table4[Column1],MIS[[#This Row],[OrderUniqueIdentifier]])),"")</f>
        <v>NOTREND</v>
      </c>
      <c r="AL1913" t="str">
        <f>MIS[[#This Row],[Broker]]</f>
        <v>AR</v>
      </c>
      <c r="AM1913" t="str">
        <f>MIS[[#This Row],[ClientID]]</f>
        <v>JPF1N167</v>
      </c>
    </row>
    <row r="1914" spans="1:39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293.05</v>
      </c>
      <c r="AE1914">
        <f>MIS[[#This Row],[OrderAverageTradedPrice]]*MIS[[#This Row],[OrderQuantity]]</f>
        <v>7730</v>
      </c>
      <c r="AF1914">
        <f>MIS[[#This Row],[LTP]]*MIS[[#This Row],[OrderQuantity]]</f>
        <v>5861</v>
      </c>
      <c r="AG1914">
        <f>IF(MIS[[#This Row],[OrderSide]]="SELL",MIS[[#This Row],[VALUE]]-MIS[[#This Row],[LIVE_VALUE]],MIS[[#This Row],[LIVE_VALUE]]-MIS[[#This Row],[VALUE]])</f>
        <v>1869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  <c r="AL1914" t="str">
        <f>MIS[[#This Row],[Broker]]</f>
        <v>AR</v>
      </c>
      <c r="AM1914" t="str">
        <f>MIS[[#This Row],[ClientID]]</f>
        <v>JPF1N169</v>
      </c>
    </row>
    <row r="1915" spans="1:39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323.5</v>
      </c>
      <c r="AE1915">
        <f>MIS[[#This Row],[OrderAverageTradedPrice]]*MIS[[#This Row],[OrderQuantity]]</f>
        <v>7681</v>
      </c>
      <c r="AF1915">
        <f>MIS[[#This Row],[LTP]]*MIS[[#This Row],[OrderQuantity]]</f>
        <v>6470</v>
      </c>
      <c r="AG1915">
        <f>IF(MIS[[#This Row],[OrderSide]]="SELL",MIS[[#This Row],[VALUE]]-MIS[[#This Row],[LIVE_VALUE]],MIS[[#This Row],[LIVE_VALUE]]-MIS[[#This Row],[VALUE]])</f>
        <v>1211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SENSEX2552082300CE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  <c r="AL1915" t="str">
        <f>MIS[[#This Row],[Broker]]</f>
        <v>AR</v>
      </c>
      <c r="AM1915" t="str">
        <f>MIS[[#This Row],[ClientID]]</f>
        <v>JPF1N169</v>
      </c>
    </row>
    <row r="1916" spans="1:39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7.35</v>
      </c>
      <c r="AE1916">
        <f>MIS[[#This Row],[OrderAverageTradedPrice]]*MIS[[#This Row],[OrderQuantity]]</f>
        <v>2717</v>
      </c>
      <c r="AF1916">
        <f>MIS[[#This Row],[LTP]]*MIS[[#This Row],[OrderQuantity]]</f>
        <v>1617</v>
      </c>
      <c r="AG1916">
        <f>IF(MIS[[#This Row],[OrderSide]]="SELL",MIS[[#This Row],[VALUE]]-MIS[[#This Row],[LIVE_VALUE]],MIS[[#This Row],[LIVE_VALUE]]-MIS[[#This Row],[VALUE]])</f>
        <v>-1100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6" t="str">
        <f>MIS[[#This Row],[TRADING SYMBOL]]</f>
        <v>SENSEX2552084700CE</v>
      </c>
      <c r="AJ1916" t="str">
        <f>IF(RIGHT(MIS[[#This Row],[Main/Hedge]],4)="MAIN","MAIN","HEDGE")</f>
        <v>HEDGE</v>
      </c>
      <c r="AK1916" t="str" cm="1">
        <f t="array" ref="AK1916">_xlfn._xlws.FILTER(Table4[Column1],ISNUMBER(SEARCH(Table4[Column1],MIS[[#This Row],[OrderUniqueIdentifier]])),"")</f>
        <v>NOTREND</v>
      </c>
      <c r="AL1916" t="str">
        <f>MIS[[#This Row],[Broker]]</f>
        <v>AR</v>
      </c>
      <c r="AM1916" t="str">
        <f>MIS[[#This Row],[ClientID]]</f>
        <v>JPF1N172</v>
      </c>
    </row>
    <row r="1917" spans="1:39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214.35</v>
      </c>
      <c r="AE1917">
        <f>MIS[[#This Row],[OrderAverageTradedPrice]]*MIS[[#This Row],[OrderQuantity]]</f>
        <v>6012</v>
      </c>
      <c r="AF1917">
        <f>MIS[[#This Row],[LTP]]*MIS[[#This Row],[OrderQuantity]]</f>
        <v>4287</v>
      </c>
      <c r="AG1917">
        <f>IF(MIS[[#This Row],[OrderSide]]="SELL",MIS[[#This Row],[VALUE]]-MIS[[#This Row],[LIVE_VALUE]],MIS[[#This Row],[LIVE_VALUE]]-MIS[[#This Row],[VALUE]])</f>
        <v>1725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SENSEX2552082000PE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  <c r="AL1917" t="str">
        <f>MIS[[#This Row],[Broker]]</f>
        <v>AR</v>
      </c>
      <c r="AM1917" t="str">
        <f>MIS[[#This Row],[ClientID]]</f>
        <v>JPF1N173</v>
      </c>
    </row>
    <row r="1918" spans="1:39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214.35</v>
      </c>
      <c r="AE1918">
        <f>MIS[[#This Row],[OrderAverageTradedPrice]]*MIS[[#This Row],[OrderQuantity]]</f>
        <v>6016</v>
      </c>
      <c r="AF1918">
        <f>MIS[[#This Row],[LTP]]*MIS[[#This Row],[OrderQuantity]]</f>
        <v>4287</v>
      </c>
      <c r="AG1918">
        <f>IF(MIS[[#This Row],[OrderSide]]="SELL",MIS[[#This Row],[VALUE]]-MIS[[#This Row],[LIVE_VALUE]],MIS[[#This Row],[LIVE_VALUE]]-MIS[[#This Row],[VALUE]])</f>
        <v>1729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SENSEX2552082000PE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  <c r="AL1918" t="str">
        <f>MIS[[#This Row],[Broker]]</f>
        <v>AR</v>
      </c>
      <c r="AM1918" t="str">
        <f>MIS[[#This Row],[ClientID]]</f>
        <v>JPF1O151</v>
      </c>
    </row>
    <row r="1919" spans="1:39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10.4</v>
      </c>
      <c r="AE1919">
        <f>MIS[[#This Row],[OrderAverageTradedPrice]]*MIS[[#This Row],[OrderQuantity]]</f>
        <v>359</v>
      </c>
      <c r="AF1919">
        <f>MIS[[#This Row],[LTP]]*MIS[[#This Row],[OrderQuantity]]</f>
        <v>208</v>
      </c>
      <c r="AG1919">
        <f>IF(MIS[[#This Row],[OrderSide]]="SELL",MIS[[#This Row],[VALUE]]-MIS[[#This Row],[LIVE_VALUE]],MIS[[#This Row],[LIVE_VALUE]]-MIS[[#This Row],[VALUE]])</f>
        <v>-151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9" t="str">
        <f>MIS[[#This Row],[TRADING SYMBOL]]</f>
        <v>SENSEX2552079700PE</v>
      </c>
      <c r="AJ1919" t="str">
        <f>IF(RIGHT(MIS[[#This Row],[Main/Hedge]],4)="MAIN","MAIN","HEDGE")</f>
        <v>HEDGE</v>
      </c>
      <c r="AK1919" t="str" cm="1">
        <f t="array" ref="AK1919">_xlfn._xlws.FILTER(Table4[Column1],ISNUMBER(SEARCH(Table4[Column1],MIS[[#This Row],[OrderUniqueIdentifier]])),"")</f>
        <v>NOTREND</v>
      </c>
      <c r="AL1919" t="str">
        <f>MIS[[#This Row],[Broker]]</f>
        <v>AR</v>
      </c>
      <c r="AM1919" t="str">
        <f>MIS[[#This Row],[ClientID]]</f>
        <v>JPF1O151</v>
      </c>
    </row>
    <row r="1920" spans="1:39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281</v>
      </c>
      <c r="AE1920">
        <f>MIS[[#This Row],[OrderAverageTradedPrice]]*MIS[[#This Row],[OrderQuantity]]</f>
        <v>6750</v>
      </c>
      <c r="AF1920">
        <f>MIS[[#This Row],[LTP]]*MIS[[#This Row],[OrderQuantity]]</f>
        <v>5620</v>
      </c>
      <c r="AG1920">
        <f>IF(MIS[[#This Row],[OrderSide]]="SELL",MIS[[#This Row],[VALUE]]-MIS[[#This Row],[LIVE_VALUE]],MIS[[#This Row],[LIVE_VALUE]]-MIS[[#This Row],[VALUE]])</f>
        <v>1130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SENSEX2552082400CE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  <c r="AL1920" t="str">
        <f>MIS[[#This Row],[Broker]]</f>
        <v>AR</v>
      </c>
      <c r="AM1920" t="str">
        <f>MIS[[#This Row],[ClientID]]</f>
        <v>JPF1P111</v>
      </c>
    </row>
    <row r="1921" spans="1:39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281</v>
      </c>
      <c r="AE1921">
        <f>MIS[[#This Row],[OrderAverageTradedPrice]]*MIS[[#This Row],[OrderQuantity]]</f>
        <v>13524</v>
      </c>
      <c r="AF1921">
        <f>MIS[[#This Row],[LTP]]*MIS[[#This Row],[OrderQuantity]]</f>
        <v>11240</v>
      </c>
      <c r="AG1921">
        <f>IF(MIS[[#This Row],[OrderSide]]="SELL",MIS[[#This Row],[VALUE]]-MIS[[#This Row],[LIVE_VALUE]],MIS[[#This Row],[LIVE_VALUE]]-MIS[[#This Row],[VALUE]])</f>
        <v>2284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  <c r="AL1921" t="str">
        <f>MIS[[#This Row],[Broker]]</f>
        <v>AR</v>
      </c>
      <c r="AM1921" t="str">
        <f>MIS[[#This Row],[ClientID]]</f>
        <v>JPF1P165</v>
      </c>
    </row>
    <row r="1922" spans="1:39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7.35</v>
      </c>
      <c r="AE1922">
        <f>MIS[[#This Row],[OrderAverageTradedPrice]]*MIS[[#This Row],[OrderQuantity]]</f>
        <v>492</v>
      </c>
      <c r="AF1922">
        <f>MIS[[#This Row],[LTP]]*MIS[[#This Row],[OrderQuantity]]</f>
        <v>294</v>
      </c>
      <c r="AG1922">
        <f>IF(MIS[[#This Row],[OrderSide]]="SELL",MIS[[#This Row],[VALUE]]-MIS[[#This Row],[LIVE_VALUE]],MIS[[#This Row],[LIVE_VALUE]]-MIS[[#This Row],[VALUE]])</f>
        <v>-198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2" t="str">
        <f>MIS[[#This Row],[TRADING SYMBOL]]</f>
        <v>SENSEX2552084700CE</v>
      </c>
      <c r="AJ1922" t="str">
        <f>IF(RIGHT(MIS[[#This Row],[Main/Hedge]],4)="MAIN","MAIN","HEDGE")</f>
        <v>HEDGE</v>
      </c>
      <c r="AK1922" t="str" cm="1">
        <f t="array" ref="AK1922">_xlfn._xlws.FILTER(Table4[Column1],ISNUMBER(SEARCH(Table4[Column1],MIS[[#This Row],[OrderUniqueIdentifier]])),"")</f>
        <v>NOTREND</v>
      </c>
      <c r="AL1922" t="str">
        <f>MIS[[#This Row],[Broker]]</f>
        <v>AR</v>
      </c>
      <c r="AM1922" t="str">
        <f>MIS[[#This Row],[ClientID]]</f>
        <v>JPF1P165</v>
      </c>
    </row>
    <row r="1923" spans="1:39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250.5</v>
      </c>
      <c r="AE1923">
        <f>MIS[[#This Row],[OrderAverageTradedPrice]]*MIS[[#This Row],[OrderQuantity]]</f>
        <v>6813</v>
      </c>
      <c r="AF1923">
        <f>MIS[[#This Row],[LTP]]*MIS[[#This Row],[OrderQuantity]]</f>
        <v>5010</v>
      </c>
      <c r="AG1923">
        <f>IF(MIS[[#This Row],[OrderSide]]="SELL",MIS[[#This Row],[VALUE]]-MIS[[#This Row],[LIVE_VALUE]],MIS[[#This Row],[LIVE_VALUE]]-MIS[[#This Row],[VALUE]])</f>
        <v>1803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SENSEX2552082100PE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  <c r="AL1923" t="str">
        <f>MIS[[#This Row],[Broker]]</f>
        <v>AR</v>
      </c>
      <c r="AM1923" t="str">
        <f>MIS[[#This Row],[ClientID]]</f>
        <v>JPF1P170</v>
      </c>
    </row>
    <row r="1924" spans="1:39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214.35</v>
      </c>
      <c r="AE1924">
        <f>MIS[[#This Row],[OrderAverageTradedPrice]]*MIS[[#This Row],[OrderQuantity]]</f>
        <v>6048</v>
      </c>
      <c r="AF1924">
        <f>MIS[[#This Row],[LTP]]*MIS[[#This Row],[OrderQuantity]]</f>
        <v>4287</v>
      </c>
      <c r="AG1924">
        <f>IF(MIS[[#This Row],[OrderSide]]="SELL",MIS[[#This Row],[VALUE]]-MIS[[#This Row],[LIVE_VALUE]],MIS[[#This Row],[LIVE_VALUE]]-MIS[[#This Row],[VALUE]])</f>
        <v>1761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SENSEX2552082000PE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  <c r="AL1924" t="str">
        <f>MIS[[#This Row],[Broker]]</f>
        <v>AR</v>
      </c>
      <c r="AM1924" t="str">
        <f>MIS[[#This Row],[ClientID]]</f>
        <v>JPF1R134</v>
      </c>
    </row>
    <row r="1925" spans="1:39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10.4</v>
      </c>
      <c r="AE1925">
        <f>MIS[[#This Row],[OrderAverageTradedPrice]]*MIS[[#This Row],[OrderQuantity]]</f>
        <v>360</v>
      </c>
      <c r="AF1925">
        <f>MIS[[#This Row],[LTP]]*MIS[[#This Row],[OrderQuantity]]</f>
        <v>208</v>
      </c>
      <c r="AG1925">
        <f>IF(MIS[[#This Row],[OrderSide]]="SELL",MIS[[#This Row],[VALUE]]-MIS[[#This Row],[LIVE_VALUE]],MIS[[#This Row],[LIVE_VALUE]]-MIS[[#This Row],[VALUE]])</f>
        <v>-152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5" t="str">
        <f>MIS[[#This Row],[TRADING SYMBOL]]</f>
        <v>SENSEX2552079700PE</v>
      </c>
      <c r="AJ1925" t="str">
        <f>IF(RIGHT(MIS[[#This Row],[Main/Hedge]],4)="MAIN","MAIN","HEDGE")</f>
        <v>HEDGE</v>
      </c>
      <c r="AK1925" t="str" cm="1">
        <f t="array" ref="AK1925">_xlfn._xlws.FILTER(Table4[Column1],ISNUMBER(SEARCH(Table4[Column1],MIS[[#This Row],[OrderUniqueIdentifier]])),"")</f>
        <v>NOTREND</v>
      </c>
      <c r="AL1925" t="str">
        <f>MIS[[#This Row],[Broker]]</f>
        <v>AR</v>
      </c>
      <c r="AM1925" t="str">
        <f>MIS[[#This Row],[ClientID]]</f>
        <v>JPF1R134</v>
      </c>
    </row>
    <row r="1926" spans="1:39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214.35</v>
      </c>
      <c r="AE1926">
        <f>MIS[[#This Row],[OrderAverageTradedPrice]]*MIS[[#This Row],[OrderQuantity]]</f>
        <v>6019</v>
      </c>
      <c r="AF1926">
        <f>MIS[[#This Row],[LTP]]*MIS[[#This Row],[OrderQuantity]]</f>
        <v>4287</v>
      </c>
      <c r="AG1926">
        <f>IF(MIS[[#This Row],[OrderSide]]="SELL",MIS[[#This Row],[VALUE]]-MIS[[#This Row],[LIVE_VALUE]],MIS[[#This Row],[LIVE_VALUE]]-MIS[[#This Row],[VALUE]])</f>
        <v>1732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SENSEX2552082000PE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  <c r="AL1926" t="str">
        <f>MIS[[#This Row],[Broker]]</f>
        <v>AR</v>
      </c>
      <c r="AM1926" t="str">
        <f>MIS[[#This Row],[ClientID]]</f>
        <v>JPF1R194</v>
      </c>
    </row>
    <row r="1927" spans="1:39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214.35</v>
      </c>
      <c r="AE1927">
        <f>MIS[[#This Row],[OrderAverageTradedPrice]]*MIS[[#This Row],[OrderQuantity]]</f>
        <v>12042</v>
      </c>
      <c r="AF1927">
        <f>MIS[[#This Row],[LTP]]*MIS[[#This Row],[OrderQuantity]]</f>
        <v>8574</v>
      </c>
      <c r="AG1927">
        <f>IF(MIS[[#This Row],[OrderSide]]="SELL",MIS[[#This Row],[VALUE]]-MIS[[#This Row],[LIVE_VALUE]],MIS[[#This Row],[LIVE_VALUE]]-MIS[[#This Row],[VALUE]])</f>
        <v>3468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SENSEX2552082000PE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  <c r="AL1927" t="str">
        <f>MIS[[#This Row],[Broker]]</f>
        <v>AR</v>
      </c>
      <c r="AM1927" t="str">
        <f>MIS[[#This Row],[ClientID]]</f>
        <v>JPF1R199</v>
      </c>
    </row>
    <row r="1928" spans="1:39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10.4</v>
      </c>
      <c r="AE1928">
        <f>MIS[[#This Row],[OrderAverageTradedPrice]]*MIS[[#This Row],[OrderQuantity]]</f>
        <v>720</v>
      </c>
      <c r="AF1928">
        <f>MIS[[#This Row],[LTP]]*MIS[[#This Row],[OrderQuantity]]</f>
        <v>416</v>
      </c>
      <c r="AG1928">
        <f>IF(MIS[[#This Row],[OrderSide]]="SELL",MIS[[#This Row],[VALUE]]-MIS[[#This Row],[LIVE_VALUE]],MIS[[#This Row],[LIVE_VALUE]]-MIS[[#This Row],[VALUE]])</f>
        <v>-304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8" t="str">
        <f>MIS[[#This Row],[TRADING SYMBOL]]</f>
        <v>SENSEX2552079700PE</v>
      </c>
      <c r="AJ1928" t="str">
        <f>IF(RIGHT(MIS[[#This Row],[Main/Hedge]],4)="MAIN","MAIN","HEDGE")</f>
        <v>HEDGE</v>
      </c>
      <c r="AK1928" t="str" cm="1">
        <f t="array" ref="AK1928">_xlfn._xlws.FILTER(Table4[Column1],ISNUMBER(SEARCH(Table4[Column1],MIS[[#This Row],[OrderUniqueIdentifier]])),"")</f>
        <v>NOTREND</v>
      </c>
      <c r="AL1928" t="str">
        <f>MIS[[#This Row],[Broker]]</f>
        <v>AR</v>
      </c>
      <c r="AM1928" t="str">
        <f>MIS[[#This Row],[ClientID]]</f>
        <v>JPF1R199</v>
      </c>
    </row>
    <row r="1929" spans="1:39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10.4</v>
      </c>
      <c r="AE1929">
        <f>MIS[[#This Row],[OrderAverageTradedPrice]]*MIS[[#This Row],[OrderQuantity]]</f>
        <v>1805</v>
      </c>
      <c r="AF1929">
        <f>MIS[[#This Row],[LTP]]*MIS[[#This Row],[OrderQuantity]]</f>
        <v>1040</v>
      </c>
      <c r="AG1929">
        <f>IF(MIS[[#This Row],[OrderSide]]="SELL",MIS[[#This Row],[VALUE]]-MIS[[#This Row],[LIVE_VALUE]],MIS[[#This Row],[LIVE_VALUE]]-MIS[[#This Row],[VALUE]])</f>
        <v>-765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9" t="str">
        <f>MIS[[#This Row],[TRADING SYMBOL]]</f>
        <v>SENSEX2552079700PE</v>
      </c>
      <c r="AJ1929" t="str">
        <f>IF(RIGHT(MIS[[#This Row],[Main/Hedge]],4)="MAIN","MAIN","HEDGE")</f>
        <v>HEDGE</v>
      </c>
      <c r="AK1929" t="str" cm="1">
        <f t="array" ref="AK1929">_xlfn._xlws.FILTER(Table4[Column1],ISNUMBER(SEARCH(Table4[Column1],MIS[[#This Row],[OrderUniqueIdentifier]])),"")</f>
        <v>NOTREND</v>
      </c>
      <c r="AL1929" t="str">
        <f>MIS[[#This Row],[Broker]]</f>
        <v>AR</v>
      </c>
      <c r="AM1929" t="str">
        <f>MIS[[#This Row],[ClientID]]</f>
        <v>JPF1R202</v>
      </c>
    </row>
    <row r="1930" spans="1:39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250.5</v>
      </c>
      <c r="AE1930">
        <f>MIS[[#This Row],[OrderAverageTradedPrice]]*MIS[[#This Row],[OrderQuantity]]</f>
        <v>13632</v>
      </c>
      <c r="AF1930">
        <f>MIS[[#This Row],[LTP]]*MIS[[#This Row],[OrderQuantity]]</f>
        <v>10020</v>
      </c>
      <c r="AG1930">
        <f>IF(MIS[[#This Row],[OrderSide]]="SELL",MIS[[#This Row],[VALUE]]-MIS[[#This Row],[LIVE_VALUE]],MIS[[#This Row],[LIVE_VALUE]]-MIS[[#This Row],[VALUE]])</f>
        <v>3612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SENSEX2552082100PE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  <c r="AL1930" t="str">
        <f>MIS[[#This Row],[Broker]]</f>
        <v>AR</v>
      </c>
      <c r="AM1930" t="str">
        <f>MIS[[#This Row],[ClientID]]</f>
        <v>JPF1R205</v>
      </c>
    </row>
    <row r="1931" spans="1:39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293.05</v>
      </c>
      <c r="AE1931">
        <f>MIS[[#This Row],[OrderAverageTradedPrice]]*MIS[[#This Row],[OrderQuantity]]</f>
        <v>7713</v>
      </c>
      <c r="AF1931">
        <f>MIS[[#This Row],[LTP]]*MIS[[#This Row],[OrderQuantity]]</f>
        <v>5861</v>
      </c>
      <c r="AG1931">
        <f>IF(MIS[[#This Row],[OrderSide]]="SELL",MIS[[#This Row],[VALUE]]-MIS[[#This Row],[LIVE_VALUE]],MIS[[#This Row],[LIVE_VALUE]]-MIS[[#This Row],[VALUE]])</f>
        <v>1852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  <c r="AL1931" t="str">
        <f>MIS[[#This Row],[Broker]]</f>
        <v>AR</v>
      </c>
      <c r="AM1931" t="str">
        <f>MIS[[#This Row],[ClientID]]</f>
        <v>JPF1R212</v>
      </c>
    </row>
    <row r="1932" spans="1:39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7.35</v>
      </c>
      <c r="AE1932">
        <f>MIS[[#This Row],[OrderAverageTradedPrice]]*MIS[[#This Row],[OrderQuantity]]</f>
        <v>1965</v>
      </c>
      <c r="AF1932">
        <f>MIS[[#This Row],[LTP]]*MIS[[#This Row],[OrderQuantity]]</f>
        <v>1176</v>
      </c>
      <c r="AG1932">
        <f>IF(MIS[[#This Row],[OrderSide]]="SELL",MIS[[#This Row],[VALUE]]-MIS[[#This Row],[LIVE_VALUE]],MIS[[#This Row],[LIVE_VALUE]]-MIS[[#This Row],[VALUE]])</f>
        <v>-789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2" t="str">
        <f>MIS[[#This Row],[TRADING SYMBOL]]</f>
        <v>SENSEX2552084700CE</v>
      </c>
      <c r="AJ1932" t="str">
        <f>IF(RIGHT(MIS[[#This Row],[Main/Hedge]],4)="MAIN","MAIN","HEDGE")</f>
        <v>HEDGE</v>
      </c>
      <c r="AK1932" t="str" cm="1">
        <f t="array" ref="AK1932">_xlfn._xlws.FILTER(Table4[Column1],ISNUMBER(SEARCH(Table4[Column1],MIS[[#This Row],[OrderUniqueIdentifier]])),"")</f>
        <v>NOTREND</v>
      </c>
      <c r="AL1932" t="str">
        <f>MIS[[#This Row],[Broker]]</f>
        <v>AR</v>
      </c>
      <c r="AM1932" t="str">
        <f>MIS[[#This Row],[ClientID]]</f>
        <v>JPF1S132</v>
      </c>
    </row>
    <row r="1933" spans="1:39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377</v>
      </c>
      <c r="AE1933">
        <f>MIS[[#This Row],[OrderAverageTradedPrice]]*MIS[[#This Row],[OrderQuantity]]</f>
        <v>8699</v>
      </c>
      <c r="AF1933">
        <f>MIS[[#This Row],[LTP]]*MIS[[#This Row],[OrderQuantity]]</f>
        <v>7540</v>
      </c>
      <c r="AG1933">
        <f>IF(MIS[[#This Row],[OrderSide]]="SELL",MIS[[#This Row],[VALUE]]-MIS[[#This Row],[LIVE_VALUE]],MIS[[#This Row],[LIVE_VALUE]]-MIS[[#This Row],[VALUE]])</f>
        <v>1159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SENSEX2552082200CE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  <c r="AL1933" t="str">
        <f>MIS[[#This Row],[Broker]]</f>
        <v>AR</v>
      </c>
      <c r="AM1933" t="str">
        <f>MIS[[#This Row],[ClientID]]</f>
        <v>JPF1S138</v>
      </c>
    </row>
    <row r="1934" spans="1:39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7.35</v>
      </c>
      <c r="AE1934">
        <f>MIS[[#This Row],[OrderAverageTradedPrice]]*MIS[[#This Row],[OrderQuantity]]</f>
        <v>492</v>
      </c>
      <c r="AF1934">
        <f>MIS[[#This Row],[LTP]]*MIS[[#This Row],[OrderQuantity]]</f>
        <v>294</v>
      </c>
      <c r="AG1934">
        <f>IF(MIS[[#This Row],[OrderSide]]="SELL",MIS[[#This Row],[VALUE]]-MIS[[#This Row],[LIVE_VALUE]],MIS[[#This Row],[LIVE_VALUE]]-MIS[[#This Row],[VALUE]])</f>
        <v>-198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4" t="str">
        <f>MIS[[#This Row],[TRADING SYMBOL]]</f>
        <v>SENSEX2552084700CE</v>
      </c>
      <c r="AJ1934" t="str">
        <f>IF(RIGHT(MIS[[#This Row],[Main/Hedge]],4)="MAIN","MAIN","HEDGE")</f>
        <v>HEDGE</v>
      </c>
      <c r="AK1934" t="str" cm="1">
        <f t="array" ref="AK1934">_xlfn._xlws.FILTER(Table4[Column1],ISNUMBER(SEARCH(Table4[Column1],MIS[[#This Row],[OrderUniqueIdentifier]])),"")</f>
        <v>NOTREND</v>
      </c>
      <c r="AL1934" t="str">
        <f>MIS[[#This Row],[Broker]]</f>
        <v>AR</v>
      </c>
      <c r="AM1934" t="str">
        <f>MIS[[#This Row],[ClientID]]</f>
        <v>JPF1S152</v>
      </c>
    </row>
    <row r="1935" spans="1:39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214.35</v>
      </c>
      <c r="AE1935">
        <f>MIS[[#This Row],[OrderAverageTradedPrice]]*MIS[[#This Row],[OrderQuantity]]</f>
        <v>6024</v>
      </c>
      <c r="AF1935">
        <f>MIS[[#This Row],[LTP]]*MIS[[#This Row],[OrderQuantity]]</f>
        <v>4287</v>
      </c>
      <c r="AG1935">
        <f>IF(MIS[[#This Row],[OrderSide]]="SELL",MIS[[#This Row],[VALUE]]-MIS[[#This Row],[LIVE_VALUE]],MIS[[#This Row],[LIVE_VALUE]]-MIS[[#This Row],[VALUE]])</f>
        <v>1737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SENSEX2552082000PE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  <c r="AL1935" t="str">
        <f>MIS[[#This Row],[Broker]]</f>
        <v>AR</v>
      </c>
      <c r="AM1935" t="str">
        <f>MIS[[#This Row],[ClientID]]</f>
        <v>JPF1S210</v>
      </c>
    </row>
    <row r="1936" spans="1:39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7.35</v>
      </c>
      <c r="AE1936">
        <f>MIS[[#This Row],[OrderAverageTradedPrice]]*MIS[[#This Row],[OrderQuantity]]</f>
        <v>1722</v>
      </c>
      <c r="AF1936">
        <f>MIS[[#This Row],[LTP]]*MIS[[#This Row],[OrderQuantity]]</f>
        <v>1029</v>
      </c>
      <c r="AG1936">
        <f>IF(MIS[[#This Row],[OrderSide]]="SELL",MIS[[#This Row],[VALUE]]-MIS[[#This Row],[LIVE_VALUE]],MIS[[#This Row],[LIVE_VALUE]]-MIS[[#This Row],[VALUE]])</f>
        <v>-693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6" t="str">
        <f>MIS[[#This Row],[TRADING SYMBOL]]</f>
        <v>SENSEX2552084700CE</v>
      </c>
      <c r="AJ1936" t="str">
        <f>IF(RIGHT(MIS[[#This Row],[Main/Hedge]],4)="MAIN","MAIN","HEDGE")</f>
        <v>HEDGE</v>
      </c>
      <c r="AK1936" t="str" cm="1">
        <f t="array" ref="AK1936">_xlfn._xlws.FILTER(Table4[Column1],ISNUMBER(SEARCH(Table4[Column1],MIS[[#This Row],[OrderUniqueIdentifier]])),"")</f>
        <v>NOTREND</v>
      </c>
      <c r="AL1936" t="str">
        <f>MIS[[#This Row],[Broker]]</f>
        <v>AR</v>
      </c>
      <c r="AM1936" t="str">
        <f>MIS[[#This Row],[ClientID]]</f>
        <v>JPF1S215</v>
      </c>
    </row>
    <row r="1937" spans="1:39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281</v>
      </c>
      <c r="AE1937">
        <f>MIS[[#This Row],[OrderAverageTradedPrice]]*MIS[[#This Row],[OrderQuantity]]</f>
        <v>6747</v>
      </c>
      <c r="AF1937">
        <f>MIS[[#This Row],[LTP]]*MIS[[#This Row],[OrderQuantity]]</f>
        <v>5620</v>
      </c>
      <c r="AG1937">
        <f>IF(MIS[[#This Row],[OrderSide]]="SELL",MIS[[#This Row],[VALUE]]-MIS[[#This Row],[LIVE_VALUE]],MIS[[#This Row],[LIVE_VALUE]]-MIS[[#This Row],[VALUE]])</f>
        <v>1127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SENSEX2552082400CE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  <c r="AL1937" t="str">
        <f>MIS[[#This Row],[Broker]]</f>
        <v>AR</v>
      </c>
      <c r="AM1937" t="str">
        <f>MIS[[#This Row],[ClientID]]</f>
        <v>JPF1S218</v>
      </c>
    </row>
    <row r="1938" spans="1:39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214.35</v>
      </c>
      <c r="AE1938">
        <f>MIS[[#This Row],[OrderAverageTradedPrice]]*MIS[[#This Row],[OrderQuantity]]</f>
        <v>6012</v>
      </c>
      <c r="AF1938">
        <f>MIS[[#This Row],[LTP]]*MIS[[#This Row],[OrderQuantity]]</f>
        <v>4287</v>
      </c>
      <c r="AG1938">
        <f>IF(MIS[[#This Row],[OrderSide]]="SELL",MIS[[#This Row],[VALUE]]-MIS[[#This Row],[LIVE_VALUE]],MIS[[#This Row],[LIVE_VALUE]]-MIS[[#This Row],[VALUE]])</f>
        <v>1725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SENSEX2552082000PE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  <c r="AL1938" t="str">
        <f>MIS[[#This Row],[Broker]]</f>
        <v>AR</v>
      </c>
      <c r="AM1938" t="str">
        <f>MIS[[#This Row],[ClientID]]</f>
        <v>JPF1S218</v>
      </c>
    </row>
    <row r="1939" spans="1:39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281</v>
      </c>
      <c r="AE1939">
        <f>MIS[[#This Row],[OrderAverageTradedPrice]]*MIS[[#This Row],[OrderQuantity]]</f>
        <v>6755</v>
      </c>
      <c r="AF1939">
        <f>MIS[[#This Row],[LTP]]*MIS[[#This Row],[OrderQuantity]]</f>
        <v>5620</v>
      </c>
      <c r="AG1939">
        <f>IF(MIS[[#This Row],[OrderSide]]="SELL",MIS[[#This Row],[VALUE]]-MIS[[#This Row],[LIVE_VALUE]],MIS[[#This Row],[LIVE_VALUE]]-MIS[[#This Row],[VALUE]])</f>
        <v>1135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SENSEX2552082400CE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  <c r="AL1939" t="str">
        <f>MIS[[#This Row],[Broker]]</f>
        <v>AR</v>
      </c>
      <c r="AM1939" t="str">
        <f>MIS[[#This Row],[ClientID]]</f>
        <v>JPF1S233</v>
      </c>
    </row>
    <row r="1940" spans="1:39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250.5</v>
      </c>
      <c r="AE1940">
        <f>MIS[[#This Row],[OrderAverageTradedPrice]]*MIS[[#This Row],[OrderQuantity]]</f>
        <v>13636</v>
      </c>
      <c r="AF1940">
        <f>MIS[[#This Row],[LTP]]*MIS[[#This Row],[OrderQuantity]]</f>
        <v>10020</v>
      </c>
      <c r="AG1940">
        <f>IF(MIS[[#This Row],[OrderSide]]="SELL",MIS[[#This Row],[VALUE]]-MIS[[#This Row],[LIVE_VALUE]],MIS[[#This Row],[LIVE_VALUE]]-MIS[[#This Row],[VALUE]])</f>
        <v>3616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SENSEX2552082100PE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  <c r="AL1940" t="str">
        <f>MIS[[#This Row],[Broker]]</f>
        <v>AR</v>
      </c>
      <c r="AM1940" t="str">
        <f>MIS[[#This Row],[ClientID]]</f>
        <v>JPF1S241</v>
      </c>
    </row>
    <row r="1941" spans="1:39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7.35</v>
      </c>
      <c r="AE1941">
        <f>MIS[[#This Row],[OrderAverageTradedPrice]]*MIS[[#This Row],[OrderQuantity]]</f>
        <v>494</v>
      </c>
      <c r="AF1941">
        <f>MIS[[#This Row],[LTP]]*MIS[[#This Row],[OrderQuantity]]</f>
        <v>294</v>
      </c>
      <c r="AG1941">
        <f>IF(MIS[[#This Row],[OrderSide]]="SELL",MIS[[#This Row],[VALUE]]-MIS[[#This Row],[LIVE_VALUE]],MIS[[#This Row],[LIVE_VALUE]]-MIS[[#This Row],[VALUE]])</f>
        <v>-200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1" t="str">
        <f>MIS[[#This Row],[TRADING SYMBOL]]</f>
        <v>SENSEX2552084700CE</v>
      </c>
      <c r="AJ1941" t="str">
        <f>IF(RIGHT(MIS[[#This Row],[Main/Hedge]],4)="MAIN","MAIN","HEDGE")</f>
        <v>HEDGE</v>
      </c>
      <c r="AK1941" t="str" cm="1">
        <f t="array" ref="AK1941">_xlfn._xlws.FILTER(Table4[Column1],ISNUMBER(SEARCH(Table4[Column1],MIS[[#This Row],[OrderUniqueIdentifier]])),"")</f>
        <v>NOTREND</v>
      </c>
      <c r="AL1941" t="str">
        <f>MIS[[#This Row],[Broker]]</f>
        <v>AR</v>
      </c>
      <c r="AM1941" t="str">
        <f>MIS[[#This Row],[ClientID]]</f>
        <v>JPF1S241</v>
      </c>
    </row>
    <row r="1942" spans="1:39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323.5</v>
      </c>
      <c r="AE1942">
        <f>MIS[[#This Row],[OrderAverageTradedPrice]]*MIS[[#This Row],[OrderQuantity]]</f>
        <v>7677</v>
      </c>
      <c r="AF1942">
        <f>MIS[[#This Row],[LTP]]*MIS[[#This Row],[OrderQuantity]]</f>
        <v>6470</v>
      </c>
      <c r="AG1942">
        <f>IF(MIS[[#This Row],[OrderSide]]="SELL",MIS[[#This Row],[VALUE]]-MIS[[#This Row],[LIVE_VALUE]],MIS[[#This Row],[LIVE_VALUE]]-MIS[[#This Row],[VALUE]])</f>
        <v>1207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SENSEX2552082300CE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  <c r="AL1942" t="str">
        <f>MIS[[#This Row],[Broker]]</f>
        <v>AR</v>
      </c>
      <c r="AM1942" t="str">
        <f>MIS[[#This Row],[ClientID]]</f>
        <v>JPF1V101</v>
      </c>
    </row>
    <row r="1943" spans="1:39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214.35</v>
      </c>
      <c r="AE1943">
        <f>MIS[[#This Row],[OrderAverageTradedPrice]]*MIS[[#This Row],[OrderQuantity]]</f>
        <v>6025</v>
      </c>
      <c r="AF1943">
        <f>MIS[[#This Row],[LTP]]*MIS[[#This Row],[OrderQuantity]]</f>
        <v>4287</v>
      </c>
      <c r="AG1943">
        <f>IF(MIS[[#This Row],[OrderSide]]="SELL",MIS[[#This Row],[VALUE]]-MIS[[#This Row],[LIVE_VALUE]],MIS[[#This Row],[LIVE_VALUE]]-MIS[[#This Row],[VALUE]])</f>
        <v>1738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SENSEX2552082000PE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  <c r="AL1943" t="str">
        <f>MIS[[#This Row],[Broker]]</f>
        <v>AR</v>
      </c>
      <c r="AM1943" t="str">
        <f>MIS[[#This Row],[ClientID]]</f>
        <v>JPF1V164</v>
      </c>
    </row>
    <row r="1944" spans="1:39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10.4</v>
      </c>
      <c r="AE1944">
        <f>MIS[[#This Row],[OrderAverageTradedPrice]]*MIS[[#This Row],[OrderQuantity]]</f>
        <v>722</v>
      </c>
      <c r="AF1944">
        <f>MIS[[#This Row],[LTP]]*MIS[[#This Row],[OrderQuantity]]</f>
        <v>416</v>
      </c>
      <c r="AG1944">
        <f>IF(MIS[[#This Row],[OrderSide]]="SELL",MIS[[#This Row],[VALUE]]-MIS[[#This Row],[LIVE_VALUE]],MIS[[#This Row],[LIVE_VALUE]]-MIS[[#This Row],[VALUE]])</f>
        <v>-306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4" t="str">
        <f>MIS[[#This Row],[TRADING SYMBOL]]</f>
        <v>SENSEX2552079700PE</v>
      </c>
      <c r="AJ1944" t="str">
        <f>IF(RIGHT(MIS[[#This Row],[Main/Hedge]],4)="MAIN","MAIN","HEDGE")</f>
        <v>HEDGE</v>
      </c>
      <c r="AK1944" t="str" cm="1">
        <f t="array" ref="AK1944">_xlfn._xlws.FILTER(Table4[Column1],ISNUMBER(SEARCH(Table4[Column1],MIS[[#This Row],[OrderUniqueIdentifier]])),"")</f>
        <v>NOTREND</v>
      </c>
      <c r="AL1944" t="str">
        <f>MIS[[#This Row],[Broker]]</f>
        <v>AR</v>
      </c>
      <c r="AM1944" t="str">
        <f>MIS[[#This Row],[ClientID]]</f>
        <v>JPF1V164</v>
      </c>
    </row>
    <row r="1945" spans="1:39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323.5</v>
      </c>
      <c r="AE1945">
        <f>MIS[[#This Row],[OrderAverageTradedPrice]]*MIS[[#This Row],[OrderQuantity]]</f>
        <v>7686</v>
      </c>
      <c r="AF1945">
        <f>MIS[[#This Row],[LTP]]*MIS[[#This Row],[OrderQuantity]]</f>
        <v>6470</v>
      </c>
      <c r="AG1945">
        <f>IF(MIS[[#This Row],[OrderSide]]="SELL",MIS[[#This Row],[VALUE]]-MIS[[#This Row],[LIVE_VALUE]],MIS[[#This Row],[LIVE_VALUE]]-MIS[[#This Row],[VALUE]])</f>
        <v>1216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SENSEX2552082300CE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  <c r="AL1945" t="str">
        <f>MIS[[#This Row],[Broker]]</f>
        <v>AR</v>
      </c>
      <c r="AM1945" t="str">
        <f>MIS[[#This Row],[ClientID]]</f>
        <v>JPF1V179</v>
      </c>
    </row>
    <row r="1946" spans="1:39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250.5</v>
      </c>
      <c r="AE1946">
        <f>MIS[[#This Row],[OrderAverageTradedPrice]]*MIS[[#This Row],[OrderQuantity]]</f>
        <v>13698</v>
      </c>
      <c r="AF1946">
        <f>MIS[[#This Row],[LTP]]*MIS[[#This Row],[OrderQuantity]]</f>
        <v>10020</v>
      </c>
      <c r="AG1946">
        <f>IF(MIS[[#This Row],[OrderSide]]="SELL",MIS[[#This Row],[VALUE]]-MIS[[#This Row],[LIVE_VALUE]],MIS[[#This Row],[LIVE_VALUE]]-MIS[[#This Row],[VALUE]])</f>
        <v>3678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SENSEX2552082100PE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  <c r="AL1946" t="str">
        <f>MIS[[#This Row],[Broker]]</f>
        <v>AR</v>
      </c>
      <c r="AM1946" t="str">
        <f>MIS[[#This Row],[ClientID]]</f>
        <v>JPF1Y102</v>
      </c>
    </row>
    <row r="1947" spans="1:39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7.35</v>
      </c>
      <c r="AE1947">
        <f>MIS[[#This Row],[OrderAverageTradedPrice]]*MIS[[#This Row],[OrderQuantity]]</f>
        <v>492</v>
      </c>
      <c r="AF1947">
        <f>MIS[[#This Row],[LTP]]*MIS[[#This Row],[OrderQuantity]]</f>
        <v>294</v>
      </c>
      <c r="AG1947">
        <f>IF(MIS[[#This Row],[OrderSide]]="SELL",MIS[[#This Row],[VALUE]]-MIS[[#This Row],[LIVE_VALUE]],MIS[[#This Row],[LIVE_VALUE]]-MIS[[#This Row],[VALUE]])</f>
        <v>-198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7" t="str">
        <f>MIS[[#This Row],[TRADING SYMBOL]]</f>
        <v>SENSEX2552084700CE</v>
      </c>
      <c r="AJ1947" t="str">
        <f>IF(RIGHT(MIS[[#This Row],[Main/Hedge]],4)="MAIN","MAIN","HEDGE")</f>
        <v>HEDGE</v>
      </c>
      <c r="AK1947" t="str" cm="1">
        <f t="array" ref="AK1947">_xlfn._xlws.FILTER(Table4[Column1],ISNUMBER(SEARCH(Table4[Column1],MIS[[#This Row],[OrderUniqueIdentifier]])),"")</f>
        <v>NOTREND</v>
      </c>
      <c r="AL1947" t="str">
        <f>MIS[[#This Row],[Broker]]</f>
        <v>AR</v>
      </c>
      <c r="AM1947" t="str">
        <f>MIS[[#This Row],[ClientID]]</f>
        <v>JPF1Y102</v>
      </c>
    </row>
    <row r="1948" spans="1:39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214.35</v>
      </c>
      <c r="AE1948">
        <f>MIS[[#This Row],[OrderAverageTradedPrice]]*MIS[[#This Row],[OrderQuantity]]</f>
        <v>12026</v>
      </c>
      <c r="AF1948">
        <f>MIS[[#This Row],[LTP]]*MIS[[#This Row],[OrderQuantity]]</f>
        <v>8574</v>
      </c>
      <c r="AG1948">
        <f>IF(MIS[[#This Row],[OrderSide]]="SELL",MIS[[#This Row],[VALUE]]-MIS[[#This Row],[LIVE_VALUE]],MIS[[#This Row],[LIVE_VALUE]]-MIS[[#This Row],[VALUE]])</f>
        <v>3452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SENSEX2552082000PE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  <c r="AL1948" t="str">
        <f>MIS[[#This Row],[Broker]]</f>
        <v>AR</v>
      </c>
      <c r="AM1948" t="str">
        <f>MIS[[#This Row],[ClientID]]</f>
        <v>JPP032</v>
      </c>
    </row>
    <row r="1949" spans="1:39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10.4</v>
      </c>
      <c r="AE1949">
        <f>MIS[[#This Row],[OrderAverageTradedPrice]]*MIS[[#This Row],[OrderQuantity]]</f>
        <v>718</v>
      </c>
      <c r="AF1949">
        <f>MIS[[#This Row],[LTP]]*MIS[[#This Row],[OrderQuantity]]</f>
        <v>416</v>
      </c>
      <c r="AG1949">
        <f>IF(MIS[[#This Row],[OrderSide]]="SELL",MIS[[#This Row],[VALUE]]-MIS[[#This Row],[LIVE_VALUE]],MIS[[#This Row],[LIVE_VALUE]]-MIS[[#This Row],[VALUE]])</f>
        <v>-302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9" t="str">
        <f>MIS[[#This Row],[TRADING SYMBOL]]</f>
        <v>SENSEX2552079700PE</v>
      </c>
      <c r="AJ1949" t="str">
        <f>IF(RIGHT(MIS[[#This Row],[Main/Hedge]],4)="MAIN","MAIN","HEDGE")</f>
        <v>HEDGE</v>
      </c>
      <c r="AK1949" t="str" cm="1">
        <f t="array" ref="AK1949">_xlfn._xlws.FILTER(Table4[Column1],ISNUMBER(SEARCH(Table4[Column1],MIS[[#This Row],[OrderUniqueIdentifier]])),"")</f>
        <v>NOTREND</v>
      </c>
      <c r="AL1949" t="str">
        <f>MIS[[#This Row],[Broker]]</f>
        <v>AR</v>
      </c>
      <c r="AM1949" t="str">
        <f>MIS[[#This Row],[ClientID]]</f>
        <v>JPP032</v>
      </c>
    </row>
    <row r="1950" spans="1:39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323.5</v>
      </c>
      <c r="AE1950">
        <f>MIS[[#This Row],[OrderAverageTradedPrice]]*MIS[[#This Row],[OrderQuantity]]</f>
        <v>7680</v>
      </c>
      <c r="AF1950">
        <f>MIS[[#This Row],[LTP]]*MIS[[#This Row],[OrderQuantity]]</f>
        <v>6470</v>
      </c>
      <c r="AG1950">
        <f>IF(MIS[[#This Row],[OrderSide]]="SELL",MIS[[#This Row],[VALUE]]-MIS[[#This Row],[LIVE_VALUE]],MIS[[#This Row],[LIVE_VALUE]]-MIS[[#This Row],[VALUE]])</f>
        <v>1210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SENSEX2552082300CE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  <c r="AL1950" t="str">
        <f>MIS[[#This Row],[Broker]]</f>
        <v>AR</v>
      </c>
      <c r="AM1950" t="str">
        <f>MIS[[#This Row],[ClientID]]</f>
        <v>JPS10S109</v>
      </c>
    </row>
    <row r="1951" spans="1:39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293.05</v>
      </c>
      <c r="AE1951">
        <f>MIS[[#This Row],[OrderAverageTradedPrice]]*MIS[[#This Row],[OrderQuantity]]</f>
        <v>7710</v>
      </c>
      <c r="AF1951">
        <f>MIS[[#This Row],[LTP]]*MIS[[#This Row],[OrderQuantity]]</f>
        <v>5861</v>
      </c>
      <c r="AG1951">
        <f>IF(MIS[[#This Row],[OrderSide]]="SELL",MIS[[#This Row],[VALUE]]-MIS[[#This Row],[LIVE_VALUE]],MIS[[#This Row],[LIVE_VALUE]]-MIS[[#This Row],[VALUE]])</f>
        <v>1849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SENSEX2552082200PE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  <c r="AL1951" t="str">
        <f>MIS[[#This Row],[Broker]]</f>
        <v>AR</v>
      </c>
      <c r="AM1951" t="str">
        <f>MIS[[#This Row],[ClientID]]</f>
        <v>JPS10U102</v>
      </c>
    </row>
    <row r="1952" spans="1:39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377</v>
      </c>
      <c r="AE1952">
        <f>MIS[[#This Row],[OrderAverageTradedPrice]]*MIS[[#This Row],[OrderQuantity]]</f>
        <v>34816</v>
      </c>
      <c r="AF1952">
        <f>MIS[[#This Row],[LTP]]*MIS[[#This Row],[OrderQuantity]]</f>
        <v>30160</v>
      </c>
      <c r="AG1952">
        <f>IF(MIS[[#This Row],[OrderSide]]="SELL",MIS[[#This Row],[VALUE]]-MIS[[#This Row],[LIVE_VALUE]],MIS[[#This Row],[LIVE_VALUE]]-MIS[[#This Row],[VALUE]])</f>
        <v>4656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2" t="str">
        <f>MIS[[#This Row],[TRADING SYMBOL]]</f>
        <v>SENSEX2552082200CE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NOTREND</v>
      </c>
      <c r="AL1952" t="str">
        <f>MIS[[#This Row],[Broker]]</f>
        <v>CHOICE</v>
      </c>
      <c r="AM1952" t="str">
        <f>MIS[[#This Row],[ClientID]]</f>
        <v>D600</v>
      </c>
    </row>
    <row r="1953" spans="1:39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293.05</v>
      </c>
      <c r="AE1953">
        <f>MIS[[#This Row],[OrderAverageTradedPrice]]*MIS[[#This Row],[OrderQuantity]]</f>
        <v>30845</v>
      </c>
      <c r="AF1953">
        <f>MIS[[#This Row],[LTP]]*MIS[[#This Row],[OrderQuantity]]</f>
        <v>23444</v>
      </c>
      <c r="AG1953">
        <f>IF(MIS[[#This Row],[OrderSide]]="SELL",MIS[[#This Row],[VALUE]]-MIS[[#This Row],[LIVE_VALUE]],MIS[[#This Row],[LIVE_VALUE]]-MIS[[#This Row],[VALUE]])</f>
        <v>7401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NOTREND</v>
      </c>
      <c r="AL1953" t="str">
        <f>MIS[[#This Row],[Broker]]</f>
        <v>CHOICE</v>
      </c>
      <c r="AM1953" t="str">
        <f>MIS[[#This Row],[ClientID]]</f>
        <v>D600</v>
      </c>
    </row>
    <row r="1954" spans="1:39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323.5</v>
      </c>
      <c r="AE1954">
        <f>MIS[[#This Row],[OrderAverageTradedPrice]]*MIS[[#This Row],[OrderQuantity]]</f>
        <v>38413</v>
      </c>
      <c r="AF1954">
        <f>MIS[[#This Row],[LTP]]*MIS[[#This Row],[OrderQuantity]]</f>
        <v>32350</v>
      </c>
      <c r="AG1954">
        <f>IF(MIS[[#This Row],[OrderSide]]="SELL",MIS[[#This Row],[VALUE]]-MIS[[#This Row],[LIVE_VALUE]],MIS[[#This Row],[LIVE_VALUE]]-MIS[[#This Row],[VALUE]])</f>
        <v>6063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SENSEX2552082300CE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  <c r="AL1954" t="str">
        <f>MIS[[#This Row],[Broker]]</f>
        <v>JM</v>
      </c>
      <c r="AM1954" t="str">
        <f>MIS[[#This Row],[ClientID]]</f>
        <v>12314927</v>
      </c>
    </row>
    <row r="1955" spans="1:39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377</v>
      </c>
      <c r="AE1955">
        <f>MIS[[#This Row],[OrderAverageTradedPrice]]*MIS[[#This Row],[OrderQuantity]]</f>
        <v>182595</v>
      </c>
      <c r="AF1955">
        <f>MIS[[#This Row],[LTP]]*MIS[[#This Row],[OrderQuantity]]</f>
        <v>158340</v>
      </c>
      <c r="AG1955">
        <f>IF(MIS[[#This Row],[OrderSide]]="SELL",MIS[[#This Row],[VALUE]]-MIS[[#This Row],[LIVE_VALUE]],MIS[[#This Row],[LIVE_VALUE]]-MIS[[#This Row],[VALUE]])</f>
        <v>24255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SENSEX2552082200CE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  <c r="AL1955" t="str">
        <f>MIS[[#This Row],[Broker]]</f>
        <v>MO</v>
      </c>
      <c r="AM1955" t="str">
        <f>MIS[[#This Row],[ClientID]]</f>
        <v>DELD991</v>
      </c>
    </row>
    <row r="1956" spans="1:39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11.65</v>
      </c>
      <c r="AE1956">
        <f>MIS[[#This Row],[OrderAverageTradedPrice]]*MIS[[#This Row],[OrderQuantity]]</f>
        <v>1600</v>
      </c>
      <c r="AF1956">
        <f>MIS[[#This Row],[LTP]]*MIS[[#This Row],[OrderQuantity]]</f>
        <v>932</v>
      </c>
      <c r="AG1956">
        <f>IF(MIS[[#This Row],[OrderSide]]="SELL",MIS[[#This Row],[VALUE]]-MIS[[#This Row],[LIVE_VALUE]],MIS[[#This Row],[LIVE_VALUE]]-MIS[[#This Row],[VALUE]])</f>
        <v>-668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6" t="str">
        <f>MIS[[#This Row],[TRADING SYMBOL]]</f>
        <v>SENSEX2552079800PE</v>
      </c>
      <c r="AJ1956" t="str">
        <f>IF(RIGHT(MIS[[#This Row],[Main/Hedge]],4)="MAIN","MAIN","HEDGE")</f>
        <v>HEDGE</v>
      </c>
      <c r="AK1956" t="str" cm="1">
        <f t="array" ref="AK1956">_xlfn._xlws.FILTER(Table4[Column1],ISNUMBER(SEARCH(Table4[Column1],MIS[[#This Row],[OrderUniqueIdentifier]])),"")</f>
        <v>NOTREND</v>
      </c>
      <c r="AL1956" t="str">
        <f>MIS[[#This Row],[Broker]]</f>
        <v>MO</v>
      </c>
      <c r="AM1956" t="str">
        <f>MIS[[#This Row],[ClientID]]</f>
        <v>FINE1F02</v>
      </c>
    </row>
    <row r="1957" spans="1:39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293.05</v>
      </c>
      <c r="AE1957">
        <f>MIS[[#This Row],[OrderAverageTradedPrice]]*MIS[[#This Row],[OrderQuantity]]</f>
        <v>138946.99999999968</v>
      </c>
      <c r="AF1957">
        <f>MIS[[#This Row],[LTP]]*MIS[[#This Row],[OrderQuantity]]</f>
        <v>105498</v>
      </c>
      <c r="AG1957">
        <f>IF(MIS[[#This Row],[OrderSide]]="SELL",MIS[[#This Row],[VALUE]]-MIS[[#This Row],[LIVE_VALUE]],MIS[[#This Row],[LIVE_VALUE]]-MIS[[#This Row],[VALUE]])</f>
        <v>33448.99999999968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SENSEX2552082200PE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  <c r="AL1957" t="str">
        <f>MIS[[#This Row],[Broker]]</f>
        <v>MO</v>
      </c>
      <c r="AM1957" t="str">
        <f>MIS[[#This Row],[ClientID]]</f>
        <v>JR0546</v>
      </c>
    </row>
    <row r="1958" spans="1:39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323.5</v>
      </c>
      <c r="AE1958">
        <f>MIS[[#This Row],[OrderAverageTradedPrice]]*MIS[[#This Row],[OrderQuantity]]</f>
        <v>138255.99999999985</v>
      </c>
      <c r="AF1958">
        <f>MIS[[#This Row],[LTP]]*MIS[[#This Row],[OrderQuantity]]</f>
        <v>116460</v>
      </c>
      <c r="AG1958">
        <f>IF(MIS[[#This Row],[OrderSide]]="SELL",MIS[[#This Row],[VALUE]]-MIS[[#This Row],[LIVE_VALUE]],MIS[[#This Row],[LIVE_VALUE]]-MIS[[#This Row],[VALUE]])</f>
        <v>21795.999999999854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SENSEX2552082300CE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  <c r="AL1958" t="str">
        <f>MIS[[#This Row],[Broker]]</f>
        <v>MO</v>
      </c>
      <c r="AM1958" t="str">
        <f>MIS[[#This Row],[ClientID]]</f>
        <v>JR0546</v>
      </c>
    </row>
    <row r="1959" spans="1:39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293.05</v>
      </c>
      <c r="AE1959">
        <f>MIS[[#This Row],[OrderAverageTradedPrice]]*MIS[[#This Row],[OrderQuantity]]</f>
        <v>30904</v>
      </c>
      <c r="AF1959">
        <f>MIS[[#This Row],[LTP]]*MIS[[#This Row],[OrderQuantity]]</f>
        <v>23444</v>
      </c>
      <c r="AG1959">
        <f>IF(MIS[[#This Row],[OrderSide]]="SELL",MIS[[#This Row],[VALUE]]-MIS[[#This Row],[LIVE_VALUE]],MIS[[#This Row],[LIVE_VALUE]]-MIS[[#This Row],[VALUE]])</f>
        <v>7460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  <c r="AL1959" t="str">
        <f>MIS[[#This Row],[Broker]]</f>
        <v>MO</v>
      </c>
      <c r="AM1959" t="str">
        <f>MIS[[#This Row],[ClientID]]</f>
        <v>OMDLAS1203</v>
      </c>
    </row>
    <row r="1960" spans="1:39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323.5</v>
      </c>
      <c r="AE1960">
        <f>MIS[[#This Row],[OrderAverageTradedPrice]]*MIS[[#This Row],[OrderQuantity]]</f>
        <v>30750</v>
      </c>
      <c r="AF1960">
        <f>MIS[[#This Row],[LTP]]*MIS[[#This Row],[OrderQuantity]]</f>
        <v>25880</v>
      </c>
      <c r="AG1960">
        <f>IF(MIS[[#This Row],[OrderSide]]="SELL",MIS[[#This Row],[VALUE]]-MIS[[#This Row],[LIVE_VALUE]],MIS[[#This Row],[LIVE_VALUE]]-MIS[[#This Row],[VALUE]])</f>
        <v>4870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SENSEX2552082300CE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  <c r="AL1960" t="str">
        <f>MIS[[#This Row],[Broker]]</f>
        <v>MO</v>
      </c>
      <c r="AM1960" t="str">
        <f>MIS[[#This Row],[ClientID]]</f>
        <v>OMDLAS1203</v>
      </c>
    </row>
    <row r="1961" spans="1:39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11.65</v>
      </c>
      <c r="AE1961">
        <f>MIS[[#This Row],[OrderAverageTradedPrice]]*MIS[[#This Row],[OrderQuantity]]</f>
        <v>1600</v>
      </c>
      <c r="AF1961">
        <f>MIS[[#This Row],[LTP]]*MIS[[#This Row],[OrderQuantity]]</f>
        <v>932</v>
      </c>
      <c r="AG1961">
        <f>IF(MIS[[#This Row],[OrderSide]]="SELL",MIS[[#This Row],[VALUE]]-MIS[[#This Row],[LIVE_VALUE]],MIS[[#This Row],[LIVE_VALUE]]-MIS[[#This Row],[VALUE]])</f>
        <v>-668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1" t="str">
        <f>MIS[[#This Row],[TRADING SYMBOL]]</f>
        <v>SENSEX2552079800PE</v>
      </c>
      <c r="AJ1961" t="str">
        <f>IF(RIGHT(MIS[[#This Row],[Main/Hedge]],4)="MAIN","MAIN","HEDGE")</f>
        <v>HEDGE</v>
      </c>
      <c r="AK1961" t="str" cm="1">
        <f t="array" ref="AK1961">_xlfn._xlws.FILTER(Table4[Column1],ISNUMBER(SEARCH(Table4[Column1],MIS[[#This Row],[OrderUniqueIdentifier]])),"")</f>
        <v>NOTREND</v>
      </c>
      <c r="AL1961" t="str">
        <f>MIS[[#This Row],[Broker]]</f>
        <v>MO</v>
      </c>
      <c r="AM1961" t="str">
        <f>MIS[[#This Row],[ClientID]]</f>
        <v>OMDLAS1215</v>
      </c>
    </row>
    <row r="1962" spans="1:39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214.35</v>
      </c>
      <c r="AE1962">
        <f>MIS[[#This Row],[OrderAverageTradedPrice]]*MIS[[#This Row],[OrderQuantity]]</f>
        <v>6047</v>
      </c>
      <c r="AF1962">
        <f>MIS[[#This Row],[LTP]]*MIS[[#This Row],[OrderQuantity]]</f>
        <v>4287</v>
      </c>
      <c r="AG1962">
        <f>IF(MIS[[#This Row],[OrderSide]]="SELL",MIS[[#This Row],[VALUE]]-MIS[[#This Row],[LIVE_VALUE]],MIS[[#This Row],[LIVE_VALUE]]-MIS[[#This Row],[VALUE]])</f>
        <v>1760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SENSEX2552082000PE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  <c r="AL1962" t="str">
        <f>MIS[[#This Row],[Broker]]</f>
        <v>MO</v>
      </c>
      <c r="AM1962" t="str">
        <f>MIS[[#This Row],[ClientID]]</f>
        <v>OMDLAS1223</v>
      </c>
    </row>
    <row r="1963" spans="1:39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6.55</v>
      </c>
      <c r="AE1963">
        <f>MIS[[#This Row],[OrderAverageTradedPrice]]*MIS[[#This Row],[OrderQuantity]]</f>
        <v>434</v>
      </c>
      <c r="AF1963">
        <f>MIS[[#This Row],[LTP]]*MIS[[#This Row],[OrderQuantity]]</f>
        <v>262</v>
      </c>
      <c r="AG1963">
        <f>IF(MIS[[#This Row],[OrderSide]]="SELL",MIS[[#This Row],[VALUE]]-MIS[[#This Row],[LIVE_VALUE]],MIS[[#This Row],[LIVE_VALUE]]-MIS[[#This Row],[VALUE]])</f>
        <v>-172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3" t="str">
        <f>MIS[[#This Row],[TRADING SYMBOL]]</f>
        <v>SENSEX2552084800CE</v>
      </c>
      <c r="AJ1963" t="str">
        <f>IF(RIGHT(MIS[[#This Row],[Main/Hedge]],4)="MAIN","MAIN","HEDGE")</f>
        <v>HEDGE</v>
      </c>
      <c r="AK1963" t="str" cm="1">
        <f t="array" ref="AK1963">_xlfn._xlws.FILTER(Table4[Column1],ISNUMBER(SEARCH(Table4[Column1],MIS[[#This Row],[OrderUniqueIdentifier]])),"")</f>
        <v>NOTREND</v>
      </c>
      <c r="AL1963" t="str">
        <f>MIS[[#This Row],[Broker]]</f>
        <v>MO</v>
      </c>
      <c r="AM1963" t="str">
        <f>MIS[[#This Row],[ClientID]]</f>
        <v>OMDLAS1223</v>
      </c>
    </row>
    <row r="1964" spans="1:39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377</v>
      </c>
      <c r="AE1964">
        <f>MIS[[#This Row],[OrderAverageTradedPrice]]*MIS[[#This Row],[OrderQuantity]]</f>
        <v>52218</v>
      </c>
      <c r="AF1964">
        <f>MIS[[#This Row],[LTP]]*MIS[[#This Row],[OrderQuantity]]</f>
        <v>45240</v>
      </c>
      <c r="AG1964">
        <f>IF(MIS[[#This Row],[OrderSide]]="SELL",MIS[[#This Row],[VALUE]]-MIS[[#This Row],[LIVE_VALUE]],MIS[[#This Row],[LIVE_VALUE]]-MIS[[#This Row],[VALUE]])</f>
        <v>6978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SENSEX2552082200CE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  <c r="AL1964" t="str">
        <f>MIS[[#This Row],[Broker]]</f>
        <v>MO</v>
      </c>
      <c r="AM1964" t="str">
        <f>MIS[[#This Row],[ClientID]]</f>
        <v>OMDLAS1225</v>
      </c>
    </row>
    <row r="1965" spans="1:39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293.05</v>
      </c>
      <c r="AE1965">
        <f>MIS[[#This Row],[OrderAverageTradedPrice]]*MIS[[#This Row],[OrderQuantity]]</f>
        <v>46239</v>
      </c>
      <c r="AF1965">
        <f>MIS[[#This Row],[LTP]]*MIS[[#This Row],[OrderQuantity]]</f>
        <v>35166</v>
      </c>
      <c r="AG1965">
        <f>IF(MIS[[#This Row],[OrderSide]]="SELL",MIS[[#This Row],[VALUE]]-MIS[[#This Row],[LIVE_VALUE]],MIS[[#This Row],[LIVE_VALUE]]-MIS[[#This Row],[VALUE]])</f>
        <v>11073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SENSEX2552082200PE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  <c r="AL1965" t="str">
        <f>MIS[[#This Row],[Broker]]</f>
        <v>MO</v>
      </c>
      <c r="AM1965" t="str">
        <f>MIS[[#This Row],[ClientID]]</f>
        <v>OMDLAS1225</v>
      </c>
    </row>
    <row r="1966" spans="1:39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377</v>
      </c>
      <c r="AE1966">
        <f>MIS[[#This Row],[OrderAverageTradedPrice]]*MIS[[#This Row],[OrderQuantity]]</f>
        <v>43549</v>
      </c>
      <c r="AF1966">
        <f>MIS[[#This Row],[LTP]]*MIS[[#This Row],[OrderQuantity]]</f>
        <v>37700</v>
      </c>
      <c r="AG1966">
        <f>IF(MIS[[#This Row],[OrderSide]]="SELL",MIS[[#This Row],[VALUE]]-MIS[[#This Row],[LIVE_VALUE]],MIS[[#This Row],[LIVE_VALUE]]-MIS[[#This Row],[VALUE]])</f>
        <v>5849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SENSEX2552082200CE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  <c r="AL1966" t="str">
        <f>MIS[[#This Row],[Broker]]</f>
        <v>MO</v>
      </c>
      <c r="AM1966" t="str">
        <f>MIS[[#This Row],[ClientID]]</f>
        <v>OMDLAS1226</v>
      </c>
    </row>
    <row r="1967" spans="1:39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293.05</v>
      </c>
      <c r="AE1967">
        <f>MIS[[#This Row],[OrderAverageTradedPrice]]*MIS[[#This Row],[OrderQuantity]]</f>
        <v>38539</v>
      </c>
      <c r="AF1967">
        <f>MIS[[#This Row],[LTP]]*MIS[[#This Row],[OrderQuantity]]</f>
        <v>29305</v>
      </c>
      <c r="AG1967">
        <f>IF(MIS[[#This Row],[OrderSide]]="SELL",MIS[[#This Row],[VALUE]]-MIS[[#This Row],[LIVE_VALUE]],MIS[[#This Row],[LIVE_VALUE]]-MIS[[#This Row],[VALUE]])</f>
        <v>9234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SENSEX2552082200PE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  <c r="AL1967" t="str">
        <f>MIS[[#This Row],[Broker]]</f>
        <v>MO</v>
      </c>
      <c r="AM1967" t="str">
        <f>MIS[[#This Row],[ClientID]]</f>
        <v>OMDLAS1226</v>
      </c>
    </row>
    <row r="1968" spans="1:39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377</v>
      </c>
      <c r="AE1968">
        <f>MIS[[#This Row],[OrderAverageTradedPrice]]*MIS[[#This Row],[OrderQuantity]]</f>
        <v>34806</v>
      </c>
      <c r="AF1968">
        <f>MIS[[#This Row],[LTP]]*MIS[[#This Row],[OrderQuantity]]</f>
        <v>30160</v>
      </c>
      <c r="AG1968">
        <f>IF(MIS[[#This Row],[OrderSide]]="SELL",MIS[[#This Row],[VALUE]]-MIS[[#This Row],[LIVE_VALUE]],MIS[[#This Row],[LIVE_VALUE]]-MIS[[#This Row],[VALUE]])</f>
        <v>4646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SENSEX2552082200CE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  <c r="AL1968" t="str">
        <f>MIS[[#This Row],[Broker]]</f>
        <v>MO</v>
      </c>
      <c r="AM1968" t="str">
        <f>MIS[[#This Row],[ClientID]]</f>
        <v>OMDLAS1227</v>
      </c>
    </row>
    <row r="1969" spans="1:39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377</v>
      </c>
      <c r="AE1969">
        <f>MIS[[#This Row],[OrderAverageTradedPrice]]*MIS[[#This Row],[OrderQuantity]]</f>
        <v>60956</v>
      </c>
      <c r="AF1969">
        <f>MIS[[#This Row],[LTP]]*MIS[[#This Row],[OrderQuantity]]</f>
        <v>52780</v>
      </c>
      <c r="AG1969">
        <f>IF(MIS[[#This Row],[OrderSide]]="SELL",MIS[[#This Row],[VALUE]]-MIS[[#This Row],[LIVE_VALUE]],MIS[[#This Row],[LIVE_VALUE]]-MIS[[#This Row],[VALUE]])</f>
        <v>8176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SENSEX2552082200CE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  <c r="AL1969" t="str">
        <f>MIS[[#This Row],[Broker]]</f>
        <v>MO</v>
      </c>
      <c r="AM1969" t="str">
        <f>MIS[[#This Row],[ClientID]]</f>
        <v>OMDLAS1229</v>
      </c>
    </row>
    <row r="1970" spans="1:39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6.55</v>
      </c>
      <c r="AE1970">
        <f>MIS[[#This Row],[OrderAverageTradedPrice]]*MIS[[#This Row],[OrderQuantity]]</f>
        <v>217</v>
      </c>
      <c r="AF1970">
        <f>MIS[[#This Row],[LTP]]*MIS[[#This Row],[OrderQuantity]]</f>
        <v>131</v>
      </c>
      <c r="AG1970">
        <f>IF(MIS[[#This Row],[OrderSide]]="SELL",MIS[[#This Row],[VALUE]]-MIS[[#This Row],[LIVE_VALUE]],MIS[[#This Row],[LIVE_VALUE]]-MIS[[#This Row],[VALUE]])</f>
        <v>-86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0" t="str">
        <f>MIS[[#This Row],[TRADING SYMBOL]]</f>
        <v>SENSEX2552084800CE</v>
      </c>
      <c r="AJ1970" t="str">
        <f>IF(RIGHT(MIS[[#This Row],[Main/Hedge]],4)="MAIN","MAIN","HEDGE")</f>
        <v>HEDGE</v>
      </c>
      <c r="AK1970" t="str" cm="1">
        <f t="array" ref="AK1970">_xlfn._xlws.FILTER(Table4[Column1],ISNUMBER(SEARCH(Table4[Column1],MIS[[#This Row],[OrderUniqueIdentifier]])),"")</f>
        <v>NOTREND</v>
      </c>
      <c r="AL1970" t="str">
        <f>MIS[[#This Row],[Broker]]</f>
        <v>MO</v>
      </c>
      <c r="AM1970" t="str">
        <f>MIS[[#This Row],[ClientID]]</f>
        <v>OMDLAS1230</v>
      </c>
    </row>
    <row r="1971" spans="1:39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11.65</v>
      </c>
      <c r="AE1971">
        <f>MIS[[#This Row],[OrderAverageTradedPrice]]*MIS[[#This Row],[OrderQuantity]]</f>
        <v>400</v>
      </c>
      <c r="AF1971">
        <f>MIS[[#This Row],[LTP]]*MIS[[#This Row],[OrderQuantity]]</f>
        <v>233</v>
      </c>
      <c r="AG1971">
        <f>IF(MIS[[#This Row],[OrderSide]]="SELL",MIS[[#This Row],[VALUE]]-MIS[[#This Row],[LIVE_VALUE]],MIS[[#This Row],[LIVE_VALUE]]-MIS[[#This Row],[VALUE]])</f>
        <v>-167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1" t="str">
        <f>MIS[[#This Row],[TRADING SYMBOL]]</f>
        <v>SENSEX2552079800PE</v>
      </c>
      <c r="AJ1971" t="str">
        <f>IF(RIGHT(MIS[[#This Row],[Main/Hedge]],4)="MAIN","MAIN","HEDGE")</f>
        <v>HEDGE</v>
      </c>
      <c r="AK1971" t="str" cm="1">
        <f t="array" ref="AK1971">_xlfn._xlws.FILTER(Table4[Column1],ISNUMBER(SEARCH(Table4[Column1],MIS[[#This Row],[OrderUniqueIdentifier]])),"")</f>
        <v>NOTREND</v>
      </c>
      <c r="AL1971" t="str">
        <f>MIS[[#This Row],[Broker]]</f>
        <v>MO</v>
      </c>
      <c r="AM1971" t="str">
        <f>MIS[[#This Row],[ClientID]]</f>
        <v>OMDLAS1230</v>
      </c>
    </row>
    <row r="1972" spans="1:39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281</v>
      </c>
      <c r="AE1972">
        <f>MIS[[#This Row],[OrderAverageTradedPrice]]*MIS[[#This Row],[OrderQuantity]]</f>
        <v>13546</v>
      </c>
      <c r="AF1972">
        <f>MIS[[#This Row],[LTP]]*MIS[[#This Row],[OrderQuantity]]</f>
        <v>11240</v>
      </c>
      <c r="AG1972">
        <f>IF(MIS[[#This Row],[OrderSide]]="SELL",MIS[[#This Row],[VALUE]]-MIS[[#This Row],[LIVE_VALUE]],MIS[[#This Row],[LIVE_VALUE]]-MIS[[#This Row],[VALUE]])</f>
        <v>2306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SENSEX2552082400CE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  <c r="AL1972" t="str">
        <f>MIS[[#This Row],[Broker]]</f>
        <v>AR</v>
      </c>
      <c r="AM1972" t="str">
        <f>MIS[[#This Row],[ClientID]]</f>
        <v>GDL1R112</v>
      </c>
    </row>
    <row r="1973" spans="1:39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7.35</v>
      </c>
      <c r="AE1973">
        <f>MIS[[#This Row],[OrderAverageTradedPrice]]*MIS[[#This Row],[OrderQuantity]]</f>
        <v>496</v>
      </c>
      <c r="AF1973">
        <f>MIS[[#This Row],[LTP]]*MIS[[#This Row],[OrderQuantity]]</f>
        <v>294</v>
      </c>
      <c r="AG1973">
        <f>IF(MIS[[#This Row],[OrderSide]]="SELL",MIS[[#This Row],[VALUE]]-MIS[[#This Row],[LIVE_VALUE]],MIS[[#This Row],[LIVE_VALUE]]-MIS[[#This Row],[VALUE]])</f>
        <v>-202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3" t="str">
        <f>MIS[[#This Row],[TRADING SYMBOL]]</f>
        <v>SENSEX2552084700CE</v>
      </c>
      <c r="AJ1973" t="str">
        <f>IF(RIGHT(MIS[[#This Row],[Main/Hedge]],4)="MAIN","MAIN","HEDGE")</f>
        <v>HEDGE</v>
      </c>
      <c r="AK1973" t="str" cm="1">
        <f t="array" ref="AK1973">_xlfn._xlws.FILTER(Table4[Column1],ISNUMBER(SEARCH(Table4[Column1],MIS[[#This Row],[OrderUniqueIdentifier]])),"")</f>
        <v>NOTREND</v>
      </c>
      <c r="AL1973" t="str">
        <f>MIS[[#This Row],[Broker]]</f>
        <v>AR</v>
      </c>
      <c r="AM1973" t="str">
        <f>MIS[[#This Row],[ClientID]]</f>
        <v>GDL1R112</v>
      </c>
    </row>
    <row r="1974" spans="1:39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250.5</v>
      </c>
      <c r="AE1974">
        <f>MIS[[#This Row],[OrderAverageTradedPrice]]*MIS[[#This Row],[OrderQuantity]]</f>
        <v>13600</v>
      </c>
      <c r="AF1974">
        <f>MIS[[#This Row],[LTP]]*MIS[[#This Row],[OrderQuantity]]</f>
        <v>10020</v>
      </c>
      <c r="AG1974">
        <f>IF(MIS[[#This Row],[OrderSide]]="SELL",MIS[[#This Row],[VALUE]]-MIS[[#This Row],[LIVE_VALUE]],MIS[[#This Row],[LIVE_VALUE]]-MIS[[#This Row],[VALUE]])</f>
        <v>3580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SENSEX2552082100PE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  <c r="AL1974" t="str">
        <f>MIS[[#This Row],[Broker]]</f>
        <v>AR</v>
      </c>
      <c r="AM1974" t="str">
        <f>MIS[[#This Row],[ClientID]]</f>
        <v>GDLC2R124</v>
      </c>
    </row>
    <row r="1975" spans="1:39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281</v>
      </c>
      <c r="AE1975">
        <f>MIS[[#This Row],[OrderAverageTradedPrice]]*MIS[[#This Row],[OrderQuantity]]</f>
        <v>13537</v>
      </c>
      <c r="AF1975">
        <f>MIS[[#This Row],[LTP]]*MIS[[#This Row],[OrderQuantity]]</f>
        <v>11240</v>
      </c>
      <c r="AG1975">
        <f>IF(MIS[[#This Row],[OrderSide]]="SELL",MIS[[#This Row],[VALUE]]-MIS[[#This Row],[LIVE_VALUE]],MIS[[#This Row],[LIVE_VALUE]]-MIS[[#This Row],[VALUE]])</f>
        <v>2297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SENSEX2552082400CE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  <c r="AL1975" t="str">
        <f>MIS[[#This Row],[Broker]]</f>
        <v>AR</v>
      </c>
      <c r="AM1975" t="str">
        <f>MIS[[#This Row],[ClientID]]</f>
        <v>GDLC2R124</v>
      </c>
    </row>
    <row r="1976" spans="1:39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7.35</v>
      </c>
      <c r="AE1976">
        <f>MIS[[#This Row],[OrderAverageTradedPrice]]*MIS[[#This Row],[OrderQuantity]]</f>
        <v>496</v>
      </c>
      <c r="AF1976">
        <f>MIS[[#This Row],[LTP]]*MIS[[#This Row],[OrderQuantity]]</f>
        <v>294</v>
      </c>
      <c r="AG1976">
        <f>IF(MIS[[#This Row],[OrderSide]]="SELL",MIS[[#This Row],[VALUE]]-MIS[[#This Row],[LIVE_VALUE]],MIS[[#This Row],[LIVE_VALUE]]-MIS[[#This Row],[VALUE]])</f>
        <v>-202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6" t="str">
        <f>MIS[[#This Row],[TRADING SYMBOL]]</f>
        <v>SENSEX2552084700CE</v>
      </c>
      <c r="AJ1976" t="str">
        <f>IF(RIGHT(MIS[[#This Row],[Main/Hedge]],4)="MAIN","MAIN","HEDGE")</f>
        <v>HEDGE</v>
      </c>
      <c r="AK1976" t="str" cm="1">
        <f t="array" ref="AK1976">_xlfn._xlws.FILTER(Table4[Column1],ISNUMBER(SEARCH(Table4[Column1],MIS[[#This Row],[OrderUniqueIdentifier]])),"")</f>
        <v>NOTREND</v>
      </c>
      <c r="AL1976" t="str">
        <f>MIS[[#This Row],[Broker]]</f>
        <v>AR</v>
      </c>
      <c r="AM1976" t="str">
        <f>MIS[[#This Row],[ClientID]]</f>
        <v>GDLC2R124</v>
      </c>
    </row>
    <row r="1977" spans="1:39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10.4</v>
      </c>
      <c r="AE1977">
        <f>MIS[[#This Row],[OrderAverageTradedPrice]]*MIS[[#This Row],[OrderQuantity]]</f>
        <v>3215.9999999999877</v>
      </c>
      <c r="AF1977">
        <f>MIS[[#This Row],[LTP]]*MIS[[#This Row],[OrderQuantity]]</f>
        <v>1872</v>
      </c>
      <c r="AG1977">
        <f>IF(MIS[[#This Row],[OrderSide]]="SELL",MIS[[#This Row],[VALUE]]-MIS[[#This Row],[LIVE_VALUE]],MIS[[#This Row],[LIVE_VALUE]]-MIS[[#This Row],[VALUE]])</f>
        <v>-1343.9999999999877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7" t="str">
        <f>MIS[[#This Row],[TRADING SYMBOL]]</f>
        <v>SENSEX2552079700PE</v>
      </c>
      <c r="AJ1977" t="str">
        <f>IF(RIGHT(MIS[[#This Row],[Main/Hedge]],4)="MAIN","MAIN","HEDGE")</f>
        <v>HEDGE</v>
      </c>
      <c r="AK1977" t="str" cm="1">
        <f t="array" ref="AK1977">_xlfn._xlws.FILTER(Table4[Column1],ISNUMBER(SEARCH(Table4[Column1],MIS[[#This Row],[OrderUniqueIdentifier]])),"")</f>
        <v>NOTREND</v>
      </c>
      <c r="AL1977" t="str">
        <f>MIS[[#This Row],[Broker]]</f>
        <v>AR</v>
      </c>
      <c r="AM1977" t="str">
        <f>MIS[[#This Row],[ClientID]]</f>
        <v>GKOHN3R110</v>
      </c>
    </row>
    <row r="1978" spans="1:39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323.5</v>
      </c>
      <c r="AE1978">
        <f>MIS[[#This Row],[OrderAverageTradedPrice]]*MIS[[#This Row],[OrderQuantity]]</f>
        <v>15410</v>
      </c>
      <c r="AF1978">
        <f>MIS[[#This Row],[LTP]]*MIS[[#This Row],[OrderQuantity]]</f>
        <v>12940</v>
      </c>
      <c r="AG1978">
        <f>IF(MIS[[#This Row],[OrderSide]]="SELL",MIS[[#This Row],[VALUE]]-MIS[[#This Row],[LIVE_VALUE]],MIS[[#This Row],[LIVE_VALUE]]-MIS[[#This Row],[VALUE]])</f>
        <v>2470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SENSEX2552082300CE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  <c r="AL1978" t="str">
        <f>MIS[[#This Row],[Broker]]</f>
        <v>AR</v>
      </c>
      <c r="AM1978" t="str">
        <f>MIS[[#This Row],[ClientID]]</f>
        <v>GKOHNA327</v>
      </c>
    </row>
    <row r="1979" spans="1:39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250.5</v>
      </c>
      <c r="AE1979">
        <f>MIS[[#This Row],[OrderAverageTradedPrice]]*MIS[[#This Row],[OrderQuantity]]</f>
        <v>13602</v>
      </c>
      <c r="AF1979">
        <f>MIS[[#This Row],[LTP]]*MIS[[#This Row],[OrderQuantity]]</f>
        <v>10020</v>
      </c>
      <c r="AG1979">
        <f>IF(MIS[[#This Row],[OrderSide]]="SELL",MIS[[#This Row],[VALUE]]-MIS[[#This Row],[LIVE_VALUE]],MIS[[#This Row],[LIVE_VALUE]]-MIS[[#This Row],[VALUE]])</f>
        <v>3582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  <c r="AL1979" t="str">
        <f>MIS[[#This Row],[Broker]]</f>
        <v>AR</v>
      </c>
      <c r="AM1979" t="str">
        <f>MIS[[#This Row],[ClientID]]</f>
        <v>HOT133</v>
      </c>
    </row>
    <row r="1980" spans="1:39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7.35</v>
      </c>
      <c r="AE1980">
        <f>MIS[[#This Row],[OrderAverageTradedPrice]]*MIS[[#This Row],[OrderQuantity]]</f>
        <v>496</v>
      </c>
      <c r="AF1980">
        <f>MIS[[#This Row],[LTP]]*MIS[[#This Row],[OrderQuantity]]</f>
        <v>294</v>
      </c>
      <c r="AG1980">
        <f>IF(MIS[[#This Row],[OrderSide]]="SELL",MIS[[#This Row],[VALUE]]-MIS[[#This Row],[LIVE_VALUE]],MIS[[#This Row],[LIVE_VALUE]]-MIS[[#This Row],[VALUE]])</f>
        <v>-202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0" t="str">
        <f>MIS[[#This Row],[TRADING SYMBOL]]</f>
        <v>SENSEX2552084700CE</v>
      </c>
      <c r="AJ1980" t="str">
        <f>IF(RIGHT(MIS[[#This Row],[Main/Hedge]],4)="MAIN","MAIN","HEDGE")</f>
        <v>HEDGE</v>
      </c>
      <c r="AK1980" t="str" cm="1">
        <f t="array" ref="AK1980">_xlfn._xlws.FILTER(Table4[Column1],ISNUMBER(SEARCH(Table4[Column1],MIS[[#This Row],[OrderUniqueIdentifier]])),"")</f>
        <v>NOTREND</v>
      </c>
      <c r="AL1980" t="str">
        <f>MIS[[#This Row],[Broker]]</f>
        <v>AR</v>
      </c>
      <c r="AM1980" t="str">
        <f>MIS[[#This Row],[ClientID]]</f>
        <v>HOT133</v>
      </c>
    </row>
    <row r="1981" spans="1:39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281</v>
      </c>
      <c r="AE1981">
        <f>MIS[[#This Row],[OrderAverageTradedPrice]]*MIS[[#This Row],[OrderQuantity]]</f>
        <v>13540</v>
      </c>
      <c r="AF1981">
        <f>MIS[[#This Row],[LTP]]*MIS[[#This Row],[OrderQuantity]]</f>
        <v>11240</v>
      </c>
      <c r="AG1981">
        <f>IF(MIS[[#This Row],[OrderSide]]="SELL",MIS[[#This Row],[VALUE]]-MIS[[#This Row],[LIVE_VALUE]],MIS[[#This Row],[LIVE_VALUE]]-MIS[[#This Row],[VALUE]])</f>
        <v>2300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SENSEX2552082400CE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  <c r="AL1981" t="str">
        <f>MIS[[#This Row],[Broker]]</f>
        <v>AR</v>
      </c>
      <c r="AM1981" t="str">
        <f>MIS[[#This Row],[ClientID]]</f>
        <v>HYD5K129</v>
      </c>
    </row>
    <row r="1982" spans="1:39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7.35</v>
      </c>
      <c r="AE1982">
        <f>MIS[[#This Row],[OrderAverageTradedPrice]]*MIS[[#This Row],[OrderQuantity]]</f>
        <v>496</v>
      </c>
      <c r="AF1982">
        <f>MIS[[#This Row],[LTP]]*MIS[[#This Row],[OrderQuantity]]</f>
        <v>294</v>
      </c>
      <c r="AG1982">
        <f>IF(MIS[[#This Row],[OrderSide]]="SELL",MIS[[#This Row],[VALUE]]-MIS[[#This Row],[LIVE_VALUE]],MIS[[#This Row],[LIVE_VALUE]]-MIS[[#This Row],[VALUE]])</f>
        <v>-202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2" t="str">
        <f>MIS[[#This Row],[TRADING SYMBOL]]</f>
        <v>SENSEX2552084700CE</v>
      </c>
      <c r="AJ1982" t="str">
        <f>IF(RIGHT(MIS[[#This Row],[Main/Hedge]],4)="MAIN","MAIN","HEDGE")</f>
        <v>HEDGE</v>
      </c>
      <c r="AK1982" t="str" cm="1">
        <f t="array" ref="AK1982">_xlfn._xlws.FILTER(Table4[Column1],ISNUMBER(SEARCH(Table4[Column1],MIS[[#This Row],[OrderUniqueIdentifier]])),"")</f>
        <v>NOTREND</v>
      </c>
      <c r="AL1982" t="str">
        <f>MIS[[#This Row],[Broker]]</f>
        <v>AR</v>
      </c>
      <c r="AM1982" t="str">
        <f>MIS[[#This Row],[ClientID]]</f>
        <v>HYD5K129</v>
      </c>
    </row>
    <row r="1983" spans="1:39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323.5</v>
      </c>
      <c r="AE1983">
        <f>MIS[[#This Row],[OrderAverageTradedPrice]]*MIS[[#This Row],[OrderQuantity]]</f>
        <v>7696</v>
      </c>
      <c r="AF1983">
        <f>MIS[[#This Row],[LTP]]*MIS[[#This Row],[OrderQuantity]]</f>
        <v>6470</v>
      </c>
      <c r="AG1983">
        <f>IF(MIS[[#This Row],[OrderSide]]="SELL",MIS[[#This Row],[VALUE]]-MIS[[#This Row],[LIVE_VALUE]],MIS[[#This Row],[LIVE_VALUE]]-MIS[[#This Row],[VALUE]])</f>
        <v>1226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SENSEX2552082300CE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  <c r="AL1983" t="str">
        <f>MIS[[#This Row],[Broker]]</f>
        <v>AR</v>
      </c>
      <c r="AM1983" t="str">
        <f>MIS[[#This Row],[ClientID]]</f>
        <v>JPF1A104</v>
      </c>
    </row>
    <row r="1984" spans="1:39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281</v>
      </c>
      <c r="AE1984">
        <f>MIS[[#This Row],[OrderAverageTradedPrice]]*MIS[[#This Row],[OrderQuantity]]</f>
        <v>6779</v>
      </c>
      <c r="AF1984">
        <f>MIS[[#This Row],[LTP]]*MIS[[#This Row],[OrderQuantity]]</f>
        <v>5620</v>
      </c>
      <c r="AG1984">
        <f>IF(MIS[[#This Row],[OrderSide]]="SELL",MIS[[#This Row],[VALUE]]-MIS[[#This Row],[LIVE_VALUE]],MIS[[#This Row],[LIVE_VALUE]]-MIS[[#This Row],[VALUE]])</f>
        <v>1159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SENSEX2552082400CE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  <c r="AL1984" t="str">
        <f>MIS[[#This Row],[Broker]]</f>
        <v>AR</v>
      </c>
      <c r="AM1984" t="str">
        <f>MIS[[#This Row],[ClientID]]</f>
        <v>JPF1A184</v>
      </c>
    </row>
    <row r="1985" spans="1:39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10.4</v>
      </c>
      <c r="AE1985">
        <f>MIS[[#This Row],[OrderAverageTradedPrice]]*MIS[[#This Row],[OrderQuantity]]</f>
        <v>3213.0000000000005</v>
      </c>
      <c r="AF1985">
        <f>MIS[[#This Row],[LTP]]*MIS[[#This Row],[OrderQuantity]]</f>
        <v>1872</v>
      </c>
      <c r="AG1985">
        <f>IF(MIS[[#This Row],[OrderSide]]="SELL",MIS[[#This Row],[VALUE]]-MIS[[#This Row],[LIVE_VALUE]],MIS[[#This Row],[LIVE_VALUE]]-MIS[[#This Row],[VALUE]])</f>
        <v>-1341.0000000000005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5" t="str">
        <f>MIS[[#This Row],[TRADING SYMBOL]]</f>
        <v>SENSEX2552079700PE</v>
      </c>
      <c r="AJ1985" t="str">
        <f>IF(RIGHT(MIS[[#This Row],[Main/Hedge]],4)="MAIN","MAIN","HEDGE")</f>
        <v>HEDGE</v>
      </c>
      <c r="AK1985" t="str" cm="1">
        <f t="array" ref="AK1985">_xlfn._xlws.FILTER(Table4[Column1],ISNUMBER(SEARCH(Table4[Column1],MIS[[#This Row],[OrderUniqueIdentifier]])),"")</f>
        <v>NOTREND</v>
      </c>
      <c r="AL1985" t="str">
        <f>MIS[[#This Row],[Broker]]</f>
        <v>AR</v>
      </c>
      <c r="AM1985" t="str">
        <f>MIS[[#This Row],[ClientID]]</f>
        <v>JPF1A197</v>
      </c>
    </row>
    <row r="1986" spans="1:39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250.5</v>
      </c>
      <c r="AE1986">
        <f>MIS[[#This Row],[OrderAverageTradedPrice]]*MIS[[#This Row],[OrderQuantity]]</f>
        <v>6794</v>
      </c>
      <c r="AF1986">
        <f>MIS[[#This Row],[LTP]]*MIS[[#This Row],[OrderQuantity]]</f>
        <v>5010</v>
      </c>
      <c r="AG1986">
        <f>IF(MIS[[#This Row],[OrderSide]]="SELL",MIS[[#This Row],[VALUE]]-MIS[[#This Row],[LIVE_VALUE]],MIS[[#This Row],[LIVE_VALUE]]-MIS[[#This Row],[VALUE]])</f>
        <v>1784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SENSEX2552082100PE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  <c r="AL1986" t="str">
        <f>MIS[[#This Row],[Broker]]</f>
        <v>AR</v>
      </c>
      <c r="AM1986" t="str">
        <f>MIS[[#This Row],[ClientID]]</f>
        <v>JPF1A200</v>
      </c>
    </row>
    <row r="1987" spans="1:39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281</v>
      </c>
      <c r="AE1987">
        <f>MIS[[#This Row],[OrderAverageTradedPrice]]*MIS[[#This Row],[OrderQuantity]]</f>
        <v>6779</v>
      </c>
      <c r="AF1987">
        <f>MIS[[#This Row],[LTP]]*MIS[[#This Row],[OrderQuantity]]</f>
        <v>5620</v>
      </c>
      <c r="AG1987">
        <f>IF(MIS[[#This Row],[OrderSide]]="SELL",MIS[[#This Row],[VALUE]]-MIS[[#This Row],[LIVE_VALUE]],MIS[[#This Row],[LIVE_VALUE]]-MIS[[#This Row],[VALUE]])</f>
        <v>1159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SENSEX2552082400CE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  <c r="AL1987" t="str">
        <f>MIS[[#This Row],[Broker]]</f>
        <v>AR</v>
      </c>
      <c r="AM1987" t="str">
        <f>MIS[[#This Row],[ClientID]]</f>
        <v>JPF1A222</v>
      </c>
    </row>
    <row r="1988" spans="1:39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7.35</v>
      </c>
      <c r="AE1988">
        <f>MIS[[#This Row],[OrderAverageTradedPrice]]*MIS[[#This Row],[OrderQuantity]]</f>
        <v>1240</v>
      </c>
      <c r="AF1988">
        <f>MIS[[#This Row],[LTP]]*MIS[[#This Row],[OrderQuantity]]</f>
        <v>735</v>
      </c>
      <c r="AG1988">
        <f>IF(MIS[[#This Row],[OrderSide]]="SELL",MIS[[#This Row],[VALUE]]-MIS[[#This Row],[LIVE_VALUE]],MIS[[#This Row],[LIVE_VALUE]]-MIS[[#This Row],[VALUE]])</f>
        <v>-505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8" t="str">
        <f>MIS[[#This Row],[TRADING SYMBOL]]</f>
        <v>SENSEX2552084700CE</v>
      </c>
      <c r="AJ1988" t="str">
        <f>IF(RIGHT(MIS[[#This Row],[Main/Hedge]],4)="MAIN","MAIN","HEDGE")</f>
        <v>HEDGE</v>
      </c>
      <c r="AK1988" t="str" cm="1">
        <f t="array" ref="AK1988">_xlfn._xlws.FILTER(Table4[Column1],ISNUMBER(SEARCH(Table4[Column1],MIS[[#This Row],[OrderUniqueIdentifier]])),"")</f>
        <v>NOTREND</v>
      </c>
      <c r="AL1988" t="str">
        <f>MIS[[#This Row],[Broker]]</f>
        <v>AR</v>
      </c>
      <c r="AM1988" t="str">
        <f>MIS[[#This Row],[ClientID]]</f>
        <v>JPF1C156</v>
      </c>
    </row>
    <row r="1989" spans="1:39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214.35</v>
      </c>
      <c r="AE1989">
        <f>MIS[[#This Row],[OrderAverageTradedPrice]]*MIS[[#This Row],[OrderQuantity]]</f>
        <v>5994</v>
      </c>
      <c r="AF1989">
        <f>MIS[[#This Row],[LTP]]*MIS[[#This Row],[OrderQuantity]]</f>
        <v>4287</v>
      </c>
      <c r="AG1989">
        <f>IF(MIS[[#This Row],[OrderSide]]="SELL",MIS[[#This Row],[VALUE]]-MIS[[#This Row],[LIVE_VALUE]],MIS[[#This Row],[LIVE_VALUE]]-MIS[[#This Row],[VALUE]])</f>
        <v>1707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SENSEX2552082000PE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  <c r="AL1989" t="str">
        <f>MIS[[#This Row],[Broker]]</f>
        <v>AR</v>
      </c>
      <c r="AM1989" t="str">
        <f>MIS[[#This Row],[ClientID]]</f>
        <v>JPF1D107</v>
      </c>
    </row>
    <row r="1990" spans="1:39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214.35</v>
      </c>
      <c r="AE1990">
        <f>MIS[[#This Row],[OrderAverageTradedPrice]]*MIS[[#This Row],[OrderQuantity]]</f>
        <v>5982</v>
      </c>
      <c r="AF1990">
        <f>MIS[[#This Row],[LTP]]*MIS[[#This Row],[OrderQuantity]]</f>
        <v>4287</v>
      </c>
      <c r="AG1990">
        <f>IF(MIS[[#This Row],[OrderSide]]="SELL",MIS[[#This Row],[VALUE]]-MIS[[#This Row],[LIVE_VALUE]],MIS[[#This Row],[LIVE_VALUE]]-MIS[[#This Row],[VALUE]])</f>
        <v>1695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SENSEX2552082000PE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  <c r="AL1990" t="str">
        <f>MIS[[#This Row],[Broker]]</f>
        <v>AR</v>
      </c>
      <c r="AM1990" t="str">
        <f>MIS[[#This Row],[ClientID]]</f>
        <v>JPF1G102</v>
      </c>
    </row>
    <row r="1991" spans="1:39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323.5</v>
      </c>
      <c r="AE1991">
        <f>MIS[[#This Row],[OrderAverageTradedPrice]]*MIS[[#This Row],[OrderQuantity]]</f>
        <v>7709</v>
      </c>
      <c r="AF1991">
        <f>MIS[[#This Row],[LTP]]*MIS[[#This Row],[OrderQuantity]]</f>
        <v>6470</v>
      </c>
      <c r="AG1991">
        <f>IF(MIS[[#This Row],[OrderSide]]="SELL",MIS[[#This Row],[VALUE]]-MIS[[#This Row],[LIVE_VALUE]],MIS[[#This Row],[LIVE_VALUE]]-MIS[[#This Row],[VALUE]])</f>
        <v>1239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SENSEX2552082300CE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  <c r="AL1991" t="str">
        <f>MIS[[#This Row],[Broker]]</f>
        <v>AR</v>
      </c>
      <c r="AM1991" t="str">
        <f>MIS[[#This Row],[ClientID]]</f>
        <v>JPF1G157</v>
      </c>
    </row>
    <row r="1992" spans="1:39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323.5</v>
      </c>
      <c r="AE1992">
        <f>MIS[[#This Row],[OrderAverageTradedPrice]]*MIS[[#This Row],[OrderQuantity]]</f>
        <v>7696</v>
      </c>
      <c r="AF1992">
        <f>MIS[[#This Row],[LTP]]*MIS[[#This Row],[OrderQuantity]]</f>
        <v>6470</v>
      </c>
      <c r="AG1992">
        <f>IF(MIS[[#This Row],[OrderSide]]="SELL",MIS[[#This Row],[VALUE]]-MIS[[#This Row],[LIVE_VALUE]],MIS[[#This Row],[LIVE_VALUE]]-MIS[[#This Row],[VALUE]])</f>
        <v>1226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SENSEX2552082300CE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  <c r="AL1992" t="str">
        <f>MIS[[#This Row],[Broker]]</f>
        <v>AR</v>
      </c>
      <c r="AM1992" t="str">
        <f>MIS[[#This Row],[ClientID]]</f>
        <v>JPF1H106</v>
      </c>
    </row>
    <row r="1993" spans="1:39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250.5</v>
      </c>
      <c r="AE1993">
        <f>MIS[[#This Row],[OrderAverageTradedPrice]]*MIS[[#This Row],[OrderQuantity]]</f>
        <v>6774</v>
      </c>
      <c r="AF1993">
        <f>MIS[[#This Row],[LTP]]*MIS[[#This Row],[OrderQuantity]]</f>
        <v>5010</v>
      </c>
      <c r="AG1993">
        <f>IF(MIS[[#This Row],[OrderSide]]="SELL",MIS[[#This Row],[VALUE]]-MIS[[#This Row],[LIVE_VALUE]],MIS[[#This Row],[LIVE_VALUE]]-MIS[[#This Row],[VALUE]])</f>
        <v>1764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SENSEX2552082100PE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  <c r="AL1993" t="str">
        <f>MIS[[#This Row],[Broker]]</f>
        <v>AR</v>
      </c>
      <c r="AM1993" t="str">
        <f>MIS[[#This Row],[ClientID]]</f>
        <v>JPF1H106</v>
      </c>
    </row>
    <row r="1994" spans="1:39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7.35</v>
      </c>
      <c r="AE1994">
        <f>MIS[[#This Row],[OrderAverageTradedPrice]]*MIS[[#This Row],[OrderQuantity]]</f>
        <v>992</v>
      </c>
      <c r="AF1994">
        <f>MIS[[#This Row],[LTP]]*MIS[[#This Row],[OrderQuantity]]</f>
        <v>588</v>
      </c>
      <c r="AG1994">
        <f>IF(MIS[[#This Row],[OrderSide]]="SELL",MIS[[#This Row],[VALUE]]-MIS[[#This Row],[LIVE_VALUE]],MIS[[#This Row],[LIVE_VALUE]]-MIS[[#This Row],[VALUE]])</f>
        <v>-404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4" t="str">
        <f>MIS[[#This Row],[TRADING SYMBOL]]</f>
        <v>SENSEX2552084700CE</v>
      </c>
      <c r="AJ1994" t="str">
        <f>IF(RIGHT(MIS[[#This Row],[Main/Hedge]],4)="MAIN","MAIN","HEDGE")</f>
        <v>HEDGE</v>
      </c>
      <c r="AK1994" t="str" cm="1">
        <f t="array" ref="AK1994">_xlfn._xlws.FILTER(Table4[Column1],ISNUMBER(SEARCH(Table4[Column1],MIS[[#This Row],[OrderUniqueIdentifier]])),"")</f>
        <v>NOTREND</v>
      </c>
      <c r="AL1994" t="str">
        <f>MIS[[#This Row],[Broker]]</f>
        <v>AR</v>
      </c>
      <c r="AM1994" t="str">
        <f>MIS[[#This Row],[ClientID]]</f>
        <v>JPF1H158</v>
      </c>
    </row>
    <row r="1995" spans="1:39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323.5</v>
      </c>
      <c r="AE1995">
        <f>MIS[[#This Row],[OrderAverageTradedPrice]]*MIS[[#This Row],[OrderQuantity]]</f>
        <v>7703</v>
      </c>
      <c r="AF1995">
        <f>MIS[[#This Row],[LTP]]*MIS[[#This Row],[OrderQuantity]]</f>
        <v>6470</v>
      </c>
      <c r="AG1995">
        <f>IF(MIS[[#This Row],[OrderSide]]="SELL",MIS[[#This Row],[VALUE]]-MIS[[#This Row],[LIVE_VALUE]],MIS[[#This Row],[LIVE_VALUE]]-MIS[[#This Row],[VALUE]])</f>
        <v>1233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SENSEX2552082300CE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  <c r="AL1995" t="str">
        <f>MIS[[#This Row],[Broker]]</f>
        <v>AR</v>
      </c>
      <c r="AM1995" t="str">
        <f>MIS[[#This Row],[ClientID]]</f>
        <v>JPF1K163</v>
      </c>
    </row>
    <row r="1996" spans="1:39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250.5</v>
      </c>
      <c r="AE1996">
        <f>MIS[[#This Row],[OrderAverageTradedPrice]]*MIS[[#This Row],[OrderQuantity]]</f>
        <v>6771</v>
      </c>
      <c r="AF1996">
        <f>MIS[[#This Row],[LTP]]*MIS[[#This Row],[OrderQuantity]]</f>
        <v>5010</v>
      </c>
      <c r="AG1996">
        <f>IF(MIS[[#This Row],[OrderSide]]="SELL",MIS[[#This Row],[VALUE]]-MIS[[#This Row],[LIVE_VALUE]],MIS[[#This Row],[LIVE_VALUE]]-MIS[[#This Row],[VALUE]])</f>
        <v>1761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SENSEX2552082100PE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  <c r="AL1996" t="str">
        <f>MIS[[#This Row],[Broker]]</f>
        <v>AR</v>
      </c>
      <c r="AM1996" t="str">
        <f>MIS[[#This Row],[ClientID]]</f>
        <v>JPF1K163</v>
      </c>
    </row>
    <row r="1997" spans="1:39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7.35</v>
      </c>
      <c r="AE1997">
        <f>MIS[[#This Row],[OrderAverageTradedPrice]]*MIS[[#This Row],[OrderQuantity]]</f>
        <v>248</v>
      </c>
      <c r="AF1997">
        <f>MIS[[#This Row],[LTP]]*MIS[[#This Row],[OrderQuantity]]</f>
        <v>147</v>
      </c>
      <c r="AG1997">
        <f>IF(MIS[[#This Row],[OrderSide]]="SELL",MIS[[#This Row],[VALUE]]-MIS[[#This Row],[LIVE_VALUE]],MIS[[#This Row],[LIVE_VALUE]]-MIS[[#This Row],[VALUE]])</f>
        <v>-101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7" t="str">
        <f>MIS[[#This Row],[TRADING SYMBOL]]</f>
        <v>SENSEX2552084700CE</v>
      </c>
      <c r="AJ1997" t="str">
        <f>IF(RIGHT(MIS[[#This Row],[Main/Hedge]],4)="MAIN","MAIN","HEDGE")</f>
        <v>HEDGE</v>
      </c>
      <c r="AK1997" t="str" cm="1">
        <f t="array" ref="AK1997">_xlfn._xlws.FILTER(Table4[Column1],ISNUMBER(SEARCH(Table4[Column1],MIS[[#This Row],[OrderUniqueIdentifier]])),"")</f>
        <v>NOTREND</v>
      </c>
      <c r="AL1997" t="str">
        <f>MIS[[#This Row],[Broker]]</f>
        <v>AR</v>
      </c>
      <c r="AM1997" t="str">
        <f>MIS[[#This Row],[ClientID]]</f>
        <v>JPF1K172</v>
      </c>
    </row>
    <row r="1998" spans="1:39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214.35</v>
      </c>
      <c r="AE1998">
        <f>MIS[[#This Row],[OrderAverageTradedPrice]]*MIS[[#This Row],[OrderQuantity]]</f>
        <v>11966</v>
      </c>
      <c r="AF1998">
        <f>MIS[[#This Row],[LTP]]*MIS[[#This Row],[OrderQuantity]]</f>
        <v>8574</v>
      </c>
      <c r="AG1998">
        <f>IF(MIS[[#This Row],[OrderSide]]="SELL",MIS[[#This Row],[VALUE]]-MIS[[#This Row],[LIVE_VALUE]],MIS[[#This Row],[LIVE_VALUE]]-MIS[[#This Row],[VALUE]])</f>
        <v>3392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SENSEX2552082000PE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  <c r="AL1998" t="str">
        <f>MIS[[#This Row],[Broker]]</f>
        <v>AR</v>
      </c>
      <c r="AM1998" t="str">
        <f>MIS[[#This Row],[ClientID]]</f>
        <v>JPF1L103</v>
      </c>
    </row>
    <row r="1999" spans="1:39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214.35</v>
      </c>
      <c r="AE1999">
        <f>MIS[[#This Row],[OrderAverageTradedPrice]]*MIS[[#This Row],[OrderQuantity]]</f>
        <v>5996</v>
      </c>
      <c r="AF1999">
        <f>MIS[[#This Row],[LTP]]*MIS[[#This Row],[OrderQuantity]]</f>
        <v>4287</v>
      </c>
      <c r="AG1999">
        <f>IF(MIS[[#This Row],[OrderSide]]="SELL",MIS[[#This Row],[VALUE]]-MIS[[#This Row],[LIVE_VALUE]],MIS[[#This Row],[LIVE_VALUE]]-MIS[[#This Row],[VALUE]])</f>
        <v>1709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SENSEX2552082000PE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  <c r="AL1999" t="str">
        <f>MIS[[#This Row],[Broker]]</f>
        <v>AR</v>
      </c>
      <c r="AM1999" t="str">
        <f>MIS[[#This Row],[ClientID]]</f>
        <v>JPF1M118</v>
      </c>
    </row>
    <row r="2000" spans="1:39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7.35</v>
      </c>
      <c r="AE2000">
        <f>MIS[[#This Row],[OrderAverageTradedPrice]]*MIS[[#This Row],[OrderQuantity]]</f>
        <v>1240</v>
      </c>
      <c r="AF2000">
        <f>MIS[[#This Row],[LTP]]*MIS[[#This Row],[OrderQuantity]]</f>
        <v>735</v>
      </c>
      <c r="AG2000">
        <f>IF(MIS[[#This Row],[OrderSide]]="SELL",MIS[[#This Row],[VALUE]]-MIS[[#This Row],[LIVE_VALUE]],MIS[[#This Row],[LIVE_VALUE]]-MIS[[#This Row],[VALUE]])</f>
        <v>-505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0" t="str">
        <f>MIS[[#This Row],[TRADING SYMBOL]]</f>
        <v>SENSEX2552084700CE</v>
      </c>
      <c r="AJ2000" t="str">
        <f>IF(RIGHT(MIS[[#This Row],[Main/Hedge]],4)="MAIN","MAIN","HEDGE")</f>
        <v>HEDGE</v>
      </c>
      <c r="AK2000" t="str" cm="1">
        <f t="array" ref="AK2000">_xlfn._xlws.FILTER(Table4[Column1],ISNUMBER(SEARCH(Table4[Column1],MIS[[#This Row],[OrderUniqueIdentifier]])),"")</f>
        <v>NOTREND</v>
      </c>
      <c r="AL2000" t="str">
        <f>MIS[[#This Row],[Broker]]</f>
        <v>AR</v>
      </c>
      <c r="AM2000" t="str">
        <f>MIS[[#This Row],[ClientID]]</f>
        <v>JPF1M176</v>
      </c>
    </row>
    <row r="2001" spans="1:39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250.5</v>
      </c>
      <c r="AE2001">
        <f>MIS[[#This Row],[OrderAverageTradedPrice]]*MIS[[#This Row],[OrderQuantity]]</f>
        <v>6782</v>
      </c>
      <c r="AF2001">
        <f>MIS[[#This Row],[LTP]]*MIS[[#This Row],[OrderQuantity]]</f>
        <v>5010</v>
      </c>
      <c r="AG2001">
        <f>IF(MIS[[#This Row],[OrderSide]]="SELL",MIS[[#This Row],[VALUE]]-MIS[[#This Row],[LIVE_VALUE]],MIS[[#This Row],[LIVE_VALUE]]-MIS[[#This Row],[VALUE]])</f>
        <v>1772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SENSEX2552082100PE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  <c r="AL2001" t="str">
        <f>MIS[[#This Row],[Broker]]</f>
        <v>AR</v>
      </c>
      <c r="AM2001" t="str">
        <f>MIS[[#This Row],[ClientID]]</f>
        <v>JPF1N169</v>
      </c>
    </row>
    <row r="2002" spans="1:39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10.4</v>
      </c>
      <c r="AE2002">
        <f>MIS[[#This Row],[OrderAverageTradedPrice]]*MIS[[#This Row],[OrderQuantity]]</f>
        <v>714</v>
      </c>
      <c r="AF2002">
        <f>MIS[[#This Row],[LTP]]*MIS[[#This Row],[OrderQuantity]]</f>
        <v>416</v>
      </c>
      <c r="AG2002">
        <f>IF(MIS[[#This Row],[OrderSide]]="SELL",MIS[[#This Row],[VALUE]]-MIS[[#This Row],[LIVE_VALUE]],MIS[[#This Row],[LIVE_VALUE]]-MIS[[#This Row],[VALUE]])</f>
        <v>-298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2" t="str">
        <f>MIS[[#This Row],[TRADING SYMBOL]]</f>
        <v>SENSEX2552079700PE</v>
      </c>
      <c r="AJ2002" t="str">
        <f>IF(RIGHT(MIS[[#This Row],[Main/Hedge]],4)="MAIN","MAIN","HEDGE")</f>
        <v>HEDGE</v>
      </c>
      <c r="AK2002" t="str" cm="1">
        <f t="array" ref="AK2002">_xlfn._xlws.FILTER(Table4[Column1],ISNUMBER(SEARCH(Table4[Column1],MIS[[#This Row],[OrderUniqueIdentifier]])),"")</f>
        <v>NOTREND</v>
      </c>
      <c r="AL2002" t="str">
        <f>MIS[[#This Row],[Broker]]</f>
        <v>AR</v>
      </c>
      <c r="AM2002" t="str">
        <f>MIS[[#This Row],[ClientID]]</f>
        <v>JPF1N173</v>
      </c>
    </row>
    <row r="2003" spans="1:39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214.35</v>
      </c>
      <c r="AE2003">
        <f>MIS[[#This Row],[OrderAverageTradedPrice]]*MIS[[#This Row],[OrderQuantity]]</f>
        <v>6000</v>
      </c>
      <c r="AF2003">
        <f>MIS[[#This Row],[LTP]]*MIS[[#This Row],[OrderQuantity]]</f>
        <v>4287</v>
      </c>
      <c r="AG2003">
        <f>IF(MIS[[#This Row],[OrderSide]]="SELL",MIS[[#This Row],[VALUE]]-MIS[[#This Row],[LIVE_VALUE]],MIS[[#This Row],[LIVE_VALUE]]-MIS[[#This Row],[VALUE]])</f>
        <v>1713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SENSEX2552082000PE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  <c r="AL2003" t="str">
        <f>MIS[[#This Row],[Broker]]</f>
        <v>AR</v>
      </c>
      <c r="AM2003" t="str">
        <f>MIS[[#This Row],[ClientID]]</f>
        <v>JPF1P111</v>
      </c>
    </row>
    <row r="2004" spans="1:39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214.35</v>
      </c>
      <c r="AE2004">
        <f>MIS[[#This Row],[OrderAverageTradedPrice]]*MIS[[#This Row],[OrderQuantity]]</f>
        <v>11992</v>
      </c>
      <c r="AF2004">
        <f>MIS[[#This Row],[LTP]]*MIS[[#This Row],[OrderQuantity]]</f>
        <v>8574</v>
      </c>
      <c r="AG2004">
        <f>IF(MIS[[#This Row],[OrderSide]]="SELL",MIS[[#This Row],[VALUE]]-MIS[[#This Row],[LIVE_VALUE]],MIS[[#This Row],[LIVE_VALUE]]-MIS[[#This Row],[VALUE]])</f>
        <v>3418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SENSEX2552082000PE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  <c r="AL2004" t="str">
        <f>MIS[[#This Row],[Broker]]</f>
        <v>AR</v>
      </c>
      <c r="AM2004" t="str">
        <f>MIS[[#This Row],[ClientID]]</f>
        <v>JPF1P165</v>
      </c>
    </row>
    <row r="2005" spans="1:39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10.4</v>
      </c>
      <c r="AE2005">
        <f>MIS[[#This Row],[OrderAverageTradedPrice]]*MIS[[#This Row],[OrderQuantity]]</f>
        <v>716</v>
      </c>
      <c r="AF2005">
        <f>MIS[[#This Row],[LTP]]*MIS[[#This Row],[OrderQuantity]]</f>
        <v>416</v>
      </c>
      <c r="AG2005">
        <f>IF(MIS[[#This Row],[OrderSide]]="SELL",MIS[[#This Row],[VALUE]]-MIS[[#This Row],[LIVE_VALUE]],MIS[[#This Row],[LIVE_VALUE]]-MIS[[#This Row],[VALUE]])</f>
        <v>-300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5" t="str">
        <f>MIS[[#This Row],[TRADING SYMBOL]]</f>
        <v>SENSEX2552079700PE</v>
      </c>
      <c r="AJ2005" t="str">
        <f>IF(RIGHT(MIS[[#This Row],[Main/Hedge]],4)="MAIN","MAIN","HEDGE")</f>
        <v>HEDGE</v>
      </c>
      <c r="AK2005" t="str" cm="1">
        <f t="array" ref="AK2005">_xlfn._xlws.FILTER(Table4[Column1],ISNUMBER(SEARCH(Table4[Column1],MIS[[#This Row],[OrderUniqueIdentifier]])),"")</f>
        <v>NOTREND</v>
      </c>
      <c r="AL2005" t="str">
        <f>MIS[[#This Row],[Broker]]</f>
        <v>AR</v>
      </c>
      <c r="AM2005" t="str">
        <f>MIS[[#This Row],[ClientID]]</f>
        <v>JPF1P165</v>
      </c>
    </row>
    <row r="2006" spans="1:39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281</v>
      </c>
      <c r="AE2006">
        <f>MIS[[#This Row],[OrderAverageTradedPrice]]*MIS[[#This Row],[OrderQuantity]]</f>
        <v>6767</v>
      </c>
      <c r="AF2006">
        <f>MIS[[#This Row],[LTP]]*MIS[[#This Row],[OrderQuantity]]</f>
        <v>5620</v>
      </c>
      <c r="AG2006">
        <f>IF(MIS[[#This Row],[OrderSide]]="SELL",MIS[[#This Row],[VALUE]]-MIS[[#This Row],[LIVE_VALUE]],MIS[[#This Row],[LIVE_VALUE]]-MIS[[#This Row],[VALUE]])</f>
        <v>1147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SENSEX2552082400CE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  <c r="AL2006" t="str">
        <f>MIS[[#This Row],[Broker]]</f>
        <v>AR</v>
      </c>
      <c r="AM2006" t="str">
        <f>MIS[[#This Row],[ClientID]]</f>
        <v>JPF1P170</v>
      </c>
    </row>
    <row r="2007" spans="1:39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10.4</v>
      </c>
      <c r="AE2007">
        <f>MIS[[#This Row],[OrderAverageTradedPrice]]*MIS[[#This Row],[OrderQuantity]]</f>
        <v>2856</v>
      </c>
      <c r="AF2007">
        <f>MIS[[#This Row],[LTP]]*MIS[[#This Row],[OrderQuantity]]</f>
        <v>1664</v>
      </c>
      <c r="AG2007">
        <f>IF(MIS[[#This Row],[OrderSide]]="SELL",MIS[[#This Row],[VALUE]]-MIS[[#This Row],[LIVE_VALUE]],MIS[[#This Row],[LIVE_VALUE]]-MIS[[#This Row],[VALUE]])</f>
        <v>-1192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7" t="str">
        <f>MIS[[#This Row],[TRADING SYMBOL]]</f>
        <v>SENSEX2552079700PE</v>
      </c>
      <c r="AJ2007" t="str">
        <f>IF(RIGHT(MIS[[#This Row],[Main/Hedge]],4)="MAIN","MAIN","HEDGE")</f>
        <v>HEDGE</v>
      </c>
      <c r="AK2007" t="str" cm="1">
        <f t="array" ref="AK2007">_xlfn._xlws.FILTER(Table4[Column1],ISNUMBER(SEARCH(Table4[Column1],MIS[[#This Row],[OrderUniqueIdentifier]])),"")</f>
        <v>NOTREND</v>
      </c>
      <c r="AL2007" t="str">
        <f>MIS[[#This Row],[Broker]]</f>
        <v>AR</v>
      </c>
      <c r="AM2007" t="str">
        <f>MIS[[#This Row],[ClientID]]</f>
        <v>JPF1R197</v>
      </c>
    </row>
    <row r="2008" spans="1:39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281</v>
      </c>
      <c r="AE2008">
        <f>MIS[[#This Row],[OrderAverageTradedPrice]]*MIS[[#This Row],[OrderQuantity]]</f>
        <v>13538</v>
      </c>
      <c r="AF2008">
        <f>MIS[[#This Row],[LTP]]*MIS[[#This Row],[OrderQuantity]]</f>
        <v>11240</v>
      </c>
      <c r="AG2008">
        <f>IF(MIS[[#This Row],[OrderSide]]="SELL",MIS[[#This Row],[VALUE]]-MIS[[#This Row],[LIVE_VALUE]],MIS[[#This Row],[LIVE_VALUE]]-MIS[[#This Row],[VALUE]])</f>
        <v>2298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SENSEX2552082400CE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  <c r="AL2008" t="str">
        <f>MIS[[#This Row],[Broker]]</f>
        <v>AR</v>
      </c>
      <c r="AM2008" t="str">
        <f>MIS[[#This Row],[ClientID]]</f>
        <v>JPF1R205</v>
      </c>
    </row>
    <row r="2009" spans="1:39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7.35</v>
      </c>
      <c r="AE2009">
        <f>MIS[[#This Row],[OrderAverageTradedPrice]]*MIS[[#This Row],[OrderQuantity]]</f>
        <v>496</v>
      </c>
      <c r="AF2009">
        <f>MIS[[#This Row],[LTP]]*MIS[[#This Row],[OrderQuantity]]</f>
        <v>294</v>
      </c>
      <c r="AG2009">
        <f>IF(MIS[[#This Row],[OrderSide]]="SELL",MIS[[#This Row],[VALUE]]-MIS[[#This Row],[LIVE_VALUE]],MIS[[#This Row],[LIVE_VALUE]]-MIS[[#This Row],[VALUE]])</f>
        <v>-202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9" t="str">
        <f>MIS[[#This Row],[TRADING SYMBOL]]</f>
        <v>SENSEX2552084700CE</v>
      </c>
      <c r="AJ2009" t="str">
        <f>IF(RIGHT(MIS[[#This Row],[Main/Hedge]],4)="MAIN","MAIN","HEDGE")</f>
        <v>HEDGE</v>
      </c>
      <c r="AK2009" t="str" cm="1">
        <f t="array" ref="AK2009">_xlfn._xlws.FILTER(Table4[Column1],ISNUMBER(SEARCH(Table4[Column1],MIS[[#This Row],[OrderUniqueIdentifier]])),"")</f>
        <v>NOTREND</v>
      </c>
      <c r="AL2009" t="str">
        <f>MIS[[#This Row],[Broker]]</f>
        <v>AR</v>
      </c>
      <c r="AM2009" t="str">
        <f>MIS[[#This Row],[ClientID]]</f>
        <v>JPF1R205</v>
      </c>
    </row>
    <row r="2010" spans="1:39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323.5</v>
      </c>
      <c r="AE2010">
        <f>MIS[[#This Row],[OrderAverageTradedPrice]]*MIS[[#This Row],[OrderQuantity]]</f>
        <v>7699</v>
      </c>
      <c r="AF2010">
        <f>MIS[[#This Row],[LTP]]*MIS[[#This Row],[OrderQuantity]]</f>
        <v>6470</v>
      </c>
      <c r="AG2010">
        <f>IF(MIS[[#This Row],[OrderSide]]="SELL",MIS[[#This Row],[VALUE]]-MIS[[#This Row],[LIVE_VALUE]],MIS[[#This Row],[LIVE_VALUE]]-MIS[[#This Row],[VALUE]])</f>
        <v>1229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SENSEX2552082300CE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  <c r="AL2010" t="str">
        <f>MIS[[#This Row],[Broker]]</f>
        <v>AR</v>
      </c>
      <c r="AM2010" t="str">
        <f>MIS[[#This Row],[ClientID]]</f>
        <v>JPF1R212</v>
      </c>
    </row>
    <row r="2011" spans="1:39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10.4</v>
      </c>
      <c r="AE2011">
        <f>MIS[[#This Row],[OrderAverageTradedPrice]]*MIS[[#This Row],[OrderQuantity]]</f>
        <v>2856</v>
      </c>
      <c r="AF2011">
        <f>MIS[[#This Row],[LTP]]*MIS[[#This Row],[OrderQuantity]]</f>
        <v>1664</v>
      </c>
      <c r="AG2011">
        <f>IF(MIS[[#This Row],[OrderSide]]="SELL",MIS[[#This Row],[VALUE]]-MIS[[#This Row],[LIVE_VALUE]],MIS[[#This Row],[LIVE_VALUE]]-MIS[[#This Row],[VALUE]])</f>
        <v>-1192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1" t="str">
        <f>MIS[[#This Row],[TRADING SYMBOL]]</f>
        <v>SENSEX2552079700PE</v>
      </c>
      <c r="AJ2011" t="str">
        <f>IF(RIGHT(MIS[[#This Row],[Main/Hedge]],4)="MAIN","MAIN","HEDGE")</f>
        <v>HEDGE</v>
      </c>
      <c r="AK2011" t="str" cm="1">
        <f t="array" ref="AK2011">_xlfn._xlws.FILTER(Table4[Column1],ISNUMBER(SEARCH(Table4[Column1],MIS[[#This Row],[OrderUniqueIdentifier]])),"")</f>
        <v>NOTREND</v>
      </c>
      <c r="AL2011" t="str">
        <f>MIS[[#This Row],[Broker]]</f>
        <v>AR</v>
      </c>
      <c r="AM2011" t="str">
        <f>MIS[[#This Row],[ClientID]]</f>
        <v>JPF1S132</v>
      </c>
    </row>
    <row r="2012" spans="1:39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293.05</v>
      </c>
      <c r="AE2012">
        <f>MIS[[#This Row],[OrderAverageTradedPrice]]*MIS[[#This Row],[OrderQuantity]]</f>
        <v>7689</v>
      </c>
      <c r="AF2012">
        <f>MIS[[#This Row],[LTP]]*MIS[[#This Row],[OrderQuantity]]</f>
        <v>5861</v>
      </c>
      <c r="AG2012">
        <f>IF(MIS[[#This Row],[OrderSide]]="SELL",MIS[[#This Row],[VALUE]]-MIS[[#This Row],[LIVE_VALUE]],MIS[[#This Row],[LIVE_VALUE]]-MIS[[#This Row],[VALUE]])</f>
        <v>1828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  <c r="AL2012" t="str">
        <f>MIS[[#This Row],[Broker]]</f>
        <v>AR</v>
      </c>
      <c r="AM2012" t="str">
        <f>MIS[[#This Row],[ClientID]]</f>
        <v>JPF1S138</v>
      </c>
    </row>
    <row r="2013" spans="1:39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323.5</v>
      </c>
      <c r="AE2013">
        <f>MIS[[#This Row],[OrderAverageTradedPrice]]*MIS[[#This Row],[OrderQuantity]]</f>
        <v>7705</v>
      </c>
      <c r="AF2013">
        <f>MIS[[#This Row],[LTP]]*MIS[[#This Row],[OrderQuantity]]</f>
        <v>6470</v>
      </c>
      <c r="AG2013">
        <f>IF(MIS[[#This Row],[OrderSide]]="SELL",MIS[[#This Row],[VALUE]]-MIS[[#This Row],[LIVE_VALUE]],MIS[[#This Row],[LIVE_VALUE]]-MIS[[#This Row],[VALUE]])</f>
        <v>1235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SENSEX2552082300CE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  <c r="AL2013" t="str">
        <f>MIS[[#This Row],[Broker]]</f>
        <v>AR</v>
      </c>
      <c r="AM2013" t="str">
        <f>MIS[[#This Row],[ClientID]]</f>
        <v>JPF1S138</v>
      </c>
    </row>
    <row r="2014" spans="1:39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10.4</v>
      </c>
      <c r="AE2014">
        <f>MIS[[#This Row],[OrderAverageTradedPrice]]*MIS[[#This Row],[OrderQuantity]]</f>
        <v>714</v>
      </c>
      <c r="AF2014">
        <f>MIS[[#This Row],[LTP]]*MIS[[#This Row],[OrderQuantity]]</f>
        <v>416</v>
      </c>
      <c r="AG2014">
        <f>IF(MIS[[#This Row],[OrderSide]]="SELL",MIS[[#This Row],[VALUE]]-MIS[[#This Row],[LIVE_VALUE]],MIS[[#This Row],[LIVE_VALUE]]-MIS[[#This Row],[VALUE]])</f>
        <v>-298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4" t="str">
        <f>MIS[[#This Row],[TRADING SYMBOL]]</f>
        <v>SENSEX2552079700PE</v>
      </c>
      <c r="AJ2014" t="str">
        <f>IF(RIGHT(MIS[[#This Row],[Main/Hedge]],4)="MAIN","MAIN","HEDGE")</f>
        <v>HEDGE</v>
      </c>
      <c r="AK2014" t="str" cm="1">
        <f t="array" ref="AK2014">_xlfn._xlws.FILTER(Table4[Column1],ISNUMBER(SEARCH(Table4[Column1],MIS[[#This Row],[OrderUniqueIdentifier]])),"")</f>
        <v>NOTREND</v>
      </c>
      <c r="AL2014" t="str">
        <f>MIS[[#This Row],[Broker]]</f>
        <v>AR</v>
      </c>
      <c r="AM2014" t="str">
        <f>MIS[[#This Row],[ClientID]]</f>
        <v>JPF1S152</v>
      </c>
    </row>
    <row r="2015" spans="1:39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10.4</v>
      </c>
      <c r="AE2015">
        <f>MIS[[#This Row],[OrderAverageTradedPrice]]*MIS[[#This Row],[OrderQuantity]]</f>
        <v>2499</v>
      </c>
      <c r="AF2015">
        <f>MIS[[#This Row],[LTP]]*MIS[[#This Row],[OrderQuantity]]</f>
        <v>1456</v>
      </c>
      <c r="AG2015">
        <f>IF(MIS[[#This Row],[OrderSide]]="SELL",MIS[[#This Row],[VALUE]]-MIS[[#This Row],[LIVE_VALUE]],MIS[[#This Row],[LIVE_VALUE]]-MIS[[#This Row],[VALUE]])</f>
        <v>-1043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5" t="str">
        <f>MIS[[#This Row],[TRADING SYMBOL]]</f>
        <v>SENSEX2552079700PE</v>
      </c>
      <c r="AJ2015" t="str">
        <f>IF(RIGHT(MIS[[#This Row],[Main/Hedge]],4)="MAIN","MAIN","HEDGE")</f>
        <v>HEDGE</v>
      </c>
      <c r="AK2015" t="str" cm="1">
        <f t="array" ref="AK2015">_xlfn._xlws.FILTER(Table4[Column1],ISNUMBER(SEARCH(Table4[Column1],MIS[[#This Row],[OrderUniqueIdentifier]])),"")</f>
        <v>NOTREND</v>
      </c>
      <c r="AL2015" t="str">
        <f>MIS[[#This Row],[Broker]]</f>
        <v>AR</v>
      </c>
      <c r="AM2015" t="str">
        <f>MIS[[#This Row],[ClientID]]</f>
        <v>JPF1S215</v>
      </c>
    </row>
    <row r="2016" spans="1:39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66.5</v>
      </c>
      <c r="AE2016">
        <f>MIS[[#This Row],[OrderAverageTradedPrice]]*MIS[[#This Row],[OrderQuantity]]</f>
        <v>2128</v>
      </c>
      <c r="AF2016">
        <f>MIS[[#This Row],[LTP]]*MIS[[#This Row],[OrderQuantity]]</f>
        <v>1330</v>
      </c>
      <c r="AG2016">
        <f>IF(MIS[[#This Row],[OrderSide]]="SELL",MIS[[#This Row],[VALUE]]-MIS[[#This Row],[LIVE_VALUE]],MIS[[#This Row],[LIVE_VALUE]]-MIS[[#This Row],[VALUE]])</f>
        <v>-798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SENSEX2552081200PE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  <c r="AL2016" t="str">
        <f>MIS[[#This Row],[Broker]]</f>
        <v>AR</v>
      </c>
      <c r="AM2016" t="str">
        <f>MIS[[#This Row],[ClientID]]</f>
        <v>JPF1S217</v>
      </c>
    </row>
    <row r="2017" spans="1:39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214.35</v>
      </c>
      <c r="AE2017">
        <f>MIS[[#This Row],[OrderAverageTradedPrice]]*MIS[[#This Row],[OrderQuantity]]</f>
        <v>6000</v>
      </c>
      <c r="AF2017">
        <f>MIS[[#This Row],[LTP]]*MIS[[#This Row],[OrderQuantity]]</f>
        <v>4287</v>
      </c>
      <c r="AG2017">
        <f>IF(MIS[[#This Row],[OrderSide]]="SELL",MIS[[#This Row],[VALUE]]-MIS[[#This Row],[LIVE_VALUE]],MIS[[#This Row],[LIVE_VALUE]]-MIS[[#This Row],[VALUE]])</f>
        <v>1713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SENSEX2552082000PE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  <c r="AL2017" t="str">
        <f>MIS[[#This Row],[Broker]]</f>
        <v>AR</v>
      </c>
      <c r="AM2017" t="str">
        <f>MIS[[#This Row],[ClientID]]</f>
        <v>JPF1S233</v>
      </c>
    </row>
    <row r="2018" spans="1:39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10.4</v>
      </c>
      <c r="AE2018">
        <f>MIS[[#This Row],[OrderAverageTradedPrice]]*MIS[[#This Row],[OrderQuantity]]</f>
        <v>716</v>
      </c>
      <c r="AF2018">
        <f>MIS[[#This Row],[LTP]]*MIS[[#This Row],[OrderQuantity]]</f>
        <v>416</v>
      </c>
      <c r="AG2018">
        <f>IF(MIS[[#This Row],[OrderSide]]="SELL",MIS[[#This Row],[VALUE]]-MIS[[#This Row],[LIVE_VALUE]],MIS[[#This Row],[LIVE_VALUE]]-MIS[[#This Row],[VALUE]])</f>
        <v>-300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8" t="str">
        <f>MIS[[#This Row],[TRADING SYMBOL]]</f>
        <v>SENSEX2552079700PE</v>
      </c>
      <c r="AJ2018" t="str">
        <f>IF(RIGHT(MIS[[#This Row],[Main/Hedge]],4)="MAIN","MAIN","HEDGE")</f>
        <v>HEDGE</v>
      </c>
      <c r="AK2018" t="str" cm="1">
        <f t="array" ref="AK2018">_xlfn._xlws.FILTER(Table4[Column1],ISNUMBER(SEARCH(Table4[Column1],MIS[[#This Row],[OrderUniqueIdentifier]])),"")</f>
        <v>NOTREND</v>
      </c>
      <c r="AL2018" t="str">
        <f>MIS[[#This Row],[Broker]]</f>
        <v>AR</v>
      </c>
      <c r="AM2018" t="str">
        <f>MIS[[#This Row],[ClientID]]</f>
        <v>JPF1S233</v>
      </c>
    </row>
    <row r="2019" spans="1:39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281</v>
      </c>
      <c r="AE2019">
        <f>MIS[[#This Row],[OrderAverageTradedPrice]]*MIS[[#This Row],[OrderQuantity]]</f>
        <v>13554</v>
      </c>
      <c r="AF2019">
        <f>MIS[[#This Row],[LTP]]*MIS[[#This Row],[OrderQuantity]]</f>
        <v>11240</v>
      </c>
      <c r="AG2019">
        <f>IF(MIS[[#This Row],[OrderSide]]="SELL",MIS[[#This Row],[VALUE]]-MIS[[#This Row],[LIVE_VALUE]],MIS[[#This Row],[LIVE_VALUE]]-MIS[[#This Row],[VALUE]])</f>
        <v>2314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SENSEX2552082400CE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  <c r="AL2019" t="str">
        <f>MIS[[#This Row],[Broker]]</f>
        <v>AR</v>
      </c>
      <c r="AM2019" t="str">
        <f>MIS[[#This Row],[ClientID]]</f>
        <v>JPF1S241</v>
      </c>
    </row>
    <row r="2020" spans="1:39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214.35</v>
      </c>
      <c r="AE2020">
        <f>MIS[[#This Row],[OrderAverageTradedPrice]]*MIS[[#This Row],[OrderQuantity]]</f>
        <v>11948</v>
      </c>
      <c r="AF2020">
        <f>MIS[[#This Row],[LTP]]*MIS[[#This Row],[OrderQuantity]]</f>
        <v>8574</v>
      </c>
      <c r="AG2020">
        <f>IF(MIS[[#This Row],[OrderSide]]="SELL",MIS[[#This Row],[VALUE]]-MIS[[#This Row],[LIVE_VALUE]],MIS[[#This Row],[LIVE_VALUE]]-MIS[[#This Row],[VALUE]])</f>
        <v>3374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SENSEX2552082000PE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  <c r="AL2020" t="str">
        <f>MIS[[#This Row],[Broker]]</f>
        <v>AR</v>
      </c>
      <c r="AM2020" t="str">
        <f>MIS[[#This Row],[ClientID]]</f>
        <v>JPF1S241</v>
      </c>
    </row>
    <row r="2021" spans="1:39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250.5</v>
      </c>
      <c r="AE2021">
        <f>MIS[[#This Row],[OrderAverageTradedPrice]]*MIS[[#This Row],[OrderQuantity]]</f>
        <v>6806</v>
      </c>
      <c r="AF2021">
        <f>MIS[[#This Row],[LTP]]*MIS[[#This Row],[OrderQuantity]]</f>
        <v>5010</v>
      </c>
      <c r="AG2021">
        <f>IF(MIS[[#This Row],[OrderSide]]="SELL",MIS[[#This Row],[VALUE]]-MIS[[#This Row],[LIVE_VALUE]],MIS[[#This Row],[LIVE_VALUE]]-MIS[[#This Row],[VALUE]])</f>
        <v>1796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SENSEX2552082100PE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  <c r="AL2021" t="str">
        <f>MIS[[#This Row],[Broker]]</f>
        <v>AR</v>
      </c>
      <c r="AM2021" t="str">
        <f>MIS[[#This Row],[ClientID]]</f>
        <v>JPF1V101</v>
      </c>
    </row>
    <row r="2022" spans="1:39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281</v>
      </c>
      <c r="AE2022">
        <f>MIS[[#This Row],[OrderAverageTradedPrice]]*MIS[[#This Row],[OrderQuantity]]</f>
        <v>6768</v>
      </c>
      <c r="AF2022">
        <f>MIS[[#This Row],[LTP]]*MIS[[#This Row],[OrderQuantity]]</f>
        <v>5620</v>
      </c>
      <c r="AG2022">
        <f>IF(MIS[[#This Row],[OrderSide]]="SELL",MIS[[#This Row],[VALUE]]-MIS[[#This Row],[LIVE_VALUE]],MIS[[#This Row],[LIVE_VALUE]]-MIS[[#This Row],[VALUE]])</f>
        <v>1148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SENSEX2552082400CE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  <c r="AL2022" t="str">
        <f>MIS[[#This Row],[Broker]]</f>
        <v>AR</v>
      </c>
      <c r="AM2022" t="str">
        <f>MIS[[#This Row],[ClientID]]</f>
        <v>JPF1V101</v>
      </c>
    </row>
    <row r="2023" spans="1:39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250.5</v>
      </c>
      <c r="AE2023">
        <f>MIS[[#This Row],[OrderAverageTradedPrice]]*MIS[[#This Row],[OrderQuantity]]</f>
        <v>6796</v>
      </c>
      <c r="AF2023">
        <f>MIS[[#This Row],[LTP]]*MIS[[#This Row],[OrderQuantity]]</f>
        <v>5010</v>
      </c>
      <c r="AG2023">
        <f>IF(MIS[[#This Row],[OrderSide]]="SELL",MIS[[#This Row],[VALUE]]-MIS[[#This Row],[LIVE_VALUE]],MIS[[#This Row],[LIVE_VALUE]]-MIS[[#This Row],[VALUE]])</f>
        <v>1786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SENSEX2552082100PE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  <c r="AL2023" t="str">
        <f>MIS[[#This Row],[Broker]]</f>
        <v>AR</v>
      </c>
      <c r="AM2023" t="str">
        <f>MIS[[#This Row],[ClientID]]</f>
        <v>JPF1V179</v>
      </c>
    </row>
    <row r="2024" spans="1:39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281</v>
      </c>
      <c r="AE2024">
        <f>MIS[[#This Row],[OrderAverageTradedPrice]]*MIS[[#This Row],[OrderQuantity]]</f>
        <v>13566</v>
      </c>
      <c r="AF2024">
        <f>MIS[[#This Row],[LTP]]*MIS[[#This Row],[OrderQuantity]]</f>
        <v>11240</v>
      </c>
      <c r="AG2024">
        <f>IF(MIS[[#This Row],[OrderSide]]="SELL",MIS[[#This Row],[VALUE]]-MIS[[#This Row],[LIVE_VALUE]],MIS[[#This Row],[LIVE_VALUE]]-MIS[[#This Row],[VALUE]])</f>
        <v>2326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  <c r="AL2024" t="str">
        <f>MIS[[#This Row],[Broker]]</f>
        <v>AR</v>
      </c>
      <c r="AM2024" t="str">
        <f>MIS[[#This Row],[ClientID]]</f>
        <v>JPF1Y102</v>
      </c>
    </row>
    <row r="2025" spans="1:39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214.35</v>
      </c>
      <c r="AE2025">
        <f>MIS[[#This Row],[OrderAverageTradedPrice]]*MIS[[#This Row],[OrderQuantity]]</f>
        <v>11951</v>
      </c>
      <c r="AF2025">
        <f>MIS[[#This Row],[LTP]]*MIS[[#This Row],[OrderQuantity]]</f>
        <v>8574</v>
      </c>
      <c r="AG2025">
        <f>IF(MIS[[#This Row],[OrderSide]]="SELL",MIS[[#This Row],[VALUE]]-MIS[[#This Row],[LIVE_VALUE]],MIS[[#This Row],[LIVE_VALUE]]-MIS[[#This Row],[VALUE]])</f>
        <v>3377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SENSEX2552082000PE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  <c r="AL2025" t="str">
        <f>MIS[[#This Row],[Broker]]</f>
        <v>AR</v>
      </c>
      <c r="AM2025" t="str">
        <f>MIS[[#This Row],[ClientID]]</f>
        <v>JPF1Y102</v>
      </c>
    </row>
    <row r="2026" spans="1:39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7.35</v>
      </c>
      <c r="AE2026">
        <f>MIS[[#This Row],[OrderAverageTradedPrice]]*MIS[[#This Row],[OrderQuantity]]</f>
        <v>992</v>
      </c>
      <c r="AF2026">
        <f>MIS[[#This Row],[LTP]]*MIS[[#This Row],[OrderQuantity]]</f>
        <v>588</v>
      </c>
      <c r="AG2026">
        <f>IF(MIS[[#This Row],[OrderSide]]="SELL",MIS[[#This Row],[VALUE]]-MIS[[#This Row],[LIVE_VALUE]],MIS[[#This Row],[LIVE_VALUE]]-MIS[[#This Row],[VALUE]])</f>
        <v>-404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6" t="str">
        <f>MIS[[#This Row],[TRADING SYMBOL]]</f>
        <v>SENSEX2552084700CE</v>
      </c>
      <c r="AJ2026" t="str">
        <f>IF(RIGHT(MIS[[#This Row],[Main/Hedge]],4)="MAIN","MAIN","HEDGE")</f>
        <v>HEDGE</v>
      </c>
      <c r="AK2026" t="str" cm="1">
        <f t="array" ref="AK2026">_xlfn._xlws.FILTER(Table4[Column1],ISNUMBER(SEARCH(Table4[Column1],MIS[[#This Row],[OrderUniqueIdentifier]])),"")</f>
        <v>NOTREND</v>
      </c>
      <c r="AL2026" t="str">
        <f>MIS[[#This Row],[Broker]]</f>
        <v>AR</v>
      </c>
      <c r="AM2026" t="str">
        <f>MIS[[#This Row],[ClientID]]</f>
        <v>JPS10G101</v>
      </c>
    </row>
    <row r="2027" spans="1:39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7.35</v>
      </c>
      <c r="AE2027">
        <f>MIS[[#This Row],[OrderAverageTradedPrice]]*MIS[[#This Row],[OrderQuantity]]</f>
        <v>988</v>
      </c>
      <c r="AF2027">
        <f>MIS[[#This Row],[LTP]]*MIS[[#This Row],[OrderQuantity]]</f>
        <v>588</v>
      </c>
      <c r="AG2027">
        <f>IF(MIS[[#This Row],[OrderSide]]="SELL",MIS[[#This Row],[VALUE]]-MIS[[#This Row],[LIVE_VALUE]],MIS[[#This Row],[LIVE_VALUE]]-MIS[[#This Row],[VALUE]])</f>
        <v>-400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7" t="str">
        <f>MIS[[#This Row],[TRADING SYMBOL]]</f>
        <v>SENSEX2552084700CE</v>
      </c>
      <c r="AJ2027" t="str">
        <f>IF(RIGHT(MIS[[#This Row],[Main/Hedge]],4)="MAIN","MAIN","HEDGE")</f>
        <v>HEDGE</v>
      </c>
      <c r="AK2027" t="str" cm="1">
        <f t="array" ref="AK2027">_xlfn._xlws.FILTER(Table4[Column1],ISNUMBER(SEARCH(Table4[Column1],MIS[[#This Row],[OrderUniqueIdentifier]])),"")</f>
        <v>NOTREND</v>
      </c>
      <c r="AL2027" t="str">
        <f>MIS[[#This Row],[Broker]]</f>
        <v>AR</v>
      </c>
      <c r="AM2027" t="str">
        <f>MIS[[#This Row],[ClientID]]</f>
        <v>JPS10M103</v>
      </c>
    </row>
    <row r="2028" spans="1:39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250.5</v>
      </c>
      <c r="AE2028">
        <f>MIS[[#This Row],[OrderAverageTradedPrice]]*MIS[[#This Row],[OrderQuantity]]</f>
        <v>6783</v>
      </c>
      <c r="AF2028">
        <f>MIS[[#This Row],[LTP]]*MIS[[#This Row],[OrderQuantity]]</f>
        <v>5010</v>
      </c>
      <c r="AG2028">
        <f>IF(MIS[[#This Row],[OrderSide]]="SELL",MIS[[#This Row],[VALUE]]-MIS[[#This Row],[LIVE_VALUE]],MIS[[#This Row],[LIVE_VALUE]]-MIS[[#This Row],[VALUE]])</f>
        <v>1773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SENSEX2552082100PE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  <c r="AL2028" t="str">
        <f>MIS[[#This Row],[Broker]]</f>
        <v>AR</v>
      </c>
      <c r="AM2028" t="str">
        <f>MIS[[#This Row],[ClientID]]</f>
        <v>JPS10S109</v>
      </c>
    </row>
    <row r="2029" spans="1:39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323.5</v>
      </c>
      <c r="AE2029">
        <f>MIS[[#This Row],[OrderAverageTradedPrice]]*MIS[[#This Row],[OrderQuantity]]</f>
        <v>7703</v>
      </c>
      <c r="AF2029">
        <f>MIS[[#This Row],[LTP]]*MIS[[#This Row],[OrderQuantity]]</f>
        <v>6470</v>
      </c>
      <c r="AG2029">
        <f>IF(MIS[[#This Row],[OrderSide]]="SELL",MIS[[#This Row],[VALUE]]-MIS[[#This Row],[LIVE_VALUE]],MIS[[#This Row],[LIVE_VALUE]]-MIS[[#This Row],[VALUE]])</f>
        <v>1233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SENSEX2552082300CE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  <c r="AL2029" t="str">
        <f>MIS[[#This Row],[Broker]]</f>
        <v>AR</v>
      </c>
      <c r="AM2029" t="str">
        <f>MIS[[#This Row],[ClientID]]</f>
        <v>JPS10U102</v>
      </c>
    </row>
    <row r="2030" spans="1:39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250.5</v>
      </c>
      <c r="AE2030">
        <f>MIS[[#This Row],[OrderAverageTradedPrice]]*MIS[[#This Row],[OrderQuantity]]</f>
        <v>6775</v>
      </c>
      <c r="AF2030">
        <f>MIS[[#This Row],[LTP]]*MIS[[#This Row],[OrderQuantity]]</f>
        <v>5010</v>
      </c>
      <c r="AG2030">
        <f>IF(MIS[[#This Row],[OrderSide]]="SELL",MIS[[#This Row],[VALUE]]-MIS[[#This Row],[LIVE_VALUE]],MIS[[#This Row],[LIVE_VALUE]]-MIS[[#This Row],[VALUE]])</f>
        <v>1765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SENSEX2552082100PE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  <c r="AL2030" t="str">
        <f>MIS[[#This Row],[Broker]]</f>
        <v>AR</v>
      </c>
      <c r="AM2030" t="str">
        <f>MIS[[#This Row],[ClientID]]</f>
        <v>JPS10U102</v>
      </c>
    </row>
    <row r="2031" spans="1:39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377</v>
      </c>
      <c r="AE2031">
        <f>MIS[[#This Row],[OrderAverageTradedPrice]]*MIS[[#This Row],[OrderQuantity]]</f>
        <v>87258</v>
      </c>
      <c r="AF2031">
        <f>MIS[[#This Row],[LTP]]*MIS[[#This Row],[OrderQuantity]]</f>
        <v>75400</v>
      </c>
      <c r="AG2031">
        <f>IF(MIS[[#This Row],[OrderSide]]="SELL",MIS[[#This Row],[VALUE]]-MIS[[#This Row],[LIVE_VALUE]],MIS[[#This Row],[LIVE_VALUE]]-MIS[[#This Row],[VALUE]])</f>
        <v>11858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1" t="str">
        <f>MIS[[#This Row],[TRADING SYMBOL]]</f>
        <v>SENSEX2552082200CE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NOTREND</v>
      </c>
      <c r="AL2031" t="str">
        <f>MIS[[#This Row],[Broker]]</f>
        <v>JAINAM</v>
      </c>
      <c r="AM2031" t="str">
        <f>MIS[[#This Row],[ClientID]]</f>
        <v>DLL14013</v>
      </c>
    </row>
    <row r="2032" spans="1:39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250.5</v>
      </c>
      <c r="AE2032">
        <f>MIS[[#This Row],[OrderAverageTradedPrice]]*MIS[[#This Row],[OrderQuantity]]</f>
        <v>33972</v>
      </c>
      <c r="AF2032">
        <f>MIS[[#This Row],[LTP]]*MIS[[#This Row],[OrderQuantity]]</f>
        <v>25050</v>
      </c>
      <c r="AG2032">
        <f>IF(MIS[[#This Row],[OrderSide]]="SELL",MIS[[#This Row],[VALUE]]-MIS[[#This Row],[LIVE_VALUE]],MIS[[#This Row],[LIVE_VALUE]]-MIS[[#This Row],[VALUE]])</f>
        <v>8922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SENSEX2552082100PE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  <c r="AL2032" t="str">
        <f>MIS[[#This Row],[Broker]]</f>
        <v>JM</v>
      </c>
      <c r="AM2032" t="str">
        <f>MIS[[#This Row],[ClientID]]</f>
        <v>12314927</v>
      </c>
    </row>
    <row r="2033" spans="1:39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281</v>
      </c>
      <c r="AE2033">
        <f>MIS[[#This Row],[OrderAverageTradedPrice]]*MIS[[#This Row],[OrderQuantity]]</f>
        <v>33836</v>
      </c>
      <c r="AF2033">
        <f>MIS[[#This Row],[LTP]]*MIS[[#This Row],[OrderQuantity]]</f>
        <v>28100</v>
      </c>
      <c r="AG2033">
        <f>IF(MIS[[#This Row],[OrderSide]]="SELL",MIS[[#This Row],[VALUE]]-MIS[[#This Row],[LIVE_VALUE]],MIS[[#This Row],[LIVE_VALUE]]-MIS[[#This Row],[VALUE]])</f>
        <v>5736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SENSEX2552082400CE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  <c r="AL2033" t="str">
        <f>MIS[[#This Row],[Broker]]</f>
        <v>JM</v>
      </c>
      <c r="AM2033" t="str">
        <f>MIS[[#This Row],[ClientID]]</f>
        <v>12314927</v>
      </c>
    </row>
    <row r="2034" spans="1:39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293.05</v>
      </c>
      <c r="AE2034">
        <f>MIS[[#This Row],[OrderAverageTradedPrice]]*MIS[[#This Row],[OrderQuantity]]</f>
        <v>161574.99999999959</v>
      </c>
      <c r="AF2034">
        <f>MIS[[#This Row],[LTP]]*MIS[[#This Row],[OrderQuantity]]</f>
        <v>123081</v>
      </c>
      <c r="AG2034">
        <f>IF(MIS[[#This Row],[OrderSide]]="SELL",MIS[[#This Row],[VALUE]]-MIS[[#This Row],[LIVE_VALUE]],MIS[[#This Row],[LIVE_VALUE]]-MIS[[#This Row],[VALUE]])</f>
        <v>38493.999999999593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SENSEX2552082200PE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  <c r="AL2034" t="str">
        <f>MIS[[#This Row],[Broker]]</f>
        <v>MO</v>
      </c>
      <c r="AM2034" t="str">
        <f>MIS[[#This Row],[ClientID]]</f>
        <v>DELD991</v>
      </c>
    </row>
    <row r="2035" spans="1:39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323.5</v>
      </c>
      <c r="AE2035">
        <f>MIS[[#This Row],[OrderAverageTradedPrice]]*MIS[[#This Row],[OrderQuantity]]</f>
        <v>161797.99999999985</v>
      </c>
      <c r="AF2035">
        <f>MIS[[#This Row],[LTP]]*MIS[[#This Row],[OrderQuantity]]</f>
        <v>135870</v>
      </c>
      <c r="AG2035">
        <f>IF(MIS[[#This Row],[OrderSide]]="SELL",MIS[[#This Row],[VALUE]]-MIS[[#This Row],[LIVE_VALUE]],MIS[[#This Row],[LIVE_VALUE]]-MIS[[#This Row],[VALUE]])</f>
        <v>25927.999999999854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SENSEX2552082300CE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  <c r="AL2035" t="str">
        <f>MIS[[#This Row],[Broker]]</f>
        <v>MO</v>
      </c>
      <c r="AM2035" t="str">
        <f>MIS[[#This Row],[ClientID]]</f>
        <v>DELD991</v>
      </c>
    </row>
    <row r="2036" spans="1:39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250.5</v>
      </c>
      <c r="AE2036">
        <f>MIS[[#This Row],[OrderAverageTradedPrice]]*MIS[[#This Row],[OrderQuantity]]</f>
        <v>121836.99999999997</v>
      </c>
      <c r="AF2036">
        <f>MIS[[#This Row],[LTP]]*MIS[[#This Row],[OrderQuantity]]</f>
        <v>90180</v>
      </c>
      <c r="AG2036">
        <f>IF(MIS[[#This Row],[OrderSide]]="SELL",MIS[[#This Row],[VALUE]]-MIS[[#This Row],[LIVE_VALUE]],MIS[[#This Row],[LIVE_VALUE]]-MIS[[#This Row],[VALUE]])</f>
        <v>31656.999999999971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  <c r="AL2036" t="str">
        <f>MIS[[#This Row],[Broker]]</f>
        <v>MO</v>
      </c>
      <c r="AM2036" t="str">
        <f>MIS[[#This Row],[ClientID]]</f>
        <v>JR0546</v>
      </c>
    </row>
    <row r="2037" spans="1:39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250.5</v>
      </c>
      <c r="AE2037">
        <f>MIS[[#This Row],[OrderAverageTradedPrice]]*MIS[[#This Row],[OrderQuantity]]</f>
        <v>27110</v>
      </c>
      <c r="AF2037">
        <f>MIS[[#This Row],[LTP]]*MIS[[#This Row],[OrderQuantity]]</f>
        <v>20040</v>
      </c>
      <c r="AG2037">
        <f>IF(MIS[[#This Row],[OrderSide]]="SELL",MIS[[#This Row],[VALUE]]-MIS[[#This Row],[LIVE_VALUE]],MIS[[#This Row],[LIVE_VALUE]]-MIS[[#This Row],[VALUE]])</f>
        <v>7070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SENSEX2552082100PE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  <c r="AL2037" t="str">
        <f>MIS[[#This Row],[Broker]]</f>
        <v>MO</v>
      </c>
      <c r="AM2037" t="str">
        <f>MIS[[#This Row],[ClientID]]</f>
        <v>OMDLAS1203</v>
      </c>
    </row>
    <row r="2038" spans="1:39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6.55</v>
      </c>
      <c r="AE2038">
        <f>MIS[[#This Row],[OrderAverageTradedPrice]]*MIS[[#This Row],[OrderQuantity]]</f>
        <v>436</v>
      </c>
      <c r="AF2038">
        <f>MIS[[#This Row],[LTP]]*MIS[[#This Row],[OrderQuantity]]</f>
        <v>262</v>
      </c>
      <c r="AG2038">
        <f>IF(MIS[[#This Row],[OrderSide]]="SELL",MIS[[#This Row],[VALUE]]-MIS[[#This Row],[LIVE_VALUE]],MIS[[#This Row],[LIVE_VALUE]]-MIS[[#This Row],[VALUE]])</f>
        <v>-174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8" t="str">
        <f>MIS[[#This Row],[TRADING SYMBOL]]</f>
        <v>SENSEX2552084800CE</v>
      </c>
      <c r="AJ2038" t="str">
        <f>IF(RIGHT(MIS[[#This Row],[Main/Hedge]],4)="MAIN","MAIN","HEDGE")</f>
        <v>HEDGE</v>
      </c>
      <c r="AK2038" t="str" cm="1">
        <f t="array" ref="AK2038">_xlfn._xlws.FILTER(Table4[Column1],ISNUMBER(SEARCH(Table4[Column1],MIS[[#This Row],[OrderUniqueIdentifier]])),"")</f>
        <v>NOTREND</v>
      </c>
      <c r="AL2038" t="str">
        <f>MIS[[#This Row],[Broker]]</f>
        <v>MO</v>
      </c>
      <c r="AM2038" t="str">
        <f>MIS[[#This Row],[ClientID]]</f>
        <v>OMDLAS1220</v>
      </c>
    </row>
    <row r="2039" spans="1:39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11.65</v>
      </c>
      <c r="AE2039">
        <f>MIS[[#This Row],[OrderAverageTradedPrice]]*MIS[[#This Row],[OrderQuantity]]</f>
        <v>796</v>
      </c>
      <c r="AF2039">
        <f>MIS[[#This Row],[LTP]]*MIS[[#This Row],[OrderQuantity]]</f>
        <v>466</v>
      </c>
      <c r="AG2039">
        <f>IF(MIS[[#This Row],[OrderSide]]="SELL",MIS[[#This Row],[VALUE]]-MIS[[#This Row],[LIVE_VALUE]],MIS[[#This Row],[LIVE_VALUE]]-MIS[[#This Row],[VALUE]])</f>
        <v>-330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9" t="str">
        <f>MIS[[#This Row],[TRADING SYMBOL]]</f>
        <v>SENSEX2552079800PE</v>
      </c>
      <c r="AJ2039" t="str">
        <f>IF(RIGHT(MIS[[#This Row],[Main/Hedge]],4)="MAIN","MAIN","HEDGE")</f>
        <v>HEDGE</v>
      </c>
      <c r="AK2039" t="str" cm="1">
        <f t="array" ref="AK2039">_xlfn._xlws.FILTER(Table4[Column1],ISNUMBER(SEARCH(Table4[Column1],MIS[[#This Row],[OrderUniqueIdentifier]])),"")</f>
        <v>NOTREND</v>
      </c>
      <c r="AL2039" t="str">
        <f>MIS[[#This Row],[Broker]]</f>
        <v>MO</v>
      </c>
      <c r="AM2039" t="str">
        <f>MIS[[#This Row],[ClientID]]</f>
        <v>OMDLAS1220</v>
      </c>
    </row>
    <row r="2040" spans="1:39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11.65</v>
      </c>
      <c r="AE2040">
        <f>MIS[[#This Row],[OrderAverageTradedPrice]]*MIS[[#This Row],[OrderQuantity]]</f>
        <v>796</v>
      </c>
      <c r="AF2040">
        <f>MIS[[#This Row],[LTP]]*MIS[[#This Row],[OrderQuantity]]</f>
        <v>466</v>
      </c>
      <c r="AG2040">
        <f>IF(MIS[[#This Row],[OrderSide]]="SELL",MIS[[#This Row],[VALUE]]-MIS[[#This Row],[LIVE_VALUE]],MIS[[#This Row],[LIVE_VALUE]]-MIS[[#This Row],[VALUE]])</f>
        <v>-330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40" t="str">
        <f>MIS[[#This Row],[TRADING SYMBOL]]</f>
        <v>SENSEX2552079800PE</v>
      </c>
      <c r="AJ2040" t="str">
        <f>IF(RIGHT(MIS[[#This Row],[Main/Hedge]],4)="MAIN","MAIN","HEDGE")</f>
        <v>HEDGE</v>
      </c>
      <c r="AK2040" t="str" cm="1">
        <f t="array" ref="AK2040">_xlfn._xlws.FILTER(Table4[Column1],ISNUMBER(SEARCH(Table4[Column1],MIS[[#This Row],[OrderUniqueIdentifier]])),"")</f>
        <v>NOTREND</v>
      </c>
      <c r="AL2040" t="str">
        <f>MIS[[#This Row],[Broker]]</f>
        <v>MO</v>
      </c>
      <c r="AM2040" t="str">
        <f>MIS[[#This Row],[ClientID]]</f>
        <v>OMDLAS1223</v>
      </c>
    </row>
    <row r="2041" spans="1:39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323.5</v>
      </c>
      <c r="AE2041">
        <f>MIS[[#This Row],[OrderAverageTradedPrice]]*MIS[[#This Row],[OrderQuantity]]</f>
        <v>46230</v>
      </c>
      <c r="AF2041">
        <f>MIS[[#This Row],[LTP]]*MIS[[#This Row],[OrderQuantity]]</f>
        <v>38820</v>
      </c>
      <c r="AG2041">
        <f>IF(MIS[[#This Row],[OrderSide]]="SELL",MIS[[#This Row],[VALUE]]-MIS[[#This Row],[LIVE_VALUE]],MIS[[#This Row],[LIVE_VALUE]]-MIS[[#This Row],[VALUE]])</f>
        <v>7410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SENSEX2552082300CE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  <c r="AL2041" t="str">
        <f>MIS[[#This Row],[Broker]]</f>
        <v>MO</v>
      </c>
      <c r="AM2041" t="str">
        <f>MIS[[#This Row],[ClientID]]</f>
        <v>OMDLAS1225</v>
      </c>
    </row>
    <row r="2042" spans="1:39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250.5</v>
      </c>
      <c r="AE2042">
        <f>MIS[[#This Row],[OrderAverageTradedPrice]]*MIS[[#This Row],[OrderQuantity]]</f>
        <v>40735.99999999992</v>
      </c>
      <c r="AF2042">
        <f>MIS[[#This Row],[LTP]]*MIS[[#This Row],[OrderQuantity]]</f>
        <v>30060</v>
      </c>
      <c r="AG2042">
        <f>IF(MIS[[#This Row],[OrderSide]]="SELL",MIS[[#This Row],[VALUE]]-MIS[[#This Row],[LIVE_VALUE]],MIS[[#This Row],[LIVE_VALUE]]-MIS[[#This Row],[VALUE]])</f>
        <v>10675.99999999992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  <c r="AL2042" t="str">
        <f>MIS[[#This Row],[Broker]]</f>
        <v>MO</v>
      </c>
      <c r="AM2042" t="str">
        <f>MIS[[#This Row],[ClientID]]</f>
        <v>OMDLAS1225</v>
      </c>
    </row>
    <row r="2043" spans="1:39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281</v>
      </c>
      <c r="AE2043">
        <f>MIS[[#This Row],[OrderAverageTradedPrice]]*MIS[[#This Row],[OrderQuantity]]</f>
        <v>40647</v>
      </c>
      <c r="AF2043">
        <f>MIS[[#This Row],[LTP]]*MIS[[#This Row],[OrderQuantity]]</f>
        <v>33720</v>
      </c>
      <c r="AG2043">
        <f>IF(MIS[[#This Row],[OrderSide]]="SELL",MIS[[#This Row],[VALUE]]-MIS[[#This Row],[LIVE_VALUE]],MIS[[#This Row],[LIVE_VALUE]]-MIS[[#This Row],[VALUE]])</f>
        <v>6927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SENSEX2552082400CE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  <c r="AL2043" t="str">
        <f>MIS[[#This Row],[Broker]]</f>
        <v>MO</v>
      </c>
      <c r="AM2043" t="str">
        <f>MIS[[#This Row],[ClientID]]</f>
        <v>OMDLAS1225</v>
      </c>
    </row>
    <row r="2044" spans="1:39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323.5</v>
      </c>
      <c r="AE2044">
        <f>MIS[[#This Row],[OrderAverageTradedPrice]]*MIS[[#This Row],[OrderQuantity]]</f>
        <v>38440</v>
      </c>
      <c r="AF2044">
        <f>MIS[[#This Row],[LTP]]*MIS[[#This Row],[OrderQuantity]]</f>
        <v>32350</v>
      </c>
      <c r="AG2044">
        <f>IF(MIS[[#This Row],[OrderSide]]="SELL",MIS[[#This Row],[VALUE]]-MIS[[#This Row],[LIVE_VALUE]],MIS[[#This Row],[LIVE_VALUE]]-MIS[[#This Row],[VALUE]])</f>
        <v>6090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SENSEX2552082300CE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  <c r="AL2044" t="str">
        <f>MIS[[#This Row],[Broker]]</f>
        <v>MO</v>
      </c>
      <c r="AM2044" t="str">
        <f>MIS[[#This Row],[ClientID]]</f>
        <v>OMDLAS1226</v>
      </c>
    </row>
    <row r="2045" spans="1:39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250.5</v>
      </c>
      <c r="AE2045">
        <f>MIS[[#This Row],[OrderAverageTradedPrice]]*MIS[[#This Row],[OrderQuantity]]</f>
        <v>33976</v>
      </c>
      <c r="AF2045">
        <f>MIS[[#This Row],[LTP]]*MIS[[#This Row],[OrderQuantity]]</f>
        <v>25050</v>
      </c>
      <c r="AG2045">
        <f>IF(MIS[[#This Row],[OrderSide]]="SELL",MIS[[#This Row],[VALUE]]-MIS[[#This Row],[LIVE_VALUE]],MIS[[#This Row],[LIVE_VALUE]]-MIS[[#This Row],[VALUE]])</f>
        <v>8926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SENSEX2552082100PE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  <c r="AL2045" t="str">
        <f>MIS[[#This Row],[Broker]]</f>
        <v>MO</v>
      </c>
      <c r="AM2045" t="str">
        <f>MIS[[#This Row],[ClientID]]</f>
        <v>OMDLAS1226</v>
      </c>
    </row>
    <row r="2046" spans="1:39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281</v>
      </c>
      <c r="AE2046">
        <f>MIS[[#This Row],[OrderAverageTradedPrice]]*MIS[[#This Row],[OrderQuantity]]</f>
        <v>33874</v>
      </c>
      <c r="AF2046">
        <f>MIS[[#This Row],[LTP]]*MIS[[#This Row],[OrderQuantity]]</f>
        <v>28100</v>
      </c>
      <c r="AG2046">
        <f>IF(MIS[[#This Row],[OrderSide]]="SELL",MIS[[#This Row],[VALUE]]-MIS[[#This Row],[LIVE_VALUE]],MIS[[#This Row],[LIVE_VALUE]]-MIS[[#This Row],[VALUE]])</f>
        <v>5774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SENSEX2552082400CE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  <c r="AL2046" t="str">
        <f>MIS[[#This Row],[Broker]]</f>
        <v>MO</v>
      </c>
      <c r="AM2046" t="str">
        <f>MIS[[#This Row],[ClientID]]</f>
        <v>OMDLAS1226</v>
      </c>
    </row>
    <row r="2047" spans="1:39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214.35</v>
      </c>
      <c r="AE2047">
        <f>MIS[[#This Row],[OrderAverageTradedPrice]]*MIS[[#This Row],[OrderQuantity]]</f>
        <v>29910.000000000004</v>
      </c>
      <c r="AF2047">
        <f>MIS[[#This Row],[LTP]]*MIS[[#This Row],[OrderQuantity]]</f>
        <v>21435</v>
      </c>
      <c r="AG2047">
        <f>IF(MIS[[#This Row],[OrderSide]]="SELL",MIS[[#This Row],[VALUE]]-MIS[[#This Row],[LIVE_VALUE]],MIS[[#This Row],[LIVE_VALUE]]-MIS[[#This Row],[VALUE]])</f>
        <v>8475.0000000000036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SENSEX2552082000PE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  <c r="AL2047" t="str">
        <f>MIS[[#This Row],[Broker]]</f>
        <v>MO</v>
      </c>
      <c r="AM2047" t="str">
        <f>MIS[[#This Row],[ClientID]]</f>
        <v>OMDLAS1226</v>
      </c>
    </row>
    <row r="2048" spans="1:39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293.05</v>
      </c>
      <c r="AE2048">
        <f>MIS[[#This Row],[OrderAverageTradedPrice]]*MIS[[#This Row],[OrderQuantity]]</f>
        <v>30755</v>
      </c>
      <c r="AF2048">
        <f>MIS[[#This Row],[LTP]]*MIS[[#This Row],[OrderQuantity]]</f>
        <v>23444</v>
      </c>
      <c r="AG2048">
        <f>IF(MIS[[#This Row],[OrderSide]]="SELL",MIS[[#This Row],[VALUE]]-MIS[[#This Row],[LIVE_VALUE]],MIS[[#This Row],[LIVE_VALUE]]-MIS[[#This Row],[VALUE]])</f>
        <v>7311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SENSEX2552082200PE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  <c r="AL2048" t="str">
        <f>MIS[[#This Row],[Broker]]</f>
        <v>MO</v>
      </c>
      <c r="AM2048" t="str">
        <f>MIS[[#This Row],[ClientID]]</f>
        <v>OMDLAS1227</v>
      </c>
    </row>
    <row r="2049" spans="1:39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323.5</v>
      </c>
      <c r="AE2049">
        <f>MIS[[#This Row],[OrderAverageTradedPrice]]*MIS[[#This Row],[OrderQuantity]]</f>
        <v>30811</v>
      </c>
      <c r="AF2049">
        <f>MIS[[#This Row],[LTP]]*MIS[[#This Row],[OrderQuantity]]</f>
        <v>25880</v>
      </c>
      <c r="AG2049">
        <f>IF(MIS[[#This Row],[OrderSide]]="SELL",MIS[[#This Row],[VALUE]]-MIS[[#This Row],[LIVE_VALUE]],MIS[[#This Row],[LIVE_VALUE]]-MIS[[#This Row],[VALUE]])</f>
        <v>4931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SENSEX2552082300CE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  <c r="AL2049" t="str">
        <f>MIS[[#This Row],[Broker]]</f>
        <v>MO</v>
      </c>
      <c r="AM2049" t="str">
        <f>MIS[[#This Row],[ClientID]]</f>
        <v>OMDLAS1227</v>
      </c>
    </row>
    <row r="2050" spans="1:39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293.05</v>
      </c>
      <c r="AE2050">
        <f>MIS[[#This Row],[OrderAverageTradedPrice]]*MIS[[#This Row],[OrderQuantity]]</f>
        <v>53764.999999999956</v>
      </c>
      <c r="AF2050">
        <f>MIS[[#This Row],[LTP]]*MIS[[#This Row],[OrderQuantity]]</f>
        <v>41027</v>
      </c>
      <c r="AG2050">
        <f>IF(MIS[[#This Row],[OrderSide]]="SELL",MIS[[#This Row],[VALUE]]-MIS[[#This Row],[LIVE_VALUE]],MIS[[#This Row],[LIVE_VALUE]]-MIS[[#This Row],[VALUE]])</f>
        <v>12737.999999999956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SENSEX2552082200PE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  <c r="AL2050" t="str">
        <f>MIS[[#This Row],[Broker]]</f>
        <v>MO</v>
      </c>
      <c r="AM2050" t="str">
        <f>MIS[[#This Row],[ClientID]]</f>
        <v>OMDLAS1229</v>
      </c>
    </row>
    <row r="2051" spans="1:39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323.5</v>
      </c>
      <c r="AE2051">
        <f>MIS[[#This Row],[OrderAverageTradedPrice]]*MIS[[#This Row],[OrderQuantity]]</f>
        <v>53858.999999999884</v>
      </c>
      <c r="AF2051">
        <f>MIS[[#This Row],[LTP]]*MIS[[#This Row],[OrderQuantity]]</f>
        <v>45290</v>
      </c>
      <c r="AG2051">
        <f>IF(MIS[[#This Row],[OrderSide]]="SELL",MIS[[#This Row],[VALUE]]-MIS[[#This Row],[LIVE_VALUE]],MIS[[#This Row],[LIVE_VALUE]]-MIS[[#This Row],[VALUE]])</f>
        <v>8568.9999999998836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SENSEX2552082300CE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  <c r="AL2051" t="str">
        <f>MIS[[#This Row],[Broker]]</f>
        <v>MO</v>
      </c>
      <c r="AM2051" t="str">
        <f>MIS[[#This Row],[ClientID]]</f>
        <v>OMDLAS1229</v>
      </c>
    </row>
    <row r="2052" spans="1:39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250.5</v>
      </c>
      <c r="AE2052">
        <f>MIS[[#This Row],[OrderAverageTradedPrice]]*MIS[[#This Row],[OrderQuantity]]</f>
        <v>47471.999999999964</v>
      </c>
      <c r="AF2052">
        <f>MIS[[#This Row],[LTP]]*MIS[[#This Row],[OrderQuantity]]</f>
        <v>35070</v>
      </c>
      <c r="AG2052">
        <f>IF(MIS[[#This Row],[OrderSide]]="SELL",MIS[[#This Row],[VALUE]]-MIS[[#This Row],[LIVE_VALUE]],MIS[[#This Row],[LIVE_VALUE]]-MIS[[#This Row],[VALUE]])</f>
        <v>12401.999999999964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SENSEX2552082100PE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  <c r="AL2052" t="str">
        <f>MIS[[#This Row],[Broker]]</f>
        <v>MO</v>
      </c>
      <c r="AM2052" t="str">
        <f>MIS[[#This Row],[ClientID]]</f>
        <v>OMDLAS1229</v>
      </c>
    </row>
    <row r="2053" spans="1:39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377</v>
      </c>
      <c r="AE2053">
        <f>MIS[[#This Row],[OrderAverageTradedPrice]]*MIS[[#This Row],[OrderQuantity]]</f>
        <v>8711</v>
      </c>
      <c r="AF2053">
        <f>MIS[[#This Row],[LTP]]*MIS[[#This Row],[OrderQuantity]]</f>
        <v>7540</v>
      </c>
      <c r="AG2053">
        <f>IF(MIS[[#This Row],[OrderSide]]="SELL",MIS[[#This Row],[VALUE]]-MIS[[#This Row],[LIVE_VALUE]],MIS[[#This Row],[LIVE_VALUE]]-MIS[[#This Row],[VALUE]])</f>
        <v>1171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SENSEX2552082200CE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  <c r="AL2053" t="str">
        <f>MIS[[#This Row],[Broker]]</f>
        <v>MO</v>
      </c>
      <c r="AM2053" t="str">
        <f>MIS[[#This Row],[ClientID]]</f>
        <v>OMDLAS1234</v>
      </c>
    </row>
    <row r="2054" spans="1:39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293.05</v>
      </c>
      <c r="AE2054">
        <f>MIS[[#This Row],[OrderAverageTradedPrice]]*MIS[[#This Row],[OrderQuantity]]</f>
        <v>7662</v>
      </c>
      <c r="AF2054">
        <f>MIS[[#This Row],[LTP]]*MIS[[#This Row],[OrderQuantity]]</f>
        <v>5861</v>
      </c>
      <c r="AG2054">
        <f>IF(MIS[[#This Row],[OrderSide]]="SELL",MIS[[#This Row],[VALUE]]-MIS[[#This Row],[LIVE_VALUE]],MIS[[#This Row],[LIVE_VALUE]]-MIS[[#This Row],[VALUE]])</f>
        <v>1801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SENSEX2552082200PE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  <c r="AL2054" t="str">
        <f>MIS[[#This Row],[Broker]]</f>
        <v>MO</v>
      </c>
      <c r="AM2054" t="str">
        <f>MIS[[#This Row],[ClientID]]</f>
        <v>OMDLAS1234</v>
      </c>
    </row>
    <row r="2055" spans="1:39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214.35</v>
      </c>
      <c r="AE2055">
        <f>MIS[[#This Row],[OrderAverageTradedPrice]]*MIS[[#This Row],[OrderQuantity]]</f>
        <v>12052</v>
      </c>
      <c r="AF2055">
        <f>MIS[[#This Row],[LTP]]*MIS[[#This Row],[OrderQuantity]]</f>
        <v>8574</v>
      </c>
      <c r="AG2055">
        <f>IF(MIS[[#This Row],[OrderSide]]="SELL",MIS[[#This Row],[VALUE]]-MIS[[#This Row],[LIVE_VALUE]],MIS[[#This Row],[LIVE_VALUE]]-MIS[[#This Row],[VALUE]])</f>
        <v>3478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SENSEX2552082000PE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  <c r="AL2055" t="str">
        <f>MIS[[#This Row],[Broker]]</f>
        <v>AR</v>
      </c>
      <c r="AM2055" t="str">
        <f>MIS[[#This Row],[ClientID]]</f>
        <v>GDL1R112</v>
      </c>
    </row>
    <row r="2056" spans="1:39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10.4</v>
      </c>
      <c r="AE2056">
        <f>MIS[[#This Row],[OrderAverageTradedPrice]]*MIS[[#This Row],[OrderQuantity]]</f>
        <v>710</v>
      </c>
      <c r="AF2056">
        <f>MIS[[#This Row],[LTP]]*MIS[[#This Row],[OrderQuantity]]</f>
        <v>416</v>
      </c>
      <c r="AG2056">
        <f>IF(MIS[[#This Row],[OrderSide]]="SELL",MIS[[#This Row],[VALUE]]-MIS[[#This Row],[LIVE_VALUE]],MIS[[#This Row],[LIVE_VALUE]]-MIS[[#This Row],[VALUE]])</f>
        <v>-294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6" t="str">
        <f>MIS[[#This Row],[TRADING SYMBOL]]</f>
        <v>SENSEX2552079700PE</v>
      </c>
      <c r="AJ2056" t="str">
        <f>IF(RIGHT(MIS[[#This Row],[Main/Hedge]],4)="MAIN","MAIN","HEDGE")</f>
        <v>HEDGE</v>
      </c>
      <c r="AK2056" t="str" cm="1">
        <f t="array" ref="AK2056">_xlfn._xlws.FILTER(Table4[Column1],ISNUMBER(SEARCH(Table4[Column1],MIS[[#This Row],[OrderUniqueIdentifier]])),"")</f>
        <v>NOTREND</v>
      </c>
      <c r="AL2056" t="str">
        <f>MIS[[#This Row],[Broker]]</f>
        <v>AR</v>
      </c>
      <c r="AM2056" t="str">
        <f>MIS[[#This Row],[ClientID]]</f>
        <v>GDL1R112</v>
      </c>
    </row>
    <row r="2057" spans="1:39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214.35</v>
      </c>
      <c r="AE2057">
        <f>MIS[[#This Row],[OrderAverageTradedPrice]]*MIS[[#This Row],[OrderQuantity]]</f>
        <v>12038</v>
      </c>
      <c r="AF2057">
        <f>MIS[[#This Row],[LTP]]*MIS[[#This Row],[OrderQuantity]]</f>
        <v>8574</v>
      </c>
      <c r="AG2057">
        <f>IF(MIS[[#This Row],[OrderSide]]="SELL",MIS[[#This Row],[VALUE]]-MIS[[#This Row],[LIVE_VALUE]],MIS[[#This Row],[LIVE_VALUE]]-MIS[[#This Row],[VALUE]])</f>
        <v>3464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SENSEX2552082000PE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  <c r="AL2057" t="str">
        <f>MIS[[#This Row],[Broker]]</f>
        <v>AR</v>
      </c>
      <c r="AM2057" t="str">
        <f>MIS[[#This Row],[ClientID]]</f>
        <v>GDLC2R124</v>
      </c>
    </row>
    <row r="2058" spans="1:39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10.4</v>
      </c>
      <c r="AE2058">
        <f>MIS[[#This Row],[OrderAverageTradedPrice]]*MIS[[#This Row],[OrderQuantity]]</f>
        <v>712</v>
      </c>
      <c r="AF2058">
        <f>MIS[[#This Row],[LTP]]*MIS[[#This Row],[OrderQuantity]]</f>
        <v>416</v>
      </c>
      <c r="AG2058">
        <f>IF(MIS[[#This Row],[OrderSide]]="SELL",MIS[[#This Row],[VALUE]]-MIS[[#This Row],[LIVE_VALUE]],MIS[[#This Row],[LIVE_VALUE]]-MIS[[#This Row],[VALUE]])</f>
        <v>-296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8" t="str">
        <f>MIS[[#This Row],[TRADING SYMBOL]]</f>
        <v>SENSEX2552079700PE</v>
      </c>
      <c r="AJ2058" t="str">
        <f>IF(RIGHT(MIS[[#This Row],[Main/Hedge]],4)="MAIN","MAIN","HEDGE")</f>
        <v>HEDGE</v>
      </c>
      <c r="AK2058" t="str" cm="1">
        <f t="array" ref="AK2058">_xlfn._xlws.FILTER(Table4[Column1],ISNUMBER(SEARCH(Table4[Column1],MIS[[#This Row],[OrderUniqueIdentifier]])),"")</f>
        <v>NOTREND</v>
      </c>
      <c r="AL2058" t="str">
        <f>MIS[[#This Row],[Broker]]</f>
        <v>AR</v>
      </c>
      <c r="AM2058" t="str">
        <f>MIS[[#This Row],[ClientID]]</f>
        <v>GDLC2R124</v>
      </c>
    </row>
    <row r="2059" spans="1:39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10.4</v>
      </c>
      <c r="AE2059">
        <f>MIS[[#This Row],[OrderAverageTradedPrice]]*MIS[[#This Row],[OrderQuantity]]</f>
        <v>2124</v>
      </c>
      <c r="AF2059">
        <f>MIS[[#This Row],[LTP]]*MIS[[#This Row],[OrderQuantity]]</f>
        <v>1248</v>
      </c>
      <c r="AG2059">
        <f>IF(MIS[[#This Row],[OrderSide]]="SELL",MIS[[#This Row],[VALUE]]-MIS[[#This Row],[LIVE_VALUE]],MIS[[#This Row],[LIVE_VALUE]]-MIS[[#This Row],[VALUE]])</f>
        <v>-876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9" t="str">
        <f>MIS[[#This Row],[TRADING SYMBOL]]</f>
        <v>SENSEX2552079700PE</v>
      </c>
      <c r="AJ2059" t="str">
        <f>IF(RIGHT(MIS[[#This Row],[Main/Hedge]],4)="MAIN","MAIN","HEDGE")</f>
        <v>HEDGE</v>
      </c>
      <c r="AK2059" t="str" cm="1">
        <f t="array" ref="AK2059">_xlfn._xlws.FILTER(Table4[Column1],ISNUMBER(SEARCH(Table4[Column1],MIS[[#This Row],[OrderUniqueIdentifier]])),"")</f>
        <v>NOTREND</v>
      </c>
      <c r="AL2059" t="str">
        <f>MIS[[#This Row],[Broker]]</f>
        <v>AR</v>
      </c>
      <c r="AM2059" t="str">
        <f>MIS[[#This Row],[ClientID]]</f>
        <v>GDLP1S332</v>
      </c>
    </row>
    <row r="2060" spans="1:39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250.5</v>
      </c>
      <c r="AE2060">
        <f>MIS[[#This Row],[OrderAverageTradedPrice]]*MIS[[#This Row],[OrderQuantity]]</f>
        <v>13666</v>
      </c>
      <c r="AF2060">
        <f>MIS[[#This Row],[LTP]]*MIS[[#This Row],[OrderQuantity]]</f>
        <v>10020</v>
      </c>
      <c r="AG2060">
        <f>IF(MIS[[#This Row],[OrderSide]]="SELL",MIS[[#This Row],[VALUE]]-MIS[[#This Row],[LIVE_VALUE]],MIS[[#This Row],[LIVE_VALUE]]-MIS[[#This Row],[VALUE]])</f>
        <v>3646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SENSEX2552082100PE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  <c r="AL2060" t="str">
        <f>MIS[[#This Row],[Broker]]</f>
        <v>AR</v>
      </c>
      <c r="AM2060" t="str">
        <f>MIS[[#This Row],[ClientID]]</f>
        <v>GKOHNA327</v>
      </c>
    </row>
    <row r="2061" spans="1:39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7.35</v>
      </c>
      <c r="AE2061">
        <f>MIS[[#This Row],[OrderAverageTradedPrice]]*MIS[[#This Row],[OrderQuantity]]</f>
        <v>486</v>
      </c>
      <c r="AF2061">
        <f>MIS[[#This Row],[LTP]]*MIS[[#This Row],[OrderQuantity]]</f>
        <v>294</v>
      </c>
      <c r="AG2061">
        <f>IF(MIS[[#This Row],[OrderSide]]="SELL",MIS[[#This Row],[VALUE]]-MIS[[#This Row],[LIVE_VALUE]],MIS[[#This Row],[LIVE_VALUE]]-MIS[[#This Row],[VALUE]])</f>
        <v>-192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1" t="str">
        <f>MIS[[#This Row],[TRADING SYMBOL]]</f>
        <v>SENSEX2552084700CE</v>
      </c>
      <c r="AJ2061" t="str">
        <f>IF(RIGHT(MIS[[#This Row],[Main/Hedge]],4)="MAIN","MAIN","HEDGE")</f>
        <v>HEDGE</v>
      </c>
      <c r="AK2061" t="str" cm="1">
        <f t="array" ref="AK2061">_xlfn._xlws.FILTER(Table4[Column1],ISNUMBER(SEARCH(Table4[Column1],MIS[[#This Row],[OrderUniqueIdentifier]])),"")</f>
        <v>NOTREND</v>
      </c>
      <c r="AL2061" t="str">
        <f>MIS[[#This Row],[Broker]]</f>
        <v>AR</v>
      </c>
      <c r="AM2061" t="str">
        <f>MIS[[#This Row],[ClientID]]</f>
        <v>GKOHNA327</v>
      </c>
    </row>
    <row r="2062" spans="1:39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281</v>
      </c>
      <c r="AE2062">
        <f>MIS[[#This Row],[OrderAverageTradedPrice]]*MIS[[#This Row],[OrderQuantity]]</f>
        <v>13504</v>
      </c>
      <c r="AF2062">
        <f>MIS[[#This Row],[LTP]]*MIS[[#This Row],[OrderQuantity]]</f>
        <v>11240</v>
      </c>
      <c r="AG2062">
        <f>IF(MIS[[#This Row],[OrderSide]]="SELL",MIS[[#This Row],[VALUE]]-MIS[[#This Row],[LIVE_VALUE]],MIS[[#This Row],[LIVE_VALUE]]-MIS[[#This Row],[VALUE]])</f>
        <v>2264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SENSEX2552082400CE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  <c r="AL2062" t="str">
        <f>MIS[[#This Row],[Broker]]</f>
        <v>AR</v>
      </c>
      <c r="AM2062" t="str">
        <f>MIS[[#This Row],[ClientID]]</f>
        <v>HOT133</v>
      </c>
    </row>
    <row r="2063" spans="1:39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214.35</v>
      </c>
      <c r="AE2063">
        <f>MIS[[#This Row],[OrderAverageTradedPrice]]*MIS[[#This Row],[OrderQuantity]]</f>
        <v>12043</v>
      </c>
      <c r="AF2063">
        <f>MIS[[#This Row],[LTP]]*MIS[[#This Row],[OrderQuantity]]</f>
        <v>8574</v>
      </c>
      <c r="AG2063">
        <f>IF(MIS[[#This Row],[OrderSide]]="SELL",MIS[[#This Row],[VALUE]]-MIS[[#This Row],[LIVE_VALUE]],MIS[[#This Row],[LIVE_VALUE]]-MIS[[#This Row],[VALUE]])</f>
        <v>3469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SENSEX2552082000PE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  <c r="AL2063" t="str">
        <f>MIS[[#This Row],[Broker]]</f>
        <v>AR</v>
      </c>
      <c r="AM2063" t="str">
        <f>MIS[[#This Row],[ClientID]]</f>
        <v>HOT133</v>
      </c>
    </row>
    <row r="2064" spans="1:39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10.4</v>
      </c>
      <c r="AE2064">
        <f>MIS[[#This Row],[OrderAverageTradedPrice]]*MIS[[#This Row],[OrderQuantity]]</f>
        <v>714</v>
      </c>
      <c r="AF2064">
        <f>MIS[[#This Row],[LTP]]*MIS[[#This Row],[OrderQuantity]]</f>
        <v>416</v>
      </c>
      <c r="AG2064">
        <f>IF(MIS[[#This Row],[OrderSide]]="SELL",MIS[[#This Row],[VALUE]]-MIS[[#This Row],[LIVE_VALUE]],MIS[[#This Row],[LIVE_VALUE]]-MIS[[#This Row],[VALUE]])</f>
        <v>-298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4" t="str">
        <f>MIS[[#This Row],[TRADING SYMBOL]]</f>
        <v>SENSEX2552079700PE</v>
      </c>
      <c r="AJ2064" t="str">
        <f>IF(RIGHT(MIS[[#This Row],[Main/Hedge]],4)="MAIN","MAIN","HEDGE")</f>
        <v>HEDGE</v>
      </c>
      <c r="AK2064" t="str" cm="1">
        <f t="array" ref="AK2064">_xlfn._xlws.FILTER(Table4[Column1],ISNUMBER(SEARCH(Table4[Column1],MIS[[#This Row],[OrderUniqueIdentifier]])),"")</f>
        <v>NOTREND</v>
      </c>
      <c r="AL2064" t="str">
        <f>MIS[[#This Row],[Broker]]</f>
        <v>AR</v>
      </c>
      <c r="AM2064" t="str">
        <f>MIS[[#This Row],[ClientID]]</f>
        <v>HOT133</v>
      </c>
    </row>
    <row r="2065" spans="1:39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214.35</v>
      </c>
      <c r="AE2065">
        <f>MIS[[#This Row],[OrderAverageTradedPrice]]*MIS[[#This Row],[OrderQuantity]]</f>
        <v>11996</v>
      </c>
      <c r="AF2065">
        <f>MIS[[#This Row],[LTP]]*MIS[[#This Row],[OrderQuantity]]</f>
        <v>8574</v>
      </c>
      <c r="AG2065">
        <f>IF(MIS[[#This Row],[OrderSide]]="SELL",MIS[[#This Row],[VALUE]]-MIS[[#This Row],[LIVE_VALUE]],MIS[[#This Row],[LIVE_VALUE]]-MIS[[#This Row],[VALUE]])</f>
        <v>3422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SENSEX2552082000PE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  <c r="AL2065" t="str">
        <f>MIS[[#This Row],[Broker]]</f>
        <v>AR</v>
      </c>
      <c r="AM2065" t="str">
        <f>MIS[[#This Row],[ClientID]]</f>
        <v>HYD5K129</v>
      </c>
    </row>
    <row r="2066" spans="1:39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10.4</v>
      </c>
      <c r="AE2066">
        <f>MIS[[#This Row],[OrderAverageTradedPrice]]*MIS[[#This Row],[OrderQuantity]]</f>
        <v>710</v>
      </c>
      <c r="AF2066">
        <f>MIS[[#This Row],[LTP]]*MIS[[#This Row],[OrderQuantity]]</f>
        <v>416</v>
      </c>
      <c r="AG2066">
        <f>IF(MIS[[#This Row],[OrderSide]]="SELL",MIS[[#This Row],[VALUE]]-MIS[[#This Row],[LIVE_VALUE]],MIS[[#This Row],[LIVE_VALUE]]-MIS[[#This Row],[VALUE]])</f>
        <v>-294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6" t="str">
        <f>MIS[[#This Row],[TRADING SYMBOL]]</f>
        <v>SENSEX2552079700PE</v>
      </c>
      <c r="AJ2066" t="str">
        <f>IF(RIGHT(MIS[[#This Row],[Main/Hedge]],4)="MAIN","MAIN","HEDGE")</f>
        <v>HEDGE</v>
      </c>
      <c r="AK2066" t="str" cm="1">
        <f t="array" ref="AK2066">_xlfn._xlws.FILTER(Table4[Column1],ISNUMBER(SEARCH(Table4[Column1],MIS[[#This Row],[OrderUniqueIdentifier]])),"")</f>
        <v>NOTREND</v>
      </c>
      <c r="AL2066" t="str">
        <f>MIS[[#This Row],[Broker]]</f>
        <v>AR</v>
      </c>
      <c r="AM2066" t="str">
        <f>MIS[[#This Row],[ClientID]]</f>
        <v>HYD5K129</v>
      </c>
    </row>
    <row r="2067" spans="1:39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7.35</v>
      </c>
      <c r="AE2067">
        <f>MIS[[#This Row],[OrderAverageTradedPrice]]*MIS[[#This Row],[OrderQuantity]]</f>
        <v>496</v>
      </c>
      <c r="AF2067">
        <f>MIS[[#This Row],[LTP]]*MIS[[#This Row],[OrderQuantity]]</f>
        <v>294</v>
      </c>
      <c r="AG2067">
        <f>IF(MIS[[#This Row],[OrderSide]]="SELL",MIS[[#This Row],[VALUE]]-MIS[[#This Row],[LIVE_VALUE]],MIS[[#This Row],[LIVE_VALUE]]-MIS[[#This Row],[VALUE]])</f>
        <v>-202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7" t="str">
        <f>MIS[[#This Row],[TRADING SYMBOL]]</f>
        <v>SENSEX2552084700CE</v>
      </c>
      <c r="AJ2067" t="str">
        <f>IF(RIGHT(MIS[[#This Row],[Main/Hedge]],4)="MAIN","MAIN","HEDGE")</f>
        <v>HEDGE</v>
      </c>
      <c r="AK2067" t="str" cm="1">
        <f t="array" ref="AK2067">_xlfn._xlws.FILTER(Table4[Column1],ISNUMBER(SEARCH(Table4[Column1],MIS[[#This Row],[OrderUniqueIdentifier]])),"")</f>
        <v>NOTREND</v>
      </c>
      <c r="AL2067" t="str">
        <f>MIS[[#This Row],[Broker]]</f>
        <v>AR</v>
      </c>
      <c r="AM2067" t="str">
        <f>MIS[[#This Row],[ClientID]]</f>
        <v>JPA1043</v>
      </c>
    </row>
    <row r="2068" spans="1:39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10.4</v>
      </c>
      <c r="AE2068">
        <f>MIS[[#This Row],[OrderAverageTradedPrice]]*MIS[[#This Row],[OrderQuantity]]</f>
        <v>714</v>
      </c>
      <c r="AF2068">
        <f>MIS[[#This Row],[LTP]]*MIS[[#This Row],[OrderQuantity]]</f>
        <v>416</v>
      </c>
      <c r="AG2068">
        <f>IF(MIS[[#This Row],[OrderSide]]="SELL",MIS[[#This Row],[VALUE]]-MIS[[#This Row],[LIVE_VALUE]],MIS[[#This Row],[LIVE_VALUE]]-MIS[[#This Row],[VALUE]])</f>
        <v>-298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8" t="str">
        <f>MIS[[#This Row],[TRADING SYMBOL]]</f>
        <v>SENSEX2552079700PE</v>
      </c>
      <c r="AJ2068" t="str">
        <f>IF(RIGHT(MIS[[#This Row],[Main/Hedge]],4)="MAIN","MAIN","HEDGE")</f>
        <v>HEDGE</v>
      </c>
      <c r="AK2068" t="str" cm="1">
        <f t="array" ref="AK2068">_xlfn._xlws.FILTER(Table4[Column1],ISNUMBER(SEARCH(Table4[Column1],MIS[[#This Row],[OrderUniqueIdentifier]])),"")</f>
        <v>NOTREND</v>
      </c>
      <c r="AL2068" t="str">
        <f>MIS[[#This Row],[Broker]]</f>
        <v>AR</v>
      </c>
      <c r="AM2068" t="str">
        <f>MIS[[#This Row],[ClientID]]</f>
        <v>JPA1043</v>
      </c>
    </row>
    <row r="2069" spans="1:39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250.5</v>
      </c>
      <c r="AE2069">
        <f>MIS[[#This Row],[OrderAverageTradedPrice]]*MIS[[#This Row],[OrderQuantity]]</f>
        <v>6789</v>
      </c>
      <c r="AF2069">
        <f>MIS[[#This Row],[LTP]]*MIS[[#This Row],[OrderQuantity]]</f>
        <v>5010</v>
      </c>
      <c r="AG2069">
        <f>IF(MIS[[#This Row],[OrderSide]]="SELL",MIS[[#This Row],[VALUE]]-MIS[[#This Row],[LIVE_VALUE]],MIS[[#This Row],[LIVE_VALUE]]-MIS[[#This Row],[VALUE]])</f>
        <v>1779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SENSEX2552082100PE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  <c r="AL2069" t="str">
        <f>MIS[[#This Row],[Broker]]</f>
        <v>AR</v>
      </c>
      <c r="AM2069" t="str">
        <f>MIS[[#This Row],[ClientID]]</f>
        <v>JPF1A104</v>
      </c>
    </row>
    <row r="2070" spans="1:39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281</v>
      </c>
      <c r="AE2070">
        <f>MIS[[#This Row],[OrderAverageTradedPrice]]*MIS[[#This Row],[OrderQuantity]]</f>
        <v>6699</v>
      </c>
      <c r="AF2070">
        <f>MIS[[#This Row],[LTP]]*MIS[[#This Row],[OrderQuantity]]</f>
        <v>5620</v>
      </c>
      <c r="AG2070">
        <f>IF(MIS[[#This Row],[OrderSide]]="SELL",MIS[[#This Row],[VALUE]]-MIS[[#This Row],[LIVE_VALUE]],MIS[[#This Row],[LIVE_VALUE]]-MIS[[#This Row],[VALUE]])</f>
        <v>1079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SENSEX2552082400CE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  <c r="AL2070" t="str">
        <f>MIS[[#This Row],[Broker]]</f>
        <v>AR</v>
      </c>
      <c r="AM2070" t="str">
        <f>MIS[[#This Row],[ClientID]]</f>
        <v>JPF1A104</v>
      </c>
    </row>
    <row r="2071" spans="1:39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10.4</v>
      </c>
      <c r="AE2071">
        <f>MIS[[#This Row],[OrderAverageTradedPrice]]*MIS[[#This Row],[OrderQuantity]]</f>
        <v>714</v>
      </c>
      <c r="AF2071">
        <f>MIS[[#This Row],[LTP]]*MIS[[#This Row],[OrderQuantity]]</f>
        <v>416</v>
      </c>
      <c r="AG2071">
        <f>IF(MIS[[#This Row],[OrderSide]]="SELL",MIS[[#This Row],[VALUE]]-MIS[[#This Row],[LIVE_VALUE]],MIS[[#This Row],[LIVE_VALUE]]-MIS[[#This Row],[VALUE]])</f>
        <v>-298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1" t="str">
        <f>MIS[[#This Row],[TRADING SYMBOL]]</f>
        <v>SENSEX2552079700PE</v>
      </c>
      <c r="AJ2071" t="str">
        <f>IF(RIGHT(MIS[[#This Row],[Main/Hedge]],4)="MAIN","MAIN","HEDGE")</f>
        <v>HEDGE</v>
      </c>
      <c r="AK2071" t="str" cm="1">
        <f t="array" ref="AK2071">_xlfn._xlws.FILTER(Table4[Column1],ISNUMBER(SEARCH(Table4[Column1],MIS[[#This Row],[OrderUniqueIdentifier]])),"")</f>
        <v>NOTREND</v>
      </c>
      <c r="AL2071" t="str">
        <f>MIS[[#This Row],[Broker]]</f>
        <v>AR</v>
      </c>
      <c r="AM2071" t="str">
        <f>MIS[[#This Row],[ClientID]]</f>
        <v>JPF1A119</v>
      </c>
    </row>
    <row r="2072" spans="1:39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214.35</v>
      </c>
      <c r="AE2072">
        <f>MIS[[#This Row],[OrderAverageTradedPrice]]*MIS[[#This Row],[OrderQuantity]]</f>
        <v>6018</v>
      </c>
      <c r="AF2072">
        <f>MIS[[#This Row],[LTP]]*MIS[[#This Row],[OrderQuantity]]</f>
        <v>4287</v>
      </c>
      <c r="AG2072">
        <f>IF(MIS[[#This Row],[OrderSide]]="SELL",MIS[[#This Row],[VALUE]]-MIS[[#This Row],[LIVE_VALUE]],MIS[[#This Row],[LIVE_VALUE]]-MIS[[#This Row],[VALUE]])</f>
        <v>1731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SENSEX2552082000PE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  <c r="AL2072" t="str">
        <f>MIS[[#This Row],[Broker]]</f>
        <v>AR</v>
      </c>
      <c r="AM2072" t="str">
        <f>MIS[[#This Row],[ClientID]]</f>
        <v>JPF1A184</v>
      </c>
    </row>
    <row r="2073" spans="1:39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281</v>
      </c>
      <c r="AE2073">
        <f>MIS[[#This Row],[OrderAverageTradedPrice]]*MIS[[#This Row],[OrderQuantity]]</f>
        <v>6763</v>
      </c>
      <c r="AF2073">
        <f>MIS[[#This Row],[LTP]]*MIS[[#This Row],[OrderQuantity]]</f>
        <v>5620</v>
      </c>
      <c r="AG2073">
        <f>IF(MIS[[#This Row],[OrderSide]]="SELL",MIS[[#This Row],[VALUE]]-MIS[[#This Row],[LIVE_VALUE]],MIS[[#This Row],[LIVE_VALUE]]-MIS[[#This Row],[VALUE]])</f>
        <v>1143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SENSEX2552082400CE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  <c r="AL2073" t="str">
        <f>MIS[[#This Row],[Broker]]</f>
        <v>AR</v>
      </c>
      <c r="AM2073" t="str">
        <f>MIS[[#This Row],[ClientID]]</f>
        <v>JPF1A200</v>
      </c>
    </row>
    <row r="2074" spans="1:39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214.35</v>
      </c>
      <c r="AE2074">
        <f>MIS[[#This Row],[OrderAverageTradedPrice]]*MIS[[#This Row],[OrderQuantity]]</f>
        <v>6010</v>
      </c>
      <c r="AF2074">
        <f>MIS[[#This Row],[LTP]]*MIS[[#This Row],[OrderQuantity]]</f>
        <v>4287</v>
      </c>
      <c r="AG2074">
        <f>IF(MIS[[#This Row],[OrderSide]]="SELL",MIS[[#This Row],[VALUE]]-MIS[[#This Row],[LIVE_VALUE]],MIS[[#This Row],[LIVE_VALUE]]-MIS[[#This Row],[VALUE]])</f>
        <v>1723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SENSEX2552082000PE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  <c r="AL2074" t="str">
        <f>MIS[[#This Row],[Broker]]</f>
        <v>AR</v>
      </c>
      <c r="AM2074" t="str">
        <f>MIS[[#This Row],[ClientID]]</f>
        <v>JPF1A200</v>
      </c>
    </row>
    <row r="2075" spans="1:39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214.35</v>
      </c>
      <c r="AE2075">
        <f>MIS[[#This Row],[OrderAverageTradedPrice]]*MIS[[#This Row],[OrderQuantity]]</f>
        <v>6008</v>
      </c>
      <c r="AF2075">
        <f>MIS[[#This Row],[LTP]]*MIS[[#This Row],[OrderQuantity]]</f>
        <v>4287</v>
      </c>
      <c r="AG2075">
        <f>IF(MIS[[#This Row],[OrderSide]]="SELL",MIS[[#This Row],[VALUE]]-MIS[[#This Row],[LIVE_VALUE]],MIS[[#This Row],[LIVE_VALUE]]-MIS[[#This Row],[VALUE]])</f>
        <v>1721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SENSEX2552082000PE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  <c r="AL2075" t="str">
        <f>MIS[[#This Row],[Broker]]</f>
        <v>AR</v>
      </c>
      <c r="AM2075" t="str">
        <f>MIS[[#This Row],[ClientID]]</f>
        <v>JPF1A222</v>
      </c>
    </row>
    <row r="2076" spans="1:39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377</v>
      </c>
      <c r="AE2076">
        <f>MIS[[#This Row],[OrderAverageTradedPrice]]*MIS[[#This Row],[OrderQuantity]]</f>
        <v>60991</v>
      </c>
      <c r="AF2076">
        <f>MIS[[#This Row],[LTP]]*MIS[[#This Row],[OrderQuantity]]</f>
        <v>52780</v>
      </c>
      <c r="AG2076">
        <f>IF(MIS[[#This Row],[OrderSide]]="SELL",MIS[[#This Row],[VALUE]]-MIS[[#This Row],[LIVE_VALUE]],MIS[[#This Row],[LIVE_VALUE]]-MIS[[#This Row],[VALUE]])</f>
        <v>8211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6" t="str">
        <f>MIS[[#This Row],[TRADING SYMBOL]]</f>
        <v>SENSEX2552082200CE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NOTREND</v>
      </c>
      <c r="AL2076" t="str">
        <f>MIS[[#This Row],[Broker]]</f>
        <v>AR</v>
      </c>
      <c r="AM2076" t="str">
        <f>MIS[[#This Row],[ClientID]]</f>
        <v>JPF1A235</v>
      </c>
    </row>
    <row r="2077" spans="1:39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293.05</v>
      </c>
      <c r="AE2077">
        <f>MIS[[#This Row],[OrderAverageTradedPrice]]*MIS[[#This Row],[OrderQuantity]]</f>
        <v>54035.99999999992</v>
      </c>
      <c r="AF2077">
        <f>MIS[[#This Row],[LTP]]*MIS[[#This Row],[OrderQuantity]]</f>
        <v>41027</v>
      </c>
      <c r="AG2077">
        <f>IF(MIS[[#This Row],[OrderSide]]="SELL",MIS[[#This Row],[VALUE]]-MIS[[#This Row],[LIVE_VALUE]],MIS[[#This Row],[LIVE_VALUE]]-MIS[[#This Row],[VALUE]])</f>
        <v>13008.99999999992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NOTREND</v>
      </c>
      <c r="AL2077" t="str">
        <f>MIS[[#This Row],[Broker]]</f>
        <v>AR</v>
      </c>
      <c r="AM2077" t="str">
        <f>MIS[[#This Row],[ClientID]]</f>
        <v>JPF1A235</v>
      </c>
    </row>
    <row r="2078" spans="1:39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250.5</v>
      </c>
      <c r="AE2078">
        <f>MIS[[#This Row],[OrderAverageTradedPrice]]*MIS[[#This Row],[OrderQuantity]]</f>
        <v>6822</v>
      </c>
      <c r="AF2078">
        <f>MIS[[#This Row],[LTP]]*MIS[[#This Row],[OrderQuantity]]</f>
        <v>5010</v>
      </c>
      <c r="AG2078">
        <f>IF(MIS[[#This Row],[OrderSide]]="SELL",MIS[[#This Row],[VALUE]]-MIS[[#This Row],[LIVE_VALUE]],MIS[[#This Row],[LIVE_VALUE]]-MIS[[#This Row],[VALUE]])</f>
        <v>1812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  <c r="AL2078" t="str">
        <f>MIS[[#This Row],[Broker]]</f>
        <v>AR</v>
      </c>
      <c r="AM2078" t="str">
        <f>MIS[[#This Row],[ClientID]]</f>
        <v>JPF1G157</v>
      </c>
    </row>
    <row r="2079" spans="1:39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66.5</v>
      </c>
      <c r="AE2079">
        <f>MIS[[#This Row],[OrderAverageTradedPrice]]*MIS[[#This Row],[OrderQuantity]]</f>
        <v>2124</v>
      </c>
      <c r="AF2079">
        <f>MIS[[#This Row],[LTP]]*MIS[[#This Row],[OrderQuantity]]</f>
        <v>1330</v>
      </c>
      <c r="AG2079">
        <f>IF(MIS[[#This Row],[OrderSide]]="SELL",MIS[[#This Row],[VALUE]]-MIS[[#This Row],[LIVE_VALUE]],MIS[[#This Row],[LIVE_VALUE]]-MIS[[#This Row],[VALUE]])</f>
        <v>-794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SENSEX2552081200PE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  <c r="AL2079" t="str">
        <f>MIS[[#This Row],[Broker]]</f>
        <v>AR</v>
      </c>
      <c r="AM2079" t="str">
        <f>MIS[[#This Row],[ClientID]]</f>
        <v>JPF1G159</v>
      </c>
    </row>
    <row r="2080" spans="1:39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281</v>
      </c>
      <c r="AE2080">
        <f>MIS[[#This Row],[OrderAverageTradedPrice]]*MIS[[#This Row],[OrderQuantity]]</f>
        <v>6672</v>
      </c>
      <c r="AF2080">
        <f>MIS[[#This Row],[LTP]]*MIS[[#This Row],[OrderQuantity]]</f>
        <v>5620</v>
      </c>
      <c r="AG2080">
        <f>IF(MIS[[#This Row],[OrderSide]]="SELL",MIS[[#This Row],[VALUE]]-MIS[[#This Row],[LIVE_VALUE]],MIS[[#This Row],[LIVE_VALUE]]-MIS[[#This Row],[VALUE]])</f>
        <v>1052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SENSEX2552082400CE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  <c r="AL2080" t="str">
        <f>MIS[[#This Row],[Broker]]</f>
        <v>AR</v>
      </c>
      <c r="AM2080" t="str">
        <f>MIS[[#This Row],[ClientID]]</f>
        <v>JPF1H106</v>
      </c>
    </row>
    <row r="2081" spans="1:39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10.4</v>
      </c>
      <c r="AE2081">
        <f>MIS[[#This Row],[OrderAverageTradedPrice]]*MIS[[#This Row],[OrderQuantity]]</f>
        <v>1424</v>
      </c>
      <c r="AF2081">
        <f>MIS[[#This Row],[LTP]]*MIS[[#This Row],[OrderQuantity]]</f>
        <v>832</v>
      </c>
      <c r="AG2081">
        <f>IF(MIS[[#This Row],[OrderSide]]="SELL",MIS[[#This Row],[VALUE]]-MIS[[#This Row],[LIVE_VALUE]],MIS[[#This Row],[LIVE_VALUE]]-MIS[[#This Row],[VALUE]])</f>
        <v>-592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1" t="str">
        <f>MIS[[#This Row],[TRADING SYMBOL]]</f>
        <v>SENSEX2552079700PE</v>
      </c>
      <c r="AJ2081" t="str">
        <f>IF(RIGHT(MIS[[#This Row],[Main/Hedge]],4)="MAIN","MAIN","HEDGE")</f>
        <v>HEDGE</v>
      </c>
      <c r="AK2081" t="str" cm="1">
        <f t="array" ref="AK2081">_xlfn._xlws.FILTER(Table4[Column1],ISNUMBER(SEARCH(Table4[Column1],MIS[[#This Row],[OrderUniqueIdentifier]])),"")</f>
        <v>NOTREND</v>
      </c>
      <c r="AL2081" t="str">
        <f>MIS[[#This Row],[Broker]]</f>
        <v>AR</v>
      </c>
      <c r="AM2081" t="str">
        <f>MIS[[#This Row],[ClientID]]</f>
        <v>JPF1H158</v>
      </c>
    </row>
    <row r="2082" spans="1:39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281</v>
      </c>
      <c r="AE2082">
        <f>MIS[[#This Row],[OrderAverageTradedPrice]]*MIS[[#This Row],[OrderQuantity]]</f>
        <v>6676</v>
      </c>
      <c r="AF2082">
        <f>MIS[[#This Row],[LTP]]*MIS[[#This Row],[OrderQuantity]]</f>
        <v>5620</v>
      </c>
      <c r="AG2082">
        <f>IF(MIS[[#This Row],[OrderSide]]="SELL",MIS[[#This Row],[VALUE]]-MIS[[#This Row],[LIVE_VALUE]],MIS[[#This Row],[LIVE_VALUE]]-MIS[[#This Row],[VALUE]])</f>
        <v>1056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SENSEX2552082400CE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  <c r="AL2082" t="str">
        <f>MIS[[#This Row],[Broker]]</f>
        <v>AR</v>
      </c>
      <c r="AM2082" t="str">
        <f>MIS[[#This Row],[ClientID]]</f>
        <v>JPF1K163</v>
      </c>
    </row>
    <row r="2083" spans="1:39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10.4</v>
      </c>
      <c r="AE2083">
        <f>MIS[[#This Row],[OrderAverageTradedPrice]]*MIS[[#This Row],[OrderQuantity]]</f>
        <v>356</v>
      </c>
      <c r="AF2083">
        <f>MIS[[#This Row],[LTP]]*MIS[[#This Row],[OrderQuantity]]</f>
        <v>208</v>
      </c>
      <c r="AG2083">
        <f>IF(MIS[[#This Row],[OrderSide]]="SELL",MIS[[#This Row],[VALUE]]-MIS[[#This Row],[LIVE_VALUE]],MIS[[#This Row],[LIVE_VALUE]]-MIS[[#This Row],[VALUE]])</f>
        <v>-148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3" t="str">
        <f>MIS[[#This Row],[TRADING SYMBOL]]</f>
        <v>SENSEX2552079700PE</v>
      </c>
      <c r="AJ2083" t="str">
        <f>IF(RIGHT(MIS[[#This Row],[Main/Hedge]],4)="MAIN","MAIN","HEDGE")</f>
        <v>HEDGE</v>
      </c>
      <c r="AK2083" t="str" cm="1">
        <f t="array" ref="AK2083">_xlfn._xlws.FILTER(Table4[Column1],ISNUMBER(SEARCH(Table4[Column1],MIS[[#This Row],[OrderUniqueIdentifier]])),"")</f>
        <v>NOTREND</v>
      </c>
      <c r="AL2083" t="str">
        <f>MIS[[#This Row],[Broker]]</f>
        <v>AR</v>
      </c>
      <c r="AM2083" t="str">
        <f>MIS[[#This Row],[ClientID]]</f>
        <v>JPF1K172</v>
      </c>
    </row>
    <row r="2084" spans="1:39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10.4</v>
      </c>
      <c r="AE2084">
        <f>MIS[[#This Row],[OrderAverageTradedPrice]]*MIS[[#This Row],[OrderQuantity]]</f>
        <v>712</v>
      </c>
      <c r="AF2084">
        <f>MIS[[#This Row],[LTP]]*MIS[[#This Row],[OrderQuantity]]</f>
        <v>416</v>
      </c>
      <c r="AG2084">
        <f>IF(MIS[[#This Row],[OrderSide]]="SELL",MIS[[#This Row],[VALUE]]-MIS[[#This Row],[LIVE_VALUE]],MIS[[#This Row],[LIVE_VALUE]]-MIS[[#This Row],[VALUE]])</f>
        <v>-296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4" t="str">
        <f>MIS[[#This Row],[TRADING SYMBOL]]</f>
        <v>SENSEX2552079700PE</v>
      </c>
      <c r="AJ2084" t="str">
        <f>IF(RIGHT(MIS[[#This Row],[Main/Hedge]],4)="MAIN","MAIN","HEDGE")</f>
        <v>HEDGE</v>
      </c>
      <c r="AK2084" t="str" cm="1">
        <f t="array" ref="AK2084">_xlfn._xlws.FILTER(Table4[Column1],ISNUMBER(SEARCH(Table4[Column1],MIS[[#This Row],[OrderUniqueIdentifier]])),"")</f>
        <v>NOTREND</v>
      </c>
      <c r="AL2084" t="str">
        <f>MIS[[#This Row],[Broker]]</f>
        <v>AR</v>
      </c>
      <c r="AM2084" t="str">
        <f>MIS[[#This Row],[ClientID]]</f>
        <v>JPF1L103</v>
      </c>
    </row>
    <row r="2085" spans="1:39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377</v>
      </c>
      <c r="AE2085">
        <f>MIS[[#This Row],[OrderAverageTradedPrice]]*MIS[[#This Row],[OrderQuantity]]</f>
        <v>17401</v>
      </c>
      <c r="AF2085">
        <f>MIS[[#This Row],[LTP]]*MIS[[#This Row],[OrderQuantity]]</f>
        <v>15080</v>
      </c>
      <c r="AG2085">
        <f>IF(MIS[[#This Row],[OrderSide]]="SELL",MIS[[#This Row],[VALUE]]-MIS[[#This Row],[LIVE_VALUE]],MIS[[#This Row],[LIVE_VALUE]]-MIS[[#This Row],[VALUE]])</f>
        <v>2321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5" t="str">
        <f>MIS[[#This Row],[TRADING SYMBOL]]</f>
        <v>SENSEX2552082200CE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NOTREND</v>
      </c>
      <c r="AL2085" t="str">
        <f>MIS[[#This Row],[Broker]]</f>
        <v>AR</v>
      </c>
      <c r="AM2085" t="str">
        <f>MIS[[#This Row],[ClientID]]</f>
        <v>JPF1M106</v>
      </c>
    </row>
    <row r="2086" spans="1:39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293.05</v>
      </c>
      <c r="AE2086">
        <f>MIS[[#This Row],[OrderAverageTradedPrice]]*MIS[[#This Row],[OrderQuantity]]</f>
        <v>15440</v>
      </c>
      <c r="AF2086">
        <f>MIS[[#This Row],[LTP]]*MIS[[#This Row],[OrderQuantity]]</f>
        <v>11722</v>
      </c>
      <c r="AG2086">
        <f>IF(MIS[[#This Row],[OrderSide]]="SELL",MIS[[#This Row],[VALUE]]-MIS[[#This Row],[LIVE_VALUE]],MIS[[#This Row],[LIVE_VALUE]]-MIS[[#This Row],[VALUE]])</f>
        <v>3718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6" t="str">
        <f>MIS[[#This Row],[TRADING SYMBOL]]</f>
        <v>SENSEX2552082200PE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NOTREND</v>
      </c>
      <c r="AL2086" t="str">
        <f>MIS[[#This Row],[Broker]]</f>
        <v>AR</v>
      </c>
      <c r="AM2086" t="str">
        <f>MIS[[#This Row],[ClientID]]</f>
        <v>JPF1M106</v>
      </c>
    </row>
    <row r="2087" spans="1:39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10.4</v>
      </c>
      <c r="AE2087">
        <f>MIS[[#This Row],[OrderAverageTradedPrice]]*MIS[[#This Row],[OrderQuantity]]</f>
        <v>1780</v>
      </c>
      <c r="AF2087">
        <f>MIS[[#This Row],[LTP]]*MIS[[#This Row],[OrderQuantity]]</f>
        <v>1040</v>
      </c>
      <c r="AG2087">
        <f>IF(MIS[[#This Row],[OrderSide]]="SELL",MIS[[#This Row],[VALUE]]-MIS[[#This Row],[LIVE_VALUE]],MIS[[#This Row],[LIVE_VALUE]]-MIS[[#This Row],[VALUE]])</f>
        <v>-740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7" t="str">
        <f>MIS[[#This Row],[TRADING SYMBOL]]</f>
        <v>SENSEX2552079700PE</v>
      </c>
      <c r="AJ2087" t="str">
        <f>IF(RIGHT(MIS[[#This Row],[Main/Hedge]],4)="MAIN","MAIN","HEDGE")</f>
        <v>HEDGE</v>
      </c>
      <c r="AK2087" t="str" cm="1">
        <f t="array" ref="AK2087">_xlfn._xlws.FILTER(Table4[Column1],ISNUMBER(SEARCH(Table4[Column1],MIS[[#This Row],[OrderUniqueIdentifier]])),"")</f>
        <v>NOTREND</v>
      </c>
      <c r="AL2087" t="str">
        <f>MIS[[#This Row],[Broker]]</f>
        <v>AR</v>
      </c>
      <c r="AM2087" t="str">
        <f>MIS[[#This Row],[ClientID]]</f>
        <v>JPF1M176</v>
      </c>
    </row>
    <row r="2088" spans="1:39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281</v>
      </c>
      <c r="AE2088">
        <f>MIS[[#This Row],[OrderAverageTradedPrice]]*MIS[[#This Row],[OrderQuantity]]</f>
        <v>6678</v>
      </c>
      <c r="AF2088">
        <f>MIS[[#This Row],[LTP]]*MIS[[#This Row],[OrderQuantity]]</f>
        <v>5620</v>
      </c>
      <c r="AG2088">
        <f>IF(MIS[[#This Row],[OrderSide]]="SELL",MIS[[#This Row],[VALUE]]-MIS[[#This Row],[LIVE_VALUE]],MIS[[#This Row],[LIVE_VALUE]]-MIS[[#This Row],[VALUE]])</f>
        <v>1058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SENSEX2552082400CE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  <c r="AL2088" t="str">
        <f>MIS[[#This Row],[Broker]]</f>
        <v>AR</v>
      </c>
      <c r="AM2088" t="str">
        <f>MIS[[#This Row],[ClientID]]</f>
        <v>JPF1N169</v>
      </c>
    </row>
    <row r="2089" spans="1:39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7.35</v>
      </c>
      <c r="AE2089">
        <f>MIS[[#This Row],[OrderAverageTradedPrice]]*MIS[[#This Row],[OrderQuantity]]</f>
        <v>247</v>
      </c>
      <c r="AF2089">
        <f>MIS[[#This Row],[LTP]]*MIS[[#This Row],[OrderQuantity]]</f>
        <v>147</v>
      </c>
      <c r="AG2089">
        <f>IF(MIS[[#This Row],[OrderSide]]="SELL",MIS[[#This Row],[VALUE]]-MIS[[#This Row],[LIVE_VALUE]],MIS[[#This Row],[LIVE_VALUE]]-MIS[[#This Row],[VALUE]])</f>
        <v>-100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9" t="str">
        <f>MIS[[#This Row],[TRADING SYMBOL]]</f>
        <v>SENSEX2552084700CE</v>
      </c>
      <c r="AJ2089" t="str">
        <f>IF(RIGHT(MIS[[#This Row],[Main/Hedge]],4)="MAIN","MAIN","HEDGE")</f>
        <v>HEDGE</v>
      </c>
      <c r="AK2089" t="str" cm="1">
        <f t="array" ref="AK2089">_xlfn._xlws.FILTER(Table4[Column1],ISNUMBER(SEARCH(Table4[Column1],MIS[[#This Row],[OrderUniqueIdentifier]])),"")</f>
        <v>NOTREND</v>
      </c>
      <c r="AL2089" t="str">
        <f>MIS[[#This Row],[Broker]]</f>
        <v>AR</v>
      </c>
      <c r="AM2089" t="str">
        <f>MIS[[#This Row],[ClientID]]</f>
        <v>JPF1N169</v>
      </c>
    </row>
    <row r="2090" spans="1:39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10.4</v>
      </c>
      <c r="AE2090">
        <f>MIS[[#This Row],[OrderAverageTradedPrice]]*MIS[[#This Row],[OrderQuantity]]</f>
        <v>3916</v>
      </c>
      <c r="AF2090">
        <f>MIS[[#This Row],[LTP]]*MIS[[#This Row],[OrderQuantity]]</f>
        <v>2288</v>
      </c>
      <c r="AG2090">
        <f>IF(MIS[[#This Row],[OrderSide]]="SELL",MIS[[#This Row],[VALUE]]-MIS[[#This Row],[LIVE_VALUE]],MIS[[#This Row],[LIVE_VALUE]]-MIS[[#This Row],[VALUE]])</f>
        <v>-1628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0" t="str">
        <f>MIS[[#This Row],[TRADING SYMBOL]]</f>
        <v>SENSEX2552079700PE</v>
      </c>
      <c r="AJ2090" t="str">
        <f>IF(RIGHT(MIS[[#This Row],[Main/Hedge]],4)="MAIN","MAIN","HEDGE")</f>
        <v>HEDGE</v>
      </c>
      <c r="AK2090" t="str" cm="1">
        <f t="array" ref="AK2090">_xlfn._xlws.FILTER(Table4[Column1],ISNUMBER(SEARCH(Table4[Column1],MIS[[#This Row],[OrderUniqueIdentifier]])),"")</f>
        <v>NOTREND</v>
      </c>
      <c r="AL2090" t="str">
        <f>MIS[[#This Row],[Broker]]</f>
        <v>AR</v>
      </c>
      <c r="AM2090" t="str">
        <f>MIS[[#This Row],[ClientID]]</f>
        <v>JPF1N172</v>
      </c>
    </row>
    <row r="2091" spans="1:39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214.35</v>
      </c>
      <c r="AE2091">
        <f>MIS[[#This Row],[OrderAverageTradedPrice]]*MIS[[#This Row],[OrderQuantity]]</f>
        <v>5995</v>
      </c>
      <c r="AF2091">
        <f>MIS[[#This Row],[LTP]]*MIS[[#This Row],[OrderQuantity]]</f>
        <v>4287</v>
      </c>
      <c r="AG2091">
        <f>IF(MIS[[#This Row],[OrderSide]]="SELL",MIS[[#This Row],[VALUE]]-MIS[[#This Row],[LIVE_VALUE]],MIS[[#This Row],[LIVE_VALUE]]-MIS[[#This Row],[VALUE]])</f>
        <v>1708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SENSEX2552082000PE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  <c r="AL2091" t="str">
        <f>MIS[[#This Row],[Broker]]</f>
        <v>AR</v>
      </c>
      <c r="AM2091" t="str">
        <f>MIS[[#This Row],[ClientID]]</f>
        <v>JPF1P170</v>
      </c>
    </row>
    <row r="2092" spans="1:39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66.5</v>
      </c>
      <c r="AE2092">
        <f>MIS[[#This Row],[OrderAverageTradedPrice]]*MIS[[#This Row],[OrderQuantity]]</f>
        <v>2124</v>
      </c>
      <c r="AF2092">
        <f>MIS[[#This Row],[LTP]]*MIS[[#This Row],[OrderQuantity]]</f>
        <v>1330</v>
      </c>
      <c r="AG2092">
        <f>IF(MIS[[#This Row],[OrderSide]]="SELL",MIS[[#This Row],[VALUE]]-MIS[[#This Row],[LIVE_VALUE]],MIS[[#This Row],[LIVE_VALUE]]-MIS[[#This Row],[VALUE]])</f>
        <v>-794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SENSEX2552081200PE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  <c r="AL2092" t="str">
        <f>MIS[[#This Row],[Broker]]</f>
        <v>AR</v>
      </c>
      <c r="AM2092" t="str">
        <f>MIS[[#This Row],[ClientID]]</f>
        <v>JPF1R203</v>
      </c>
    </row>
    <row r="2093" spans="1:39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214.35</v>
      </c>
      <c r="AE2093">
        <f>MIS[[#This Row],[OrderAverageTradedPrice]]*MIS[[#This Row],[OrderQuantity]]</f>
        <v>11976</v>
      </c>
      <c r="AF2093">
        <f>MIS[[#This Row],[LTP]]*MIS[[#This Row],[OrderQuantity]]</f>
        <v>8574</v>
      </c>
      <c r="AG2093">
        <f>IF(MIS[[#This Row],[OrderSide]]="SELL",MIS[[#This Row],[VALUE]]-MIS[[#This Row],[LIVE_VALUE]],MIS[[#This Row],[LIVE_VALUE]]-MIS[[#This Row],[VALUE]])</f>
        <v>3402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SENSEX2552082000PE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  <c r="AL2093" t="str">
        <f>MIS[[#This Row],[Broker]]</f>
        <v>AR</v>
      </c>
      <c r="AM2093" t="str">
        <f>MIS[[#This Row],[ClientID]]</f>
        <v>JPF1R205</v>
      </c>
    </row>
    <row r="2094" spans="1:39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10.4</v>
      </c>
      <c r="AE2094">
        <f>MIS[[#This Row],[OrderAverageTradedPrice]]*MIS[[#This Row],[OrderQuantity]]</f>
        <v>712</v>
      </c>
      <c r="AF2094">
        <f>MIS[[#This Row],[LTP]]*MIS[[#This Row],[OrderQuantity]]</f>
        <v>416</v>
      </c>
      <c r="AG2094">
        <f>IF(MIS[[#This Row],[OrderSide]]="SELL",MIS[[#This Row],[VALUE]]-MIS[[#This Row],[LIVE_VALUE]],MIS[[#This Row],[LIVE_VALUE]]-MIS[[#This Row],[VALUE]])</f>
        <v>-296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4" t="str">
        <f>MIS[[#This Row],[TRADING SYMBOL]]</f>
        <v>SENSEX2552079700PE</v>
      </c>
      <c r="AJ2094" t="str">
        <f>IF(RIGHT(MIS[[#This Row],[Main/Hedge]],4)="MAIN","MAIN","HEDGE")</f>
        <v>HEDGE</v>
      </c>
      <c r="AK2094" t="str" cm="1">
        <f t="array" ref="AK2094">_xlfn._xlws.FILTER(Table4[Column1],ISNUMBER(SEARCH(Table4[Column1],MIS[[#This Row],[OrderUniqueIdentifier]])),"")</f>
        <v>NOTREND</v>
      </c>
      <c r="AL2094" t="str">
        <f>MIS[[#This Row],[Broker]]</f>
        <v>AR</v>
      </c>
      <c r="AM2094" t="str">
        <f>MIS[[#This Row],[ClientID]]</f>
        <v>JPF1R205</v>
      </c>
    </row>
    <row r="2095" spans="1:39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250.5</v>
      </c>
      <c r="AE2095">
        <f>MIS[[#This Row],[OrderAverageTradedPrice]]*MIS[[#This Row],[OrderQuantity]]</f>
        <v>6781</v>
      </c>
      <c r="AF2095">
        <f>MIS[[#This Row],[LTP]]*MIS[[#This Row],[OrderQuantity]]</f>
        <v>5010</v>
      </c>
      <c r="AG2095">
        <f>IF(MIS[[#This Row],[OrderSide]]="SELL",MIS[[#This Row],[VALUE]]-MIS[[#This Row],[LIVE_VALUE]],MIS[[#This Row],[LIVE_VALUE]]-MIS[[#This Row],[VALUE]])</f>
        <v>1771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SENSEX2552082100PE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  <c r="AL2095" t="str">
        <f>MIS[[#This Row],[Broker]]</f>
        <v>AR</v>
      </c>
      <c r="AM2095" t="str">
        <f>MIS[[#This Row],[ClientID]]</f>
        <v>JPF1R212</v>
      </c>
    </row>
    <row r="2096" spans="1:39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281</v>
      </c>
      <c r="AE2096">
        <f>MIS[[#This Row],[OrderAverageTradedPrice]]*MIS[[#This Row],[OrderQuantity]]</f>
        <v>6671</v>
      </c>
      <c r="AF2096">
        <f>MIS[[#This Row],[LTP]]*MIS[[#This Row],[OrderQuantity]]</f>
        <v>5620</v>
      </c>
      <c r="AG2096">
        <f>IF(MIS[[#This Row],[OrderSide]]="SELL",MIS[[#This Row],[VALUE]]-MIS[[#This Row],[LIVE_VALUE]],MIS[[#This Row],[LIVE_VALUE]]-MIS[[#This Row],[VALUE]])</f>
        <v>1051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SENSEX2552082400CE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  <c r="AL2096" t="str">
        <f>MIS[[#This Row],[Broker]]</f>
        <v>AR</v>
      </c>
      <c r="AM2096" t="str">
        <f>MIS[[#This Row],[ClientID]]</f>
        <v>JPF1R212</v>
      </c>
    </row>
    <row r="2097" spans="1:39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7.35</v>
      </c>
      <c r="AE2097">
        <f>MIS[[#This Row],[OrderAverageTradedPrice]]*MIS[[#This Row],[OrderQuantity]]</f>
        <v>244</v>
      </c>
      <c r="AF2097">
        <f>MIS[[#This Row],[LTP]]*MIS[[#This Row],[OrderQuantity]]</f>
        <v>147</v>
      </c>
      <c r="AG2097">
        <f>IF(MIS[[#This Row],[OrderSide]]="SELL",MIS[[#This Row],[VALUE]]-MIS[[#This Row],[LIVE_VALUE]],MIS[[#This Row],[LIVE_VALUE]]-MIS[[#This Row],[VALUE]])</f>
        <v>-97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7" t="str">
        <f>MIS[[#This Row],[TRADING SYMBOL]]</f>
        <v>SENSEX2552084700CE</v>
      </c>
      <c r="AJ2097" t="str">
        <f>IF(RIGHT(MIS[[#This Row],[Main/Hedge]],4)="MAIN","MAIN","HEDGE")</f>
        <v>HEDGE</v>
      </c>
      <c r="AK2097" t="str" cm="1">
        <f t="array" ref="AK2097">_xlfn._xlws.FILTER(Table4[Column1],ISNUMBER(SEARCH(Table4[Column1],MIS[[#This Row],[OrderUniqueIdentifier]])),"")</f>
        <v>NOTREND</v>
      </c>
      <c r="AL2097" t="str">
        <f>MIS[[#This Row],[Broker]]</f>
        <v>AR</v>
      </c>
      <c r="AM2097" t="str">
        <f>MIS[[#This Row],[ClientID]]</f>
        <v>JPF1R212</v>
      </c>
    </row>
    <row r="2098" spans="1:39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250.5</v>
      </c>
      <c r="AE2098">
        <f>MIS[[#This Row],[OrderAverageTradedPrice]]*MIS[[#This Row],[OrderQuantity]]</f>
        <v>6831</v>
      </c>
      <c r="AF2098">
        <f>MIS[[#This Row],[LTP]]*MIS[[#This Row],[OrderQuantity]]</f>
        <v>5010</v>
      </c>
      <c r="AG2098">
        <f>IF(MIS[[#This Row],[OrderSide]]="SELL",MIS[[#This Row],[VALUE]]-MIS[[#This Row],[LIVE_VALUE]],MIS[[#This Row],[LIVE_VALUE]]-MIS[[#This Row],[VALUE]])</f>
        <v>1821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SENSEX2552082100PE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  <c r="AL2098" t="str">
        <f>MIS[[#This Row],[Broker]]</f>
        <v>AR</v>
      </c>
      <c r="AM2098" t="str">
        <f>MIS[[#This Row],[ClientID]]</f>
        <v>JPF1S138</v>
      </c>
    </row>
    <row r="2099" spans="1:39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10.4</v>
      </c>
      <c r="AE2099">
        <f>MIS[[#This Row],[OrderAverageTradedPrice]]*MIS[[#This Row],[OrderQuantity]]</f>
        <v>710</v>
      </c>
      <c r="AF2099">
        <f>MIS[[#This Row],[LTP]]*MIS[[#This Row],[OrderQuantity]]</f>
        <v>416</v>
      </c>
      <c r="AG2099">
        <f>IF(MIS[[#This Row],[OrderSide]]="SELL",MIS[[#This Row],[VALUE]]-MIS[[#This Row],[LIVE_VALUE]],MIS[[#This Row],[LIVE_VALUE]]-MIS[[#This Row],[VALUE]])</f>
        <v>-294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9" t="str">
        <f>MIS[[#This Row],[TRADING SYMBOL]]</f>
        <v>SENSEX2552079700PE</v>
      </c>
      <c r="AJ2099" t="str">
        <f>IF(RIGHT(MIS[[#This Row],[Main/Hedge]],4)="MAIN","MAIN","HEDGE")</f>
        <v>HEDGE</v>
      </c>
      <c r="AK2099" t="str" cm="1">
        <f t="array" ref="AK2099">_xlfn._xlws.FILTER(Table4[Column1],ISNUMBER(SEARCH(Table4[Column1],MIS[[#This Row],[OrderUniqueIdentifier]])),"")</f>
        <v>NOTREND</v>
      </c>
      <c r="AL2099" t="str">
        <f>MIS[[#This Row],[Broker]]</f>
        <v>AR</v>
      </c>
      <c r="AM2099" t="str">
        <f>MIS[[#This Row],[ClientID]]</f>
        <v>JPF1S241</v>
      </c>
    </row>
    <row r="2100" spans="1:39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214.35</v>
      </c>
      <c r="AE2100">
        <f>MIS[[#This Row],[OrderAverageTradedPrice]]*MIS[[#This Row],[OrderQuantity]]</f>
        <v>6026</v>
      </c>
      <c r="AF2100">
        <f>MIS[[#This Row],[LTP]]*MIS[[#This Row],[OrderQuantity]]</f>
        <v>4287</v>
      </c>
      <c r="AG2100">
        <f>IF(MIS[[#This Row],[OrderSide]]="SELL",MIS[[#This Row],[VALUE]]-MIS[[#This Row],[LIVE_VALUE]],MIS[[#This Row],[LIVE_VALUE]]-MIS[[#This Row],[VALUE]])</f>
        <v>1739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SENSEX2552082000PE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  <c r="AL2100" t="str">
        <f>MIS[[#This Row],[Broker]]</f>
        <v>AR</v>
      </c>
      <c r="AM2100" t="str">
        <f>MIS[[#This Row],[ClientID]]</f>
        <v>JPF1V101</v>
      </c>
    </row>
    <row r="2101" spans="1:39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281</v>
      </c>
      <c r="AE2101">
        <f>MIS[[#This Row],[OrderAverageTradedPrice]]*MIS[[#This Row],[OrderQuantity]]</f>
        <v>6775</v>
      </c>
      <c r="AF2101">
        <f>MIS[[#This Row],[LTP]]*MIS[[#This Row],[OrderQuantity]]</f>
        <v>5620</v>
      </c>
      <c r="AG2101">
        <f>IF(MIS[[#This Row],[OrderSide]]="SELL",MIS[[#This Row],[VALUE]]-MIS[[#This Row],[LIVE_VALUE]],MIS[[#This Row],[LIVE_VALUE]]-MIS[[#This Row],[VALUE]])</f>
        <v>1155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SENSEX2552082400CE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  <c r="AL2101" t="str">
        <f>MIS[[#This Row],[Broker]]</f>
        <v>AR</v>
      </c>
      <c r="AM2101" t="str">
        <f>MIS[[#This Row],[ClientID]]</f>
        <v>JPF1V179</v>
      </c>
    </row>
    <row r="2102" spans="1:39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214.35</v>
      </c>
      <c r="AE2102">
        <f>MIS[[#This Row],[OrderAverageTradedPrice]]*MIS[[#This Row],[OrderQuantity]]</f>
        <v>6030</v>
      </c>
      <c r="AF2102">
        <f>MIS[[#This Row],[LTP]]*MIS[[#This Row],[OrderQuantity]]</f>
        <v>4287</v>
      </c>
      <c r="AG2102">
        <f>IF(MIS[[#This Row],[OrderSide]]="SELL",MIS[[#This Row],[VALUE]]-MIS[[#This Row],[LIVE_VALUE]],MIS[[#This Row],[LIVE_VALUE]]-MIS[[#This Row],[VALUE]])</f>
        <v>1743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SENSEX2552082000PE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  <c r="AL2102" t="str">
        <f>MIS[[#This Row],[Broker]]</f>
        <v>AR</v>
      </c>
      <c r="AM2102" t="str">
        <f>MIS[[#This Row],[ClientID]]</f>
        <v>JPF1V179</v>
      </c>
    </row>
    <row r="2103" spans="1:39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10.4</v>
      </c>
      <c r="AE2103">
        <f>MIS[[#This Row],[OrderAverageTradedPrice]]*MIS[[#This Row],[OrderQuantity]]</f>
        <v>712</v>
      </c>
      <c r="AF2103">
        <f>MIS[[#This Row],[LTP]]*MIS[[#This Row],[OrderQuantity]]</f>
        <v>416</v>
      </c>
      <c r="AG2103">
        <f>IF(MIS[[#This Row],[OrderSide]]="SELL",MIS[[#This Row],[VALUE]]-MIS[[#This Row],[LIVE_VALUE]],MIS[[#This Row],[LIVE_VALUE]]-MIS[[#This Row],[VALUE]])</f>
        <v>-296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3" t="str">
        <f>MIS[[#This Row],[TRADING SYMBOL]]</f>
        <v>SENSEX2552079700PE</v>
      </c>
      <c r="AJ2103" t="str">
        <f>IF(RIGHT(MIS[[#This Row],[Main/Hedge]],4)="MAIN","MAIN","HEDGE")</f>
        <v>HEDGE</v>
      </c>
      <c r="AK2103" t="str" cm="1">
        <f t="array" ref="AK2103">_xlfn._xlws.FILTER(Table4[Column1],ISNUMBER(SEARCH(Table4[Column1],MIS[[#This Row],[OrderUniqueIdentifier]])),"")</f>
        <v>NOTREND</v>
      </c>
      <c r="AL2103" t="str">
        <f>MIS[[#This Row],[Broker]]</f>
        <v>AR</v>
      </c>
      <c r="AM2103" t="str">
        <f>MIS[[#This Row],[ClientID]]</f>
        <v>JPF1Y102</v>
      </c>
    </row>
    <row r="2104" spans="1:39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7.35</v>
      </c>
      <c r="AE2104">
        <f>MIS[[#This Row],[OrderAverageTradedPrice]]*MIS[[#This Row],[OrderQuantity]]</f>
        <v>494</v>
      </c>
      <c r="AF2104">
        <f>MIS[[#This Row],[LTP]]*MIS[[#This Row],[OrderQuantity]]</f>
        <v>294</v>
      </c>
      <c r="AG2104">
        <f>IF(MIS[[#This Row],[OrderSide]]="SELL",MIS[[#This Row],[VALUE]]-MIS[[#This Row],[LIVE_VALUE]],MIS[[#This Row],[LIVE_VALUE]]-MIS[[#This Row],[VALUE]])</f>
        <v>-200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4" t="str">
        <f>MIS[[#This Row],[TRADING SYMBOL]]</f>
        <v>SENSEX2552084700CE</v>
      </c>
      <c r="AJ2104" t="str">
        <f>IF(RIGHT(MIS[[#This Row],[Main/Hedge]],4)="MAIN","MAIN","HEDGE")</f>
        <v>HEDGE</v>
      </c>
      <c r="AK2104" t="str" cm="1">
        <f t="array" ref="AK2104">_xlfn._xlws.FILTER(Table4[Column1],ISNUMBER(SEARCH(Table4[Column1],MIS[[#This Row],[OrderUniqueIdentifier]])),"")</f>
        <v>NOTREND</v>
      </c>
      <c r="AL2104" t="str">
        <f>MIS[[#This Row],[Broker]]</f>
        <v>AR</v>
      </c>
      <c r="AM2104" t="str">
        <f>MIS[[#This Row],[ClientID]]</f>
        <v>JPP690</v>
      </c>
    </row>
    <row r="2105" spans="1:39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10.4</v>
      </c>
      <c r="AE2105">
        <f>MIS[[#This Row],[OrderAverageTradedPrice]]*MIS[[#This Row],[OrderQuantity]]</f>
        <v>1424</v>
      </c>
      <c r="AF2105">
        <f>MIS[[#This Row],[LTP]]*MIS[[#This Row],[OrderQuantity]]</f>
        <v>832</v>
      </c>
      <c r="AG2105">
        <f>IF(MIS[[#This Row],[OrderSide]]="SELL",MIS[[#This Row],[VALUE]]-MIS[[#This Row],[LIVE_VALUE]],MIS[[#This Row],[LIVE_VALUE]]-MIS[[#This Row],[VALUE]])</f>
        <v>-592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5" t="str">
        <f>MIS[[#This Row],[TRADING SYMBOL]]</f>
        <v>SENSEX2552079700PE</v>
      </c>
      <c r="AJ2105" t="str">
        <f>IF(RIGHT(MIS[[#This Row],[Main/Hedge]],4)="MAIN","MAIN","HEDGE")</f>
        <v>HEDGE</v>
      </c>
      <c r="AK2105" t="str" cm="1">
        <f t="array" ref="AK2105">_xlfn._xlws.FILTER(Table4[Column1],ISNUMBER(SEARCH(Table4[Column1],MIS[[#This Row],[OrderUniqueIdentifier]])),"")</f>
        <v>NOTREND</v>
      </c>
      <c r="AL2105" t="str">
        <f>MIS[[#This Row],[Broker]]</f>
        <v>AR</v>
      </c>
      <c r="AM2105" t="str">
        <f>MIS[[#This Row],[ClientID]]</f>
        <v>JPS10G101</v>
      </c>
    </row>
    <row r="2106" spans="1:39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10.4</v>
      </c>
      <c r="AE2106">
        <f>MIS[[#This Row],[OrderAverageTradedPrice]]*MIS[[#This Row],[OrderQuantity]]</f>
        <v>1420</v>
      </c>
      <c r="AF2106">
        <f>MIS[[#This Row],[LTP]]*MIS[[#This Row],[OrderQuantity]]</f>
        <v>832</v>
      </c>
      <c r="AG2106">
        <f>IF(MIS[[#This Row],[OrderSide]]="SELL",MIS[[#This Row],[VALUE]]-MIS[[#This Row],[LIVE_VALUE]],MIS[[#This Row],[LIVE_VALUE]]-MIS[[#This Row],[VALUE]])</f>
        <v>-588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6" t="str">
        <f>MIS[[#This Row],[TRADING SYMBOL]]</f>
        <v>SENSEX2552079700PE</v>
      </c>
      <c r="AJ2106" t="str">
        <f>IF(RIGHT(MIS[[#This Row],[Main/Hedge]],4)="MAIN","MAIN","HEDGE")</f>
        <v>HEDGE</v>
      </c>
      <c r="AK2106" t="str" cm="1">
        <f t="array" ref="AK2106">_xlfn._xlws.FILTER(Table4[Column1],ISNUMBER(SEARCH(Table4[Column1],MIS[[#This Row],[OrderUniqueIdentifier]])),"")</f>
        <v>NOTREND</v>
      </c>
      <c r="AL2106" t="str">
        <f>MIS[[#This Row],[Broker]]</f>
        <v>AR</v>
      </c>
      <c r="AM2106" t="str">
        <f>MIS[[#This Row],[ClientID]]</f>
        <v>JPS10M103</v>
      </c>
    </row>
    <row r="2107" spans="1:39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281</v>
      </c>
      <c r="AE2107">
        <f>MIS[[#This Row],[OrderAverageTradedPrice]]*MIS[[#This Row],[OrderQuantity]]</f>
        <v>6752</v>
      </c>
      <c r="AF2107">
        <f>MIS[[#This Row],[LTP]]*MIS[[#This Row],[OrderQuantity]]</f>
        <v>5620</v>
      </c>
      <c r="AG2107">
        <f>IF(MIS[[#This Row],[OrderSide]]="SELL",MIS[[#This Row],[VALUE]]-MIS[[#This Row],[LIVE_VALUE]],MIS[[#This Row],[LIVE_VALUE]]-MIS[[#This Row],[VALUE]])</f>
        <v>1132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SENSEX2552082400CE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  <c r="AL2107" t="str">
        <f>MIS[[#This Row],[Broker]]</f>
        <v>AR</v>
      </c>
      <c r="AM2107" t="str">
        <f>MIS[[#This Row],[ClientID]]</f>
        <v>JPS10S109</v>
      </c>
    </row>
    <row r="2108" spans="1:39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214.35</v>
      </c>
      <c r="AE2108">
        <f>MIS[[#This Row],[OrderAverageTradedPrice]]*MIS[[#This Row],[OrderQuantity]]</f>
        <v>6019</v>
      </c>
      <c r="AF2108">
        <f>MIS[[#This Row],[LTP]]*MIS[[#This Row],[OrderQuantity]]</f>
        <v>4287</v>
      </c>
      <c r="AG2108">
        <f>IF(MIS[[#This Row],[OrderSide]]="SELL",MIS[[#This Row],[VALUE]]-MIS[[#This Row],[LIVE_VALUE]],MIS[[#This Row],[LIVE_VALUE]]-MIS[[#This Row],[VALUE]])</f>
        <v>1732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SENSEX2552082000PE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  <c r="AL2108" t="str">
        <f>MIS[[#This Row],[Broker]]</f>
        <v>AR</v>
      </c>
      <c r="AM2108" t="str">
        <f>MIS[[#This Row],[ClientID]]</f>
        <v>JPS10S109</v>
      </c>
    </row>
    <row r="2109" spans="1:39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7.35</v>
      </c>
      <c r="AE2109">
        <f>MIS[[#This Row],[OrderAverageTradedPrice]]*MIS[[#This Row],[OrderQuantity]]</f>
        <v>246</v>
      </c>
      <c r="AF2109">
        <f>MIS[[#This Row],[LTP]]*MIS[[#This Row],[OrderQuantity]]</f>
        <v>147</v>
      </c>
      <c r="AG2109">
        <f>IF(MIS[[#This Row],[OrderSide]]="SELL",MIS[[#This Row],[VALUE]]-MIS[[#This Row],[LIVE_VALUE]],MIS[[#This Row],[LIVE_VALUE]]-MIS[[#This Row],[VALUE]])</f>
        <v>-99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9" t="str">
        <f>MIS[[#This Row],[TRADING SYMBOL]]</f>
        <v>SENSEX2552084700CE</v>
      </c>
      <c r="AJ2109" t="str">
        <f>IF(RIGHT(MIS[[#This Row],[Main/Hedge]],4)="MAIN","MAIN","HEDGE")</f>
        <v>HEDGE</v>
      </c>
      <c r="AK2109" t="str" cm="1">
        <f t="array" ref="AK2109">_xlfn._xlws.FILTER(Table4[Column1],ISNUMBER(SEARCH(Table4[Column1],MIS[[#This Row],[OrderUniqueIdentifier]])),"")</f>
        <v>NOTREND</v>
      </c>
      <c r="AL2109" t="str">
        <f>MIS[[#This Row],[Broker]]</f>
        <v>AR</v>
      </c>
      <c r="AM2109" t="str">
        <f>MIS[[#This Row],[ClientID]]</f>
        <v>JPS10S109</v>
      </c>
    </row>
    <row r="2110" spans="1:39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281</v>
      </c>
      <c r="AE2110">
        <f>MIS[[#This Row],[OrderAverageTradedPrice]]*MIS[[#This Row],[OrderQuantity]]</f>
        <v>6675</v>
      </c>
      <c r="AF2110">
        <f>MIS[[#This Row],[LTP]]*MIS[[#This Row],[OrderQuantity]]</f>
        <v>5620</v>
      </c>
      <c r="AG2110">
        <f>IF(MIS[[#This Row],[OrderSide]]="SELL",MIS[[#This Row],[VALUE]]-MIS[[#This Row],[LIVE_VALUE]],MIS[[#This Row],[LIVE_VALUE]]-MIS[[#This Row],[VALUE]])</f>
        <v>1055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SENSEX2552082400CE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  <c r="AL2110" t="str">
        <f>MIS[[#This Row],[Broker]]</f>
        <v>AR</v>
      </c>
      <c r="AM2110" t="str">
        <f>MIS[[#This Row],[ClientID]]</f>
        <v>JPS10U102</v>
      </c>
    </row>
    <row r="2111" spans="1:39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7.35</v>
      </c>
      <c r="AE2111">
        <f>MIS[[#This Row],[OrderAverageTradedPrice]]*MIS[[#This Row],[OrderQuantity]]</f>
        <v>247</v>
      </c>
      <c r="AF2111">
        <f>MIS[[#This Row],[LTP]]*MIS[[#This Row],[OrderQuantity]]</f>
        <v>147</v>
      </c>
      <c r="AG2111">
        <f>IF(MIS[[#This Row],[OrderSide]]="SELL",MIS[[#This Row],[VALUE]]-MIS[[#This Row],[LIVE_VALUE]],MIS[[#This Row],[LIVE_VALUE]]-MIS[[#This Row],[VALUE]])</f>
        <v>-100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1" t="str">
        <f>MIS[[#This Row],[TRADING SYMBOL]]</f>
        <v>SENSEX2552084700CE</v>
      </c>
      <c r="AJ2111" t="str">
        <f>IF(RIGHT(MIS[[#This Row],[Main/Hedge]],4)="MAIN","MAIN","HEDGE")</f>
        <v>HEDGE</v>
      </c>
      <c r="AK2111" t="str" cm="1">
        <f t="array" ref="AK2111">_xlfn._xlws.FILTER(Table4[Column1],ISNUMBER(SEARCH(Table4[Column1],MIS[[#This Row],[OrderUniqueIdentifier]])),"")</f>
        <v>NOTREND</v>
      </c>
      <c r="AL2111" t="str">
        <f>MIS[[#This Row],[Broker]]</f>
        <v>AR</v>
      </c>
      <c r="AM2111" t="str">
        <f>MIS[[#This Row],[ClientID]]</f>
        <v>JPS10U102</v>
      </c>
    </row>
    <row r="2112" spans="1:39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7.35</v>
      </c>
      <c r="AE2112">
        <f>MIS[[#This Row],[OrderAverageTradedPrice]]*MIS[[#This Row],[OrderQuantity]]</f>
        <v>984</v>
      </c>
      <c r="AF2112">
        <f>MIS[[#This Row],[LTP]]*MIS[[#This Row],[OrderQuantity]]</f>
        <v>588</v>
      </c>
      <c r="AG2112">
        <f>IF(MIS[[#This Row],[OrderSide]]="SELL",MIS[[#This Row],[VALUE]]-MIS[[#This Row],[LIVE_VALUE]],MIS[[#This Row],[LIVE_VALUE]]-MIS[[#This Row],[VALUE]])</f>
        <v>-396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2" t="str">
        <f>MIS[[#This Row],[TRADING SYMBOL]]</f>
        <v>SENSEX2552084700CE</v>
      </c>
      <c r="AJ2112" t="str">
        <f>IF(RIGHT(MIS[[#This Row],[Main/Hedge]],4)="MAIN","MAIN","HEDGE")</f>
        <v>HEDGE</v>
      </c>
      <c r="AK2112" t="str" cm="1">
        <f t="array" ref="AK2112">_xlfn._xlws.FILTER(Table4[Column1],ISNUMBER(SEARCH(Table4[Column1],MIS[[#This Row],[OrderUniqueIdentifier]])),"")</f>
        <v>NOTREND</v>
      </c>
      <c r="AL2112" t="str">
        <f>MIS[[#This Row],[Broker]]</f>
        <v>AR</v>
      </c>
      <c r="AM2112" t="str">
        <f>MIS[[#This Row],[ClientID]]</f>
        <v>JPS1787</v>
      </c>
    </row>
    <row r="2113" spans="1:39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377</v>
      </c>
      <c r="AE2113">
        <f>MIS[[#This Row],[OrderAverageTradedPrice]]*MIS[[#This Row],[OrderQuantity]]</f>
        <v>43102</v>
      </c>
      <c r="AF2113">
        <f>MIS[[#This Row],[LTP]]*MIS[[#This Row],[OrderQuantity]]</f>
        <v>37700</v>
      </c>
      <c r="AG2113">
        <f>IF(MIS[[#This Row],[OrderSide]]="SELL",MIS[[#This Row],[VALUE]]-MIS[[#This Row],[LIVE_VALUE]],MIS[[#This Row],[LIVE_VALUE]]-MIS[[#This Row],[VALUE]])</f>
        <v>5402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3" t="str">
        <f>MIS[[#This Row],[TRADING SYMBOL]]</f>
        <v>SENSEX2552082200CE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NOTREND</v>
      </c>
      <c r="AL2113" t="str">
        <f>MIS[[#This Row],[Broker]]</f>
        <v>JAINAM3001</v>
      </c>
      <c r="AM2113" t="str">
        <f>MIS[[#This Row],[ClientID]]</f>
        <v>DLL13461</v>
      </c>
    </row>
    <row r="2114" spans="1:39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377</v>
      </c>
      <c r="AE2114">
        <f>MIS[[#This Row],[OrderAverageTradedPrice]]*MIS[[#This Row],[OrderQuantity]]</f>
        <v>207486.99999999985</v>
      </c>
      <c r="AF2114">
        <f>MIS[[#This Row],[LTP]]*MIS[[#This Row],[OrderQuantity]]</f>
        <v>180960</v>
      </c>
      <c r="AG2114">
        <f>IF(MIS[[#This Row],[OrderSide]]="SELL",MIS[[#This Row],[VALUE]]-MIS[[#This Row],[LIVE_VALUE]],MIS[[#This Row],[LIVE_VALUE]]-MIS[[#This Row],[VALUE]])</f>
        <v>26526.999999999854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4" t="str">
        <f>MIS[[#This Row],[TRADING SYMBOL]]</f>
        <v>SENSEX2552082200CE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NOTREND</v>
      </c>
      <c r="AL2114" t="str">
        <f>MIS[[#This Row],[Broker]]</f>
        <v>JAINAM3001</v>
      </c>
      <c r="AM2114" t="str">
        <f>MIS[[#This Row],[ClientID]]</f>
        <v>MITH675</v>
      </c>
    </row>
    <row r="2115" spans="1:39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293.05</v>
      </c>
      <c r="AE2115">
        <f>MIS[[#This Row],[OrderAverageTradedPrice]]*MIS[[#This Row],[OrderQuantity]]</f>
        <v>76552</v>
      </c>
      <c r="AF2115">
        <f>MIS[[#This Row],[LTP]]*MIS[[#This Row],[OrderQuantity]]</f>
        <v>58610</v>
      </c>
      <c r="AG2115">
        <f>IF(MIS[[#This Row],[OrderSide]]="SELL",MIS[[#This Row],[VALUE]]-MIS[[#This Row],[LIVE_VALUE]],MIS[[#This Row],[LIVE_VALUE]]-MIS[[#This Row],[VALUE]])</f>
        <v>17942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5" t="str">
        <f>MIS[[#This Row],[TRADING SYMBOL]]</f>
        <v>SENSEX2552082200PE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NOTREND</v>
      </c>
      <c r="AL2115" t="str">
        <f>MIS[[#This Row],[Broker]]</f>
        <v>JAINAM</v>
      </c>
      <c r="AM2115" t="str">
        <f>MIS[[#This Row],[ClientID]]</f>
        <v>DLL14013</v>
      </c>
    </row>
    <row r="2116" spans="1:39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6.55</v>
      </c>
      <c r="AE2116">
        <f>MIS[[#This Row],[OrderAverageTradedPrice]]*MIS[[#This Row],[OrderQuantity]]</f>
        <v>434</v>
      </c>
      <c r="AF2116">
        <f>MIS[[#This Row],[LTP]]*MIS[[#This Row],[OrderQuantity]]</f>
        <v>262</v>
      </c>
      <c r="AG2116">
        <f>IF(MIS[[#This Row],[OrderSide]]="SELL",MIS[[#This Row],[VALUE]]-MIS[[#This Row],[LIVE_VALUE]],MIS[[#This Row],[LIVE_VALUE]]-MIS[[#This Row],[VALUE]])</f>
        <v>-172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6" t="str">
        <f>MIS[[#This Row],[TRADING SYMBOL]]</f>
        <v>SENSEX2552084800CE</v>
      </c>
      <c r="AJ2116" t="str">
        <f>IF(RIGHT(MIS[[#This Row],[Main/Hedge]],4)="MAIN","MAIN","HEDGE")</f>
        <v>HEDGE</v>
      </c>
      <c r="AK2116" t="str" cm="1">
        <f t="array" ref="AK2116">_xlfn._xlws.FILTER(Table4[Column1],ISNUMBER(SEARCH(Table4[Column1],MIS[[#This Row],[OrderUniqueIdentifier]])),"")</f>
        <v>NOTREND</v>
      </c>
      <c r="AL2116" t="str">
        <f>MIS[[#This Row],[Broker]]</f>
        <v>JM</v>
      </c>
      <c r="AM2116" t="str">
        <f>MIS[[#This Row],[ClientID]]</f>
        <v>12314604</v>
      </c>
    </row>
    <row r="2117" spans="1:39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11.65</v>
      </c>
      <c r="AE2117">
        <f>MIS[[#This Row],[OrderAverageTradedPrice]]*MIS[[#This Row],[OrderQuantity]]</f>
        <v>790</v>
      </c>
      <c r="AF2117">
        <f>MIS[[#This Row],[LTP]]*MIS[[#This Row],[OrderQuantity]]</f>
        <v>466</v>
      </c>
      <c r="AG2117">
        <f>IF(MIS[[#This Row],[OrderSide]]="SELL",MIS[[#This Row],[VALUE]]-MIS[[#This Row],[LIVE_VALUE]],MIS[[#This Row],[LIVE_VALUE]]-MIS[[#This Row],[VALUE]])</f>
        <v>-324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7" t="str">
        <f>MIS[[#This Row],[TRADING SYMBOL]]</f>
        <v>SENSEX2552079800PE</v>
      </c>
      <c r="AJ2117" t="str">
        <f>IF(RIGHT(MIS[[#This Row],[Main/Hedge]],4)="MAIN","MAIN","HEDGE")</f>
        <v>HEDGE</v>
      </c>
      <c r="AK2117" t="str" cm="1">
        <f t="array" ref="AK2117">_xlfn._xlws.FILTER(Table4[Column1],ISNUMBER(SEARCH(Table4[Column1],MIS[[#This Row],[OrderUniqueIdentifier]])),"")</f>
        <v>NOTREND</v>
      </c>
      <c r="AL2117" t="str">
        <f>MIS[[#This Row],[Broker]]</f>
        <v>JM</v>
      </c>
      <c r="AM2117" t="str">
        <f>MIS[[#This Row],[ClientID]]</f>
        <v>12314604</v>
      </c>
    </row>
    <row r="2118" spans="1:39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6.55</v>
      </c>
      <c r="AE2118">
        <f>MIS[[#This Row],[OrderAverageTradedPrice]]*MIS[[#This Row],[OrderQuantity]]</f>
        <v>217</v>
      </c>
      <c r="AF2118">
        <f>MIS[[#This Row],[LTP]]*MIS[[#This Row],[OrderQuantity]]</f>
        <v>131</v>
      </c>
      <c r="AG2118">
        <f>IF(MIS[[#This Row],[OrderSide]]="SELL",MIS[[#This Row],[VALUE]]-MIS[[#This Row],[LIVE_VALUE]],MIS[[#This Row],[LIVE_VALUE]]-MIS[[#This Row],[VALUE]])</f>
        <v>-86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8" t="str">
        <f>MIS[[#This Row],[TRADING SYMBOL]]</f>
        <v>SENSEX2552084800CE</v>
      </c>
      <c r="AJ2118" t="str">
        <f>IF(RIGHT(MIS[[#This Row],[Main/Hedge]],4)="MAIN","MAIN","HEDGE")</f>
        <v>HEDGE</v>
      </c>
      <c r="AK2118" t="str" cm="1">
        <f t="array" ref="AK2118">_xlfn._xlws.FILTER(Table4[Column1],ISNUMBER(SEARCH(Table4[Column1],MIS[[#This Row],[OrderUniqueIdentifier]])),"")</f>
        <v>NOTREND</v>
      </c>
      <c r="AL2118" t="str">
        <f>MIS[[#This Row],[Broker]]</f>
        <v>JM</v>
      </c>
      <c r="AM2118" t="str">
        <f>MIS[[#This Row],[ClientID]]</f>
        <v>12314883</v>
      </c>
    </row>
    <row r="2119" spans="1:39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214.35</v>
      </c>
      <c r="AE2119">
        <f>MIS[[#This Row],[OrderAverageTradedPrice]]*MIS[[#This Row],[OrderQuantity]]</f>
        <v>30139</v>
      </c>
      <c r="AF2119">
        <f>MIS[[#This Row],[LTP]]*MIS[[#This Row],[OrderQuantity]]</f>
        <v>21435</v>
      </c>
      <c r="AG2119">
        <f>IF(MIS[[#This Row],[OrderSide]]="SELL",MIS[[#This Row],[VALUE]]-MIS[[#This Row],[LIVE_VALUE]],MIS[[#This Row],[LIVE_VALUE]]-MIS[[#This Row],[VALUE]])</f>
        <v>8704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SENSEX2552082000PE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  <c r="AL2119" t="str">
        <f>MIS[[#This Row],[Broker]]</f>
        <v>JM</v>
      </c>
      <c r="AM2119" t="str">
        <f>MIS[[#This Row],[ClientID]]</f>
        <v>12314927</v>
      </c>
    </row>
    <row r="2120" spans="1:39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250.5</v>
      </c>
      <c r="AE2120">
        <f>MIS[[#This Row],[OrderAverageTradedPrice]]*MIS[[#This Row],[OrderQuantity]]</f>
        <v>143444.99999999988</v>
      </c>
      <c r="AF2120">
        <f>MIS[[#This Row],[LTP]]*MIS[[#This Row],[OrderQuantity]]</f>
        <v>105210</v>
      </c>
      <c r="AG2120">
        <f>IF(MIS[[#This Row],[OrderSide]]="SELL",MIS[[#This Row],[VALUE]]-MIS[[#This Row],[LIVE_VALUE]],MIS[[#This Row],[LIVE_VALUE]]-MIS[[#This Row],[VALUE]])</f>
        <v>38234.999999999884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SENSEX2552082100PE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  <c r="AL2120" t="str">
        <f>MIS[[#This Row],[Broker]]</f>
        <v>MO</v>
      </c>
      <c r="AM2120" t="str">
        <f>MIS[[#This Row],[ClientID]]</f>
        <v>DELD991</v>
      </c>
    </row>
    <row r="2121" spans="1:39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281</v>
      </c>
      <c r="AE2121">
        <f>MIS[[#This Row],[OrderAverageTradedPrice]]*MIS[[#This Row],[OrderQuantity]]</f>
        <v>120247.99999999993</v>
      </c>
      <c r="AF2121">
        <f>MIS[[#This Row],[LTP]]*MIS[[#This Row],[OrderQuantity]]</f>
        <v>101160</v>
      </c>
      <c r="AG2121">
        <f>IF(MIS[[#This Row],[OrderSide]]="SELL",MIS[[#This Row],[VALUE]]-MIS[[#This Row],[LIVE_VALUE]],MIS[[#This Row],[LIVE_VALUE]]-MIS[[#This Row],[VALUE]])</f>
        <v>19087.999999999927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SENSEX2552082400CE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  <c r="AL2121" t="str">
        <f>MIS[[#This Row],[Broker]]</f>
        <v>MO</v>
      </c>
      <c r="AM2121" t="str">
        <f>MIS[[#This Row],[ClientID]]</f>
        <v>JR0546</v>
      </c>
    </row>
    <row r="2122" spans="1:39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281</v>
      </c>
      <c r="AE2122">
        <f>MIS[[#This Row],[OrderAverageTradedPrice]]*MIS[[#This Row],[OrderQuantity]]</f>
        <v>26990</v>
      </c>
      <c r="AF2122">
        <f>MIS[[#This Row],[LTP]]*MIS[[#This Row],[OrderQuantity]]</f>
        <v>22480</v>
      </c>
      <c r="AG2122">
        <f>IF(MIS[[#This Row],[OrderSide]]="SELL",MIS[[#This Row],[VALUE]]-MIS[[#This Row],[LIVE_VALUE]],MIS[[#This Row],[LIVE_VALUE]]-MIS[[#This Row],[VALUE]])</f>
        <v>4510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SENSEX2552082400CE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  <c r="AL2122" t="str">
        <f>MIS[[#This Row],[Broker]]</f>
        <v>MO</v>
      </c>
      <c r="AM2122" t="str">
        <f>MIS[[#This Row],[ClientID]]</f>
        <v>OMDLAS1203</v>
      </c>
    </row>
    <row r="2123" spans="1:39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214.35</v>
      </c>
      <c r="AE2123">
        <f>MIS[[#This Row],[OrderAverageTradedPrice]]*MIS[[#This Row],[OrderQuantity]]</f>
        <v>36120</v>
      </c>
      <c r="AF2123">
        <f>MIS[[#This Row],[LTP]]*MIS[[#This Row],[OrderQuantity]]</f>
        <v>25722</v>
      </c>
      <c r="AG2123">
        <f>IF(MIS[[#This Row],[OrderSide]]="SELL",MIS[[#This Row],[VALUE]]-MIS[[#This Row],[LIVE_VALUE]],MIS[[#This Row],[LIVE_VALUE]]-MIS[[#This Row],[VALUE]])</f>
        <v>10398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SENSEX2552082000PE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  <c r="AL2123" t="str">
        <f>MIS[[#This Row],[Broker]]</f>
        <v>MO</v>
      </c>
      <c r="AM2123" t="str">
        <f>MIS[[#This Row],[ClientID]]</f>
        <v>OMDLAS1225</v>
      </c>
    </row>
    <row r="2124" spans="1:39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250.5</v>
      </c>
      <c r="AE2124">
        <f>MIS[[#This Row],[OrderAverageTradedPrice]]*MIS[[#This Row],[OrderQuantity]]</f>
        <v>27336</v>
      </c>
      <c r="AF2124">
        <f>MIS[[#This Row],[LTP]]*MIS[[#This Row],[OrderQuantity]]</f>
        <v>20040</v>
      </c>
      <c r="AG2124">
        <f>IF(MIS[[#This Row],[OrderSide]]="SELL",MIS[[#This Row],[VALUE]]-MIS[[#This Row],[LIVE_VALUE]],MIS[[#This Row],[LIVE_VALUE]]-MIS[[#This Row],[VALUE]])</f>
        <v>7296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  <c r="AL2124" t="str">
        <f>MIS[[#This Row],[Broker]]</f>
        <v>MO</v>
      </c>
      <c r="AM2124" t="str">
        <f>MIS[[#This Row],[ClientID]]</f>
        <v>OMDLAS1227</v>
      </c>
    </row>
    <row r="2125" spans="1:39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281</v>
      </c>
      <c r="AE2125">
        <f>MIS[[#This Row],[OrderAverageTradedPrice]]*MIS[[#This Row],[OrderQuantity]]</f>
        <v>46916.99999999992</v>
      </c>
      <c r="AF2125">
        <f>MIS[[#This Row],[LTP]]*MIS[[#This Row],[OrderQuantity]]</f>
        <v>39340</v>
      </c>
      <c r="AG2125">
        <f>IF(MIS[[#This Row],[OrderSide]]="SELL",MIS[[#This Row],[VALUE]]-MIS[[#This Row],[LIVE_VALUE]],MIS[[#This Row],[LIVE_VALUE]]-MIS[[#This Row],[VALUE]])</f>
        <v>7576.99999999992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SENSEX2552082400CE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  <c r="AL2125" t="str">
        <f>MIS[[#This Row],[Broker]]</f>
        <v>MO</v>
      </c>
      <c r="AM2125" t="str">
        <f>MIS[[#This Row],[ClientID]]</f>
        <v>OMDLAS1229</v>
      </c>
    </row>
    <row r="2126" spans="1:39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214.35</v>
      </c>
      <c r="AE2126">
        <f>MIS[[#This Row],[OrderAverageTradedPrice]]*MIS[[#This Row],[OrderQuantity]]</f>
        <v>42217.999999999884</v>
      </c>
      <c r="AF2126">
        <f>MIS[[#This Row],[LTP]]*MIS[[#This Row],[OrderQuantity]]</f>
        <v>30009</v>
      </c>
      <c r="AG2126">
        <f>IF(MIS[[#This Row],[OrderSide]]="SELL",MIS[[#This Row],[VALUE]]-MIS[[#This Row],[LIVE_VALUE]],MIS[[#This Row],[LIVE_VALUE]]-MIS[[#This Row],[VALUE]])</f>
        <v>12208.999999999884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SENSEX2552082000PE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  <c r="AL2126" t="str">
        <f>MIS[[#This Row],[Broker]]</f>
        <v>MO</v>
      </c>
      <c r="AM2126" t="str">
        <f>MIS[[#This Row],[ClientID]]</f>
        <v>OMDLAS1229</v>
      </c>
    </row>
    <row r="2127" spans="1:39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7.35</v>
      </c>
      <c r="AE2127">
        <f>MIS[[#This Row],[OrderAverageTradedPrice]]*MIS[[#This Row],[OrderQuantity]]</f>
        <v>243</v>
      </c>
      <c r="AF2127">
        <f>MIS[[#This Row],[LTP]]*MIS[[#This Row],[OrderQuantity]]</f>
        <v>147</v>
      </c>
      <c r="AG2127">
        <f>IF(MIS[[#This Row],[OrderSide]]="SELL",MIS[[#This Row],[VALUE]]-MIS[[#This Row],[LIVE_VALUE]],MIS[[#This Row],[LIVE_VALUE]]-MIS[[#This Row],[VALUE]])</f>
        <v>-96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27" t="str">
        <f>MIS[[#This Row],[TRADING SYMBOL]]</f>
        <v>SENSEX2552084700CE</v>
      </c>
      <c r="AJ2127" t="str">
        <f>IF(RIGHT(MIS[[#This Row],[Main/Hedge]],4)="MAIN","MAIN","HEDGE")</f>
        <v>HEDGE</v>
      </c>
      <c r="AK2127" t="str" cm="1">
        <f t="array" ref="AK2127">_xlfn._xlws.FILTER(Table4[Column1],ISNUMBER(SEARCH(Table4[Column1],MIS[[#This Row],[OrderUniqueIdentifier]])),"")</f>
        <v>NOTREND</v>
      </c>
      <c r="AL2127" t="str">
        <f>MIS[[#This Row],[Broker]]</f>
        <v>MO</v>
      </c>
      <c r="AM2127" t="str">
        <f>MIS[[#This Row],[ClientID]]</f>
        <v>OMDLAS1233</v>
      </c>
    </row>
    <row r="2128" spans="1:39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323.5</v>
      </c>
      <c r="AE2128">
        <f>MIS[[#This Row],[OrderAverageTradedPrice]]*MIS[[#This Row],[OrderQuantity]]</f>
        <v>7601</v>
      </c>
      <c r="AF2128">
        <f>MIS[[#This Row],[LTP]]*MIS[[#This Row],[OrderQuantity]]</f>
        <v>6470</v>
      </c>
      <c r="AG2128">
        <f>IF(MIS[[#This Row],[OrderSide]]="SELL",MIS[[#This Row],[VALUE]]-MIS[[#This Row],[LIVE_VALUE]],MIS[[#This Row],[LIVE_VALUE]]-MIS[[#This Row],[VALUE]])</f>
        <v>1131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SENSEX2552082300CE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  <c r="AL2128" t="str">
        <f>MIS[[#This Row],[Broker]]</f>
        <v>MO</v>
      </c>
      <c r="AM2128" t="str">
        <f>MIS[[#This Row],[ClientID]]</f>
        <v>OMDLAS1234</v>
      </c>
    </row>
    <row r="2129" spans="1:39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293.05</v>
      </c>
      <c r="AE2129">
        <f>MIS[[#This Row],[OrderAverageTradedPrice]]*MIS[[#This Row],[OrderQuantity]]</f>
        <v>23211</v>
      </c>
      <c r="AF2129">
        <f>MIS[[#This Row],[LTP]]*MIS[[#This Row],[OrderQuantity]]</f>
        <v>17583</v>
      </c>
      <c r="AG2129">
        <f>IF(MIS[[#This Row],[OrderSide]]="SELL",MIS[[#This Row],[VALUE]]-MIS[[#This Row],[LIVE_VALUE]],MIS[[#This Row],[LIVE_VALUE]]-MIS[[#This Row],[VALUE]])</f>
        <v>5628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SENSEX2552082200PE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  <c r="AL2129" t="str">
        <f>MIS[[#This Row],[Broker]]</f>
        <v>TGL</v>
      </c>
      <c r="AM2129" t="str">
        <f>MIS[[#This Row],[ClientID]]</f>
        <v>TGL05</v>
      </c>
    </row>
    <row r="2130" spans="1:39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66.5</v>
      </c>
      <c r="AE2130">
        <f>MIS[[#This Row],[OrderAverageTradedPrice]]*MIS[[#This Row],[OrderQuantity]]</f>
        <v>6393.99999999996</v>
      </c>
      <c r="AF2130">
        <f>MIS[[#This Row],[LTP]]*MIS[[#This Row],[OrderQuantity]]</f>
        <v>3990</v>
      </c>
      <c r="AG2130">
        <f>IF(MIS[[#This Row],[OrderSide]]="SELL",MIS[[#This Row],[VALUE]]-MIS[[#This Row],[LIVE_VALUE]],MIS[[#This Row],[LIVE_VALUE]]-MIS[[#This Row],[VALUE]])</f>
        <v>-2403.99999999996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SENSEX2552081200PE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  <c r="AL2130" t="str">
        <f>MIS[[#This Row],[Broker]]</f>
        <v>TGL</v>
      </c>
      <c r="AM2130" t="str">
        <f>MIS[[#This Row],[ClientID]]</f>
        <v>TGL05</v>
      </c>
    </row>
    <row r="2131" spans="1:39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281</v>
      </c>
      <c r="AE2131">
        <f>MIS[[#This Row],[OrderAverageTradedPrice]]*MIS[[#This Row],[OrderQuantity]]</f>
        <v>13400</v>
      </c>
      <c r="AF2131">
        <f>MIS[[#This Row],[LTP]]*MIS[[#This Row],[OrderQuantity]]</f>
        <v>11240</v>
      </c>
      <c r="AG2131">
        <f>IF(MIS[[#This Row],[OrderSide]]="SELL",MIS[[#This Row],[VALUE]]-MIS[[#This Row],[LIVE_VALUE]],MIS[[#This Row],[LIVE_VALUE]]-MIS[[#This Row],[VALUE]])</f>
        <v>2160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  <c r="AL2131" t="str">
        <f>MIS[[#This Row],[Broker]]</f>
        <v>AR</v>
      </c>
      <c r="AM2131" t="str">
        <f>MIS[[#This Row],[ClientID]]</f>
        <v>GKOHNA327</v>
      </c>
    </row>
    <row r="2132" spans="1:39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10.4</v>
      </c>
      <c r="AE2132">
        <f>MIS[[#This Row],[OrderAverageTradedPrice]]*MIS[[#This Row],[OrderQuantity]]</f>
        <v>710</v>
      </c>
      <c r="AF2132">
        <f>MIS[[#This Row],[LTP]]*MIS[[#This Row],[OrderQuantity]]</f>
        <v>416</v>
      </c>
      <c r="AG2132">
        <f>IF(MIS[[#This Row],[OrderSide]]="SELL",MIS[[#This Row],[VALUE]]-MIS[[#This Row],[LIVE_VALUE]],MIS[[#This Row],[LIVE_VALUE]]-MIS[[#This Row],[VALUE]])</f>
        <v>-294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2" t="str">
        <f>MIS[[#This Row],[TRADING SYMBOL]]</f>
        <v>SENSEX2552079700PE</v>
      </c>
      <c r="AJ2132" t="str">
        <f>IF(RIGHT(MIS[[#This Row],[Main/Hedge]],4)="MAIN","MAIN","HEDGE")</f>
        <v>HEDGE</v>
      </c>
      <c r="AK2132" t="str" cm="1">
        <f t="array" ref="AK2132">_xlfn._xlws.FILTER(Table4[Column1],ISNUMBER(SEARCH(Table4[Column1],MIS[[#This Row],[OrderUniqueIdentifier]])),"")</f>
        <v>NOTREND</v>
      </c>
      <c r="AL2132" t="str">
        <f>MIS[[#This Row],[Broker]]</f>
        <v>AR</v>
      </c>
      <c r="AM2132" t="str">
        <f>MIS[[#This Row],[ClientID]]</f>
        <v>GKOHNA327</v>
      </c>
    </row>
    <row r="2133" spans="1:39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214.35</v>
      </c>
      <c r="AE2133">
        <f>MIS[[#This Row],[OrderAverageTradedPrice]]*MIS[[#This Row],[OrderQuantity]]</f>
        <v>6009</v>
      </c>
      <c r="AF2133">
        <f>MIS[[#This Row],[LTP]]*MIS[[#This Row],[OrderQuantity]]</f>
        <v>4287</v>
      </c>
      <c r="AG2133">
        <f>IF(MIS[[#This Row],[OrderSide]]="SELL",MIS[[#This Row],[VALUE]]-MIS[[#This Row],[LIVE_VALUE]],MIS[[#This Row],[LIVE_VALUE]]-MIS[[#This Row],[VALUE]])</f>
        <v>1722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SENSEX2552082000PE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  <c r="AL2133" t="str">
        <f>MIS[[#This Row],[Broker]]</f>
        <v>AR</v>
      </c>
      <c r="AM2133" t="str">
        <f>MIS[[#This Row],[ClientID]]</f>
        <v>JPF1A104</v>
      </c>
    </row>
    <row r="2134" spans="1:39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10.4</v>
      </c>
      <c r="AE2134">
        <f>MIS[[#This Row],[OrderAverageTradedPrice]]*MIS[[#This Row],[OrderQuantity]]</f>
        <v>1770</v>
      </c>
      <c r="AF2134">
        <f>MIS[[#This Row],[LTP]]*MIS[[#This Row],[OrderQuantity]]</f>
        <v>1040</v>
      </c>
      <c r="AG2134">
        <f>IF(MIS[[#This Row],[OrderSide]]="SELL",MIS[[#This Row],[VALUE]]-MIS[[#This Row],[LIVE_VALUE]],MIS[[#This Row],[LIVE_VALUE]]-MIS[[#This Row],[VALUE]])</f>
        <v>-730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4" t="str">
        <f>MIS[[#This Row],[TRADING SYMBOL]]</f>
        <v>SENSEX2552079700PE</v>
      </c>
      <c r="AJ2134" t="str">
        <f>IF(RIGHT(MIS[[#This Row],[Main/Hedge]],4)="MAIN","MAIN","HEDGE")</f>
        <v>HEDGE</v>
      </c>
      <c r="AK2134" t="str" cm="1">
        <f t="array" ref="AK2134">_xlfn._xlws.FILTER(Table4[Column1],ISNUMBER(SEARCH(Table4[Column1],MIS[[#This Row],[OrderUniqueIdentifier]])),"")</f>
        <v>NOTREND</v>
      </c>
      <c r="AL2134" t="str">
        <f>MIS[[#This Row],[Broker]]</f>
        <v>AR</v>
      </c>
      <c r="AM2134" t="str">
        <f>MIS[[#This Row],[ClientID]]</f>
        <v>JPF1C156</v>
      </c>
    </row>
    <row r="2135" spans="1:39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281</v>
      </c>
      <c r="AE2135">
        <f>MIS[[#This Row],[OrderAverageTradedPrice]]*MIS[[#This Row],[OrderQuantity]]</f>
        <v>6734</v>
      </c>
      <c r="AF2135">
        <f>MIS[[#This Row],[LTP]]*MIS[[#This Row],[OrderQuantity]]</f>
        <v>5620</v>
      </c>
      <c r="AG2135">
        <f>IF(MIS[[#This Row],[OrderSide]]="SELL",MIS[[#This Row],[VALUE]]-MIS[[#This Row],[LIVE_VALUE]],MIS[[#This Row],[LIVE_VALUE]]-MIS[[#This Row],[VALUE]])</f>
        <v>1114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SENSEX2552082400CE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  <c r="AL2135" t="str">
        <f>MIS[[#This Row],[Broker]]</f>
        <v>AR</v>
      </c>
      <c r="AM2135" t="str">
        <f>MIS[[#This Row],[ClientID]]</f>
        <v>JPF1G157</v>
      </c>
    </row>
    <row r="2136" spans="1:39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214.35</v>
      </c>
      <c r="AE2136">
        <f>MIS[[#This Row],[OrderAverageTradedPrice]]*MIS[[#This Row],[OrderQuantity]]</f>
        <v>5993</v>
      </c>
      <c r="AF2136">
        <f>MIS[[#This Row],[LTP]]*MIS[[#This Row],[OrderQuantity]]</f>
        <v>4287</v>
      </c>
      <c r="AG2136">
        <f>IF(MIS[[#This Row],[OrderSide]]="SELL",MIS[[#This Row],[VALUE]]-MIS[[#This Row],[LIVE_VALUE]],MIS[[#This Row],[LIVE_VALUE]]-MIS[[#This Row],[VALUE]])</f>
        <v>1706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SENSEX2552082000PE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  <c r="AL2136" t="str">
        <f>MIS[[#This Row],[Broker]]</f>
        <v>AR</v>
      </c>
      <c r="AM2136" t="str">
        <f>MIS[[#This Row],[ClientID]]</f>
        <v>JPF1H106</v>
      </c>
    </row>
    <row r="2137" spans="1:39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214.35</v>
      </c>
      <c r="AE2137">
        <f>MIS[[#This Row],[OrderAverageTradedPrice]]*MIS[[#This Row],[OrderQuantity]]</f>
        <v>5988</v>
      </c>
      <c r="AF2137">
        <f>MIS[[#This Row],[LTP]]*MIS[[#This Row],[OrderQuantity]]</f>
        <v>4287</v>
      </c>
      <c r="AG2137">
        <f>IF(MIS[[#This Row],[OrderSide]]="SELL",MIS[[#This Row],[VALUE]]-MIS[[#This Row],[LIVE_VALUE]],MIS[[#This Row],[LIVE_VALUE]]-MIS[[#This Row],[VALUE]])</f>
        <v>1701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SENSEX2552082000PE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  <c r="AL2137" t="str">
        <f>MIS[[#This Row],[Broker]]</f>
        <v>AR</v>
      </c>
      <c r="AM2137" t="str">
        <f>MIS[[#This Row],[ClientID]]</f>
        <v>JPF1K163</v>
      </c>
    </row>
    <row r="2138" spans="1:39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214.35</v>
      </c>
      <c r="AE2138">
        <f>MIS[[#This Row],[OrderAverageTradedPrice]]*MIS[[#This Row],[OrderQuantity]]</f>
        <v>5991</v>
      </c>
      <c r="AF2138">
        <f>MIS[[#This Row],[LTP]]*MIS[[#This Row],[OrderQuantity]]</f>
        <v>4287</v>
      </c>
      <c r="AG2138">
        <f>IF(MIS[[#This Row],[OrderSide]]="SELL",MIS[[#This Row],[VALUE]]-MIS[[#This Row],[LIVE_VALUE]],MIS[[#This Row],[LIVE_VALUE]]-MIS[[#This Row],[VALUE]])</f>
        <v>1704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SENSEX2552082000PE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  <c r="AL2138" t="str">
        <f>MIS[[#This Row],[Broker]]</f>
        <v>AR</v>
      </c>
      <c r="AM2138" t="str">
        <f>MIS[[#This Row],[ClientID]]</f>
        <v>JPF1N169</v>
      </c>
    </row>
    <row r="2139" spans="1:39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10.4</v>
      </c>
      <c r="AE2139">
        <f>MIS[[#This Row],[OrderAverageTradedPrice]]*MIS[[#This Row],[OrderQuantity]]</f>
        <v>353</v>
      </c>
      <c r="AF2139">
        <f>MIS[[#This Row],[LTP]]*MIS[[#This Row],[OrderQuantity]]</f>
        <v>208</v>
      </c>
      <c r="AG2139">
        <f>IF(MIS[[#This Row],[OrderSide]]="SELL",MIS[[#This Row],[VALUE]]-MIS[[#This Row],[LIVE_VALUE]],MIS[[#This Row],[LIVE_VALUE]]-MIS[[#This Row],[VALUE]])</f>
        <v>-145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9" t="str">
        <f>MIS[[#This Row],[TRADING SYMBOL]]</f>
        <v>SENSEX2552079700PE</v>
      </c>
      <c r="AJ2139" t="str">
        <f>IF(RIGHT(MIS[[#This Row],[Main/Hedge]],4)="MAIN","MAIN","HEDGE")</f>
        <v>HEDGE</v>
      </c>
      <c r="AK2139" t="str" cm="1">
        <f t="array" ref="AK2139">_xlfn._xlws.FILTER(Table4[Column1],ISNUMBER(SEARCH(Table4[Column1],MIS[[#This Row],[OrderUniqueIdentifier]])),"")</f>
        <v>NOTREND</v>
      </c>
      <c r="AL2139" t="str">
        <f>MIS[[#This Row],[Broker]]</f>
        <v>AR</v>
      </c>
      <c r="AM2139" t="str">
        <f>MIS[[#This Row],[ClientID]]</f>
        <v>JPF1N169</v>
      </c>
    </row>
    <row r="2140" spans="1:39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214.35</v>
      </c>
      <c r="AE2140">
        <f>MIS[[#This Row],[OrderAverageTradedPrice]]*MIS[[#This Row],[OrderQuantity]]</f>
        <v>5989</v>
      </c>
      <c r="AF2140">
        <f>MIS[[#This Row],[LTP]]*MIS[[#This Row],[OrderQuantity]]</f>
        <v>4287</v>
      </c>
      <c r="AG2140">
        <f>IF(MIS[[#This Row],[OrderSide]]="SELL",MIS[[#This Row],[VALUE]]-MIS[[#This Row],[LIVE_VALUE]],MIS[[#This Row],[LIVE_VALUE]]-MIS[[#This Row],[VALUE]])</f>
        <v>1702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SENSEX2552082000PE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  <c r="AL2140" t="str">
        <f>MIS[[#This Row],[Broker]]</f>
        <v>AR</v>
      </c>
      <c r="AM2140" t="str">
        <f>MIS[[#This Row],[ClientID]]</f>
        <v>JPF1R212</v>
      </c>
    </row>
    <row r="2141" spans="1:39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10.4</v>
      </c>
      <c r="AE2141">
        <f>MIS[[#This Row],[OrderAverageTradedPrice]]*MIS[[#This Row],[OrderQuantity]]</f>
        <v>353</v>
      </c>
      <c r="AF2141">
        <f>MIS[[#This Row],[LTP]]*MIS[[#This Row],[OrderQuantity]]</f>
        <v>208</v>
      </c>
      <c r="AG2141">
        <f>IF(MIS[[#This Row],[OrderSide]]="SELL",MIS[[#This Row],[VALUE]]-MIS[[#This Row],[LIVE_VALUE]],MIS[[#This Row],[LIVE_VALUE]]-MIS[[#This Row],[VALUE]])</f>
        <v>-145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1" t="str">
        <f>MIS[[#This Row],[TRADING SYMBOL]]</f>
        <v>SENSEX2552079700PE</v>
      </c>
      <c r="AJ2141" t="str">
        <f>IF(RIGHT(MIS[[#This Row],[Main/Hedge]],4)="MAIN","MAIN","HEDGE")</f>
        <v>HEDGE</v>
      </c>
      <c r="AK2141" t="str" cm="1">
        <f t="array" ref="AK2141">_xlfn._xlws.FILTER(Table4[Column1],ISNUMBER(SEARCH(Table4[Column1],MIS[[#This Row],[OrderUniqueIdentifier]])),"")</f>
        <v>NOTREND</v>
      </c>
      <c r="AL2141" t="str">
        <f>MIS[[#This Row],[Broker]]</f>
        <v>AR</v>
      </c>
      <c r="AM2141" t="str">
        <f>MIS[[#This Row],[ClientID]]</f>
        <v>JPF1R212</v>
      </c>
    </row>
    <row r="2142" spans="1:39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281</v>
      </c>
      <c r="AE2142">
        <f>MIS[[#This Row],[OrderAverageTradedPrice]]*MIS[[#This Row],[OrderQuantity]]</f>
        <v>6719</v>
      </c>
      <c r="AF2142">
        <f>MIS[[#This Row],[LTP]]*MIS[[#This Row],[OrderQuantity]]</f>
        <v>5620</v>
      </c>
      <c r="AG2142">
        <f>IF(MIS[[#This Row],[OrderSide]]="SELL",MIS[[#This Row],[VALUE]]-MIS[[#This Row],[LIVE_VALUE]],MIS[[#This Row],[LIVE_VALUE]]-MIS[[#This Row],[VALUE]])</f>
        <v>1099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SENSEX2552082400CE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  <c r="AL2142" t="str">
        <f>MIS[[#This Row],[Broker]]</f>
        <v>AR</v>
      </c>
      <c r="AM2142" t="str">
        <f>MIS[[#This Row],[ClientID]]</f>
        <v>JPF1S138</v>
      </c>
    </row>
    <row r="2143" spans="1:39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10.4</v>
      </c>
      <c r="AE2143">
        <f>MIS[[#This Row],[OrderAverageTradedPrice]]*MIS[[#This Row],[OrderQuantity]]</f>
        <v>710</v>
      </c>
      <c r="AF2143">
        <f>MIS[[#This Row],[LTP]]*MIS[[#This Row],[OrderQuantity]]</f>
        <v>416</v>
      </c>
      <c r="AG2143">
        <f>IF(MIS[[#This Row],[OrderSide]]="SELL",MIS[[#This Row],[VALUE]]-MIS[[#This Row],[LIVE_VALUE]],MIS[[#This Row],[LIVE_VALUE]]-MIS[[#This Row],[VALUE]])</f>
        <v>-294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3" t="str">
        <f>MIS[[#This Row],[TRADING SYMBOL]]</f>
        <v>SENSEX2552079700PE</v>
      </c>
      <c r="AJ2143" t="str">
        <f>IF(RIGHT(MIS[[#This Row],[Main/Hedge]],4)="MAIN","MAIN","HEDGE")</f>
        <v>HEDGE</v>
      </c>
      <c r="AK2143" t="str" cm="1">
        <f t="array" ref="AK2143">_xlfn._xlws.FILTER(Table4[Column1],ISNUMBER(SEARCH(Table4[Column1],MIS[[#This Row],[OrderUniqueIdentifier]])),"")</f>
        <v>NOTREND</v>
      </c>
      <c r="AL2143" t="str">
        <f>MIS[[#This Row],[Broker]]</f>
        <v>AR</v>
      </c>
      <c r="AM2143" t="str">
        <f>MIS[[#This Row],[ClientID]]</f>
        <v>JPP690</v>
      </c>
    </row>
    <row r="2144" spans="1:39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10.4</v>
      </c>
      <c r="AE2144">
        <f>MIS[[#This Row],[OrderAverageTradedPrice]]*MIS[[#This Row],[OrderQuantity]]</f>
        <v>353</v>
      </c>
      <c r="AF2144">
        <f>MIS[[#This Row],[LTP]]*MIS[[#This Row],[OrderQuantity]]</f>
        <v>208</v>
      </c>
      <c r="AG2144">
        <f>IF(MIS[[#This Row],[OrderSide]]="SELL",MIS[[#This Row],[VALUE]]-MIS[[#This Row],[LIVE_VALUE]],MIS[[#This Row],[LIVE_VALUE]]-MIS[[#This Row],[VALUE]])</f>
        <v>-145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4" t="str">
        <f>MIS[[#This Row],[TRADING SYMBOL]]</f>
        <v>SENSEX2552079700PE</v>
      </c>
      <c r="AJ2144" t="str">
        <f>IF(RIGHT(MIS[[#This Row],[Main/Hedge]],4)="MAIN","MAIN","HEDGE")</f>
        <v>HEDGE</v>
      </c>
      <c r="AK2144" t="str" cm="1">
        <f t="array" ref="AK2144">_xlfn._xlws.FILTER(Table4[Column1],ISNUMBER(SEARCH(Table4[Column1],MIS[[#This Row],[OrderUniqueIdentifier]])),"")</f>
        <v>NOTREND</v>
      </c>
      <c r="AL2144" t="str">
        <f>MIS[[#This Row],[Broker]]</f>
        <v>AR</v>
      </c>
      <c r="AM2144" t="str">
        <f>MIS[[#This Row],[ClientID]]</f>
        <v>JPS10S109</v>
      </c>
    </row>
    <row r="2145" spans="1:39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214.35</v>
      </c>
      <c r="AE2145">
        <f>MIS[[#This Row],[OrderAverageTradedPrice]]*MIS[[#This Row],[OrderQuantity]]</f>
        <v>5991</v>
      </c>
      <c r="AF2145">
        <f>MIS[[#This Row],[LTP]]*MIS[[#This Row],[OrderQuantity]]</f>
        <v>4287</v>
      </c>
      <c r="AG2145">
        <f>IF(MIS[[#This Row],[OrderSide]]="SELL",MIS[[#This Row],[VALUE]]-MIS[[#This Row],[LIVE_VALUE]],MIS[[#This Row],[LIVE_VALUE]]-MIS[[#This Row],[VALUE]])</f>
        <v>1704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SENSEX2552082000PE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  <c r="AL2145" t="str">
        <f>MIS[[#This Row],[Broker]]</f>
        <v>AR</v>
      </c>
      <c r="AM2145" t="str">
        <f>MIS[[#This Row],[ClientID]]</f>
        <v>JPS10U102</v>
      </c>
    </row>
    <row r="2146" spans="1:39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10.4</v>
      </c>
      <c r="AE2146">
        <f>MIS[[#This Row],[OrderAverageTradedPrice]]*MIS[[#This Row],[OrderQuantity]]</f>
        <v>355</v>
      </c>
      <c r="AF2146">
        <f>MIS[[#This Row],[LTP]]*MIS[[#This Row],[OrderQuantity]]</f>
        <v>208</v>
      </c>
      <c r="AG2146">
        <f>IF(MIS[[#This Row],[OrderSide]]="SELL",MIS[[#This Row],[VALUE]]-MIS[[#This Row],[LIVE_VALUE]],MIS[[#This Row],[LIVE_VALUE]]-MIS[[#This Row],[VALUE]])</f>
        <v>-147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6" t="str">
        <f>MIS[[#This Row],[TRADING SYMBOL]]</f>
        <v>SENSEX2552079700PE</v>
      </c>
      <c r="AJ2146" t="str">
        <f>IF(RIGHT(MIS[[#This Row],[Main/Hedge]],4)="MAIN","MAIN","HEDGE")</f>
        <v>HEDGE</v>
      </c>
      <c r="AK2146" t="str" cm="1">
        <f t="array" ref="AK2146">_xlfn._xlws.FILTER(Table4[Column1],ISNUMBER(SEARCH(Table4[Column1],MIS[[#This Row],[OrderUniqueIdentifier]])),"")</f>
        <v>NOTREND</v>
      </c>
      <c r="AL2146" t="str">
        <f>MIS[[#This Row],[Broker]]</f>
        <v>AR</v>
      </c>
      <c r="AM2146" t="str">
        <f>MIS[[#This Row],[ClientID]]</f>
        <v>JPS10U102</v>
      </c>
    </row>
    <row r="2147" spans="1:39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10.4</v>
      </c>
      <c r="AE2147">
        <f>MIS[[#This Row],[OrderAverageTradedPrice]]*MIS[[#This Row],[OrderQuantity]]</f>
        <v>1412</v>
      </c>
      <c r="AF2147">
        <f>MIS[[#This Row],[LTP]]*MIS[[#This Row],[OrderQuantity]]</f>
        <v>832</v>
      </c>
      <c r="AG2147">
        <f>IF(MIS[[#This Row],[OrderSide]]="SELL",MIS[[#This Row],[VALUE]]-MIS[[#This Row],[LIVE_VALUE]],MIS[[#This Row],[LIVE_VALUE]]-MIS[[#This Row],[VALUE]])</f>
        <v>-580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7" t="str">
        <f>MIS[[#This Row],[TRADING SYMBOL]]</f>
        <v>SENSEX2552079700PE</v>
      </c>
      <c r="AJ2147" t="str">
        <f>IF(RIGHT(MIS[[#This Row],[Main/Hedge]],4)="MAIN","MAIN","HEDGE")</f>
        <v>HEDGE</v>
      </c>
      <c r="AK2147" t="str" cm="1">
        <f t="array" ref="AK2147">_xlfn._xlws.FILTER(Table4[Column1],ISNUMBER(SEARCH(Table4[Column1],MIS[[#This Row],[OrderUniqueIdentifier]])),"")</f>
        <v>NOTREND</v>
      </c>
      <c r="AL2147" t="str">
        <f>MIS[[#This Row],[Broker]]</f>
        <v>AR</v>
      </c>
      <c r="AM2147" t="str">
        <f>MIS[[#This Row],[ClientID]]</f>
        <v>JPS1787</v>
      </c>
    </row>
    <row r="2148" spans="1:39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293.05</v>
      </c>
      <c r="AE2148">
        <f>MIS[[#This Row],[OrderAverageTradedPrice]]*MIS[[#This Row],[OrderQuantity]]</f>
        <v>38459</v>
      </c>
      <c r="AF2148">
        <f>MIS[[#This Row],[LTP]]*MIS[[#This Row],[OrderQuantity]]</f>
        <v>29305</v>
      </c>
      <c r="AG2148">
        <f>IF(MIS[[#This Row],[OrderSide]]="SELL",MIS[[#This Row],[VALUE]]-MIS[[#This Row],[LIVE_VALUE]],MIS[[#This Row],[LIVE_VALUE]]-MIS[[#This Row],[VALUE]])</f>
        <v>9154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8" t="str">
        <f>MIS[[#This Row],[TRADING SYMBOL]]</f>
        <v>SENSEX2552082200PE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NOTREND</v>
      </c>
      <c r="AL2148" t="str">
        <f>MIS[[#This Row],[Broker]]</f>
        <v>JAINAM3001</v>
      </c>
      <c r="AM2148" t="str">
        <f>MIS[[#This Row],[ClientID]]</f>
        <v>DLL13461</v>
      </c>
    </row>
    <row r="2149" spans="1:39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293.05</v>
      </c>
      <c r="AE2149">
        <f>MIS[[#This Row],[OrderAverageTradedPrice]]*MIS[[#This Row],[OrderQuantity]]</f>
        <v>184428.99999999983</v>
      </c>
      <c r="AF2149">
        <f>MIS[[#This Row],[LTP]]*MIS[[#This Row],[OrderQuantity]]</f>
        <v>140664</v>
      </c>
      <c r="AG2149">
        <f>IF(MIS[[#This Row],[OrderSide]]="SELL",MIS[[#This Row],[VALUE]]-MIS[[#This Row],[LIVE_VALUE]],MIS[[#This Row],[LIVE_VALUE]]-MIS[[#This Row],[VALUE]])</f>
        <v>43764.999999999825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9" t="str">
        <f>MIS[[#This Row],[TRADING SYMBOL]]</f>
        <v>SENSEX2552082200PE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NOTREND</v>
      </c>
      <c r="AL2149" t="str">
        <f>MIS[[#This Row],[Broker]]</f>
        <v>JAINAM3001</v>
      </c>
      <c r="AM2149" t="str">
        <f>MIS[[#This Row],[ClientID]]</f>
        <v>MITH675</v>
      </c>
    </row>
    <row r="2150" spans="1:39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377</v>
      </c>
      <c r="AE2150">
        <f>MIS[[#This Row],[OrderAverageTradedPrice]]*MIS[[#This Row],[OrderQuantity]]</f>
        <v>8647</v>
      </c>
      <c r="AF2150">
        <f>MIS[[#This Row],[LTP]]*MIS[[#This Row],[OrderQuantity]]</f>
        <v>7540</v>
      </c>
      <c r="AG2150">
        <f>IF(MIS[[#This Row],[OrderSide]]="SELL",MIS[[#This Row],[VALUE]]-MIS[[#This Row],[LIVE_VALUE]],MIS[[#This Row],[LIVE_VALUE]]-MIS[[#This Row],[VALUE]])</f>
        <v>1107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0" t="str">
        <f>MIS[[#This Row],[TRADING SYMBOL]]</f>
        <v>SENSEX2552082200CE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NOTREND</v>
      </c>
      <c r="AL2150" t="str">
        <f>MIS[[#This Row],[Broker]]</f>
        <v>JAINAM</v>
      </c>
      <c r="AM2150" t="str">
        <f>MIS[[#This Row],[ClientID]]</f>
        <v>MITH442</v>
      </c>
    </row>
    <row r="2151" spans="1:39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7.35</v>
      </c>
      <c r="AE2151">
        <f>MIS[[#This Row],[OrderAverageTradedPrice]]*MIS[[#This Row],[OrderQuantity]]</f>
        <v>245</v>
      </c>
      <c r="AF2151">
        <f>MIS[[#This Row],[LTP]]*MIS[[#This Row],[OrderQuantity]]</f>
        <v>147</v>
      </c>
      <c r="AG2151">
        <f>IF(MIS[[#This Row],[OrderSide]]="SELL",MIS[[#This Row],[VALUE]]-MIS[[#This Row],[LIVE_VALUE]],MIS[[#This Row],[LIVE_VALUE]]-MIS[[#This Row],[VALUE]])</f>
        <v>-98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1" t="str">
        <f>MIS[[#This Row],[TRADING SYMBOL]]</f>
        <v>SENSEX2552084700CE</v>
      </c>
      <c r="AJ2151" t="str">
        <f>IF(RIGHT(MIS[[#This Row],[Main/Hedge]],4)="MAIN","MAIN","HEDGE")</f>
        <v>HEDGE</v>
      </c>
      <c r="AK2151" t="str" cm="1">
        <f t="array" ref="AK2151">_xlfn._xlws.FILTER(Table4[Column1],ISNUMBER(SEARCH(Table4[Column1],MIS[[#This Row],[OrderUniqueIdentifier]])),"")</f>
        <v>NOTREND</v>
      </c>
      <c r="AL2151" t="str">
        <f>MIS[[#This Row],[Broker]]</f>
        <v>JM</v>
      </c>
      <c r="AM2151" t="str">
        <f>MIS[[#This Row],[ClientID]]</f>
        <v>12314526</v>
      </c>
    </row>
    <row r="2152" spans="1:39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10.4</v>
      </c>
      <c r="AE2152">
        <f>MIS[[#This Row],[OrderAverageTradedPrice]]*MIS[[#This Row],[OrderQuantity]]</f>
        <v>355</v>
      </c>
      <c r="AF2152">
        <f>MIS[[#This Row],[LTP]]*MIS[[#This Row],[OrderQuantity]]</f>
        <v>208</v>
      </c>
      <c r="AG2152">
        <f>IF(MIS[[#This Row],[OrderSide]]="SELL",MIS[[#This Row],[VALUE]]-MIS[[#This Row],[LIVE_VALUE]],MIS[[#This Row],[LIVE_VALUE]]-MIS[[#This Row],[VALUE]])</f>
        <v>-147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2" t="str">
        <f>MIS[[#This Row],[TRADING SYMBOL]]</f>
        <v>SENSEX2552079700PE</v>
      </c>
      <c r="AJ2152" t="str">
        <f>IF(RIGHT(MIS[[#This Row],[Main/Hedge]],4)="MAIN","MAIN","HEDGE")</f>
        <v>HEDGE</v>
      </c>
      <c r="AK2152" t="str" cm="1">
        <f t="array" ref="AK2152">_xlfn._xlws.FILTER(Table4[Column1],ISNUMBER(SEARCH(Table4[Column1],MIS[[#This Row],[OrderUniqueIdentifier]])),"")</f>
        <v>NOTREND</v>
      </c>
      <c r="AL2152" t="str">
        <f>MIS[[#This Row],[Broker]]</f>
        <v>JM</v>
      </c>
      <c r="AM2152" t="str">
        <f>MIS[[#This Row],[ClientID]]</f>
        <v>12314526</v>
      </c>
    </row>
    <row r="2153" spans="1:39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11.65</v>
      </c>
      <c r="AE2153">
        <f>MIS[[#This Row],[OrderAverageTradedPrice]]*MIS[[#This Row],[OrderQuantity]]</f>
        <v>395</v>
      </c>
      <c r="AF2153">
        <f>MIS[[#This Row],[LTP]]*MIS[[#This Row],[OrderQuantity]]</f>
        <v>233</v>
      </c>
      <c r="AG2153">
        <f>IF(MIS[[#This Row],[OrderSide]]="SELL",MIS[[#This Row],[VALUE]]-MIS[[#This Row],[LIVE_VALUE]],MIS[[#This Row],[LIVE_VALUE]]-MIS[[#This Row],[VALUE]])</f>
        <v>-162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3" t="str">
        <f>MIS[[#This Row],[TRADING SYMBOL]]</f>
        <v>SENSEX2552079800PE</v>
      </c>
      <c r="AJ2153" t="str">
        <f>IF(RIGHT(MIS[[#This Row],[Main/Hedge]],4)="MAIN","MAIN","HEDGE")</f>
        <v>HEDGE</v>
      </c>
      <c r="AK2153" t="str" cm="1">
        <f t="array" ref="AK2153">_xlfn._xlws.FILTER(Table4[Column1],ISNUMBER(SEARCH(Table4[Column1],MIS[[#This Row],[OrderUniqueIdentifier]])),"")</f>
        <v>NOTREND</v>
      </c>
      <c r="AL2153" t="str">
        <f>MIS[[#This Row],[Broker]]</f>
        <v>JM</v>
      </c>
      <c r="AM2153" t="str">
        <f>MIS[[#This Row],[ClientID]]</f>
        <v>12314883</v>
      </c>
    </row>
    <row r="2154" spans="1:39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281</v>
      </c>
      <c r="AE2154">
        <f>MIS[[#This Row],[OrderAverageTradedPrice]]*MIS[[#This Row],[OrderQuantity]]</f>
        <v>140649.99999999985</v>
      </c>
      <c r="AF2154">
        <f>MIS[[#This Row],[LTP]]*MIS[[#This Row],[OrderQuantity]]</f>
        <v>118020</v>
      </c>
      <c r="AG2154">
        <f>IF(MIS[[#This Row],[OrderSide]]="SELL",MIS[[#This Row],[VALUE]]-MIS[[#This Row],[LIVE_VALUE]],MIS[[#This Row],[LIVE_VALUE]]-MIS[[#This Row],[VALUE]])</f>
        <v>22629.999999999854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SENSEX2552082400CE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  <c r="AL2154" t="str">
        <f>MIS[[#This Row],[Broker]]</f>
        <v>MO</v>
      </c>
      <c r="AM2154" t="str">
        <f>MIS[[#This Row],[ClientID]]</f>
        <v>DELD991</v>
      </c>
    </row>
    <row r="2155" spans="1:39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7.35</v>
      </c>
      <c r="AE2155">
        <f>MIS[[#This Row],[OrderAverageTradedPrice]]*MIS[[#This Row],[OrderQuantity]]</f>
        <v>5145</v>
      </c>
      <c r="AF2155">
        <f>MIS[[#This Row],[LTP]]*MIS[[#This Row],[OrderQuantity]]</f>
        <v>3087</v>
      </c>
      <c r="AG2155">
        <f>IF(MIS[[#This Row],[OrderSide]]="SELL",MIS[[#This Row],[VALUE]]-MIS[[#This Row],[LIVE_VALUE]],MIS[[#This Row],[LIVE_VALUE]]-MIS[[#This Row],[VALUE]])</f>
        <v>-2058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5" t="str">
        <f>MIS[[#This Row],[TRADING SYMBOL]]</f>
        <v>SENSEX2552084700CE</v>
      </c>
      <c r="AJ2155" t="str">
        <f>IF(RIGHT(MIS[[#This Row],[Main/Hedge]],4)="MAIN","MAIN","HEDGE")</f>
        <v>HEDGE</v>
      </c>
      <c r="AK2155" t="str" cm="1">
        <f t="array" ref="AK2155">_xlfn._xlws.FILTER(Table4[Column1],ISNUMBER(SEARCH(Table4[Column1],MIS[[#This Row],[OrderUniqueIdentifier]])),"")</f>
        <v>NOTREND</v>
      </c>
      <c r="AL2155" t="str">
        <f>MIS[[#This Row],[Broker]]</f>
        <v>MO</v>
      </c>
      <c r="AM2155" t="str">
        <f>MIS[[#This Row],[ClientID]]</f>
        <v>DELD991</v>
      </c>
    </row>
    <row r="2156" spans="1:39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214.35</v>
      </c>
      <c r="AE2156">
        <f>MIS[[#This Row],[OrderAverageTradedPrice]]*MIS[[#This Row],[OrderQuantity]]</f>
        <v>107721.00000000001</v>
      </c>
      <c r="AF2156">
        <f>MIS[[#This Row],[LTP]]*MIS[[#This Row],[OrderQuantity]]</f>
        <v>77166</v>
      </c>
      <c r="AG2156">
        <f>IF(MIS[[#This Row],[OrderSide]]="SELL",MIS[[#This Row],[VALUE]]-MIS[[#This Row],[LIVE_VALUE]],MIS[[#This Row],[LIVE_VALUE]]-MIS[[#This Row],[VALUE]])</f>
        <v>30555.000000000015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SENSEX2552082000PE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  <c r="AL2156" t="str">
        <f>MIS[[#This Row],[Broker]]</f>
        <v>MO</v>
      </c>
      <c r="AM2156" t="str">
        <f>MIS[[#This Row],[ClientID]]</f>
        <v>JR0546</v>
      </c>
    </row>
    <row r="2157" spans="1:39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7.35</v>
      </c>
      <c r="AE2157">
        <f>MIS[[#This Row],[OrderAverageTradedPrice]]*MIS[[#This Row],[OrderQuantity]]</f>
        <v>4643.9999999999818</v>
      </c>
      <c r="AF2157">
        <f>MIS[[#This Row],[LTP]]*MIS[[#This Row],[OrderQuantity]]</f>
        <v>2793</v>
      </c>
      <c r="AG2157">
        <f>IF(MIS[[#This Row],[OrderSide]]="SELL",MIS[[#This Row],[VALUE]]-MIS[[#This Row],[LIVE_VALUE]],MIS[[#This Row],[LIVE_VALUE]]-MIS[[#This Row],[VALUE]])</f>
        <v>-1850.9999999999818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7" t="str">
        <f>MIS[[#This Row],[TRADING SYMBOL]]</f>
        <v>SENSEX2552084700CE</v>
      </c>
      <c r="AJ2157" t="str">
        <f>IF(RIGHT(MIS[[#This Row],[Main/Hedge]],4)="MAIN","MAIN","HEDGE")</f>
        <v>HEDGE</v>
      </c>
      <c r="AK2157" t="str" cm="1">
        <f t="array" ref="AK2157">_xlfn._xlws.FILTER(Table4[Column1],ISNUMBER(SEARCH(Table4[Column1],MIS[[#This Row],[OrderUniqueIdentifier]])),"")</f>
        <v>NOTREND</v>
      </c>
      <c r="AL2157" t="str">
        <f>MIS[[#This Row],[Broker]]</f>
        <v>MO</v>
      </c>
      <c r="AM2157" t="str">
        <f>MIS[[#This Row],[ClientID]]</f>
        <v>JR0546</v>
      </c>
    </row>
    <row r="2158" spans="1:39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214.35</v>
      </c>
      <c r="AE2158">
        <f>MIS[[#This Row],[OrderAverageTradedPrice]]*MIS[[#This Row],[OrderQuantity]]</f>
        <v>23956</v>
      </c>
      <c r="AF2158">
        <f>MIS[[#This Row],[LTP]]*MIS[[#This Row],[OrderQuantity]]</f>
        <v>17148</v>
      </c>
      <c r="AG2158">
        <f>IF(MIS[[#This Row],[OrderSide]]="SELL",MIS[[#This Row],[VALUE]]-MIS[[#This Row],[LIVE_VALUE]],MIS[[#This Row],[LIVE_VALUE]]-MIS[[#This Row],[VALUE]])</f>
        <v>6808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SENSEX2552082000PE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  <c r="AL2158" t="str">
        <f>MIS[[#This Row],[Broker]]</f>
        <v>MO</v>
      </c>
      <c r="AM2158" t="str">
        <f>MIS[[#This Row],[ClientID]]</f>
        <v>OMDLAS1203</v>
      </c>
    </row>
    <row r="2159" spans="1:39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7.35</v>
      </c>
      <c r="AE2159">
        <f>MIS[[#This Row],[OrderAverageTradedPrice]]*MIS[[#This Row],[OrderQuantity]]</f>
        <v>1225</v>
      </c>
      <c r="AF2159">
        <f>MIS[[#This Row],[LTP]]*MIS[[#This Row],[OrderQuantity]]</f>
        <v>735</v>
      </c>
      <c r="AG2159">
        <f>IF(MIS[[#This Row],[OrderSide]]="SELL",MIS[[#This Row],[VALUE]]-MIS[[#This Row],[LIVE_VALUE]],MIS[[#This Row],[LIVE_VALUE]]-MIS[[#This Row],[VALUE]])</f>
        <v>-490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9" t="str">
        <f>MIS[[#This Row],[TRADING SYMBOL]]</f>
        <v>SENSEX2552084700CE</v>
      </c>
      <c r="AJ2159" t="str">
        <f>IF(RIGHT(MIS[[#This Row],[Main/Hedge]],4)="MAIN","MAIN","HEDGE")</f>
        <v>HEDGE</v>
      </c>
      <c r="AK2159" t="str" cm="1">
        <f t="array" ref="AK2159">_xlfn._xlws.FILTER(Table4[Column1],ISNUMBER(SEARCH(Table4[Column1],MIS[[#This Row],[OrderUniqueIdentifier]])),"")</f>
        <v>NOTREND</v>
      </c>
      <c r="AL2159" t="str">
        <f>MIS[[#This Row],[Broker]]</f>
        <v>MO</v>
      </c>
      <c r="AM2159" t="str">
        <f>MIS[[#This Row],[ClientID]]</f>
        <v>OMDLAS1203</v>
      </c>
    </row>
    <row r="2160" spans="1:39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281</v>
      </c>
      <c r="AE2160">
        <f>MIS[[#This Row],[OrderAverageTradedPrice]]*MIS[[#This Row],[OrderQuantity]]</f>
        <v>26892</v>
      </c>
      <c r="AF2160">
        <f>MIS[[#This Row],[LTP]]*MIS[[#This Row],[OrderQuantity]]</f>
        <v>22480</v>
      </c>
      <c r="AG2160">
        <f>IF(MIS[[#This Row],[OrderSide]]="SELL",MIS[[#This Row],[VALUE]]-MIS[[#This Row],[LIVE_VALUE]],MIS[[#This Row],[LIVE_VALUE]]-MIS[[#This Row],[VALUE]])</f>
        <v>4412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SENSEX2552082400CE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  <c r="AL2160" t="str">
        <f>MIS[[#This Row],[Broker]]</f>
        <v>MO</v>
      </c>
      <c r="AM2160" t="str">
        <f>MIS[[#This Row],[ClientID]]</f>
        <v>OMDLAS1227</v>
      </c>
    </row>
    <row r="2161" spans="1:39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10.4</v>
      </c>
      <c r="AE2161">
        <f>MIS[[#This Row],[OrderAverageTradedPrice]]*MIS[[#This Row],[OrderQuantity]]</f>
        <v>355</v>
      </c>
      <c r="AF2161">
        <f>MIS[[#This Row],[LTP]]*MIS[[#This Row],[OrderQuantity]]</f>
        <v>208</v>
      </c>
      <c r="AG2161">
        <f>IF(MIS[[#This Row],[OrderSide]]="SELL",MIS[[#This Row],[VALUE]]-MIS[[#This Row],[LIVE_VALUE]],MIS[[#This Row],[LIVE_VALUE]]-MIS[[#This Row],[VALUE]])</f>
        <v>-147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1" t="str">
        <f>MIS[[#This Row],[TRADING SYMBOL]]</f>
        <v>SENSEX2552079700PE</v>
      </c>
      <c r="AJ2161" t="str">
        <f>IF(RIGHT(MIS[[#This Row],[Main/Hedge]],4)="MAIN","MAIN","HEDGE")</f>
        <v>HEDGE</v>
      </c>
      <c r="AK2161" t="str" cm="1">
        <f t="array" ref="AK2161">_xlfn._xlws.FILTER(Table4[Column1],ISNUMBER(SEARCH(Table4[Column1],MIS[[#This Row],[OrderUniqueIdentifier]])),"")</f>
        <v>NOTREND</v>
      </c>
      <c r="AL2161" t="str">
        <f>MIS[[#This Row],[Broker]]</f>
        <v>MO</v>
      </c>
      <c r="AM2161" t="str">
        <f>MIS[[#This Row],[ClientID]]</f>
        <v>OMDLAS1233</v>
      </c>
    </row>
    <row r="2162" spans="1:39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250.5</v>
      </c>
      <c r="AE2162">
        <f>MIS[[#This Row],[OrderAverageTradedPrice]]*MIS[[#This Row],[OrderQuantity]]</f>
        <v>6811</v>
      </c>
      <c r="AF2162">
        <f>MIS[[#This Row],[LTP]]*MIS[[#This Row],[OrderQuantity]]</f>
        <v>5010</v>
      </c>
      <c r="AG2162">
        <f>IF(MIS[[#This Row],[OrderSide]]="SELL",MIS[[#This Row],[VALUE]]-MIS[[#This Row],[LIVE_VALUE]],MIS[[#This Row],[LIVE_VALUE]]-MIS[[#This Row],[VALUE]])</f>
        <v>1801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  <c r="AL2162" t="str">
        <f>MIS[[#This Row],[Broker]]</f>
        <v>MO</v>
      </c>
      <c r="AM2162" t="str">
        <f>MIS[[#This Row],[ClientID]]</f>
        <v>OMDLAS1234</v>
      </c>
    </row>
    <row r="2163" spans="1:39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214.35</v>
      </c>
      <c r="AE2163">
        <f>MIS[[#This Row],[OrderAverageTradedPrice]]*MIS[[#This Row],[OrderQuantity]]</f>
        <v>11996</v>
      </c>
      <c r="AF2163">
        <f>MIS[[#This Row],[LTP]]*MIS[[#This Row],[OrderQuantity]]</f>
        <v>8574</v>
      </c>
      <c r="AG2163">
        <f>IF(MIS[[#This Row],[OrderSide]]="SELL",MIS[[#This Row],[VALUE]]-MIS[[#This Row],[LIVE_VALUE]],MIS[[#This Row],[LIVE_VALUE]]-MIS[[#This Row],[VALUE]])</f>
        <v>3422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SENSEX2552082000PE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  <c r="AL2163" t="str">
        <f>MIS[[#This Row],[Broker]]</f>
        <v>AR</v>
      </c>
      <c r="AM2163" t="str">
        <f>MIS[[#This Row],[ClientID]]</f>
        <v>GKOHNA327</v>
      </c>
    </row>
    <row r="2164" spans="1:39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214.35</v>
      </c>
      <c r="AE2164">
        <f>MIS[[#This Row],[OrderAverageTradedPrice]]*MIS[[#This Row],[OrderQuantity]]</f>
        <v>6018</v>
      </c>
      <c r="AF2164">
        <f>MIS[[#This Row],[LTP]]*MIS[[#This Row],[OrderQuantity]]</f>
        <v>4287</v>
      </c>
      <c r="AG2164">
        <f>IF(MIS[[#This Row],[OrderSide]]="SELL",MIS[[#This Row],[VALUE]]-MIS[[#This Row],[LIVE_VALUE]],MIS[[#This Row],[LIVE_VALUE]]-MIS[[#This Row],[VALUE]])</f>
        <v>1731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SENSEX2552082000PE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  <c r="AL2164" t="str">
        <f>MIS[[#This Row],[Broker]]</f>
        <v>AR</v>
      </c>
      <c r="AM2164" t="str">
        <f>MIS[[#This Row],[ClientID]]</f>
        <v>JPF1G157</v>
      </c>
    </row>
    <row r="2165" spans="1:39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214.35</v>
      </c>
      <c r="AE2165">
        <f>MIS[[#This Row],[OrderAverageTradedPrice]]*MIS[[#This Row],[OrderQuantity]]</f>
        <v>6026</v>
      </c>
      <c r="AF2165">
        <f>MIS[[#This Row],[LTP]]*MIS[[#This Row],[OrderQuantity]]</f>
        <v>4287</v>
      </c>
      <c r="AG2165">
        <f>IF(MIS[[#This Row],[OrderSide]]="SELL",MIS[[#This Row],[VALUE]]-MIS[[#This Row],[LIVE_VALUE]],MIS[[#This Row],[LIVE_VALUE]]-MIS[[#This Row],[VALUE]])</f>
        <v>1739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SENSEX2552082000PE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  <c r="AL2165" t="str">
        <f>MIS[[#This Row],[Broker]]</f>
        <v>AR</v>
      </c>
      <c r="AM2165" t="str">
        <f>MIS[[#This Row],[ClientID]]</f>
        <v>JPF1S138</v>
      </c>
    </row>
    <row r="2166" spans="1:39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7.35</v>
      </c>
      <c r="AE2166">
        <f>MIS[[#This Row],[OrderAverageTradedPrice]]*MIS[[#This Row],[OrderQuantity]]</f>
        <v>490</v>
      </c>
      <c r="AF2166">
        <f>MIS[[#This Row],[LTP]]*MIS[[#This Row],[OrderQuantity]]</f>
        <v>294</v>
      </c>
      <c r="AG2166">
        <f>IF(MIS[[#This Row],[OrderSide]]="SELL",MIS[[#This Row],[VALUE]]-MIS[[#This Row],[LIVE_VALUE]],MIS[[#This Row],[LIVE_VALUE]]-MIS[[#This Row],[VALUE]])</f>
        <v>-196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6" t="str">
        <f>MIS[[#This Row],[TRADING SYMBOL]]</f>
        <v>SENSEX2552084700CE</v>
      </c>
      <c r="AJ2166" t="str">
        <f>IF(RIGHT(MIS[[#This Row],[Main/Hedge]],4)="MAIN","MAIN","HEDGE")</f>
        <v>HEDGE</v>
      </c>
      <c r="AK2166" t="str" cm="1">
        <f t="array" ref="AK2166">_xlfn._xlws.FILTER(Table4[Column1],ISNUMBER(SEARCH(Table4[Column1],MIS[[#This Row],[OrderUniqueIdentifier]])),"")</f>
        <v>NOTREND</v>
      </c>
      <c r="AL2166" t="str">
        <f>MIS[[#This Row],[Broker]]</f>
        <v>IIFL</v>
      </c>
      <c r="AM2166" t="str">
        <f>MIS[[#This Row],[ClientID]]</f>
        <v>FINE1P01</v>
      </c>
    </row>
    <row r="2167" spans="1:39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10.4</v>
      </c>
      <c r="AE2167">
        <f>MIS[[#This Row],[OrderAverageTradedPrice]]*MIS[[#This Row],[OrderQuantity]]</f>
        <v>702</v>
      </c>
      <c r="AF2167">
        <f>MIS[[#This Row],[LTP]]*MIS[[#This Row],[OrderQuantity]]</f>
        <v>416</v>
      </c>
      <c r="AG2167">
        <f>IF(MIS[[#This Row],[OrderSide]]="SELL",MIS[[#This Row],[VALUE]]-MIS[[#This Row],[LIVE_VALUE]],MIS[[#This Row],[LIVE_VALUE]]-MIS[[#This Row],[VALUE]])</f>
        <v>-286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7" t="str">
        <f>MIS[[#This Row],[TRADING SYMBOL]]</f>
        <v>SENSEX2552079700PE</v>
      </c>
      <c r="AJ2167" t="str">
        <f>IF(RIGHT(MIS[[#This Row],[Main/Hedge]],4)="MAIN","MAIN","HEDGE")</f>
        <v>HEDGE</v>
      </c>
      <c r="AK2167" t="str" cm="1">
        <f t="array" ref="AK2167">_xlfn._xlws.FILTER(Table4[Column1],ISNUMBER(SEARCH(Table4[Column1],MIS[[#This Row],[OrderUniqueIdentifier]])),"")</f>
        <v>NOTREND</v>
      </c>
      <c r="AL2167" t="str">
        <f>MIS[[#This Row],[Broker]]</f>
        <v>IIFL</v>
      </c>
      <c r="AM2167" t="str">
        <f>MIS[[#This Row],[ClientID]]</f>
        <v>FINE1P01</v>
      </c>
    </row>
    <row r="2168" spans="1:39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293.05</v>
      </c>
      <c r="AE2168">
        <f>MIS[[#This Row],[OrderAverageTradedPrice]]*MIS[[#This Row],[OrderQuantity]]</f>
        <v>7683</v>
      </c>
      <c r="AF2168">
        <f>MIS[[#This Row],[LTP]]*MIS[[#This Row],[OrderQuantity]]</f>
        <v>5861</v>
      </c>
      <c r="AG2168">
        <f>IF(MIS[[#This Row],[OrderSide]]="SELL",MIS[[#This Row],[VALUE]]-MIS[[#This Row],[LIVE_VALUE]],MIS[[#This Row],[LIVE_VALUE]]-MIS[[#This Row],[VALUE]])</f>
        <v>1822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8" t="str">
        <f>MIS[[#This Row],[TRADING SYMBOL]]</f>
        <v>SENSEX2552082200PE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NOTREND</v>
      </c>
      <c r="AL2168" t="str">
        <f>MIS[[#This Row],[Broker]]</f>
        <v>JAINAM</v>
      </c>
      <c r="AM2168" t="str">
        <f>MIS[[#This Row],[ClientID]]</f>
        <v>MITH442</v>
      </c>
    </row>
    <row r="2169" spans="1:39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377</v>
      </c>
      <c r="AE2169">
        <f>MIS[[#This Row],[OrderAverageTradedPrice]]*MIS[[#This Row],[OrderQuantity]]</f>
        <v>43215</v>
      </c>
      <c r="AF2169">
        <f>MIS[[#This Row],[LTP]]*MIS[[#This Row],[OrderQuantity]]</f>
        <v>37700</v>
      </c>
      <c r="AG2169">
        <f>IF(MIS[[#This Row],[OrderSide]]="SELL",MIS[[#This Row],[VALUE]]-MIS[[#This Row],[LIVE_VALUE]],MIS[[#This Row],[LIVE_VALUE]]-MIS[[#This Row],[VALUE]])</f>
        <v>5515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9" t="str">
        <f>MIS[[#This Row],[TRADING SYMBOL]]</f>
        <v>SENSEX2552082200CE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NOTREND</v>
      </c>
      <c r="AL2169" t="str">
        <f>MIS[[#This Row],[Broker]]</f>
        <v>MOTI</v>
      </c>
      <c r="AM2169" t="str">
        <f>MIS[[#This Row],[ClientID]]</f>
        <v>5708</v>
      </c>
    </row>
    <row r="2170" spans="1:39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293.05</v>
      </c>
      <c r="AE2170">
        <f>MIS[[#This Row],[OrderAverageTradedPrice]]*MIS[[#This Row],[OrderQuantity]]</f>
        <v>38480</v>
      </c>
      <c r="AF2170">
        <f>MIS[[#This Row],[LTP]]*MIS[[#This Row],[OrderQuantity]]</f>
        <v>29305</v>
      </c>
      <c r="AG2170">
        <f>IF(MIS[[#This Row],[OrderSide]]="SELL",MIS[[#This Row],[VALUE]]-MIS[[#This Row],[LIVE_VALUE]],MIS[[#This Row],[LIVE_VALUE]]-MIS[[#This Row],[VALUE]])</f>
        <v>9175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0" t="str">
        <f>MIS[[#This Row],[TRADING SYMBOL]]</f>
        <v>SENSEX2552082200PE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NOTREND</v>
      </c>
      <c r="AL2170" t="str">
        <f>MIS[[#This Row],[Broker]]</f>
        <v>MOTI</v>
      </c>
      <c r="AM2170" t="str">
        <f>MIS[[#This Row],[ClientID]]</f>
        <v>5708</v>
      </c>
    </row>
    <row r="2171" spans="1:39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214.35</v>
      </c>
      <c r="AE2171">
        <f>MIS[[#This Row],[OrderAverageTradedPrice]]*MIS[[#This Row],[OrderQuantity]]</f>
        <v>126395.99999999994</v>
      </c>
      <c r="AF2171">
        <f>MIS[[#This Row],[LTP]]*MIS[[#This Row],[OrderQuantity]]</f>
        <v>90027</v>
      </c>
      <c r="AG2171">
        <f>IF(MIS[[#This Row],[OrderSide]]="SELL",MIS[[#This Row],[VALUE]]-MIS[[#This Row],[LIVE_VALUE]],MIS[[#This Row],[LIVE_VALUE]]-MIS[[#This Row],[VALUE]])</f>
        <v>36368.999999999942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SENSEX2552082000PE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  <c r="AL2171" t="str">
        <f>MIS[[#This Row],[Broker]]</f>
        <v>MO</v>
      </c>
      <c r="AM2171" t="str">
        <f>MIS[[#This Row],[ClientID]]</f>
        <v>DELD991</v>
      </c>
    </row>
    <row r="2172" spans="1:39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10.4</v>
      </c>
      <c r="AE2172">
        <f>MIS[[#This Row],[OrderAverageTradedPrice]]*MIS[[#This Row],[OrderQuantity]]</f>
        <v>7366.9999999999618</v>
      </c>
      <c r="AF2172">
        <f>MIS[[#This Row],[LTP]]*MIS[[#This Row],[OrderQuantity]]</f>
        <v>4368</v>
      </c>
      <c r="AG2172">
        <f>IF(MIS[[#This Row],[OrderSide]]="SELL",MIS[[#This Row],[VALUE]]-MIS[[#This Row],[LIVE_VALUE]],MIS[[#This Row],[LIVE_VALUE]]-MIS[[#This Row],[VALUE]])</f>
        <v>-2998.9999999999618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2" t="str">
        <f>MIS[[#This Row],[TRADING SYMBOL]]</f>
        <v>SENSEX2552079700PE</v>
      </c>
      <c r="AJ2172" t="str">
        <f>IF(RIGHT(MIS[[#This Row],[Main/Hedge]],4)="MAIN","MAIN","HEDGE")</f>
        <v>HEDGE</v>
      </c>
      <c r="AK2172" t="str" cm="1">
        <f t="array" ref="AK2172">_xlfn._xlws.FILTER(Table4[Column1],ISNUMBER(SEARCH(Table4[Column1],MIS[[#This Row],[OrderUniqueIdentifier]])),"")</f>
        <v>NOTREND</v>
      </c>
      <c r="AL2172" t="str">
        <f>MIS[[#This Row],[Broker]]</f>
        <v>MO</v>
      </c>
      <c r="AM2172" t="str">
        <f>MIS[[#This Row],[ClientID]]</f>
        <v>DELD991</v>
      </c>
    </row>
    <row r="2173" spans="1:39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10.4</v>
      </c>
      <c r="AE2173">
        <f>MIS[[#This Row],[OrderAverageTradedPrice]]*MIS[[#This Row],[OrderQuantity]]</f>
        <v>6669</v>
      </c>
      <c r="AF2173">
        <f>MIS[[#This Row],[LTP]]*MIS[[#This Row],[OrderQuantity]]</f>
        <v>3952</v>
      </c>
      <c r="AG2173">
        <f>IF(MIS[[#This Row],[OrderSide]]="SELL",MIS[[#This Row],[VALUE]]-MIS[[#This Row],[LIVE_VALUE]],MIS[[#This Row],[LIVE_VALUE]]-MIS[[#This Row],[VALUE]])</f>
        <v>-2717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3" t="str">
        <f>MIS[[#This Row],[TRADING SYMBOL]]</f>
        <v>SENSEX2552079700PE</v>
      </c>
      <c r="AJ2173" t="str">
        <f>IF(RIGHT(MIS[[#This Row],[Main/Hedge]],4)="MAIN","MAIN","HEDGE")</f>
        <v>HEDGE</v>
      </c>
      <c r="AK2173" t="str" cm="1">
        <f t="array" ref="AK2173">_xlfn._xlws.FILTER(Table4[Column1],ISNUMBER(SEARCH(Table4[Column1],MIS[[#This Row],[OrderUniqueIdentifier]])),"")</f>
        <v>NOTREND</v>
      </c>
      <c r="AL2173" t="str">
        <f>MIS[[#This Row],[Broker]]</f>
        <v>MO</v>
      </c>
      <c r="AM2173" t="str">
        <f>MIS[[#This Row],[ClientID]]</f>
        <v>JR0546</v>
      </c>
    </row>
    <row r="2174" spans="1:39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10.4</v>
      </c>
      <c r="AE2174">
        <f>MIS[[#This Row],[OrderAverageTradedPrice]]*MIS[[#This Row],[OrderQuantity]]</f>
        <v>1770</v>
      </c>
      <c r="AF2174">
        <f>MIS[[#This Row],[LTP]]*MIS[[#This Row],[OrderQuantity]]</f>
        <v>1040</v>
      </c>
      <c r="AG2174">
        <f>IF(MIS[[#This Row],[OrderSide]]="SELL",MIS[[#This Row],[VALUE]]-MIS[[#This Row],[LIVE_VALUE]],MIS[[#This Row],[LIVE_VALUE]]-MIS[[#This Row],[VALUE]])</f>
        <v>-730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4" t="str">
        <f>MIS[[#This Row],[TRADING SYMBOL]]</f>
        <v>SENSEX2552079700PE</v>
      </c>
      <c r="AJ2174" t="str">
        <f>IF(RIGHT(MIS[[#This Row],[Main/Hedge]],4)="MAIN","MAIN","HEDGE")</f>
        <v>HEDGE</v>
      </c>
      <c r="AK2174" t="str" cm="1">
        <f t="array" ref="AK2174">_xlfn._xlws.FILTER(Table4[Column1],ISNUMBER(SEARCH(Table4[Column1],MIS[[#This Row],[OrderUniqueIdentifier]])),"")</f>
        <v>NOTREND</v>
      </c>
      <c r="AL2174" t="str">
        <f>MIS[[#This Row],[Broker]]</f>
        <v>MO</v>
      </c>
      <c r="AM2174" t="str">
        <f>MIS[[#This Row],[ClientID]]</f>
        <v>OMDLAS1203</v>
      </c>
    </row>
    <row r="2175" spans="1:39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7.35</v>
      </c>
      <c r="AE2175">
        <f>MIS[[#This Row],[OrderAverageTradedPrice]]*MIS[[#This Row],[OrderQuantity]]</f>
        <v>1470</v>
      </c>
      <c r="AF2175">
        <f>MIS[[#This Row],[LTP]]*MIS[[#This Row],[OrderQuantity]]</f>
        <v>882</v>
      </c>
      <c r="AG2175">
        <f>IF(MIS[[#This Row],[OrderSide]]="SELL",MIS[[#This Row],[VALUE]]-MIS[[#This Row],[LIVE_VALUE]],MIS[[#This Row],[LIVE_VALUE]]-MIS[[#This Row],[VALUE]])</f>
        <v>-588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5" t="str">
        <f>MIS[[#This Row],[TRADING SYMBOL]]</f>
        <v>SENSEX2552084700CE</v>
      </c>
      <c r="AJ2175" t="str">
        <f>IF(RIGHT(MIS[[#This Row],[Main/Hedge]],4)="MAIN","MAIN","HEDGE")</f>
        <v>HEDGE</v>
      </c>
      <c r="AK2175" t="str" cm="1">
        <f t="array" ref="AK2175">_xlfn._xlws.FILTER(Table4[Column1],ISNUMBER(SEARCH(Table4[Column1],MIS[[#This Row],[OrderUniqueIdentifier]])),"")</f>
        <v>NOTREND</v>
      </c>
      <c r="AL2175" t="str">
        <f>MIS[[#This Row],[Broker]]</f>
        <v>MO</v>
      </c>
      <c r="AM2175" t="str">
        <f>MIS[[#This Row],[ClientID]]</f>
        <v>OMDLAS1225</v>
      </c>
    </row>
    <row r="2176" spans="1:39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10.4</v>
      </c>
      <c r="AE2176">
        <f>MIS[[#This Row],[OrderAverageTradedPrice]]*MIS[[#This Row],[OrderQuantity]]</f>
        <v>2106</v>
      </c>
      <c r="AF2176">
        <f>MIS[[#This Row],[LTP]]*MIS[[#This Row],[OrderQuantity]]</f>
        <v>1248</v>
      </c>
      <c r="AG2176">
        <f>IF(MIS[[#This Row],[OrderSide]]="SELL",MIS[[#This Row],[VALUE]]-MIS[[#This Row],[LIVE_VALUE]],MIS[[#This Row],[LIVE_VALUE]]-MIS[[#This Row],[VALUE]])</f>
        <v>-858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6" t="str">
        <f>MIS[[#This Row],[TRADING SYMBOL]]</f>
        <v>SENSEX2552079700PE</v>
      </c>
      <c r="AJ2176" t="str">
        <f>IF(RIGHT(MIS[[#This Row],[Main/Hedge]],4)="MAIN","MAIN","HEDGE")</f>
        <v>HEDGE</v>
      </c>
      <c r="AK2176" t="str" cm="1">
        <f t="array" ref="AK2176">_xlfn._xlws.FILTER(Table4[Column1],ISNUMBER(SEARCH(Table4[Column1],MIS[[#This Row],[OrderUniqueIdentifier]])),"")</f>
        <v>NOTREND</v>
      </c>
      <c r="AL2176" t="str">
        <f>MIS[[#This Row],[Broker]]</f>
        <v>MO</v>
      </c>
      <c r="AM2176" t="str">
        <f>MIS[[#This Row],[ClientID]]</f>
        <v>OMDLAS1225</v>
      </c>
    </row>
    <row r="2177" spans="1:39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7.35</v>
      </c>
      <c r="AE2177">
        <f>MIS[[#This Row],[OrderAverageTradedPrice]]*MIS[[#This Row],[OrderQuantity]]</f>
        <v>1470</v>
      </c>
      <c r="AF2177">
        <f>MIS[[#This Row],[LTP]]*MIS[[#This Row],[OrderQuantity]]</f>
        <v>882</v>
      </c>
      <c r="AG2177">
        <f>IF(MIS[[#This Row],[OrderSide]]="SELL",MIS[[#This Row],[VALUE]]-MIS[[#This Row],[LIVE_VALUE]],MIS[[#This Row],[LIVE_VALUE]]-MIS[[#This Row],[VALUE]])</f>
        <v>-588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7" t="str">
        <f>MIS[[#This Row],[TRADING SYMBOL]]</f>
        <v>SENSEX2552084700CE</v>
      </c>
      <c r="AJ2177" t="str">
        <f>IF(RIGHT(MIS[[#This Row],[Main/Hedge]],4)="MAIN","MAIN","HEDGE")</f>
        <v>HEDGE</v>
      </c>
      <c r="AK2177" t="str" cm="1">
        <f t="array" ref="AK2177">_xlfn._xlws.FILTER(Table4[Column1],ISNUMBER(SEARCH(Table4[Column1],MIS[[#This Row],[OrderUniqueIdentifier]])),"")</f>
        <v>NOTREND</v>
      </c>
      <c r="AL2177" t="str">
        <f>MIS[[#This Row],[Broker]]</f>
        <v>MO</v>
      </c>
      <c r="AM2177" t="str">
        <f>MIS[[#This Row],[ClientID]]</f>
        <v>OMDLAS1226</v>
      </c>
    </row>
    <row r="2178" spans="1:39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10.4</v>
      </c>
      <c r="AE2178">
        <f>MIS[[#This Row],[OrderAverageTradedPrice]]*MIS[[#This Row],[OrderQuantity]]</f>
        <v>2106</v>
      </c>
      <c r="AF2178">
        <f>MIS[[#This Row],[LTP]]*MIS[[#This Row],[OrderQuantity]]</f>
        <v>1248</v>
      </c>
      <c r="AG2178">
        <f>IF(MIS[[#This Row],[OrderSide]]="SELL",MIS[[#This Row],[VALUE]]-MIS[[#This Row],[LIVE_VALUE]],MIS[[#This Row],[LIVE_VALUE]]-MIS[[#This Row],[VALUE]])</f>
        <v>-858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8" t="str">
        <f>MIS[[#This Row],[TRADING SYMBOL]]</f>
        <v>SENSEX2552079700PE</v>
      </c>
      <c r="AJ2178" t="str">
        <f>IF(RIGHT(MIS[[#This Row],[Main/Hedge]],4)="MAIN","MAIN","HEDGE")</f>
        <v>HEDGE</v>
      </c>
      <c r="AK2178" t="str" cm="1">
        <f t="array" ref="AK2178">_xlfn._xlws.FILTER(Table4[Column1],ISNUMBER(SEARCH(Table4[Column1],MIS[[#This Row],[OrderUniqueIdentifier]])),"")</f>
        <v>NOTREND</v>
      </c>
      <c r="AL2178" t="str">
        <f>MIS[[#This Row],[Broker]]</f>
        <v>MO</v>
      </c>
      <c r="AM2178" t="str">
        <f>MIS[[#This Row],[ClientID]]</f>
        <v>OMDLAS1226</v>
      </c>
    </row>
    <row r="2179" spans="1:39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7.35</v>
      </c>
      <c r="AE2179">
        <f>MIS[[#This Row],[OrderAverageTradedPrice]]*MIS[[#This Row],[OrderQuantity]]</f>
        <v>980</v>
      </c>
      <c r="AF2179">
        <f>MIS[[#This Row],[LTP]]*MIS[[#This Row],[OrderQuantity]]</f>
        <v>588</v>
      </c>
      <c r="AG2179">
        <f>IF(MIS[[#This Row],[OrderSide]]="SELL",MIS[[#This Row],[VALUE]]-MIS[[#This Row],[LIVE_VALUE]],MIS[[#This Row],[LIVE_VALUE]]-MIS[[#This Row],[VALUE]])</f>
        <v>-392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9" t="str">
        <f>MIS[[#This Row],[TRADING SYMBOL]]</f>
        <v>SENSEX2552084700CE</v>
      </c>
      <c r="AJ2179" t="str">
        <f>IF(RIGHT(MIS[[#This Row],[Main/Hedge]],4)="MAIN","MAIN","HEDGE")</f>
        <v>HEDGE</v>
      </c>
      <c r="AK2179" t="str" cm="1">
        <f t="array" ref="AK2179">_xlfn._xlws.FILTER(Table4[Column1],ISNUMBER(SEARCH(Table4[Column1],MIS[[#This Row],[OrderUniqueIdentifier]])),"")</f>
        <v>NOTREND</v>
      </c>
      <c r="AL2179" t="str">
        <f>MIS[[#This Row],[Broker]]</f>
        <v>MO</v>
      </c>
      <c r="AM2179" t="str">
        <f>MIS[[#This Row],[ClientID]]</f>
        <v>OMDLAS1227</v>
      </c>
    </row>
    <row r="2180" spans="1:39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214.35</v>
      </c>
      <c r="AE2180">
        <f>MIS[[#This Row],[OrderAverageTradedPrice]]*MIS[[#This Row],[OrderQuantity]]</f>
        <v>24076</v>
      </c>
      <c r="AF2180">
        <f>MIS[[#This Row],[LTP]]*MIS[[#This Row],[OrderQuantity]]</f>
        <v>17148</v>
      </c>
      <c r="AG2180">
        <f>IF(MIS[[#This Row],[OrderSide]]="SELL",MIS[[#This Row],[VALUE]]-MIS[[#This Row],[LIVE_VALUE]],MIS[[#This Row],[LIVE_VALUE]]-MIS[[#This Row],[VALUE]])</f>
        <v>6928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SENSEX2552082000PE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  <c r="AL2180" t="str">
        <f>MIS[[#This Row],[Broker]]</f>
        <v>MO</v>
      </c>
      <c r="AM2180" t="str">
        <f>MIS[[#This Row],[ClientID]]</f>
        <v>OMDLAS1227</v>
      </c>
    </row>
    <row r="2181" spans="1:39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10.4</v>
      </c>
      <c r="AE2181">
        <f>MIS[[#This Row],[OrderAverageTradedPrice]]*MIS[[#This Row],[OrderQuantity]]</f>
        <v>1416</v>
      </c>
      <c r="AF2181">
        <f>MIS[[#This Row],[LTP]]*MIS[[#This Row],[OrderQuantity]]</f>
        <v>832</v>
      </c>
      <c r="AG2181">
        <f>IF(MIS[[#This Row],[OrderSide]]="SELL",MIS[[#This Row],[VALUE]]-MIS[[#This Row],[LIVE_VALUE]],MIS[[#This Row],[LIVE_VALUE]]-MIS[[#This Row],[VALUE]])</f>
        <v>-584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1" t="str">
        <f>MIS[[#This Row],[TRADING SYMBOL]]</f>
        <v>SENSEX2552079700PE</v>
      </c>
      <c r="AJ2181" t="str">
        <f>IF(RIGHT(MIS[[#This Row],[Main/Hedge]],4)="MAIN","MAIN","HEDGE")</f>
        <v>HEDGE</v>
      </c>
      <c r="AK2181" t="str" cm="1">
        <f t="array" ref="AK2181">_xlfn._xlws.FILTER(Table4[Column1],ISNUMBER(SEARCH(Table4[Column1],MIS[[#This Row],[OrderUniqueIdentifier]])),"")</f>
        <v>NOTREND</v>
      </c>
      <c r="AL2181" t="str">
        <f>MIS[[#This Row],[Broker]]</f>
        <v>MO</v>
      </c>
      <c r="AM2181" t="str">
        <f>MIS[[#This Row],[ClientID]]</f>
        <v>OMDLAS1227</v>
      </c>
    </row>
    <row r="2182" spans="1:39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7.35</v>
      </c>
      <c r="AE2182">
        <f>MIS[[#This Row],[OrderAverageTradedPrice]]*MIS[[#This Row],[OrderQuantity]]</f>
        <v>1715</v>
      </c>
      <c r="AF2182">
        <f>MIS[[#This Row],[LTP]]*MIS[[#This Row],[OrderQuantity]]</f>
        <v>1029</v>
      </c>
      <c r="AG2182">
        <f>IF(MIS[[#This Row],[OrderSide]]="SELL",MIS[[#This Row],[VALUE]]-MIS[[#This Row],[LIVE_VALUE]],MIS[[#This Row],[LIVE_VALUE]]-MIS[[#This Row],[VALUE]])</f>
        <v>-686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2" t="str">
        <f>MIS[[#This Row],[TRADING SYMBOL]]</f>
        <v>SENSEX2552084700CE</v>
      </c>
      <c r="AJ2182" t="str">
        <f>IF(RIGHT(MIS[[#This Row],[Main/Hedge]],4)="MAIN","MAIN","HEDGE")</f>
        <v>HEDGE</v>
      </c>
      <c r="AK2182" t="str" cm="1">
        <f t="array" ref="AK2182">_xlfn._xlws.FILTER(Table4[Column1],ISNUMBER(SEARCH(Table4[Column1],MIS[[#This Row],[OrderUniqueIdentifier]])),"")</f>
        <v>NOTREND</v>
      </c>
      <c r="AL2182" t="str">
        <f>MIS[[#This Row],[Broker]]</f>
        <v>MO</v>
      </c>
      <c r="AM2182" t="str">
        <f>MIS[[#This Row],[ClientID]]</f>
        <v>OMDLAS1229</v>
      </c>
    </row>
    <row r="2183" spans="1:39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281</v>
      </c>
      <c r="AE2183">
        <f>MIS[[#This Row],[OrderAverageTradedPrice]]*MIS[[#This Row],[OrderQuantity]]</f>
        <v>6708</v>
      </c>
      <c r="AF2183">
        <f>MIS[[#This Row],[LTP]]*MIS[[#This Row],[OrderQuantity]]</f>
        <v>5620</v>
      </c>
      <c r="AG2183">
        <f>IF(MIS[[#This Row],[OrderSide]]="SELL",MIS[[#This Row],[VALUE]]-MIS[[#This Row],[LIVE_VALUE]],MIS[[#This Row],[LIVE_VALUE]]-MIS[[#This Row],[VALUE]])</f>
        <v>1088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SENSEX2552082400CE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  <c r="AL2183" t="str">
        <f>MIS[[#This Row],[Broker]]</f>
        <v>MO</v>
      </c>
      <c r="AM2183" t="str">
        <f>MIS[[#This Row],[ClientID]]</f>
        <v>OMDLAS1234</v>
      </c>
    </row>
    <row r="2184" spans="1:39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7.35</v>
      </c>
      <c r="AE2184">
        <f>MIS[[#This Row],[OrderAverageTradedPrice]]*MIS[[#This Row],[OrderQuantity]]</f>
        <v>1715</v>
      </c>
      <c r="AF2184">
        <f>MIS[[#This Row],[LTP]]*MIS[[#This Row],[OrderQuantity]]</f>
        <v>1029</v>
      </c>
      <c r="AG2184">
        <f>IF(MIS[[#This Row],[OrderSide]]="SELL",MIS[[#This Row],[VALUE]]-MIS[[#This Row],[LIVE_VALUE]],MIS[[#This Row],[LIVE_VALUE]]-MIS[[#This Row],[VALUE]])</f>
        <v>-686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4" t="str">
        <f>MIS[[#This Row],[TRADING SYMBOL]]</f>
        <v>SENSEX2552084700CE</v>
      </c>
      <c r="AJ2184" t="str">
        <f>IF(RIGHT(MIS[[#This Row],[Main/Hedge]],4)="MAIN","MAIN","HEDGE")</f>
        <v>HEDGE</v>
      </c>
      <c r="AK2184" t="str" cm="1">
        <f t="array" ref="AK2184">_xlfn._xlws.FILTER(Table4[Column1],ISNUMBER(SEARCH(Table4[Column1],MIS[[#This Row],[OrderUniqueIdentifier]])),"")</f>
        <v>NOTREND</v>
      </c>
      <c r="AL2184" t="str">
        <f>MIS[[#This Row],[Broker]]</f>
        <v>MO</v>
      </c>
      <c r="AM2184" t="str">
        <f>MIS[[#This Row],[ClientID]]</f>
        <v>SHSS083</v>
      </c>
    </row>
    <row r="2185" spans="1:39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10.4</v>
      </c>
      <c r="AE2185">
        <f>MIS[[#This Row],[OrderAverageTradedPrice]]*MIS[[#This Row],[OrderQuantity]]</f>
        <v>2457</v>
      </c>
      <c r="AF2185">
        <f>MIS[[#This Row],[LTP]]*MIS[[#This Row],[OrderQuantity]]</f>
        <v>1456</v>
      </c>
      <c r="AG2185">
        <f>IF(MIS[[#This Row],[OrderSide]]="SELL",MIS[[#This Row],[VALUE]]-MIS[[#This Row],[LIVE_VALUE]],MIS[[#This Row],[LIVE_VALUE]]-MIS[[#This Row],[VALUE]])</f>
        <v>-1001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5" t="str">
        <f>MIS[[#This Row],[TRADING SYMBOL]]</f>
        <v>SENSEX2552079700PE</v>
      </c>
      <c r="AJ2185" t="str">
        <f>IF(RIGHT(MIS[[#This Row],[Main/Hedge]],4)="MAIN","MAIN","HEDGE")</f>
        <v>HEDGE</v>
      </c>
      <c r="AK2185" t="str" cm="1">
        <f t="array" ref="AK2185">_xlfn._xlws.FILTER(Table4[Column1],ISNUMBER(SEARCH(Table4[Column1],MIS[[#This Row],[OrderUniqueIdentifier]])),"")</f>
        <v>NOTREND</v>
      </c>
      <c r="AL2185" t="str">
        <f>MIS[[#This Row],[Broker]]</f>
        <v>MO</v>
      </c>
      <c r="AM2185" t="str">
        <f>MIS[[#This Row],[ClientID]]</f>
        <v>SHSS083</v>
      </c>
    </row>
    <row r="2186" spans="1:39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377</v>
      </c>
      <c r="AE2186">
        <f>MIS[[#This Row],[OrderAverageTradedPrice]]*MIS[[#This Row],[OrderQuantity]]</f>
        <v>8686</v>
      </c>
      <c r="AF2186">
        <f>MIS[[#This Row],[LTP]]*MIS[[#This Row],[OrderQuantity]]</f>
        <v>7540</v>
      </c>
      <c r="AG2186">
        <f>IF(MIS[[#This Row],[OrderSide]]="SELL",MIS[[#This Row],[VALUE]]-MIS[[#This Row],[LIVE_VALUE]],MIS[[#This Row],[LIVE_VALUE]]-MIS[[#This Row],[VALUE]])</f>
        <v>1146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SENSEX2552082200CE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  <c r="AL2186" t="str">
        <f>MIS[[#This Row],[Broker]]</f>
        <v>IIFL</v>
      </c>
      <c r="AM2186" t="str">
        <f>MIS[[#This Row],[ClientID]]</f>
        <v>FINE1P01</v>
      </c>
    </row>
    <row r="2187" spans="1:39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293.05</v>
      </c>
      <c r="AE2187">
        <f>MIS[[#This Row],[OrderAverageTradedPrice]]*MIS[[#This Row],[OrderQuantity]]</f>
        <v>7692</v>
      </c>
      <c r="AF2187">
        <f>MIS[[#This Row],[LTP]]*MIS[[#This Row],[OrderQuantity]]</f>
        <v>5861</v>
      </c>
      <c r="AG2187">
        <f>IF(MIS[[#This Row],[OrderSide]]="SELL",MIS[[#This Row],[VALUE]]-MIS[[#This Row],[LIVE_VALUE]],MIS[[#This Row],[LIVE_VALUE]]-MIS[[#This Row],[VALUE]])</f>
        <v>1831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SENSEX2552082200PE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  <c r="AL2187" t="str">
        <f>MIS[[#This Row],[Broker]]</f>
        <v>IIFL</v>
      </c>
      <c r="AM2187" t="str">
        <f>MIS[[#This Row],[ClientID]]</f>
        <v>FINE1P01</v>
      </c>
    </row>
    <row r="2188" spans="1:39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323.5</v>
      </c>
      <c r="AE2188">
        <f>MIS[[#This Row],[OrderAverageTradedPrice]]*MIS[[#This Row],[OrderQuantity]]</f>
        <v>7652</v>
      </c>
      <c r="AF2188">
        <f>MIS[[#This Row],[LTP]]*MIS[[#This Row],[OrderQuantity]]</f>
        <v>6470</v>
      </c>
      <c r="AG2188">
        <f>IF(MIS[[#This Row],[OrderSide]]="SELL",MIS[[#This Row],[VALUE]]-MIS[[#This Row],[LIVE_VALUE]],MIS[[#This Row],[LIVE_VALUE]]-MIS[[#This Row],[VALUE]])</f>
        <v>1182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SENSEX2552082300CE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  <c r="AL2188" t="str">
        <f>MIS[[#This Row],[Broker]]</f>
        <v>IIFL</v>
      </c>
      <c r="AM2188" t="str">
        <f>MIS[[#This Row],[ClientID]]</f>
        <v>FINE1P01</v>
      </c>
    </row>
    <row r="2189" spans="1:39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7.35</v>
      </c>
      <c r="AE2189">
        <f>MIS[[#This Row],[OrderAverageTradedPrice]]*MIS[[#This Row],[OrderQuantity]]</f>
        <v>490</v>
      </c>
      <c r="AF2189">
        <f>MIS[[#This Row],[LTP]]*MIS[[#This Row],[OrderQuantity]]</f>
        <v>294</v>
      </c>
      <c r="AG2189">
        <f>IF(MIS[[#This Row],[OrderSide]]="SELL",MIS[[#This Row],[VALUE]]-MIS[[#This Row],[LIVE_VALUE]],MIS[[#This Row],[LIVE_VALUE]]-MIS[[#This Row],[VALUE]])</f>
        <v>-196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9" t="str">
        <f>MIS[[#This Row],[TRADING SYMBOL]]</f>
        <v>SENSEX2552084700CE</v>
      </c>
      <c r="AJ2189" t="str">
        <f>IF(RIGHT(MIS[[#This Row],[Main/Hedge]],4)="MAIN","MAIN","HEDGE")</f>
        <v>HEDGE</v>
      </c>
      <c r="AK2189" t="str" cm="1">
        <f t="array" ref="AK2189">_xlfn._xlws.FILTER(Table4[Column1],ISNUMBER(SEARCH(Table4[Column1],MIS[[#This Row],[OrderUniqueIdentifier]])),"")</f>
        <v>NOTREND</v>
      </c>
      <c r="AL2189" t="str">
        <f>MIS[[#This Row],[Broker]]</f>
        <v>JM</v>
      </c>
      <c r="AM2189" t="str">
        <f>MIS[[#This Row],[ClientID]]</f>
        <v>12314417</v>
      </c>
    </row>
    <row r="2190" spans="1:39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10.4</v>
      </c>
      <c r="AE2190">
        <f>MIS[[#This Row],[OrderAverageTradedPrice]]*MIS[[#This Row],[OrderQuantity]]</f>
        <v>700</v>
      </c>
      <c r="AF2190">
        <f>MIS[[#This Row],[LTP]]*MIS[[#This Row],[OrderQuantity]]</f>
        <v>416</v>
      </c>
      <c r="AG2190">
        <f>IF(MIS[[#This Row],[OrderSide]]="SELL",MIS[[#This Row],[VALUE]]-MIS[[#This Row],[LIVE_VALUE]],MIS[[#This Row],[LIVE_VALUE]]-MIS[[#This Row],[VALUE]])</f>
        <v>-284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0" t="str">
        <f>MIS[[#This Row],[TRADING SYMBOL]]</f>
        <v>SENSEX2552079700PE</v>
      </c>
      <c r="AJ2190" t="str">
        <f>IF(RIGHT(MIS[[#This Row],[Main/Hedge]],4)="MAIN","MAIN","HEDGE")</f>
        <v>HEDGE</v>
      </c>
      <c r="AK2190" t="str" cm="1">
        <f t="array" ref="AK2190">_xlfn._xlws.FILTER(Table4[Column1],ISNUMBER(SEARCH(Table4[Column1],MIS[[#This Row],[OrderUniqueIdentifier]])),"")</f>
        <v>NOTREND</v>
      </c>
      <c r="AL2190" t="str">
        <f>MIS[[#This Row],[Broker]]</f>
        <v>JM</v>
      </c>
      <c r="AM2190" t="str">
        <f>MIS[[#This Row],[ClientID]]</f>
        <v>12314417</v>
      </c>
    </row>
    <row r="2191" spans="1:39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7.35</v>
      </c>
      <c r="AE2191">
        <f>MIS[[#This Row],[OrderAverageTradedPrice]]*MIS[[#This Row],[OrderQuantity]]</f>
        <v>492</v>
      </c>
      <c r="AF2191">
        <f>MIS[[#This Row],[LTP]]*MIS[[#This Row],[OrderQuantity]]</f>
        <v>294</v>
      </c>
      <c r="AG2191">
        <f>IF(MIS[[#This Row],[OrderSide]]="SELL",MIS[[#This Row],[VALUE]]-MIS[[#This Row],[LIVE_VALUE]],MIS[[#This Row],[LIVE_VALUE]]-MIS[[#This Row],[VALUE]])</f>
        <v>-198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1" t="str">
        <f>MIS[[#This Row],[TRADING SYMBOL]]</f>
        <v>SENSEX2552084700CE</v>
      </c>
      <c r="AJ2191" t="str">
        <f>IF(RIGHT(MIS[[#This Row],[Main/Hedge]],4)="MAIN","MAIN","HEDGE")</f>
        <v>HEDGE</v>
      </c>
      <c r="AK2191" t="str" cm="1">
        <f t="array" ref="AK2191">_xlfn._xlws.FILTER(Table4[Column1],ISNUMBER(SEARCH(Table4[Column1],MIS[[#This Row],[OrderUniqueIdentifier]])),"")</f>
        <v>NOTREND</v>
      </c>
      <c r="AL2191" t="str">
        <f>MIS[[#This Row],[Broker]]</f>
        <v>JM</v>
      </c>
      <c r="AM2191" t="str">
        <f>MIS[[#This Row],[ClientID]]</f>
        <v>12314523</v>
      </c>
    </row>
    <row r="2192" spans="1:39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10.4</v>
      </c>
      <c r="AE2192">
        <f>MIS[[#This Row],[OrderAverageTradedPrice]]*MIS[[#This Row],[OrderQuantity]]</f>
        <v>700</v>
      </c>
      <c r="AF2192">
        <f>MIS[[#This Row],[LTP]]*MIS[[#This Row],[OrderQuantity]]</f>
        <v>416</v>
      </c>
      <c r="AG2192">
        <f>IF(MIS[[#This Row],[OrderSide]]="SELL",MIS[[#This Row],[VALUE]]-MIS[[#This Row],[LIVE_VALUE]],MIS[[#This Row],[LIVE_VALUE]]-MIS[[#This Row],[VALUE]])</f>
        <v>-284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2" t="str">
        <f>MIS[[#This Row],[TRADING SYMBOL]]</f>
        <v>SENSEX2552079700PE</v>
      </c>
      <c r="AJ2192" t="str">
        <f>IF(RIGHT(MIS[[#This Row],[Main/Hedge]],4)="MAIN","MAIN","HEDGE")</f>
        <v>HEDGE</v>
      </c>
      <c r="AK2192" t="str" cm="1">
        <f t="array" ref="AK2192">_xlfn._xlws.FILTER(Table4[Column1],ISNUMBER(SEARCH(Table4[Column1],MIS[[#This Row],[OrderUniqueIdentifier]])),"")</f>
        <v>NOTREND</v>
      </c>
      <c r="AL2192" t="str">
        <f>MIS[[#This Row],[Broker]]</f>
        <v>JM</v>
      </c>
      <c r="AM2192" t="str">
        <f>MIS[[#This Row],[ClientID]]</f>
        <v>12314523</v>
      </c>
    </row>
    <row r="2193" spans="1:39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377</v>
      </c>
      <c r="AE2193">
        <f>MIS[[#This Row],[OrderAverageTradedPrice]]*MIS[[#This Row],[OrderQuantity]]</f>
        <v>8676</v>
      </c>
      <c r="AF2193">
        <f>MIS[[#This Row],[LTP]]*MIS[[#This Row],[OrderQuantity]]</f>
        <v>7540</v>
      </c>
      <c r="AG2193">
        <f>IF(MIS[[#This Row],[OrderSide]]="SELL",MIS[[#This Row],[VALUE]]-MIS[[#This Row],[LIVE_VALUE]],MIS[[#This Row],[LIVE_VALUE]]-MIS[[#This Row],[VALUE]])</f>
        <v>1136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SENSEX2552082200CE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  <c r="AL2193" t="str">
        <f>MIS[[#This Row],[Broker]]</f>
        <v>JM</v>
      </c>
      <c r="AM2193" t="str">
        <f>MIS[[#This Row],[ClientID]]</f>
        <v>12314526</v>
      </c>
    </row>
    <row r="2194" spans="1:39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293.05</v>
      </c>
      <c r="AE2194">
        <f>MIS[[#This Row],[OrderAverageTradedPrice]]*MIS[[#This Row],[OrderQuantity]]</f>
        <v>7680</v>
      </c>
      <c r="AF2194">
        <f>MIS[[#This Row],[LTP]]*MIS[[#This Row],[OrderQuantity]]</f>
        <v>5861</v>
      </c>
      <c r="AG2194">
        <f>IF(MIS[[#This Row],[OrderSide]]="SELL",MIS[[#This Row],[VALUE]]-MIS[[#This Row],[LIVE_VALUE]],MIS[[#This Row],[LIVE_VALUE]]-MIS[[#This Row],[VALUE]])</f>
        <v>1819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  <c r="AL2194" t="str">
        <f>MIS[[#This Row],[Broker]]</f>
        <v>JM</v>
      </c>
      <c r="AM2194" t="str">
        <f>MIS[[#This Row],[ClientID]]</f>
        <v>12314526</v>
      </c>
    </row>
    <row r="2195" spans="1:39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7.35</v>
      </c>
      <c r="AE2195">
        <f>MIS[[#This Row],[OrderAverageTradedPrice]]*MIS[[#This Row],[OrderQuantity]]</f>
        <v>492</v>
      </c>
      <c r="AF2195">
        <f>MIS[[#This Row],[LTP]]*MIS[[#This Row],[OrderQuantity]]</f>
        <v>294</v>
      </c>
      <c r="AG2195">
        <f>IF(MIS[[#This Row],[OrderSide]]="SELL",MIS[[#This Row],[VALUE]]-MIS[[#This Row],[LIVE_VALUE]],MIS[[#This Row],[LIVE_VALUE]]-MIS[[#This Row],[VALUE]])</f>
        <v>-198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5" t="str">
        <f>MIS[[#This Row],[TRADING SYMBOL]]</f>
        <v>SENSEX2552084700CE</v>
      </c>
      <c r="AJ2195" t="str">
        <f>IF(RIGHT(MIS[[#This Row],[Main/Hedge]],4)="MAIN","MAIN","HEDGE")</f>
        <v>HEDGE</v>
      </c>
      <c r="AK2195" t="str" cm="1">
        <f t="array" ref="AK2195">_xlfn._xlws.FILTER(Table4[Column1],ISNUMBER(SEARCH(Table4[Column1],MIS[[#This Row],[OrderUniqueIdentifier]])),"")</f>
        <v>NOTREND</v>
      </c>
      <c r="AL2195" t="str">
        <f>MIS[[#This Row],[Broker]]</f>
        <v>JM</v>
      </c>
      <c r="AM2195" t="str">
        <f>MIS[[#This Row],[ClientID]]</f>
        <v>12314576</v>
      </c>
    </row>
    <row r="2196" spans="1:39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10.4</v>
      </c>
      <c r="AE2196">
        <f>MIS[[#This Row],[OrderAverageTradedPrice]]*MIS[[#This Row],[OrderQuantity]]</f>
        <v>696</v>
      </c>
      <c r="AF2196">
        <f>MIS[[#This Row],[LTP]]*MIS[[#This Row],[OrderQuantity]]</f>
        <v>416</v>
      </c>
      <c r="AG2196">
        <f>IF(MIS[[#This Row],[OrderSide]]="SELL",MIS[[#This Row],[VALUE]]-MIS[[#This Row],[LIVE_VALUE]],MIS[[#This Row],[LIVE_VALUE]]-MIS[[#This Row],[VALUE]])</f>
        <v>-280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6" t="str">
        <f>MIS[[#This Row],[TRADING SYMBOL]]</f>
        <v>SENSEX2552079700PE</v>
      </c>
      <c r="AJ2196" t="str">
        <f>IF(RIGHT(MIS[[#This Row],[Main/Hedge]],4)="MAIN","MAIN","HEDGE")</f>
        <v>HEDGE</v>
      </c>
      <c r="AK2196" t="str" cm="1">
        <f t="array" ref="AK2196">_xlfn._xlws.FILTER(Table4[Column1],ISNUMBER(SEARCH(Table4[Column1],MIS[[#This Row],[OrderUniqueIdentifier]])),"")</f>
        <v>NOTREND</v>
      </c>
      <c r="AL2196" t="str">
        <f>MIS[[#This Row],[Broker]]</f>
        <v>JM</v>
      </c>
      <c r="AM2196" t="str">
        <f>MIS[[#This Row],[ClientID]]</f>
        <v>12314576</v>
      </c>
    </row>
    <row r="2197" spans="1:39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7.35</v>
      </c>
      <c r="AE2197">
        <f>MIS[[#This Row],[OrderAverageTradedPrice]]*MIS[[#This Row],[OrderQuantity]]</f>
        <v>1482</v>
      </c>
      <c r="AF2197">
        <f>MIS[[#This Row],[LTP]]*MIS[[#This Row],[OrderQuantity]]</f>
        <v>882</v>
      </c>
      <c r="AG2197">
        <f>IF(MIS[[#This Row],[OrderSide]]="SELL",MIS[[#This Row],[VALUE]]-MIS[[#This Row],[LIVE_VALUE]],MIS[[#This Row],[LIVE_VALUE]]-MIS[[#This Row],[VALUE]])</f>
        <v>-600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7" t="str">
        <f>MIS[[#This Row],[TRADING SYMBOL]]</f>
        <v>SENSEX2552084700CE</v>
      </c>
      <c r="AJ2197" t="str">
        <f>IF(RIGHT(MIS[[#This Row],[Main/Hedge]],4)="MAIN","MAIN","HEDGE")</f>
        <v>HEDGE</v>
      </c>
      <c r="AK2197" t="str" cm="1">
        <f t="array" ref="AK2197">_xlfn._xlws.FILTER(Table4[Column1],ISNUMBER(SEARCH(Table4[Column1],MIS[[#This Row],[OrderUniqueIdentifier]])),"")</f>
        <v>NOTREND</v>
      </c>
      <c r="AL2197" t="str">
        <f>MIS[[#This Row],[Broker]]</f>
        <v>JM</v>
      </c>
      <c r="AM2197" t="str">
        <f>MIS[[#This Row],[ClientID]]</f>
        <v>12314927</v>
      </c>
    </row>
    <row r="2198" spans="1:39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377</v>
      </c>
      <c r="AE2198">
        <f>MIS[[#This Row],[OrderAverageTradedPrice]]*MIS[[#This Row],[OrderQuantity]]</f>
        <v>8672</v>
      </c>
      <c r="AF2198">
        <f>MIS[[#This Row],[LTP]]*MIS[[#This Row],[OrderQuantity]]</f>
        <v>7540</v>
      </c>
      <c r="AG2198">
        <f>IF(MIS[[#This Row],[OrderSide]]="SELL",MIS[[#This Row],[VALUE]]-MIS[[#This Row],[LIVE_VALUE]],MIS[[#This Row],[LIVE_VALUE]]-MIS[[#This Row],[VALUE]])</f>
        <v>1132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SENSEX2552082200CE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  <c r="AL2198" t="str">
        <f>MIS[[#This Row],[Broker]]</f>
        <v>MO</v>
      </c>
      <c r="AM2198" t="str">
        <f>MIS[[#This Row],[ClientID]]</f>
        <v>OMDLAS1220</v>
      </c>
    </row>
    <row r="2199" spans="1:39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293.05</v>
      </c>
      <c r="AE2199">
        <f>MIS[[#This Row],[OrderAverageTradedPrice]]*MIS[[#This Row],[OrderQuantity]]</f>
        <v>7688</v>
      </c>
      <c r="AF2199">
        <f>MIS[[#This Row],[LTP]]*MIS[[#This Row],[OrderQuantity]]</f>
        <v>5861</v>
      </c>
      <c r="AG2199">
        <f>IF(MIS[[#This Row],[OrderSide]]="SELL",MIS[[#This Row],[VALUE]]-MIS[[#This Row],[LIVE_VALUE]],MIS[[#This Row],[LIVE_VALUE]]-MIS[[#This Row],[VALUE]])</f>
        <v>1827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SENSEX2552082200PE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  <c r="AL2199" t="str">
        <f>MIS[[#This Row],[Broker]]</f>
        <v>MO</v>
      </c>
      <c r="AM2199" t="str">
        <f>MIS[[#This Row],[ClientID]]</f>
        <v>OMDLAS1220</v>
      </c>
    </row>
    <row r="2200" spans="1:39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323.5</v>
      </c>
      <c r="AE2200">
        <f>MIS[[#This Row],[OrderAverageTradedPrice]]*MIS[[#This Row],[OrderQuantity]]</f>
        <v>7652</v>
      </c>
      <c r="AF2200">
        <f>MIS[[#This Row],[LTP]]*MIS[[#This Row],[OrderQuantity]]</f>
        <v>6470</v>
      </c>
      <c r="AG2200">
        <f>IF(MIS[[#This Row],[OrderSide]]="SELL",MIS[[#This Row],[VALUE]]-MIS[[#This Row],[LIVE_VALUE]],MIS[[#This Row],[LIVE_VALUE]]-MIS[[#This Row],[VALUE]])</f>
        <v>1182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SENSEX2552082300CE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  <c r="AL2200" t="str">
        <f>MIS[[#This Row],[Broker]]</f>
        <v>MO</v>
      </c>
      <c r="AM2200" t="str">
        <f>MIS[[#This Row],[ClientID]]</f>
        <v>OMDLAS1220</v>
      </c>
    </row>
    <row r="2201" spans="1:39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250.5</v>
      </c>
      <c r="AE2201">
        <f>MIS[[#This Row],[OrderAverageTradedPrice]]*MIS[[#This Row],[OrderQuantity]]</f>
        <v>6802</v>
      </c>
      <c r="AF2201">
        <f>MIS[[#This Row],[LTP]]*MIS[[#This Row],[OrderQuantity]]</f>
        <v>5010</v>
      </c>
      <c r="AG2201">
        <f>IF(MIS[[#This Row],[OrderSide]]="SELL",MIS[[#This Row],[VALUE]]-MIS[[#This Row],[LIVE_VALUE]],MIS[[#This Row],[LIVE_VALUE]]-MIS[[#This Row],[VALUE]])</f>
        <v>1792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  <c r="AL2201" t="str">
        <f>MIS[[#This Row],[Broker]]</f>
        <v>MO</v>
      </c>
      <c r="AM2201" t="str">
        <f>MIS[[#This Row],[ClientID]]</f>
        <v>OMDLAS1220</v>
      </c>
    </row>
    <row r="2202" spans="1:39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10.4</v>
      </c>
      <c r="AE2202">
        <f>MIS[[#This Row],[OrderAverageTradedPrice]]*MIS[[#This Row],[OrderQuantity]]</f>
        <v>2457</v>
      </c>
      <c r="AF2202">
        <f>MIS[[#This Row],[LTP]]*MIS[[#This Row],[OrderQuantity]]</f>
        <v>1456</v>
      </c>
      <c r="AG2202">
        <f>IF(MIS[[#This Row],[OrderSide]]="SELL",MIS[[#This Row],[VALUE]]-MIS[[#This Row],[LIVE_VALUE]],MIS[[#This Row],[LIVE_VALUE]]-MIS[[#This Row],[VALUE]])</f>
        <v>-1001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2" t="str">
        <f>MIS[[#This Row],[TRADING SYMBOL]]</f>
        <v>SENSEX2552079700PE</v>
      </c>
      <c r="AJ2202" t="str">
        <f>IF(RIGHT(MIS[[#This Row],[Main/Hedge]],4)="MAIN","MAIN","HEDGE")</f>
        <v>HEDGE</v>
      </c>
      <c r="AK2202" t="str" cm="1">
        <f t="array" ref="AK2202">_xlfn._xlws.FILTER(Table4[Column1],ISNUMBER(SEARCH(Table4[Column1],MIS[[#This Row],[OrderUniqueIdentifier]])),"")</f>
        <v>NOTREND</v>
      </c>
      <c r="AL2202" t="str">
        <f>MIS[[#This Row],[Broker]]</f>
        <v>MO</v>
      </c>
      <c r="AM2202" t="str">
        <f>MIS[[#This Row],[ClientID]]</f>
        <v>OMDLAS1229</v>
      </c>
    </row>
    <row r="2203" spans="1:39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214.35</v>
      </c>
      <c r="AE2203">
        <f>MIS[[#This Row],[OrderAverageTradedPrice]]*MIS[[#This Row],[OrderQuantity]]</f>
        <v>6001</v>
      </c>
      <c r="AF2203">
        <f>MIS[[#This Row],[LTP]]*MIS[[#This Row],[OrderQuantity]]</f>
        <v>4287</v>
      </c>
      <c r="AG2203">
        <f>IF(MIS[[#This Row],[OrderSide]]="SELL",MIS[[#This Row],[VALUE]]-MIS[[#This Row],[LIVE_VALUE]],MIS[[#This Row],[LIVE_VALUE]]-MIS[[#This Row],[VALUE]])</f>
        <v>1714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SENSEX2552082000PE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  <c r="AL2203" t="str">
        <f>MIS[[#This Row],[Broker]]</f>
        <v>MO</v>
      </c>
      <c r="AM2203" t="str">
        <f>MIS[[#This Row],[ClientID]]</f>
        <v>OMDLAS1234</v>
      </c>
    </row>
    <row r="2204" spans="1:39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377</v>
      </c>
      <c r="AE2204">
        <f>MIS[[#This Row],[OrderAverageTradedPrice]]*MIS[[#This Row],[OrderQuantity]]</f>
        <v>95324.999999999884</v>
      </c>
      <c r="AF2204">
        <f>MIS[[#This Row],[LTP]]*MIS[[#This Row],[OrderQuantity]]</f>
        <v>82940</v>
      </c>
      <c r="AG2204">
        <f>IF(MIS[[#This Row],[OrderSide]]="SELL",MIS[[#This Row],[VALUE]]-MIS[[#This Row],[LIVE_VALUE]],MIS[[#This Row],[LIVE_VALUE]]-MIS[[#This Row],[VALUE]])</f>
        <v>12384.999999999884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SENSEX2552082200CE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  <c r="AL2204" t="str">
        <f>MIS[[#This Row],[Broker]]</f>
        <v>XTS</v>
      </c>
      <c r="AM2204" t="str">
        <f>MIS[[#This Row],[ClientID]]</f>
        <v>FIXAKE0000</v>
      </c>
    </row>
    <row r="2205" spans="1:39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293.05</v>
      </c>
      <c r="AE2205">
        <f>MIS[[#This Row],[OrderAverageTradedPrice]]*MIS[[#This Row],[OrderQuantity]]</f>
        <v>84678.999999999898</v>
      </c>
      <c r="AF2205">
        <f>MIS[[#This Row],[LTP]]*MIS[[#This Row],[OrderQuantity]]</f>
        <v>64471</v>
      </c>
      <c r="AG2205">
        <f>IF(MIS[[#This Row],[OrderSide]]="SELL",MIS[[#This Row],[VALUE]]-MIS[[#This Row],[LIVE_VALUE]],MIS[[#This Row],[LIVE_VALUE]]-MIS[[#This Row],[VALUE]])</f>
        <v>20207.999999999898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SENSEX2552082200PE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  <c r="AL2205" t="str">
        <f>MIS[[#This Row],[Broker]]</f>
        <v>XTS</v>
      </c>
      <c r="AM2205" t="str">
        <f>MIS[[#This Row],[ClientID]]</f>
        <v>FIXAKE0000</v>
      </c>
    </row>
    <row r="2206" spans="1:39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7.35</v>
      </c>
      <c r="AE2206">
        <f>MIS[[#This Row],[OrderAverageTradedPrice]]*MIS[[#This Row],[OrderQuantity]]</f>
        <v>2717</v>
      </c>
      <c r="AF2206">
        <f>MIS[[#This Row],[LTP]]*MIS[[#This Row],[OrderQuantity]]</f>
        <v>1617</v>
      </c>
      <c r="AG2206">
        <f>IF(MIS[[#This Row],[OrderSide]]="SELL",MIS[[#This Row],[VALUE]]-MIS[[#This Row],[LIVE_VALUE]],MIS[[#This Row],[LIVE_VALUE]]-MIS[[#This Row],[VALUE]])</f>
        <v>-1100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6" t="str">
        <f>MIS[[#This Row],[TRADING SYMBOL]]</f>
        <v>SENSEX2552084700CE</v>
      </c>
      <c r="AJ2206" t="str">
        <f>IF(RIGHT(MIS[[#This Row],[Main/Hedge]],4)="MAIN","MAIN","HEDGE")</f>
        <v>HEDGE</v>
      </c>
      <c r="AK2206" t="str" cm="1">
        <f t="array" ref="AK2206">_xlfn._xlws.FILTER(Table4[Column1],ISNUMBER(SEARCH(Table4[Column1],MIS[[#This Row],[OrderUniqueIdentifier]])),"")</f>
        <v>NOTREND</v>
      </c>
      <c r="AL2206" t="str">
        <f>MIS[[#This Row],[Broker]]</f>
        <v>XTS</v>
      </c>
      <c r="AM2206" t="str">
        <f>MIS[[#This Row],[ClientID]]</f>
        <v>FIXAKE0000</v>
      </c>
    </row>
    <row r="2207" spans="1:39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323.5</v>
      </c>
      <c r="AE2207">
        <f>MIS[[#This Row],[OrderAverageTradedPrice]]*MIS[[#This Row],[OrderQuantity]]</f>
        <v>84198.999999999942</v>
      </c>
      <c r="AF2207">
        <f>MIS[[#This Row],[LTP]]*MIS[[#This Row],[OrderQuantity]]</f>
        <v>71170</v>
      </c>
      <c r="AG2207">
        <f>IF(MIS[[#This Row],[OrderSide]]="SELL",MIS[[#This Row],[VALUE]]-MIS[[#This Row],[LIVE_VALUE]],MIS[[#This Row],[LIVE_VALUE]]-MIS[[#This Row],[VALUE]])</f>
        <v>13028.999999999942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SENSEX2552082300CE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  <c r="AL2207" t="str">
        <f>MIS[[#This Row],[Broker]]</f>
        <v>XTS</v>
      </c>
      <c r="AM2207" t="str">
        <f>MIS[[#This Row],[ClientID]]</f>
        <v>FIXAKE0000</v>
      </c>
    </row>
    <row r="2208" spans="1:39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10.4</v>
      </c>
      <c r="AE2208">
        <f>MIS[[#This Row],[OrderAverageTradedPrice]]*MIS[[#This Row],[OrderQuantity]]</f>
        <v>3829.9999999999977</v>
      </c>
      <c r="AF2208">
        <f>MIS[[#This Row],[LTP]]*MIS[[#This Row],[OrderQuantity]]</f>
        <v>2288</v>
      </c>
      <c r="AG2208">
        <f>IF(MIS[[#This Row],[OrderSide]]="SELL",MIS[[#This Row],[VALUE]]-MIS[[#This Row],[LIVE_VALUE]],MIS[[#This Row],[LIVE_VALUE]]-MIS[[#This Row],[VALUE]])</f>
        <v>-1541.9999999999977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8" t="str">
        <f>MIS[[#This Row],[TRADING SYMBOL]]</f>
        <v>SENSEX2552079700PE</v>
      </c>
      <c r="AJ2208" t="str">
        <f>IF(RIGHT(MIS[[#This Row],[Main/Hedge]],4)="MAIN","MAIN","HEDGE")</f>
        <v>HEDGE</v>
      </c>
      <c r="AK2208" t="str" cm="1">
        <f t="array" ref="AK2208">_xlfn._xlws.FILTER(Table4[Column1],ISNUMBER(SEARCH(Table4[Column1],MIS[[#This Row],[OrderUniqueIdentifier]])),"")</f>
        <v>NOTREND</v>
      </c>
      <c r="AL2208" t="str">
        <f>MIS[[#This Row],[Broker]]</f>
        <v>XTS</v>
      </c>
      <c r="AM2208" t="str">
        <f>MIS[[#This Row],[ClientID]]</f>
        <v>FIXAKE0000</v>
      </c>
    </row>
    <row r="2209" spans="1:39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250.5</v>
      </c>
      <c r="AE2209">
        <f>MIS[[#This Row],[OrderAverageTradedPrice]]*MIS[[#This Row],[OrderQuantity]]</f>
        <v>6755</v>
      </c>
      <c r="AF2209">
        <f>MIS[[#This Row],[LTP]]*MIS[[#This Row],[OrderQuantity]]</f>
        <v>5010</v>
      </c>
      <c r="AG2209">
        <f>IF(MIS[[#This Row],[OrderSide]]="SELL",MIS[[#This Row],[VALUE]]-MIS[[#This Row],[LIVE_VALUE]],MIS[[#This Row],[LIVE_VALUE]]-MIS[[#This Row],[VALUE]])</f>
        <v>1745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  <c r="AL2209" t="str">
        <f>MIS[[#This Row],[Broker]]</f>
        <v>IIFL</v>
      </c>
      <c r="AM2209" t="str">
        <f>MIS[[#This Row],[ClientID]]</f>
        <v>FINE1P01</v>
      </c>
    </row>
    <row r="2210" spans="1:39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281</v>
      </c>
      <c r="AE2210">
        <f>MIS[[#This Row],[OrderAverageTradedPrice]]*MIS[[#This Row],[OrderQuantity]]</f>
        <v>6782</v>
      </c>
      <c r="AF2210">
        <f>MIS[[#This Row],[LTP]]*MIS[[#This Row],[OrderQuantity]]</f>
        <v>5620</v>
      </c>
      <c r="AG2210">
        <f>IF(MIS[[#This Row],[OrderSide]]="SELL",MIS[[#This Row],[VALUE]]-MIS[[#This Row],[LIVE_VALUE]],MIS[[#This Row],[LIVE_VALUE]]-MIS[[#This Row],[VALUE]])</f>
        <v>1162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SENSEX2552082400CE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  <c r="AL2210" t="str">
        <f>MIS[[#This Row],[Broker]]</f>
        <v>IIFL</v>
      </c>
      <c r="AM2210" t="str">
        <f>MIS[[#This Row],[ClientID]]</f>
        <v>FINE1P01</v>
      </c>
    </row>
    <row r="2211" spans="1:39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214.35</v>
      </c>
      <c r="AE2211">
        <f>MIS[[#This Row],[OrderAverageTradedPrice]]*MIS[[#This Row],[OrderQuantity]]</f>
        <v>5908</v>
      </c>
      <c r="AF2211">
        <f>MIS[[#This Row],[LTP]]*MIS[[#This Row],[OrderQuantity]]</f>
        <v>4287</v>
      </c>
      <c r="AG2211">
        <f>IF(MIS[[#This Row],[OrderSide]]="SELL",MIS[[#This Row],[VALUE]]-MIS[[#This Row],[LIVE_VALUE]],MIS[[#This Row],[LIVE_VALUE]]-MIS[[#This Row],[VALUE]])</f>
        <v>1621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SENSEX2552082000PE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  <c r="AL2211" t="str">
        <f>MIS[[#This Row],[Broker]]</f>
        <v>IIFL</v>
      </c>
      <c r="AM2211" t="str">
        <f>MIS[[#This Row],[ClientID]]</f>
        <v>FINE1P01</v>
      </c>
    </row>
    <row r="2212" spans="1:39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7.35</v>
      </c>
      <c r="AE2212">
        <f>MIS[[#This Row],[OrderAverageTradedPrice]]*MIS[[#This Row],[OrderQuantity]]</f>
        <v>1500</v>
      </c>
      <c r="AF2212">
        <f>MIS[[#This Row],[LTP]]*MIS[[#This Row],[OrderQuantity]]</f>
        <v>882</v>
      </c>
      <c r="AG2212">
        <f>IF(MIS[[#This Row],[OrderSide]]="SELL",MIS[[#This Row],[VALUE]]-MIS[[#This Row],[LIVE_VALUE]],MIS[[#This Row],[LIVE_VALUE]]-MIS[[#This Row],[VALUE]])</f>
        <v>-618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2" t="str">
        <f>MIS[[#This Row],[TRADING SYMBOL]]</f>
        <v>SENSEX2552084700CE</v>
      </c>
      <c r="AJ2212" t="str">
        <f>IF(RIGHT(MIS[[#This Row],[Main/Hedge]],4)="MAIN","MAIN","HEDGE")</f>
        <v>HEDGE</v>
      </c>
      <c r="AK2212" t="str" cm="1">
        <f t="array" ref="AK2212">_xlfn._xlws.FILTER(Table4[Column1],ISNUMBER(SEARCH(Table4[Column1],MIS[[#This Row],[OrderUniqueIdentifier]])),"")</f>
        <v>NOTREND</v>
      </c>
      <c r="AL2212" t="str">
        <f>MIS[[#This Row],[Broker]]</f>
        <v>JM</v>
      </c>
      <c r="AM2212" t="str">
        <f>MIS[[#This Row],[ClientID]]</f>
        <v>12314412</v>
      </c>
    </row>
    <row r="2213" spans="1:39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10.4</v>
      </c>
      <c r="AE2213">
        <f>MIS[[#This Row],[OrderAverageTradedPrice]]*MIS[[#This Row],[OrderQuantity]]</f>
        <v>2058</v>
      </c>
      <c r="AF2213">
        <f>MIS[[#This Row],[LTP]]*MIS[[#This Row],[OrderQuantity]]</f>
        <v>1248</v>
      </c>
      <c r="AG2213">
        <f>IF(MIS[[#This Row],[OrderSide]]="SELL",MIS[[#This Row],[VALUE]]-MIS[[#This Row],[LIVE_VALUE]],MIS[[#This Row],[LIVE_VALUE]]-MIS[[#This Row],[VALUE]])</f>
        <v>-810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3" t="str">
        <f>MIS[[#This Row],[TRADING SYMBOL]]</f>
        <v>SENSEX2552079700PE</v>
      </c>
      <c r="AJ2213" t="str">
        <f>IF(RIGHT(MIS[[#This Row],[Main/Hedge]],4)="MAIN","MAIN","HEDGE")</f>
        <v>HEDGE</v>
      </c>
      <c r="AK2213" t="str" cm="1">
        <f t="array" ref="AK2213">_xlfn._xlws.FILTER(Table4[Column1],ISNUMBER(SEARCH(Table4[Column1],MIS[[#This Row],[OrderUniqueIdentifier]])),"")</f>
        <v>NOTREND</v>
      </c>
      <c r="AL2213" t="str">
        <f>MIS[[#This Row],[Broker]]</f>
        <v>JM</v>
      </c>
      <c r="AM2213" t="str">
        <f>MIS[[#This Row],[ClientID]]</f>
        <v>12314412</v>
      </c>
    </row>
    <row r="2214" spans="1:39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377</v>
      </c>
      <c r="AE2214">
        <f>MIS[[#This Row],[OrderAverageTradedPrice]]*MIS[[#This Row],[OrderQuantity]]</f>
        <v>17544</v>
      </c>
      <c r="AF2214">
        <f>MIS[[#This Row],[LTP]]*MIS[[#This Row],[OrderQuantity]]</f>
        <v>15080</v>
      </c>
      <c r="AG2214">
        <f>IF(MIS[[#This Row],[OrderSide]]="SELL",MIS[[#This Row],[VALUE]]-MIS[[#This Row],[LIVE_VALUE]],MIS[[#This Row],[LIVE_VALUE]]-MIS[[#This Row],[VALUE]])</f>
        <v>2464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SENSEX2552082200CE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  <c r="AL2214" t="str">
        <f>MIS[[#This Row],[Broker]]</f>
        <v>JM</v>
      </c>
      <c r="AM2214" t="str">
        <f>MIS[[#This Row],[ClientID]]</f>
        <v>12314417</v>
      </c>
    </row>
    <row r="2215" spans="1:39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7.35</v>
      </c>
      <c r="AE2215">
        <f>MIS[[#This Row],[OrderAverageTradedPrice]]*MIS[[#This Row],[OrderQuantity]]</f>
        <v>3237</v>
      </c>
      <c r="AF2215">
        <f>MIS[[#This Row],[LTP]]*MIS[[#This Row],[OrderQuantity]]</f>
        <v>1911</v>
      </c>
      <c r="AG2215">
        <f>IF(MIS[[#This Row],[OrderSide]]="SELL",MIS[[#This Row],[VALUE]]-MIS[[#This Row],[LIVE_VALUE]],MIS[[#This Row],[LIVE_VALUE]]-MIS[[#This Row],[VALUE]])</f>
        <v>-1326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5" t="str">
        <f>MIS[[#This Row],[TRADING SYMBOL]]</f>
        <v>SENSEX2552084700CE</v>
      </c>
      <c r="AJ2215" t="str">
        <f>IF(RIGHT(MIS[[#This Row],[Main/Hedge]],4)="MAIN","MAIN","HEDGE")</f>
        <v>HEDGE</v>
      </c>
      <c r="AK2215" t="str" cm="1">
        <f t="array" ref="AK2215">_xlfn._xlws.FILTER(Table4[Column1],ISNUMBER(SEARCH(Table4[Column1],MIS[[#This Row],[OrderUniqueIdentifier]])),"")</f>
        <v>NOTREND</v>
      </c>
      <c r="AL2215" t="str">
        <f>MIS[[#This Row],[Broker]]</f>
        <v>JM</v>
      </c>
      <c r="AM2215" t="str">
        <f>MIS[[#This Row],[ClientID]]</f>
        <v>12314455</v>
      </c>
    </row>
    <row r="2216" spans="1:39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10.4</v>
      </c>
      <c r="AE2216">
        <f>MIS[[#This Row],[OrderAverageTradedPrice]]*MIS[[#This Row],[OrderQuantity]]</f>
        <v>4472</v>
      </c>
      <c r="AF2216">
        <f>MIS[[#This Row],[LTP]]*MIS[[#This Row],[OrderQuantity]]</f>
        <v>2704</v>
      </c>
      <c r="AG2216">
        <f>IF(MIS[[#This Row],[OrderSide]]="SELL",MIS[[#This Row],[VALUE]]-MIS[[#This Row],[LIVE_VALUE]],MIS[[#This Row],[LIVE_VALUE]]-MIS[[#This Row],[VALUE]])</f>
        <v>-1768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6" t="str">
        <f>MIS[[#This Row],[TRADING SYMBOL]]</f>
        <v>SENSEX2552079700PE</v>
      </c>
      <c r="AJ2216" t="str">
        <f>IF(RIGHT(MIS[[#This Row],[Main/Hedge]],4)="MAIN","MAIN","HEDGE")</f>
        <v>HEDGE</v>
      </c>
      <c r="AK2216" t="str" cm="1">
        <f t="array" ref="AK2216">_xlfn._xlws.FILTER(Table4[Column1],ISNUMBER(SEARCH(Table4[Column1],MIS[[#This Row],[OrderUniqueIdentifier]])),"")</f>
        <v>NOTREND</v>
      </c>
      <c r="AL2216" t="str">
        <f>MIS[[#This Row],[Broker]]</f>
        <v>JM</v>
      </c>
      <c r="AM2216" t="str">
        <f>MIS[[#This Row],[ClientID]]</f>
        <v>12314455</v>
      </c>
    </row>
    <row r="2217" spans="1:39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323.5</v>
      </c>
      <c r="AE2217">
        <f>MIS[[#This Row],[OrderAverageTradedPrice]]*MIS[[#This Row],[OrderQuantity]]</f>
        <v>7717</v>
      </c>
      <c r="AF2217">
        <f>MIS[[#This Row],[LTP]]*MIS[[#This Row],[OrderQuantity]]</f>
        <v>6470</v>
      </c>
      <c r="AG2217">
        <f>IF(MIS[[#This Row],[OrderSide]]="SELL",MIS[[#This Row],[VALUE]]-MIS[[#This Row],[LIVE_VALUE]],MIS[[#This Row],[LIVE_VALUE]]-MIS[[#This Row],[VALUE]])</f>
        <v>1247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SENSEX2552082300CE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  <c r="AL2217" t="str">
        <f>MIS[[#This Row],[Broker]]</f>
        <v>JM</v>
      </c>
      <c r="AM2217" t="str">
        <f>MIS[[#This Row],[ClientID]]</f>
        <v>12314526</v>
      </c>
    </row>
    <row r="2218" spans="1:39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250.5</v>
      </c>
      <c r="AE2218">
        <f>MIS[[#This Row],[OrderAverageTradedPrice]]*MIS[[#This Row],[OrderQuantity]]</f>
        <v>6716</v>
      </c>
      <c r="AF2218">
        <f>MIS[[#This Row],[LTP]]*MIS[[#This Row],[OrderQuantity]]</f>
        <v>5010</v>
      </c>
      <c r="AG2218">
        <f>IF(MIS[[#This Row],[OrderSide]]="SELL",MIS[[#This Row],[VALUE]]-MIS[[#This Row],[LIVE_VALUE]],MIS[[#This Row],[LIVE_VALUE]]-MIS[[#This Row],[VALUE]])</f>
        <v>1706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SENSEX2552082100PE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  <c r="AL2218" t="str">
        <f>MIS[[#This Row],[Broker]]</f>
        <v>JM</v>
      </c>
      <c r="AM2218" t="str">
        <f>MIS[[#This Row],[ClientID]]</f>
        <v>12314526</v>
      </c>
    </row>
    <row r="2219" spans="1:39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281</v>
      </c>
      <c r="AE2219">
        <f>MIS[[#This Row],[OrderAverageTradedPrice]]*MIS[[#This Row],[OrderQuantity]]</f>
        <v>6797</v>
      </c>
      <c r="AF2219">
        <f>MIS[[#This Row],[LTP]]*MIS[[#This Row],[OrderQuantity]]</f>
        <v>5620</v>
      </c>
      <c r="AG2219">
        <f>IF(MIS[[#This Row],[OrderSide]]="SELL",MIS[[#This Row],[VALUE]]-MIS[[#This Row],[LIVE_VALUE]],MIS[[#This Row],[LIVE_VALUE]]-MIS[[#This Row],[VALUE]])</f>
        <v>1177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SENSEX2552082400CE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  <c r="AL2219" t="str">
        <f>MIS[[#This Row],[Broker]]</f>
        <v>JM</v>
      </c>
      <c r="AM2219" t="str">
        <f>MIS[[#This Row],[ClientID]]</f>
        <v>12314526</v>
      </c>
    </row>
    <row r="2220" spans="1:39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214.35</v>
      </c>
      <c r="AE2220">
        <f>MIS[[#This Row],[OrderAverageTradedPrice]]*MIS[[#This Row],[OrderQuantity]]</f>
        <v>5905</v>
      </c>
      <c r="AF2220">
        <f>MIS[[#This Row],[LTP]]*MIS[[#This Row],[OrderQuantity]]</f>
        <v>4287</v>
      </c>
      <c r="AG2220">
        <f>IF(MIS[[#This Row],[OrderSide]]="SELL",MIS[[#This Row],[VALUE]]-MIS[[#This Row],[LIVE_VALUE]],MIS[[#This Row],[LIVE_VALUE]]-MIS[[#This Row],[VALUE]])</f>
        <v>1618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SENSEX2552082000PE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  <c r="AL2220" t="str">
        <f>MIS[[#This Row],[Broker]]</f>
        <v>JM</v>
      </c>
      <c r="AM2220" t="str">
        <f>MIS[[#This Row],[ClientID]]</f>
        <v>12314526</v>
      </c>
    </row>
    <row r="2221" spans="1:39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377</v>
      </c>
      <c r="AE2221">
        <f>MIS[[#This Row],[OrderAverageTradedPrice]]*MIS[[#This Row],[OrderQuantity]]</f>
        <v>8749</v>
      </c>
      <c r="AF2221">
        <f>MIS[[#This Row],[LTP]]*MIS[[#This Row],[OrderQuantity]]</f>
        <v>7540</v>
      </c>
      <c r="AG2221">
        <f>IF(MIS[[#This Row],[OrderSide]]="SELL",MIS[[#This Row],[VALUE]]-MIS[[#This Row],[LIVE_VALUE]],MIS[[#This Row],[LIVE_VALUE]]-MIS[[#This Row],[VALUE]])</f>
        <v>1209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SENSEX2552082200CE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  <c r="AL2221" t="str">
        <f>MIS[[#This Row],[Broker]]</f>
        <v>JM</v>
      </c>
      <c r="AM2221" t="str">
        <f>MIS[[#This Row],[ClientID]]</f>
        <v>12314604</v>
      </c>
    </row>
    <row r="2222" spans="1:39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293.05</v>
      </c>
      <c r="AE2222">
        <f>MIS[[#This Row],[OrderAverageTradedPrice]]*MIS[[#This Row],[OrderQuantity]]</f>
        <v>7587</v>
      </c>
      <c r="AF2222">
        <f>MIS[[#This Row],[LTP]]*MIS[[#This Row],[OrderQuantity]]</f>
        <v>5861</v>
      </c>
      <c r="AG2222">
        <f>IF(MIS[[#This Row],[OrderSide]]="SELL",MIS[[#This Row],[VALUE]]-MIS[[#This Row],[LIVE_VALUE]],MIS[[#This Row],[LIVE_VALUE]]-MIS[[#This Row],[VALUE]])</f>
        <v>1726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SENSEX2552082200PE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  <c r="AL2222" t="str">
        <f>MIS[[#This Row],[Broker]]</f>
        <v>JM</v>
      </c>
      <c r="AM2222" t="str">
        <f>MIS[[#This Row],[ClientID]]</f>
        <v>12314604</v>
      </c>
    </row>
    <row r="2223" spans="1:39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377</v>
      </c>
      <c r="AE2223">
        <f>MIS[[#This Row],[OrderAverageTradedPrice]]*MIS[[#This Row],[OrderQuantity]]</f>
        <v>8761</v>
      </c>
      <c r="AF2223">
        <f>MIS[[#This Row],[LTP]]*MIS[[#This Row],[OrderQuantity]]</f>
        <v>7540</v>
      </c>
      <c r="AG2223">
        <f>IF(MIS[[#This Row],[OrderSide]]="SELL",MIS[[#This Row],[VALUE]]-MIS[[#This Row],[LIVE_VALUE]],MIS[[#This Row],[LIVE_VALUE]]-MIS[[#This Row],[VALUE]])</f>
        <v>1221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SENSEX2552082200CE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  <c r="AL2223" t="str">
        <f>MIS[[#This Row],[Broker]]</f>
        <v>JM</v>
      </c>
      <c r="AM2223" t="str">
        <f>MIS[[#This Row],[ClientID]]</f>
        <v>12314883</v>
      </c>
    </row>
    <row r="2224" spans="1:39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10.4</v>
      </c>
      <c r="AE2224">
        <f>MIS[[#This Row],[OrderAverageTradedPrice]]*MIS[[#This Row],[OrderQuantity]]</f>
        <v>2082</v>
      </c>
      <c r="AF2224">
        <f>MIS[[#This Row],[LTP]]*MIS[[#This Row],[OrderQuantity]]</f>
        <v>1248</v>
      </c>
      <c r="AG2224">
        <f>IF(MIS[[#This Row],[OrderSide]]="SELL",MIS[[#This Row],[VALUE]]-MIS[[#This Row],[LIVE_VALUE]],MIS[[#This Row],[LIVE_VALUE]]-MIS[[#This Row],[VALUE]])</f>
        <v>-834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4" t="str">
        <f>MIS[[#This Row],[TRADING SYMBOL]]</f>
        <v>SENSEX2552079700PE</v>
      </c>
      <c r="AJ2224" t="str">
        <f>IF(RIGHT(MIS[[#This Row],[Main/Hedge]],4)="MAIN","MAIN","HEDGE")</f>
        <v>HEDGE</v>
      </c>
      <c r="AK2224" t="str" cm="1">
        <f t="array" ref="AK2224">_xlfn._xlws.FILTER(Table4[Column1],ISNUMBER(SEARCH(Table4[Column1],MIS[[#This Row],[OrderUniqueIdentifier]])),"")</f>
        <v>NOTREND</v>
      </c>
      <c r="AL2224" t="str">
        <f>MIS[[#This Row],[Broker]]</f>
        <v>JM</v>
      </c>
      <c r="AM2224" t="str">
        <f>MIS[[#This Row],[ClientID]]</f>
        <v>12314927</v>
      </c>
    </row>
    <row r="2225" spans="1:39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7.35</v>
      </c>
      <c r="AE2225">
        <f>MIS[[#This Row],[OrderAverageTradedPrice]]*MIS[[#This Row],[OrderQuantity]]</f>
        <v>4731</v>
      </c>
      <c r="AF2225">
        <f>MIS[[#This Row],[LTP]]*MIS[[#This Row],[OrderQuantity]]</f>
        <v>2793</v>
      </c>
      <c r="AG2225">
        <f>IF(MIS[[#This Row],[OrderSide]]="SELL",MIS[[#This Row],[VALUE]]-MIS[[#This Row],[LIVE_VALUE]],MIS[[#This Row],[LIVE_VALUE]]-MIS[[#This Row],[VALUE]])</f>
        <v>-1938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5" t="str">
        <f>MIS[[#This Row],[TRADING SYMBOL]]</f>
        <v>SENSEX2552084700CE</v>
      </c>
      <c r="AJ2225" t="str">
        <f>IF(RIGHT(MIS[[#This Row],[Main/Hedge]],4)="MAIN","MAIN","HEDGE")</f>
        <v>HEDGE</v>
      </c>
      <c r="AK2225" t="str" cm="1">
        <f t="array" ref="AK2225">_xlfn._xlws.FILTER(Table4[Column1],ISNUMBER(SEARCH(Table4[Column1],MIS[[#This Row],[OrderUniqueIdentifier]])),"")</f>
        <v>NOTREND</v>
      </c>
      <c r="AL2225" t="str">
        <f>MIS[[#This Row],[Broker]]</f>
        <v>JM</v>
      </c>
      <c r="AM2225" t="str">
        <f>MIS[[#This Row],[ClientID]]</f>
        <v>12314964</v>
      </c>
    </row>
    <row r="2226" spans="1:39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10.4</v>
      </c>
      <c r="AE2226">
        <f>MIS[[#This Row],[OrderAverageTradedPrice]]*MIS[[#This Row],[OrderQuantity]]</f>
        <v>6536</v>
      </c>
      <c r="AF2226">
        <f>MIS[[#This Row],[LTP]]*MIS[[#This Row],[OrderQuantity]]</f>
        <v>3952</v>
      </c>
      <c r="AG2226">
        <f>IF(MIS[[#This Row],[OrderSide]]="SELL",MIS[[#This Row],[VALUE]]-MIS[[#This Row],[LIVE_VALUE]],MIS[[#This Row],[LIVE_VALUE]]-MIS[[#This Row],[VALUE]])</f>
        <v>-2584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6" t="str">
        <f>MIS[[#This Row],[TRADING SYMBOL]]</f>
        <v>SENSEX2552079700PE</v>
      </c>
      <c r="AJ2226" t="str">
        <f>IF(RIGHT(MIS[[#This Row],[Main/Hedge]],4)="MAIN","MAIN","HEDGE")</f>
        <v>HEDGE</v>
      </c>
      <c r="AK2226" t="str" cm="1">
        <f t="array" ref="AK2226">_xlfn._xlws.FILTER(Table4[Column1],ISNUMBER(SEARCH(Table4[Column1],MIS[[#This Row],[OrderUniqueIdentifier]])),"")</f>
        <v>NOTREND</v>
      </c>
      <c r="AL2226" t="str">
        <f>MIS[[#This Row],[Broker]]</f>
        <v>JM</v>
      </c>
      <c r="AM2226" t="str">
        <f>MIS[[#This Row],[ClientID]]</f>
        <v>12314964</v>
      </c>
    </row>
    <row r="2227" spans="1:39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281</v>
      </c>
      <c r="AE2227">
        <f>MIS[[#This Row],[OrderAverageTradedPrice]]*MIS[[#This Row],[OrderQuantity]]</f>
        <v>6766</v>
      </c>
      <c r="AF2227">
        <f>MIS[[#This Row],[LTP]]*MIS[[#This Row],[OrderQuantity]]</f>
        <v>5620</v>
      </c>
      <c r="AG2227">
        <f>IF(MIS[[#This Row],[OrderSide]]="SELL",MIS[[#This Row],[VALUE]]-MIS[[#This Row],[LIVE_VALUE]],MIS[[#This Row],[LIVE_VALUE]]-MIS[[#This Row],[VALUE]])</f>
        <v>1146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SENSEX2552082400CE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  <c r="AL2227" t="str">
        <f>MIS[[#This Row],[Broker]]</f>
        <v>MO</v>
      </c>
      <c r="AM2227" t="str">
        <f>MIS[[#This Row],[ClientID]]</f>
        <v>OMDLAS1220</v>
      </c>
    </row>
    <row r="2228" spans="1:39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214.35</v>
      </c>
      <c r="AE2228">
        <f>MIS[[#This Row],[OrderAverageTradedPrice]]*MIS[[#This Row],[OrderQuantity]]</f>
        <v>5926</v>
      </c>
      <c r="AF2228">
        <f>MIS[[#This Row],[LTP]]*MIS[[#This Row],[OrderQuantity]]</f>
        <v>4287</v>
      </c>
      <c r="AG2228">
        <f>IF(MIS[[#This Row],[OrderSide]]="SELL",MIS[[#This Row],[VALUE]]-MIS[[#This Row],[LIVE_VALUE]],MIS[[#This Row],[LIVE_VALUE]]-MIS[[#This Row],[VALUE]])</f>
        <v>1639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SENSEX2552082000PE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  <c r="AL2228" t="str">
        <f>MIS[[#This Row],[Broker]]</f>
        <v>MO</v>
      </c>
      <c r="AM2228" t="str">
        <f>MIS[[#This Row],[ClientID]]</f>
        <v>OMDLAS1220</v>
      </c>
    </row>
    <row r="2229" spans="1:39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250.5</v>
      </c>
      <c r="AE2229">
        <f>MIS[[#This Row],[OrderAverageTradedPrice]]*MIS[[#This Row],[OrderQuantity]]</f>
        <v>74276.999999999942</v>
      </c>
      <c r="AF2229">
        <f>MIS[[#This Row],[LTP]]*MIS[[#This Row],[OrderQuantity]]</f>
        <v>55110</v>
      </c>
      <c r="AG2229">
        <f>IF(MIS[[#This Row],[OrderSide]]="SELL",MIS[[#This Row],[VALUE]]-MIS[[#This Row],[LIVE_VALUE]],MIS[[#This Row],[LIVE_VALUE]]-MIS[[#This Row],[VALUE]])</f>
        <v>19166.999999999942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SENSEX2552082100PE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  <c r="AL2229" t="str">
        <f>MIS[[#This Row],[Broker]]</f>
        <v>XTS</v>
      </c>
      <c r="AM2229" t="str">
        <f>MIS[[#This Row],[ClientID]]</f>
        <v>FIXAKE0000</v>
      </c>
    </row>
    <row r="2230" spans="1:39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281</v>
      </c>
      <c r="AE2230">
        <f>MIS[[#This Row],[OrderAverageTradedPrice]]*MIS[[#This Row],[OrderQuantity]]</f>
        <v>74538.999999999927</v>
      </c>
      <c r="AF2230">
        <f>MIS[[#This Row],[LTP]]*MIS[[#This Row],[OrderQuantity]]</f>
        <v>61820</v>
      </c>
      <c r="AG2230">
        <f>IF(MIS[[#This Row],[OrderSide]]="SELL",MIS[[#This Row],[VALUE]]-MIS[[#This Row],[LIVE_VALUE]],MIS[[#This Row],[LIVE_VALUE]]-MIS[[#This Row],[VALUE]])</f>
        <v>12718.999999999927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SENSEX2552082400CE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  <c r="AL2230" t="str">
        <f>MIS[[#This Row],[Broker]]</f>
        <v>XTS</v>
      </c>
      <c r="AM2230" t="str">
        <f>MIS[[#This Row],[ClientID]]</f>
        <v>FIXAKE0000</v>
      </c>
    </row>
    <row r="2231" spans="1:39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214.35</v>
      </c>
      <c r="AE2231">
        <f>MIS[[#This Row],[OrderAverageTradedPrice]]*MIS[[#This Row],[OrderQuantity]]</f>
        <v>65095.999999999985</v>
      </c>
      <c r="AF2231">
        <f>MIS[[#This Row],[LTP]]*MIS[[#This Row],[OrderQuantity]]</f>
        <v>47157</v>
      </c>
      <c r="AG2231">
        <f>IF(MIS[[#This Row],[OrderSide]]="SELL",MIS[[#This Row],[VALUE]]-MIS[[#This Row],[LIVE_VALUE]],MIS[[#This Row],[LIVE_VALUE]]-MIS[[#This Row],[VALUE]])</f>
        <v>17938.999999999985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SENSEX2552082000PE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  <c r="AL2231" t="str">
        <f>MIS[[#This Row],[Broker]]</f>
        <v>XTS</v>
      </c>
      <c r="AM2231" t="str">
        <f>MIS[[#This Row],[ClientID]]</f>
        <v>FIXAKE0000</v>
      </c>
    </row>
    <row r="2232" spans="1:39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377</v>
      </c>
      <c r="AE2232">
        <f>MIS[[#This Row],[OrderAverageTradedPrice]]*MIS[[#This Row],[OrderQuantity]]</f>
        <v>52717.99999999992</v>
      </c>
      <c r="AF2232">
        <f>MIS[[#This Row],[LTP]]*MIS[[#This Row],[OrderQuantity]]</f>
        <v>45240</v>
      </c>
      <c r="AG2232">
        <f>IF(MIS[[#This Row],[OrderSide]]="SELL",MIS[[#This Row],[VALUE]]-MIS[[#This Row],[LIVE_VALUE]],MIS[[#This Row],[LIVE_VALUE]]-MIS[[#This Row],[VALUE]])</f>
        <v>7477.99999999992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SENSEX2552082200CE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  <c r="AL2232" t="str">
        <f>MIS[[#This Row],[Broker]]</f>
        <v>JM</v>
      </c>
      <c r="AM2232" t="str">
        <f>MIS[[#This Row],[ClientID]]</f>
        <v>12314412</v>
      </c>
    </row>
    <row r="2233" spans="1:39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293.05</v>
      </c>
      <c r="AE2233">
        <f>MIS[[#This Row],[OrderAverageTradedPrice]]*MIS[[#This Row],[OrderQuantity]]</f>
        <v>45472.99999999992</v>
      </c>
      <c r="AF2233">
        <f>MIS[[#This Row],[LTP]]*MIS[[#This Row],[OrderQuantity]]</f>
        <v>35166</v>
      </c>
      <c r="AG2233">
        <f>IF(MIS[[#This Row],[OrderSide]]="SELL",MIS[[#This Row],[VALUE]]-MIS[[#This Row],[LIVE_VALUE]],MIS[[#This Row],[LIVE_VALUE]]-MIS[[#This Row],[VALUE]])</f>
        <v>10306.99999999992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SENSEX2552082200PE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  <c r="AL2233" t="str">
        <f>MIS[[#This Row],[Broker]]</f>
        <v>JM</v>
      </c>
      <c r="AM2233" t="str">
        <f>MIS[[#This Row],[ClientID]]</f>
        <v>12314412</v>
      </c>
    </row>
    <row r="2234" spans="1:39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293.05</v>
      </c>
      <c r="AE2234">
        <f>MIS[[#This Row],[OrderAverageTradedPrice]]*MIS[[#This Row],[OrderQuantity]]</f>
        <v>15172</v>
      </c>
      <c r="AF2234">
        <f>MIS[[#This Row],[LTP]]*MIS[[#This Row],[OrderQuantity]]</f>
        <v>11722</v>
      </c>
      <c r="AG2234">
        <f>IF(MIS[[#This Row],[OrderSide]]="SELL",MIS[[#This Row],[VALUE]]-MIS[[#This Row],[LIVE_VALUE]],MIS[[#This Row],[LIVE_VALUE]]-MIS[[#This Row],[VALUE]])</f>
        <v>3450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SENSEX2552082200PE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  <c r="AL2234" t="str">
        <f>MIS[[#This Row],[Broker]]</f>
        <v>JM</v>
      </c>
      <c r="AM2234" t="str">
        <f>MIS[[#This Row],[ClientID]]</f>
        <v>12314417</v>
      </c>
    </row>
    <row r="2235" spans="1:39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323.5</v>
      </c>
      <c r="AE2235">
        <f>MIS[[#This Row],[OrderAverageTradedPrice]]*MIS[[#This Row],[OrderQuantity]]</f>
        <v>15509</v>
      </c>
      <c r="AF2235">
        <f>MIS[[#This Row],[LTP]]*MIS[[#This Row],[OrderQuantity]]</f>
        <v>12940</v>
      </c>
      <c r="AG2235">
        <f>IF(MIS[[#This Row],[OrderSide]]="SELL",MIS[[#This Row],[VALUE]]-MIS[[#This Row],[LIVE_VALUE]],MIS[[#This Row],[LIVE_VALUE]]-MIS[[#This Row],[VALUE]])</f>
        <v>2569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SENSEX2552082300CE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  <c r="AL2235" t="str">
        <f>MIS[[#This Row],[Broker]]</f>
        <v>JM</v>
      </c>
      <c r="AM2235" t="str">
        <f>MIS[[#This Row],[ClientID]]</f>
        <v>12314417</v>
      </c>
    </row>
    <row r="2236" spans="1:39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250.5</v>
      </c>
      <c r="AE2236">
        <f>MIS[[#This Row],[OrderAverageTradedPrice]]*MIS[[#This Row],[OrderQuantity]]</f>
        <v>13422</v>
      </c>
      <c r="AF2236">
        <f>MIS[[#This Row],[LTP]]*MIS[[#This Row],[OrderQuantity]]</f>
        <v>10020</v>
      </c>
      <c r="AG2236">
        <f>IF(MIS[[#This Row],[OrderSide]]="SELL",MIS[[#This Row],[VALUE]]-MIS[[#This Row],[LIVE_VALUE]],MIS[[#This Row],[LIVE_VALUE]]-MIS[[#This Row],[VALUE]])</f>
        <v>3402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SENSEX2552082100PE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  <c r="AL2236" t="str">
        <f>MIS[[#This Row],[Broker]]</f>
        <v>JM</v>
      </c>
      <c r="AM2236" t="str">
        <f>MIS[[#This Row],[ClientID]]</f>
        <v>12314417</v>
      </c>
    </row>
    <row r="2237" spans="1:39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377</v>
      </c>
      <c r="AE2237">
        <f>MIS[[#This Row],[OrderAverageTradedPrice]]*MIS[[#This Row],[OrderQuantity]]</f>
        <v>113991.99999999994</v>
      </c>
      <c r="AF2237">
        <f>MIS[[#This Row],[LTP]]*MIS[[#This Row],[OrderQuantity]]</f>
        <v>98020</v>
      </c>
      <c r="AG2237">
        <f>IF(MIS[[#This Row],[OrderSide]]="SELL",MIS[[#This Row],[VALUE]]-MIS[[#This Row],[LIVE_VALUE]],MIS[[#This Row],[LIVE_VALUE]]-MIS[[#This Row],[VALUE]])</f>
        <v>15971.999999999942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SENSEX2552082200CE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  <c r="AL2237" t="str">
        <f>MIS[[#This Row],[Broker]]</f>
        <v>JM</v>
      </c>
      <c r="AM2237" t="str">
        <f>MIS[[#This Row],[ClientID]]</f>
        <v>12314455</v>
      </c>
    </row>
    <row r="2238" spans="1:39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293.05</v>
      </c>
      <c r="AE2238">
        <f>MIS[[#This Row],[OrderAverageTradedPrice]]*MIS[[#This Row],[OrderQuantity]]</f>
        <v>98568.999999999869</v>
      </c>
      <c r="AF2238">
        <f>MIS[[#This Row],[LTP]]*MIS[[#This Row],[OrderQuantity]]</f>
        <v>76193</v>
      </c>
      <c r="AG2238">
        <f>IF(MIS[[#This Row],[OrderSide]]="SELL",MIS[[#This Row],[VALUE]]-MIS[[#This Row],[LIVE_VALUE]],MIS[[#This Row],[LIVE_VALUE]]-MIS[[#This Row],[VALUE]])</f>
        <v>22375.999999999869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SENSEX2552082200PE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  <c r="AL2238" t="str">
        <f>MIS[[#This Row],[Broker]]</f>
        <v>JM</v>
      </c>
      <c r="AM2238" t="str">
        <f>MIS[[#This Row],[ClientID]]</f>
        <v>12314455</v>
      </c>
    </row>
    <row r="2239" spans="1:39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323.5</v>
      </c>
      <c r="AE2239">
        <f>MIS[[#This Row],[OrderAverageTradedPrice]]*MIS[[#This Row],[OrderQuantity]]</f>
        <v>100652.99999999997</v>
      </c>
      <c r="AF2239">
        <f>MIS[[#This Row],[LTP]]*MIS[[#This Row],[OrderQuantity]]</f>
        <v>84110</v>
      </c>
      <c r="AG2239">
        <f>IF(MIS[[#This Row],[OrderSide]]="SELL",MIS[[#This Row],[VALUE]]-MIS[[#This Row],[LIVE_VALUE]],MIS[[#This Row],[LIVE_VALUE]]-MIS[[#This Row],[VALUE]])</f>
        <v>16542.999999999971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SENSEX2552082300CE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  <c r="AL2239" t="str">
        <f>MIS[[#This Row],[Broker]]</f>
        <v>JM</v>
      </c>
      <c r="AM2239" t="str">
        <f>MIS[[#This Row],[ClientID]]</f>
        <v>12314455</v>
      </c>
    </row>
    <row r="2240" spans="1:39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250.5</v>
      </c>
      <c r="AE2240">
        <f>MIS[[#This Row],[OrderAverageTradedPrice]]*MIS[[#This Row],[OrderQuantity]]</f>
        <v>87160.999999999898</v>
      </c>
      <c r="AF2240">
        <f>MIS[[#This Row],[LTP]]*MIS[[#This Row],[OrderQuantity]]</f>
        <v>65130</v>
      </c>
      <c r="AG2240">
        <f>IF(MIS[[#This Row],[OrderSide]]="SELL",MIS[[#This Row],[VALUE]]-MIS[[#This Row],[LIVE_VALUE]],MIS[[#This Row],[LIVE_VALUE]]-MIS[[#This Row],[VALUE]])</f>
        <v>22030.999999999898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SENSEX2552082100PE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  <c r="AL2240" t="str">
        <f>MIS[[#This Row],[Broker]]</f>
        <v>JM</v>
      </c>
      <c r="AM2240" t="str">
        <f>MIS[[#This Row],[ClientID]]</f>
        <v>12314455</v>
      </c>
    </row>
    <row r="2241" spans="1:39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377</v>
      </c>
      <c r="AE2241">
        <f>MIS[[#This Row],[OrderAverageTradedPrice]]*MIS[[#This Row],[OrderQuantity]]</f>
        <v>17528</v>
      </c>
      <c r="AF2241">
        <f>MIS[[#This Row],[LTP]]*MIS[[#This Row],[OrderQuantity]]</f>
        <v>15080</v>
      </c>
      <c r="AG2241">
        <f>IF(MIS[[#This Row],[OrderSide]]="SELL",MIS[[#This Row],[VALUE]]-MIS[[#This Row],[LIVE_VALUE]],MIS[[#This Row],[LIVE_VALUE]]-MIS[[#This Row],[VALUE]])</f>
        <v>2448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SENSEX2552082200CE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  <c r="AL2241" t="str">
        <f>MIS[[#This Row],[Broker]]</f>
        <v>JM</v>
      </c>
      <c r="AM2241" t="str">
        <f>MIS[[#This Row],[ClientID]]</f>
        <v>12314523</v>
      </c>
    </row>
    <row r="2242" spans="1:39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293.05</v>
      </c>
      <c r="AE2242">
        <f>MIS[[#This Row],[OrderAverageTradedPrice]]*MIS[[#This Row],[OrderQuantity]]</f>
        <v>15140</v>
      </c>
      <c r="AF2242">
        <f>MIS[[#This Row],[LTP]]*MIS[[#This Row],[OrderQuantity]]</f>
        <v>11722</v>
      </c>
      <c r="AG2242">
        <f>IF(MIS[[#This Row],[OrderSide]]="SELL",MIS[[#This Row],[VALUE]]-MIS[[#This Row],[LIVE_VALUE]],MIS[[#This Row],[LIVE_VALUE]]-MIS[[#This Row],[VALUE]])</f>
        <v>3418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SENSEX2552082200PE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  <c r="AL2242" t="str">
        <f>MIS[[#This Row],[Broker]]</f>
        <v>JM</v>
      </c>
      <c r="AM2242" t="str">
        <f>MIS[[#This Row],[ClientID]]</f>
        <v>12314523</v>
      </c>
    </row>
    <row r="2243" spans="1:39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323.5</v>
      </c>
      <c r="AE2243">
        <f>MIS[[#This Row],[OrderAverageTradedPrice]]*MIS[[#This Row],[OrderQuantity]]</f>
        <v>15481</v>
      </c>
      <c r="AF2243">
        <f>MIS[[#This Row],[LTP]]*MIS[[#This Row],[OrderQuantity]]</f>
        <v>12940</v>
      </c>
      <c r="AG2243">
        <f>IF(MIS[[#This Row],[OrderSide]]="SELL",MIS[[#This Row],[VALUE]]-MIS[[#This Row],[LIVE_VALUE]],MIS[[#This Row],[LIVE_VALUE]]-MIS[[#This Row],[VALUE]])</f>
        <v>2541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SENSEX2552082300CE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  <c r="AL2243" t="str">
        <f>MIS[[#This Row],[Broker]]</f>
        <v>JM</v>
      </c>
      <c r="AM2243" t="str">
        <f>MIS[[#This Row],[ClientID]]</f>
        <v>12314523</v>
      </c>
    </row>
    <row r="2244" spans="1:39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250.5</v>
      </c>
      <c r="AE2244">
        <f>MIS[[#This Row],[OrderAverageTradedPrice]]*MIS[[#This Row],[OrderQuantity]]</f>
        <v>13408</v>
      </c>
      <c r="AF2244">
        <f>MIS[[#This Row],[LTP]]*MIS[[#This Row],[OrderQuantity]]</f>
        <v>10020</v>
      </c>
      <c r="AG2244">
        <f>IF(MIS[[#This Row],[OrderSide]]="SELL",MIS[[#This Row],[VALUE]]-MIS[[#This Row],[LIVE_VALUE]],MIS[[#This Row],[LIVE_VALUE]]-MIS[[#This Row],[VALUE]])</f>
        <v>3388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  <c r="AL2244" t="str">
        <f>MIS[[#This Row],[Broker]]</f>
        <v>JM</v>
      </c>
      <c r="AM2244" t="str">
        <f>MIS[[#This Row],[ClientID]]</f>
        <v>12314523</v>
      </c>
    </row>
    <row r="2245" spans="1:39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377</v>
      </c>
      <c r="AE2245">
        <f>MIS[[#This Row],[OrderAverageTradedPrice]]*MIS[[#This Row],[OrderQuantity]]</f>
        <v>17574</v>
      </c>
      <c r="AF2245">
        <f>MIS[[#This Row],[LTP]]*MIS[[#This Row],[OrderQuantity]]</f>
        <v>15080</v>
      </c>
      <c r="AG2245">
        <f>IF(MIS[[#This Row],[OrderSide]]="SELL",MIS[[#This Row],[VALUE]]-MIS[[#This Row],[LIVE_VALUE]],MIS[[#This Row],[LIVE_VALUE]]-MIS[[#This Row],[VALUE]])</f>
        <v>2494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SENSEX2552082200CE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  <c r="AL2245" t="str">
        <f>MIS[[#This Row],[Broker]]</f>
        <v>JM</v>
      </c>
      <c r="AM2245" t="str">
        <f>MIS[[#This Row],[ClientID]]</f>
        <v>12314576</v>
      </c>
    </row>
    <row r="2246" spans="1:39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293.05</v>
      </c>
      <c r="AE2246">
        <f>MIS[[#This Row],[OrderAverageTradedPrice]]*MIS[[#This Row],[OrderQuantity]]</f>
        <v>15154</v>
      </c>
      <c r="AF2246">
        <f>MIS[[#This Row],[LTP]]*MIS[[#This Row],[OrderQuantity]]</f>
        <v>11722</v>
      </c>
      <c r="AG2246">
        <f>IF(MIS[[#This Row],[OrderSide]]="SELL",MIS[[#This Row],[VALUE]]-MIS[[#This Row],[LIVE_VALUE]],MIS[[#This Row],[LIVE_VALUE]]-MIS[[#This Row],[VALUE]])</f>
        <v>3432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SENSEX2552082200PE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  <c r="AL2246" t="str">
        <f>MIS[[#This Row],[Broker]]</f>
        <v>JM</v>
      </c>
      <c r="AM2246" t="str">
        <f>MIS[[#This Row],[ClientID]]</f>
        <v>12314576</v>
      </c>
    </row>
    <row r="2247" spans="1:39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323.5</v>
      </c>
      <c r="AE2247">
        <f>MIS[[#This Row],[OrderAverageTradedPrice]]*MIS[[#This Row],[OrderQuantity]]</f>
        <v>7745</v>
      </c>
      <c r="AF2247">
        <f>MIS[[#This Row],[LTP]]*MIS[[#This Row],[OrderQuantity]]</f>
        <v>6470</v>
      </c>
      <c r="AG2247">
        <f>IF(MIS[[#This Row],[OrderSide]]="SELL",MIS[[#This Row],[VALUE]]-MIS[[#This Row],[LIVE_VALUE]],MIS[[#This Row],[LIVE_VALUE]]-MIS[[#This Row],[VALUE]])</f>
        <v>1275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SENSEX2552082300CE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  <c r="AL2247" t="str">
        <f>MIS[[#This Row],[Broker]]</f>
        <v>JM</v>
      </c>
      <c r="AM2247" t="str">
        <f>MIS[[#This Row],[ClientID]]</f>
        <v>12314604</v>
      </c>
    </row>
    <row r="2248" spans="1:39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250.5</v>
      </c>
      <c r="AE2248">
        <f>MIS[[#This Row],[OrderAverageTradedPrice]]*MIS[[#This Row],[OrderQuantity]]</f>
        <v>6690</v>
      </c>
      <c r="AF2248">
        <f>MIS[[#This Row],[LTP]]*MIS[[#This Row],[OrderQuantity]]</f>
        <v>5010</v>
      </c>
      <c r="AG2248">
        <f>IF(MIS[[#This Row],[OrderSide]]="SELL",MIS[[#This Row],[VALUE]]-MIS[[#This Row],[LIVE_VALUE]],MIS[[#This Row],[LIVE_VALUE]]-MIS[[#This Row],[VALUE]])</f>
        <v>1680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SENSEX2552082100PE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  <c r="AL2248" t="str">
        <f>MIS[[#This Row],[Broker]]</f>
        <v>JM</v>
      </c>
      <c r="AM2248" t="str">
        <f>MIS[[#This Row],[ClientID]]</f>
        <v>12314604</v>
      </c>
    </row>
    <row r="2249" spans="1:39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281</v>
      </c>
      <c r="AE2249">
        <f>MIS[[#This Row],[OrderAverageTradedPrice]]*MIS[[#This Row],[OrderQuantity]]</f>
        <v>6795</v>
      </c>
      <c r="AF2249">
        <f>MIS[[#This Row],[LTP]]*MIS[[#This Row],[OrderQuantity]]</f>
        <v>5620</v>
      </c>
      <c r="AG2249">
        <f>IF(MIS[[#This Row],[OrderSide]]="SELL",MIS[[#This Row],[VALUE]]-MIS[[#This Row],[LIVE_VALUE]],MIS[[#This Row],[LIVE_VALUE]]-MIS[[#This Row],[VALUE]])</f>
        <v>1175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SENSEX2552082400CE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  <c r="AL2249" t="str">
        <f>MIS[[#This Row],[Broker]]</f>
        <v>JM</v>
      </c>
      <c r="AM2249" t="str">
        <f>MIS[[#This Row],[ClientID]]</f>
        <v>12314604</v>
      </c>
    </row>
    <row r="2250" spans="1:39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293.05</v>
      </c>
      <c r="AE2250">
        <f>MIS[[#This Row],[OrderAverageTradedPrice]]*MIS[[#This Row],[OrderQuantity]]</f>
        <v>7585</v>
      </c>
      <c r="AF2250">
        <f>MIS[[#This Row],[LTP]]*MIS[[#This Row],[OrderQuantity]]</f>
        <v>5861</v>
      </c>
      <c r="AG2250">
        <f>IF(MIS[[#This Row],[OrderSide]]="SELL",MIS[[#This Row],[VALUE]]-MIS[[#This Row],[LIVE_VALUE]],MIS[[#This Row],[LIVE_VALUE]]-MIS[[#This Row],[VALUE]])</f>
        <v>1724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SENSEX2552082200PE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  <c r="AL2250" t="str">
        <f>MIS[[#This Row],[Broker]]</f>
        <v>JM</v>
      </c>
      <c r="AM2250" t="str">
        <f>MIS[[#This Row],[ClientID]]</f>
        <v>12314883</v>
      </c>
    </row>
    <row r="2251" spans="1:39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323.5</v>
      </c>
      <c r="AE2251">
        <f>MIS[[#This Row],[OrderAverageTradedPrice]]*MIS[[#This Row],[OrderQuantity]]</f>
        <v>7743</v>
      </c>
      <c r="AF2251">
        <f>MIS[[#This Row],[LTP]]*MIS[[#This Row],[OrderQuantity]]</f>
        <v>6470</v>
      </c>
      <c r="AG2251">
        <f>IF(MIS[[#This Row],[OrderSide]]="SELL",MIS[[#This Row],[VALUE]]-MIS[[#This Row],[LIVE_VALUE]],MIS[[#This Row],[LIVE_VALUE]]-MIS[[#This Row],[VALUE]])</f>
        <v>1273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SENSEX2552082300CE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  <c r="AL2251" t="str">
        <f>MIS[[#This Row],[Broker]]</f>
        <v>JM</v>
      </c>
      <c r="AM2251" t="str">
        <f>MIS[[#This Row],[ClientID]]</f>
        <v>12314883</v>
      </c>
    </row>
    <row r="2252" spans="1:39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250.5</v>
      </c>
      <c r="AE2252">
        <f>MIS[[#This Row],[OrderAverageTradedPrice]]*MIS[[#This Row],[OrderQuantity]]</f>
        <v>6697</v>
      </c>
      <c r="AF2252">
        <f>MIS[[#This Row],[LTP]]*MIS[[#This Row],[OrderQuantity]]</f>
        <v>5010</v>
      </c>
      <c r="AG2252">
        <f>IF(MIS[[#This Row],[OrderSide]]="SELL",MIS[[#This Row],[VALUE]]-MIS[[#This Row],[LIVE_VALUE]],MIS[[#This Row],[LIVE_VALUE]]-MIS[[#This Row],[VALUE]])</f>
        <v>1687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SENSEX2552082100PE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  <c r="AL2252" t="str">
        <f>MIS[[#This Row],[Broker]]</f>
        <v>JM</v>
      </c>
      <c r="AM2252" t="str">
        <f>MIS[[#This Row],[ClientID]]</f>
        <v>12314883</v>
      </c>
    </row>
    <row r="2253" spans="1:39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281</v>
      </c>
      <c r="AE2253">
        <f>MIS[[#This Row],[OrderAverageTradedPrice]]*MIS[[#This Row],[OrderQuantity]]</f>
        <v>6797</v>
      </c>
      <c r="AF2253">
        <f>MIS[[#This Row],[LTP]]*MIS[[#This Row],[OrderQuantity]]</f>
        <v>5620</v>
      </c>
      <c r="AG2253">
        <f>IF(MIS[[#This Row],[OrderSide]]="SELL",MIS[[#This Row],[VALUE]]-MIS[[#This Row],[LIVE_VALUE]],MIS[[#This Row],[LIVE_VALUE]]-MIS[[#This Row],[VALUE]])</f>
        <v>1177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SENSEX2552082400CE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  <c r="AL2253" t="str">
        <f>MIS[[#This Row],[Broker]]</f>
        <v>JM</v>
      </c>
      <c r="AM2253" t="str">
        <f>MIS[[#This Row],[ClientID]]</f>
        <v>12314883</v>
      </c>
    </row>
    <row r="2254" spans="1:39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377</v>
      </c>
      <c r="AE2254">
        <f>MIS[[#This Row],[OrderAverageTradedPrice]]*MIS[[#This Row],[OrderQuantity]]</f>
        <v>157941</v>
      </c>
      <c r="AF2254">
        <f>MIS[[#This Row],[LTP]]*MIS[[#This Row],[OrderQuantity]]</f>
        <v>135720</v>
      </c>
      <c r="AG2254">
        <f>IF(MIS[[#This Row],[OrderSide]]="SELL",MIS[[#This Row],[VALUE]]-MIS[[#This Row],[LIVE_VALUE]],MIS[[#This Row],[LIVE_VALUE]]-MIS[[#This Row],[VALUE]])</f>
        <v>22221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SENSEX2552082200CE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  <c r="AL2254" t="str">
        <f>MIS[[#This Row],[Broker]]</f>
        <v>JM</v>
      </c>
      <c r="AM2254" t="str">
        <f>MIS[[#This Row],[ClientID]]</f>
        <v>12314964</v>
      </c>
    </row>
    <row r="2255" spans="1:39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293.05</v>
      </c>
      <c r="AE2255">
        <f>MIS[[#This Row],[OrderAverageTradedPrice]]*MIS[[#This Row],[OrderQuantity]]</f>
        <v>136269</v>
      </c>
      <c r="AF2255">
        <f>MIS[[#This Row],[LTP]]*MIS[[#This Row],[OrderQuantity]]</f>
        <v>105498</v>
      </c>
      <c r="AG2255">
        <f>IF(MIS[[#This Row],[OrderSide]]="SELL",MIS[[#This Row],[VALUE]]-MIS[[#This Row],[LIVE_VALUE]],MIS[[#This Row],[LIVE_VALUE]]-MIS[[#This Row],[VALUE]])</f>
        <v>30771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  <c r="AL2255" t="str">
        <f>MIS[[#This Row],[Broker]]</f>
        <v>JM</v>
      </c>
      <c r="AM2255" t="str">
        <f>MIS[[#This Row],[ClientID]]</f>
        <v>12314964</v>
      </c>
    </row>
    <row r="2256" spans="1:39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323.5</v>
      </c>
      <c r="AE2256">
        <f>MIS[[#This Row],[OrderAverageTradedPrice]]*MIS[[#This Row],[OrderQuantity]]</f>
        <v>139266.99999999974</v>
      </c>
      <c r="AF2256">
        <f>MIS[[#This Row],[LTP]]*MIS[[#This Row],[OrderQuantity]]</f>
        <v>116460</v>
      </c>
      <c r="AG2256">
        <f>IF(MIS[[#This Row],[OrderSide]]="SELL",MIS[[#This Row],[VALUE]]-MIS[[#This Row],[LIVE_VALUE]],MIS[[#This Row],[LIVE_VALUE]]-MIS[[#This Row],[VALUE]])</f>
        <v>22806.999999999738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SENSEX2552082300CE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  <c r="AL2256" t="str">
        <f>MIS[[#This Row],[Broker]]</f>
        <v>JM</v>
      </c>
      <c r="AM2256" t="str">
        <f>MIS[[#This Row],[ClientID]]</f>
        <v>12314964</v>
      </c>
    </row>
    <row r="2257" spans="1:39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46.6</v>
      </c>
      <c r="AE2257">
        <f>MIS[[#This Row],[OrderAverageTradedPrice]]*MIS[[#This Row],[OrderQuantity]]</f>
        <v>6909.9999999999991</v>
      </c>
      <c r="AF2257">
        <f>MIS[[#This Row],[LTP]]*MIS[[#This Row],[OrderQuantity]]</f>
        <v>4660</v>
      </c>
      <c r="AG2257">
        <f>IF(MIS[[#This Row],[OrderSide]]="SELL",MIS[[#This Row],[VALUE]]-MIS[[#This Row],[LIVE_VALUE]],MIS[[#This Row],[LIVE_VALUE]]-MIS[[#This Row],[VALUE]])</f>
        <v>-2249.9999999999991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SENSEX2552083500CE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  <c r="AL2257" t="str">
        <f>MIS[[#This Row],[Broker]]</f>
        <v>AR</v>
      </c>
      <c r="AM2257" t="str">
        <f>MIS[[#This Row],[ClientID]]</f>
        <v>JPF1D108</v>
      </c>
    </row>
    <row r="2258" spans="1:39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46.6</v>
      </c>
      <c r="AE2258">
        <f>MIS[[#This Row],[OrderAverageTradedPrice]]*MIS[[#This Row],[OrderQuantity]]</f>
        <v>2777</v>
      </c>
      <c r="AF2258">
        <f>MIS[[#This Row],[LTP]]*MIS[[#This Row],[OrderQuantity]]</f>
        <v>1864</v>
      </c>
      <c r="AG2258">
        <f>IF(MIS[[#This Row],[OrderSide]]="SELL",MIS[[#This Row],[VALUE]]-MIS[[#This Row],[LIVE_VALUE]],MIS[[#This Row],[LIVE_VALUE]]-MIS[[#This Row],[VALUE]])</f>
        <v>-913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SENSEX2552083500CE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  <c r="AL2258" t="str">
        <f>MIS[[#This Row],[Broker]]</f>
        <v>AR</v>
      </c>
      <c r="AM2258" t="str">
        <f>MIS[[#This Row],[ClientID]]</f>
        <v>JPF1R193</v>
      </c>
    </row>
    <row r="2259" spans="1:39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323.5</v>
      </c>
      <c r="AE2259">
        <f>MIS[[#This Row],[OrderAverageTradedPrice]]*MIS[[#This Row],[OrderQuantity]]</f>
        <v>46371</v>
      </c>
      <c r="AF2259">
        <f>MIS[[#This Row],[LTP]]*MIS[[#This Row],[OrderQuantity]]</f>
        <v>38820</v>
      </c>
      <c r="AG2259">
        <f>IF(MIS[[#This Row],[OrderSide]]="SELL",MIS[[#This Row],[VALUE]]-MIS[[#This Row],[LIVE_VALUE]],MIS[[#This Row],[LIVE_VALUE]]-MIS[[#This Row],[VALUE]])</f>
        <v>7551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  <c r="AL2259" t="str">
        <f>MIS[[#This Row],[Broker]]</f>
        <v>JM</v>
      </c>
      <c r="AM2259" t="str">
        <f>MIS[[#This Row],[ClientID]]</f>
        <v>12314412</v>
      </c>
    </row>
    <row r="2260" spans="1:39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250.5</v>
      </c>
      <c r="AE2260">
        <f>MIS[[#This Row],[OrderAverageTradedPrice]]*MIS[[#This Row],[OrderQuantity]]</f>
        <v>40305.999999999956</v>
      </c>
      <c r="AF2260">
        <f>MIS[[#This Row],[LTP]]*MIS[[#This Row],[OrderQuantity]]</f>
        <v>30060</v>
      </c>
      <c r="AG2260">
        <f>IF(MIS[[#This Row],[OrderSide]]="SELL",MIS[[#This Row],[VALUE]]-MIS[[#This Row],[LIVE_VALUE]],MIS[[#This Row],[LIVE_VALUE]]-MIS[[#This Row],[VALUE]])</f>
        <v>10245.999999999956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SENSEX2552082100PE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  <c r="AL2260" t="str">
        <f>MIS[[#This Row],[Broker]]</f>
        <v>JM</v>
      </c>
      <c r="AM2260" t="str">
        <f>MIS[[#This Row],[ClientID]]</f>
        <v>12314412</v>
      </c>
    </row>
    <row r="2261" spans="1:39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281</v>
      </c>
      <c r="AE2261">
        <f>MIS[[#This Row],[OrderAverageTradedPrice]]*MIS[[#This Row],[OrderQuantity]]</f>
        <v>40756.99999999992</v>
      </c>
      <c r="AF2261">
        <f>MIS[[#This Row],[LTP]]*MIS[[#This Row],[OrderQuantity]]</f>
        <v>33720</v>
      </c>
      <c r="AG2261">
        <f>IF(MIS[[#This Row],[OrderSide]]="SELL",MIS[[#This Row],[VALUE]]-MIS[[#This Row],[LIVE_VALUE]],MIS[[#This Row],[LIVE_VALUE]]-MIS[[#This Row],[VALUE]])</f>
        <v>7036.99999999992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SENSEX2552082400CE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  <c r="AL2261" t="str">
        <f>MIS[[#This Row],[Broker]]</f>
        <v>JM</v>
      </c>
      <c r="AM2261" t="str">
        <f>MIS[[#This Row],[ClientID]]</f>
        <v>12314412</v>
      </c>
    </row>
    <row r="2262" spans="1:39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214.35</v>
      </c>
      <c r="AE2262">
        <f>MIS[[#This Row],[OrderAverageTradedPrice]]*MIS[[#This Row],[OrderQuantity]]</f>
        <v>35457</v>
      </c>
      <c r="AF2262">
        <f>MIS[[#This Row],[LTP]]*MIS[[#This Row],[OrderQuantity]]</f>
        <v>25722</v>
      </c>
      <c r="AG2262">
        <f>IF(MIS[[#This Row],[OrderSide]]="SELL",MIS[[#This Row],[VALUE]]-MIS[[#This Row],[LIVE_VALUE]],MIS[[#This Row],[LIVE_VALUE]]-MIS[[#This Row],[VALUE]])</f>
        <v>9735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SENSEX2552082000PE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  <c r="AL2262" t="str">
        <f>MIS[[#This Row],[Broker]]</f>
        <v>JM</v>
      </c>
      <c r="AM2262" t="str">
        <f>MIS[[#This Row],[ClientID]]</f>
        <v>12314412</v>
      </c>
    </row>
    <row r="2263" spans="1:39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281</v>
      </c>
      <c r="AE2263">
        <f>MIS[[#This Row],[OrderAverageTradedPrice]]*MIS[[#This Row],[OrderQuantity]]</f>
        <v>13590</v>
      </c>
      <c r="AF2263">
        <f>MIS[[#This Row],[LTP]]*MIS[[#This Row],[OrderQuantity]]</f>
        <v>11240</v>
      </c>
      <c r="AG2263">
        <f>IF(MIS[[#This Row],[OrderSide]]="SELL",MIS[[#This Row],[VALUE]]-MIS[[#This Row],[LIVE_VALUE]],MIS[[#This Row],[LIVE_VALUE]]-MIS[[#This Row],[VALUE]])</f>
        <v>2350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SENSEX2552082400CE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  <c r="AL2263" t="str">
        <f>MIS[[#This Row],[Broker]]</f>
        <v>JM</v>
      </c>
      <c r="AM2263" t="str">
        <f>MIS[[#This Row],[ClientID]]</f>
        <v>12314417</v>
      </c>
    </row>
    <row r="2264" spans="1:39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214.35</v>
      </c>
      <c r="AE2264">
        <f>MIS[[#This Row],[OrderAverageTradedPrice]]*MIS[[#This Row],[OrderQuantity]]</f>
        <v>11850</v>
      </c>
      <c r="AF2264">
        <f>MIS[[#This Row],[LTP]]*MIS[[#This Row],[OrderQuantity]]</f>
        <v>8574</v>
      </c>
      <c r="AG2264">
        <f>IF(MIS[[#This Row],[OrderSide]]="SELL",MIS[[#This Row],[VALUE]]-MIS[[#This Row],[LIVE_VALUE]],MIS[[#This Row],[LIVE_VALUE]]-MIS[[#This Row],[VALUE]])</f>
        <v>3276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SENSEX2552082000PE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  <c r="AL2264" t="str">
        <f>MIS[[#This Row],[Broker]]</f>
        <v>JM</v>
      </c>
      <c r="AM2264" t="str">
        <f>MIS[[#This Row],[ClientID]]</f>
        <v>12314417</v>
      </c>
    </row>
    <row r="2265" spans="1:39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281</v>
      </c>
      <c r="AE2265">
        <f>MIS[[#This Row],[OrderAverageTradedPrice]]*MIS[[#This Row],[OrderQuantity]]</f>
        <v>88310.999999999927</v>
      </c>
      <c r="AF2265">
        <f>MIS[[#This Row],[LTP]]*MIS[[#This Row],[OrderQuantity]]</f>
        <v>73060</v>
      </c>
      <c r="AG2265">
        <f>IF(MIS[[#This Row],[OrderSide]]="SELL",MIS[[#This Row],[VALUE]]-MIS[[#This Row],[LIVE_VALUE]],MIS[[#This Row],[LIVE_VALUE]]-MIS[[#This Row],[VALUE]])</f>
        <v>15250.999999999927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SENSEX2552082400CE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  <c r="AL2265" t="str">
        <f>MIS[[#This Row],[Broker]]</f>
        <v>JM</v>
      </c>
      <c r="AM2265" t="str">
        <f>MIS[[#This Row],[ClientID]]</f>
        <v>12314455</v>
      </c>
    </row>
    <row r="2266" spans="1:39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214.35</v>
      </c>
      <c r="AE2266">
        <f>MIS[[#This Row],[OrderAverageTradedPrice]]*MIS[[#This Row],[OrderQuantity]]</f>
        <v>77026.999999999927</v>
      </c>
      <c r="AF2266">
        <f>MIS[[#This Row],[LTP]]*MIS[[#This Row],[OrderQuantity]]</f>
        <v>55731</v>
      </c>
      <c r="AG2266">
        <f>IF(MIS[[#This Row],[OrderSide]]="SELL",MIS[[#This Row],[VALUE]]-MIS[[#This Row],[LIVE_VALUE]],MIS[[#This Row],[LIVE_VALUE]]-MIS[[#This Row],[VALUE]])</f>
        <v>21295.999999999927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SENSEX2552082000PE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  <c r="AL2266" t="str">
        <f>MIS[[#This Row],[Broker]]</f>
        <v>JM</v>
      </c>
      <c r="AM2266" t="str">
        <f>MIS[[#This Row],[ClientID]]</f>
        <v>12314455</v>
      </c>
    </row>
    <row r="2267" spans="1:39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281</v>
      </c>
      <c r="AE2267">
        <f>MIS[[#This Row],[OrderAverageTradedPrice]]*MIS[[#This Row],[OrderQuantity]]</f>
        <v>13594</v>
      </c>
      <c r="AF2267">
        <f>MIS[[#This Row],[LTP]]*MIS[[#This Row],[OrderQuantity]]</f>
        <v>11240</v>
      </c>
      <c r="AG2267">
        <f>IF(MIS[[#This Row],[OrderSide]]="SELL",MIS[[#This Row],[VALUE]]-MIS[[#This Row],[LIVE_VALUE]],MIS[[#This Row],[LIVE_VALUE]]-MIS[[#This Row],[VALUE]])</f>
        <v>2354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SENSEX2552082400CE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  <c r="AL2267" t="str">
        <f>MIS[[#This Row],[Broker]]</f>
        <v>JM</v>
      </c>
      <c r="AM2267" t="str">
        <f>MIS[[#This Row],[ClientID]]</f>
        <v>12314523</v>
      </c>
    </row>
    <row r="2268" spans="1:39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214.35</v>
      </c>
      <c r="AE2268">
        <f>MIS[[#This Row],[OrderAverageTradedPrice]]*MIS[[#This Row],[OrderQuantity]]</f>
        <v>11849</v>
      </c>
      <c r="AF2268">
        <f>MIS[[#This Row],[LTP]]*MIS[[#This Row],[OrderQuantity]]</f>
        <v>8574</v>
      </c>
      <c r="AG2268">
        <f>IF(MIS[[#This Row],[OrderSide]]="SELL",MIS[[#This Row],[VALUE]]-MIS[[#This Row],[LIVE_VALUE]],MIS[[#This Row],[LIVE_VALUE]]-MIS[[#This Row],[VALUE]])</f>
        <v>3275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SENSEX2552082000PE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  <c r="AL2268" t="str">
        <f>MIS[[#This Row],[Broker]]</f>
        <v>JM</v>
      </c>
      <c r="AM2268" t="str">
        <f>MIS[[#This Row],[ClientID]]</f>
        <v>12314523</v>
      </c>
    </row>
    <row r="2269" spans="1:39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323.5</v>
      </c>
      <c r="AE2269">
        <f>MIS[[#This Row],[OrderAverageTradedPrice]]*MIS[[#This Row],[OrderQuantity]]</f>
        <v>15457</v>
      </c>
      <c r="AF2269">
        <f>MIS[[#This Row],[LTP]]*MIS[[#This Row],[OrderQuantity]]</f>
        <v>12940</v>
      </c>
      <c r="AG2269">
        <f>IF(MIS[[#This Row],[OrderSide]]="SELL",MIS[[#This Row],[VALUE]]-MIS[[#This Row],[LIVE_VALUE]],MIS[[#This Row],[LIVE_VALUE]]-MIS[[#This Row],[VALUE]])</f>
        <v>2517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SENSEX2552082300CE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  <c r="AL2269" t="str">
        <f>MIS[[#This Row],[Broker]]</f>
        <v>JM</v>
      </c>
      <c r="AM2269" t="str">
        <f>MIS[[#This Row],[ClientID]]</f>
        <v>12314576</v>
      </c>
    </row>
    <row r="2270" spans="1:39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250.5</v>
      </c>
      <c r="AE2270">
        <f>MIS[[#This Row],[OrderAverageTradedPrice]]*MIS[[#This Row],[OrderQuantity]]</f>
        <v>13434</v>
      </c>
      <c r="AF2270">
        <f>MIS[[#This Row],[LTP]]*MIS[[#This Row],[OrderQuantity]]</f>
        <v>10020</v>
      </c>
      <c r="AG2270">
        <f>IF(MIS[[#This Row],[OrderSide]]="SELL",MIS[[#This Row],[VALUE]]-MIS[[#This Row],[LIVE_VALUE]],MIS[[#This Row],[LIVE_VALUE]]-MIS[[#This Row],[VALUE]])</f>
        <v>3414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  <c r="AL2270" t="str">
        <f>MIS[[#This Row],[Broker]]</f>
        <v>JM</v>
      </c>
      <c r="AM2270" t="str">
        <f>MIS[[#This Row],[ClientID]]</f>
        <v>12314576</v>
      </c>
    </row>
    <row r="2271" spans="1:39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281</v>
      </c>
      <c r="AE2271">
        <f>MIS[[#This Row],[OrderAverageTradedPrice]]*MIS[[#This Row],[OrderQuantity]]</f>
        <v>13584</v>
      </c>
      <c r="AF2271">
        <f>MIS[[#This Row],[LTP]]*MIS[[#This Row],[OrderQuantity]]</f>
        <v>11240</v>
      </c>
      <c r="AG2271">
        <f>IF(MIS[[#This Row],[OrderSide]]="SELL",MIS[[#This Row],[VALUE]]-MIS[[#This Row],[LIVE_VALUE]],MIS[[#This Row],[LIVE_VALUE]]-MIS[[#This Row],[VALUE]])</f>
        <v>2344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  <c r="AL2271" t="str">
        <f>MIS[[#This Row],[Broker]]</f>
        <v>JM</v>
      </c>
      <c r="AM2271" t="str">
        <f>MIS[[#This Row],[ClientID]]</f>
        <v>12314576</v>
      </c>
    </row>
    <row r="2272" spans="1:39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214.35</v>
      </c>
      <c r="AE2272">
        <f>MIS[[#This Row],[OrderAverageTradedPrice]]*MIS[[#This Row],[OrderQuantity]]</f>
        <v>5923</v>
      </c>
      <c r="AF2272">
        <f>MIS[[#This Row],[LTP]]*MIS[[#This Row],[OrderQuantity]]</f>
        <v>4287</v>
      </c>
      <c r="AG2272">
        <f>IF(MIS[[#This Row],[OrderSide]]="SELL",MIS[[#This Row],[VALUE]]-MIS[[#This Row],[LIVE_VALUE]],MIS[[#This Row],[LIVE_VALUE]]-MIS[[#This Row],[VALUE]])</f>
        <v>1636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SENSEX2552082000PE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  <c r="AL2272" t="str">
        <f>MIS[[#This Row],[Broker]]</f>
        <v>JM</v>
      </c>
      <c r="AM2272" t="str">
        <f>MIS[[#This Row],[ClientID]]</f>
        <v>12314604</v>
      </c>
    </row>
    <row r="2273" spans="1:39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214.35</v>
      </c>
      <c r="AE2273">
        <f>MIS[[#This Row],[OrderAverageTradedPrice]]*MIS[[#This Row],[OrderQuantity]]</f>
        <v>5923</v>
      </c>
      <c r="AF2273">
        <f>MIS[[#This Row],[LTP]]*MIS[[#This Row],[OrderQuantity]]</f>
        <v>4287</v>
      </c>
      <c r="AG2273">
        <f>IF(MIS[[#This Row],[OrderSide]]="SELL",MIS[[#This Row],[VALUE]]-MIS[[#This Row],[LIVE_VALUE]],MIS[[#This Row],[LIVE_VALUE]]-MIS[[#This Row],[VALUE]])</f>
        <v>1636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SENSEX2552082000PE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  <c r="AL2273" t="str">
        <f>MIS[[#This Row],[Broker]]</f>
        <v>JM</v>
      </c>
      <c r="AM2273" t="str">
        <f>MIS[[#This Row],[ClientID]]</f>
        <v>12314883</v>
      </c>
    </row>
    <row r="2274" spans="1:39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250.5</v>
      </c>
      <c r="AE2274">
        <f>MIS[[#This Row],[OrderAverageTradedPrice]]*MIS[[#This Row],[OrderQuantity]]</f>
        <v>120871.99999999981</v>
      </c>
      <c r="AF2274">
        <f>MIS[[#This Row],[LTP]]*MIS[[#This Row],[OrderQuantity]]</f>
        <v>90180</v>
      </c>
      <c r="AG2274">
        <f>IF(MIS[[#This Row],[OrderSide]]="SELL",MIS[[#This Row],[VALUE]]-MIS[[#This Row],[LIVE_VALUE]],MIS[[#This Row],[LIVE_VALUE]]-MIS[[#This Row],[VALUE]])</f>
        <v>30691.999999999811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  <c r="AL2274" t="str">
        <f>MIS[[#This Row],[Broker]]</f>
        <v>JM</v>
      </c>
      <c r="AM2274" t="str">
        <f>MIS[[#This Row],[ClientID]]</f>
        <v>12314964</v>
      </c>
    </row>
    <row r="2275" spans="1:39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281</v>
      </c>
      <c r="AE2275">
        <f>MIS[[#This Row],[OrderAverageTradedPrice]]*MIS[[#This Row],[OrderQuantity]]</f>
        <v>122155.99999999993</v>
      </c>
      <c r="AF2275">
        <f>MIS[[#This Row],[LTP]]*MIS[[#This Row],[OrderQuantity]]</f>
        <v>101160</v>
      </c>
      <c r="AG2275">
        <f>IF(MIS[[#This Row],[OrderSide]]="SELL",MIS[[#This Row],[VALUE]]-MIS[[#This Row],[LIVE_VALUE]],MIS[[#This Row],[LIVE_VALUE]]-MIS[[#This Row],[VALUE]])</f>
        <v>20995.999999999927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SENSEX2552082400CE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  <c r="AL2275" t="str">
        <f>MIS[[#This Row],[Broker]]</f>
        <v>JM</v>
      </c>
      <c r="AM2275" t="str">
        <f>MIS[[#This Row],[ClientID]]</f>
        <v>12314964</v>
      </c>
    </row>
    <row r="2276" spans="1:39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214.35</v>
      </c>
      <c r="AE2276">
        <f>MIS[[#This Row],[OrderAverageTradedPrice]]*MIS[[#This Row],[OrderQuantity]]</f>
        <v>106499.99999999987</v>
      </c>
      <c r="AF2276">
        <f>MIS[[#This Row],[LTP]]*MIS[[#This Row],[OrderQuantity]]</f>
        <v>77166</v>
      </c>
      <c r="AG2276">
        <f>IF(MIS[[#This Row],[OrderSide]]="SELL",MIS[[#This Row],[VALUE]]-MIS[[#This Row],[LIVE_VALUE]],MIS[[#This Row],[LIVE_VALUE]]-MIS[[#This Row],[VALUE]])</f>
        <v>29333.999999999869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SENSEX2552082000PE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  <c r="AL2276" t="str">
        <f>MIS[[#This Row],[Broker]]</f>
        <v>JM</v>
      </c>
      <c r="AM2276" t="str">
        <f>MIS[[#This Row],[ClientID]]</f>
        <v>12314964</v>
      </c>
    </row>
    <row r="2277" spans="1:39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214.35</v>
      </c>
      <c r="AE2277">
        <f>MIS[[#This Row],[OrderAverageTradedPrice]]*MIS[[#This Row],[OrderQuantity]]</f>
        <v>11800</v>
      </c>
      <c r="AF2277">
        <f>MIS[[#This Row],[LTP]]*MIS[[#This Row],[OrderQuantity]]</f>
        <v>8574</v>
      </c>
      <c r="AG2277">
        <f>IF(MIS[[#This Row],[OrderSide]]="SELL",MIS[[#This Row],[VALUE]]-MIS[[#This Row],[LIVE_VALUE]],MIS[[#This Row],[LIVE_VALUE]]-MIS[[#This Row],[VALUE]])</f>
        <v>3226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SENSEX2552082000PE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  <c r="AL2277" t="str">
        <f>MIS[[#This Row],[Broker]]</f>
        <v>JM</v>
      </c>
      <c r="AM2277" t="str">
        <f>MIS[[#This Row],[ClientID]]</f>
        <v>12314576</v>
      </c>
    </row>
    <row r="2278" spans="1:39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323.5</v>
      </c>
      <c r="AE2278">
        <f>MIS[[#This Row],[OrderAverageTradedPrice]]*MIS[[#This Row],[OrderQuantity]]</f>
        <v>23214</v>
      </c>
      <c r="AF2278">
        <f>MIS[[#This Row],[LTP]]*MIS[[#This Row],[OrderQuantity]]</f>
        <v>19410</v>
      </c>
      <c r="AG2278">
        <f>IF(MIS[[#This Row],[OrderSide]]="SELL",MIS[[#This Row],[VALUE]]-MIS[[#This Row],[LIVE_VALUE]],MIS[[#This Row],[LIVE_VALUE]]-MIS[[#This Row],[VALUE]])</f>
        <v>3804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  <c r="AL2278" t="str">
        <f>MIS[[#This Row],[Broker]]</f>
        <v>TGL</v>
      </c>
      <c r="AM2278" t="str">
        <f>MIS[[#This Row],[ClientID]]</f>
        <v>TGL05</v>
      </c>
    </row>
    <row r="2279" spans="1:39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46.6</v>
      </c>
      <c r="AE2279">
        <f>MIS[[#This Row],[OrderAverageTradedPrice]]*MIS[[#This Row],[OrderQuantity]]</f>
        <v>23587.999999999967</v>
      </c>
      <c r="AF2279">
        <f>MIS[[#This Row],[LTP]]*MIS[[#This Row],[OrderQuantity]]</f>
        <v>15844</v>
      </c>
      <c r="AG2279">
        <f>IF(MIS[[#This Row],[OrderSide]]="SELL",MIS[[#This Row],[VALUE]]-MIS[[#This Row],[LIVE_VALUE]],MIS[[#This Row],[LIVE_VALUE]]-MIS[[#This Row],[VALUE]])</f>
        <v>-7743.9999999999673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SENSEX2552083500CE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  <c r="AL2279" t="str">
        <f>MIS[[#This Row],[Broker]]</f>
        <v>AR</v>
      </c>
      <c r="AM2279" t="str">
        <f>MIS[[#This Row],[ClientID]]</f>
        <v>JPF1A207</v>
      </c>
    </row>
    <row r="2280" spans="1:39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46.6</v>
      </c>
      <c r="AE2280">
        <f>MIS[[#This Row],[OrderAverageTradedPrice]]*MIS[[#This Row],[OrderQuantity]]</f>
        <v>1400</v>
      </c>
      <c r="AF2280">
        <f>MIS[[#This Row],[LTP]]*MIS[[#This Row],[OrderQuantity]]</f>
        <v>932</v>
      </c>
      <c r="AG2280">
        <f>IF(MIS[[#This Row],[OrderSide]]="SELL",MIS[[#This Row],[VALUE]]-MIS[[#This Row],[LIVE_VALUE]],MIS[[#This Row],[LIVE_VALUE]]-MIS[[#This Row],[VALUE]])</f>
        <v>-468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SENSEX2552083500CE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  <c r="AL2280" t="str">
        <f>MIS[[#This Row],[Broker]]</f>
        <v>AR</v>
      </c>
      <c r="AM2280" t="str">
        <f>MIS[[#This Row],[ClientID]]</f>
        <v>JPF1G159</v>
      </c>
    </row>
    <row r="2281" spans="1:39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46.6</v>
      </c>
      <c r="AE2281">
        <f>MIS[[#This Row],[OrderAverageTradedPrice]]*MIS[[#This Row],[OrderQuantity]]</f>
        <v>1400</v>
      </c>
      <c r="AF2281">
        <f>MIS[[#This Row],[LTP]]*MIS[[#This Row],[OrderQuantity]]</f>
        <v>932</v>
      </c>
      <c r="AG2281">
        <f>IF(MIS[[#This Row],[OrderSide]]="SELL",MIS[[#This Row],[VALUE]]-MIS[[#This Row],[LIVE_VALUE]],MIS[[#This Row],[LIVE_VALUE]]-MIS[[#This Row],[VALUE]])</f>
        <v>-468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SENSEX2552083500CE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  <c r="AL2281" t="str">
        <f>MIS[[#This Row],[Broker]]</f>
        <v>AR</v>
      </c>
      <c r="AM2281" t="str">
        <f>MIS[[#This Row],[ClientID]]</f>
        <v>JPF1R203</v>
      </c>
    </row>
    <row r="2282" spans="1:39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46.6</v>
      </c>
      <c r="AE2282">
        <f>MIS[[#This Row],[OrderAverageTradedPrice]]*MIS[[#This Row],[OrderQuantity]]</f>
        <v>1400</v>
      </c>
      <c r="AF2282">
        <f>MIS[[#This Row],[LTP]]*MIS[[#This Row],[OrderQuantity]]</f>
        <v>932</v>
      </c>
      <c r="AG2282">
        <f>IF(MIS[[#This Row],[OrderSide]]="SELL",MIS[[#This Row],[VALUE]]-MIS[[#This Row],[LIVE_VALUE]],MIS[[#This Row],[LIVE_VALUE]]-MIS[[#This Row],[VALUE]])</f>
        <v>-468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SENSEX2552083500CE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  <c r="AL2282" t="str">
        <f>MIS[[#This Row],[Broker]]</f>
        <v>AR</v>
      </c>
      <c r="AM2282" t="str">
        <f>MIS[[#This Row],[ClientID]]</f>
        <v>JPF1S217</v>
      </c>
    </row>
    <row r="2283" spans="1:39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46.6</v>
      </c>
      <c r="AE2283">
        <f>MIS[[#This Row],[OrderAverageTradedPrice]]*MIS[[#This Row],[OrderQuantity]]</f>
        <v>4197</v>
      </c>
      <c r="AF2283">
        <f>MIS[[#This Row],[LTP]]*MIS[[#This Row],[OrderQuantity]]</f>
        <v>2796</v>
      </c>
      <c r="AG2283">
        <f>IF(MIS[[#This Row],[OrderSide]]="SELL",MIS[[#This Row],[VALUE]]-MIS[[#This Row],[LIVE_VALUE]],MIS[[#This Row],[LIVE_VALUE]]-MIS[[#This Row],[VALUE]])</f>
        <v>-1401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SENSEX2552083500CE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  <c r="AL2283" t="str">
        <f>MIS[[#This Row],[Broker]]</f>
        <v>TGL</v>
      </c>
      <c r="AM2283" t="str">
        <f>MIS[[#This Row],[ClientID]]</f>
        <v>TGL05</v>
      </c>
    </row>
    <row r="2284" spans="1:39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250.5</v>
      </c>
      <c r="AE2284">
        <f>MIS[[#This Row],[OrderAverageTradedPrice]]*MIS[[#This Row],[OrderQuantity]]</f>
        <v>19989.99999999996</v>
      </c>
      <c r="AF2284">
        <f>MIS[[#This Row],[LTP]]*MIS[[#This Row],[OrderQuantity]]</f>
        <v>15030</v>
      </c>
      <c r="AG2284">
        <f>IF(MIS[[#This Row],[OrderSide]]="SELL",MIS[[#This Row],[VALUE]]-MIS[[#This Row],[LIVE_VALUE]],MIS[[#This Row],[LIVE_VALUE]]-MIS[[#This Row],[VALUE]])</f>
        <v>4959.99999999996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SENSEX2552082100PE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  <c r="AL2284" t="str">
        <f>MIS[[#This Row],[Broker]]</f>
        <v>TGL</v>
      </c>
      <c r="AM2284" t="str">
        <f>MIS[[#This Row],[ClientID]]</f>
        <v>TGL05</v>
      </c>
    </row>
    <row r="2285" spans="1:39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281</v>
      </c>
      <c r="AE2285">
        <f>MIS[[#This Row],[OrderAverageTradedPrice]]*MIS[[#This Row],[OrderQuantity]]</f>
        <v>20421.99999999996</v>
      </c>
      <c r="AF2285">
        <f>MIS[[#This Row],[LTP]]*MIS[[#This Row],[OrderQuantity]]</f>
        <v>16860</v>
      </c>
      <c r="AG2285">
        <f>IF(MIS[[#This Row],[OrderSide]]="SELL",MIS[[#This Row],[VALUE]]-MIS[[#This Row],[LIVE_VALUE]],MIS[[#This Row],[LIVE_VALUE]]-MIS[[#This Row],[VALUE]])</f>
        <v>3561.99999999996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SENSEX2552082400CE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  <c r="AL2285" t="str">
        <f>MIS[[#This Row],[Broker]]</f>
        <v>TGL</v>
      </c>
      <c r="AM2285" t="str">
        <f>MIS[[#This Row],[ClientID]]</f>
        <v>TGL05</v>
      </c>
    </row>
    <row r="2286" spans="1:39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58.95</v>
      </c>
      <c r="AE2286">
        <f>MIS[[#This Row],[OrderAverageTradedPrice]]*MIS[[#This Row],[OrderQuantity]]</f>
        <v>9073</v>
      </c>
      <c r="AF2286">
        <f>MIS[[#This Row],[LTP]]*MIS[[#This Row],[OrderQuantity]]</f>
        <v>5895</v>
      </c>
      <c r="AG2286">
        <f>IF(MIS[[#This Row],[OrderSide]]="SELL",MIS[[#This Row],[VALUE]]-MIS[[#This Row],[LIVE_VALUE]],MIS[[#This Row],[LIVE_VALUE]]-MIS[[#This Row],[VALUE]])</f>
        <v>-3178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SENSEX2552081100PE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  <c r="AL2286" t="str">
        <f>MIS[[#This Row],[Broker]]</f>
        <v>AR</v>
      </c>
      <c r="AM2286" t="str">
        <f>MIS[[#This Row],[ClientID]]</f>
        <v>JPF1D108</v>
      </c>
    </row>
    <row r="2287" spans="1:39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58.95</v>
      </c>
      <c r="AE2287">
        <f>MIS[[#This Row],[OrderAverageTradedPrice]]*MIS[[#This Row],[OrderQuantity]]</f>
        <v>3625</v>
      </c>
      <c r="AF2287">
        <f>MIS[[#This Row],[LTP]]*MIS[[#This Row],[OrderQuantity]]</f>
        <v>2358</v>
      </c>
      <c r="AG2287">
        <f>IF(MIS[[#This Row],[OrderSide]]="SELL",MIS[[#This Row],[VALUE]]-MIS[[#This Row],[LIVE_VALUE]],MIS[[#This Row],[LIVE_VALUE]]-MIS[[#This Row],[VALUE]])</f>
        <v>-1267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SENSEX2552081100PE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  <c r="AL2287" t="str">
        <f>MIS[[#This Row],[Broker]]</f>
        <v>AR</v>
      </c>
      <c r="AM2287" t="str">
        <f>MIS[[#This Row],[ClientID]]</f>
        <v>JPF1R193</v>
      </c>
    </row>
    <row r="2288" spans="1:39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214.35</v>
      </c>
      <c r="AE2288">
        <f>MIS[[#This Row],[OrderAverageTradedPrice]]*MIS[[#This Row],[OrderQuantity]]</f>
        <v>17517</v>
      </c>
      <c r="AF2288">
        <f>MIS[[#This Row],[LTP]]*MIS[[#This Row],[OrderQuantity]]</f>
        <v>12861</v>
      </c>
      <c r="AG2288">
        <f>IF(MIS[[#This Row],[OrderSide]]="SELL",MIS[[#This Row],[VALUE]]-MIS[[#This Row],[LIVE_VALUE]],MIS[[#This Row],[LIVE_VALUE]]-MIS[[#This Row],[VALUE]])</f>
        <v>4656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SENSEX2552082000PE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  <c r="AL2288" t="str">
        <f>MIS[[#This Row],[Broker]]</f>
        <v>TGL</v>
      </c>
      <c r="AM2288" t="str">
        <f>MIS[[#This Row],[ClientID]]</f>
        <v>TGL05</v>
      </c>
    </row>
    <row r="2289" spans="1:39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32.85</v>
      </c>
      <c r="AE2289">
        <f>MIS[[#This Row],[OrderAverageTradedPrice]]*MIS[[#This Row],[OrderQuantity]]</f>
        <v>3048</v>
      </c>
      <c r="AF2289">
        <f>MIS[[#This Row],[LTP]]*MIS[[#This Row],[OrderQuantity]]</f>
        <v>1971</v>
      </c>
      <c r="AG2289">
        <f>IF(MIS[[#This Row],[OrderSide]]="SELL",MIS[[#This Row],[VALUE]]-MIS[[#This Row],[LIVE_VALUE]],MIS[[#This Row],[LIVE_VALUE]]-MIS[[#This Row],[VALUE]])</f>
        <v>-1077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89" t="str">
        <f>MIS[[#This Row],[TRADING SYMBOL]]</f>
        <v>SENSEX2552083700CE</v>
      </c>
      <c r="AJ2289" t="str">
        <f>IF(RIGHT(MIS[[#This Row],[Main/Hedge]],4)="MAIN","MAIN","HEDGE")</f>
        <v>HEDGE</v>
      </c>
      <c r="AK2289" t="str" cm="1">
        <f t="array" ref="AK2289">_xlfn._xlws.FILTER(Table4[Column1],ISNUMBER(SEARCH(Table4[Column1],MIS[[#This Row],[OrderUniqueIdentifier]])),"")</f>
        <v>NOTREND</v>
      </c>
      <c r="AL2289" t="str">
        <f>MIS[[#This Row],[Broker]]</f>
        <v>TGL</v>
      </c>
      <c r="AM2289" t="str">
        <f>MIS[[#This Row],[ClientID]]</f>
        <v>TGL05</v>
      </c>
    </row>
    <row r="2290" spans="1:39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58.95</v>
      </c>
      <c r="AE2290">
        <f>MIS[[#This Row],[OrderAverageTradedPrice]]*MIS[[#This Row],[OrderQuantity]]</f>
        <v>30720.999999999971</v>
      </c>
      <c r="AF2290">
        <f>MIS[[#This Row],[LTP]]*MIS[[#This Row],[OrderQuantity]]</f>
        <v>20043</v>
      </c>
      <c r="AG2290">
        <f>IF(MIS[[#This Row],[OrderSide]]="SELL",MIS[[#This Row],[VALUE]]-MIS[[#This Row],[LIVE_VALUE]],MIS[[#This Row],[LIVE_VALUE]]-MIS[[#This Row],[VALUE]])</f>
        <v>-10677.999999999971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SENSEX2552081100PE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  <c r="AL2290" t="str">
        <f>MIS[[#This Row],[Broker]]</f>
        <v>AR</v>
      </c>
      <c r="AM2290" t="str">
        <f>MIS[[#This Row],[ClientID]]</f>
        <v>JPF1A207</v>
      </c>
    </row>
    <row r="2291" spans="1:39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34.75</v>
      </c>
      <c r="AE2291">
        <f>MIS[[#This Row],[OrderAverageTradedPrice]]*MIS[[#This Row],[OrderQuantity]]</f>
        <v>3234</v>
      </c>
      <c r="AF2291">
        <f>MIS[[#This Row],[LTP]]*MIS[[#This Row],[OrderQuantity]]</f>
        <v>2085</v>
      </c>
      <c r="AG2291">
        <f>IF(MIS[[#This Row],[OrderSide]]="SELL",MIS[[#This Row],[VALUE]]-MIS[[#This Row],[LIVE_VALUE]],MIS[[#This Row],[LIVE_VALUE]]-MIS[[#This Row],[VALUE]])</f>
        <v>-1149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91" t="str">
        <f>MIS[[#This Row],[TRADING SYMBOL]]</f>
        <v>SENSEX2552080700PE</v>
      </c>
      <c r="AJ2291" t="str">
        <f>IF(RIGHT(MIS[[#This Row],[Main/Hedge]],4)="MAIN","MAIN","HEDGE")</f>
        <v>HEDGE</v>
      </c>
      <c r="AK2291" t="str" cm="1">
        <f t="array" ref="AK2291">_xlfn._xlws.FILTER(Table4[Column1],ISNUMBER(SEARCH(Table4[Column1],MIS[[#This Row],[OrderUniqueIdentifier]])),"")</f>
        <v>NOTREND</v>
      </c>
      <c r="AL2291" t="str">
        <f>MIS[[#This Row],[Broker]]</f>
        <v>TGL</v>
      </c>
      <c r="AM2291" t="str">
        <f>MIS[[#This Row],[ClientID]]</f>
        <v>TGL05</v>
      </c>
    </row>
    <row r="2292" spans="1:39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58.95</v>
      </c>
      <c r="AE2292">
        <f>MIS[[#This Row],[OrderAverageTradedPrice]]*MIS[[#This Row],[OrderQuantity]]</f>
        <v>1820</v>
      </c>
      <c r="AF2292">
        <f>MIS[[#This Row],[LTP]]*MIS[[#This Row],[OrderQuantity]]</f>
        <v>1179</v>
      </c>
      <c r="AG2292">
        <f>IF(MIS[[#This Row],[OrderSide]]="SELL",MIS[[#This Row],[VALUE]]-MIS[[#This Row],[LIVE_VALUE]],MIS[[#This Row],[LIVE_VALUE]]-MIS[[#This Row],[VALUE]])</f>
        <v>-641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SENSEX2552081100PE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  <c r="AL2292" t="str">
        <f>MIS[[#This Row],[Broker]]</f>
        <v>AR</v>
      </c>
      <c r="AM2292" t="str">
        <f>MIS[[#This Row],[ClientID]]</f>
        <v>JPF1S217</v>
      </c>
    </row>
    <row r="2293" spans="1:39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58.95</v>
      </c>
      <c r="AE2293">
        <f>MIS[[#This Row],[OrderAverageTradedPrice]]*MIS[[#This Row],[OrderQuantity]]</f>
        <v>1840</v>
      </c>
      <c r="AF2293">
        <f>MIS[[#This Row],[LTP]]*MIS[[#This Row],[OrderQuantity]]</f>
        <v>1179</v>
      </c>
      <c r="AG2293">
        <f>IF(MIS[[#This Row],[OrderSide]]="SELL",MIS[[#This Row],[VALUE]]-MIS[[#This Row],[LIVE_VALUE]],MIS[[#This Row],[LIVE_VALUE]]-MIS[[#This Row],[VALUE]])</f>
        <v>-661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SENSEX2552081100PE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  <c r="AL2293" t="str">
        <f>MIS[[#This Row],[Broker]]</f>
        <v>AR</v>
      </c>
      <c r="AM2293" t="str">
        <f>MIS[[#This Row],[ClientID]]</f>
        <v>JPF1G159</v>
      </c>
    </row>
    <row r="2294" spans="1:39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58.95</v>
      </c>
      <c r="AE2294">
        <f>MIS[[#This Row],[OrderAverageTradedPrice]]*MIS[[#This Row],[OrderQuantity]]</f>
        <v>1840</v>
      </c>
      <c r="AF2294">
        <f>MIS[[#This Row],[LTP]]*MIS[[#This Row],[OrderQuantity]]</f>
        <v>1179</v>
      </c>
      <c r="AG2294">
        <f>IF(MIS[[#This Row],[OrderSide]]="SELL",MIS[[#This Row],[VALUE]]-MIS[[#This Row],[LIVE_VALUE]],MIS[[#This Row],[LIVE_VALUE]]-MIS[[#This Row],[VALUE]])</f>
        <v>-661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SENSEX2552081100PE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  <c r="AL2294" t="str">
        <f>MIS[[#This Row],[Broker]]</f>
        <v>AR</v>
      </c>
      <c r="AM2294" t="str">
        <f>MIS[[#This Row],[ClientID]]</f>
        <v>JPF1R203</v>
      </c>
    </row>
    <row r="2295" spans="1:39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58.95</v>
      </c>
      <c r="AE2295">
        <f>MIS[[#This Row],[OrderAverageTradedPrice]]*MIS[[#This Row],[OrderQuantity]]</f>
        <v>5538</v>
      </c>
      <c r="AF2295">
        <f>MIS[[#This Row],[LTP]]*MIS[[#This Row],[OrderQuantity]]</f>
        <v>3537</v>
      </c>
      <c r="AG2295">
        <f>IF(MIS[[#This Row],[OrderSide]]="SELL",MIS[[#This Row],[VALUE]]-MIS[[#This Row],[LIVE_VALUE]],MIS[[#This Row],[LIVE_VALUE]]-MIS[[#This Row],[VALUE]])</f>
        <v>-2001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SENSEX2552081100PE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  <c r="AL2295" t="str">
        <f>MIS[[#This Row],[Broker]]</f>
        <v>TGL</v>
      </c>
      <c r="AM2295" t="str">
        <f>MIS[[#This Row],[ClientID]]</f>
        <v>TGL05</v>
      </c>
    </row>
    <row r="2296" spans="1:39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65.75</v>
      </c>
      <c r="AE2296">
        <f>MIS[[#This Row],[OrderAverageTradedPrice]]*MIS[[#This Row],[OrderQuantity]]</f>
        <v>17077.999999999985</v>
      </c>
      <c r="AF2296">
        <f>MIS[[#This Row],[LTP]]*MIS[[#This Row],[OrderQuantity]]</f>
        <v>11835</v>
      </c>
      <c r="AG2296">
        <f>IF(MIS[[#This Row],[OrderSide]]="SELL",MIS[[#This Row],[VALUE]]-MIS[[#This Row],[LIVE_VALUE]],MIS[[#This Row],[LIVE_VALUE]]-MIS[[#This Row],[VALUE]])</f>
        <v>-5242.9999999999854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SENSEX2552083300CE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  <c r="AL2296" t="str">
        <f>MIS[[#This Row],[Broker]]</f>
        <v>AR</v>
      </c>
      <c r="AM2296" t="str">
        <f>MIS[[#This Row],[ClientID]]</f>
        <v>JPF1A197</v>
      </c>
    </row>
    <row r="2297" spans="1:39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65.75</v>
      </c>
      <c r="AE2297">
        <f>MIS[[#This Row],[OrderAverageTradedPrice]]*MIS[[#This Row],[OrderQuantity]]</f>
        <v>16822.999999999996</v>
      </c>
      <c r="AF2297">
        <f>MIS[[#This Row],[LTP]]*MIS[[#This Row],[OrderQuantity]]</f>
        <v>11835</v>
      </c>
      <c r="AG2297">
        <f>IF(MIS[[#This Row],[OrderSide]]="SELL",MIS[[#This Row],[VALUE]]-MIS[[#This Row],[LIVE_VALUE]],MIS[[#This Row],[LIVE_VALUE]]-MIS[[#This Row],[VALUE]])</f>
        <v>-4987.9999999999964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SENSEX2552083300CE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  <c r="AL2297" t="str">
        <f>MIS[[#This Row],[Broker]]</f>
        <v>AR</v>
      </c>
      <c r="AM2297" t="str">
        <f>MIS[[#This Row],[ClientID]]</f>
        <v>JPF1K110</v>
      </c>
    </row>
    <row r="2298" spans="1:39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65.75</v>
      </c>
      <c r="AE2298">
        <f>MIS[[#This Row],[OrderAverageTradedPrice]]*MIS[[#This Row],[OrderQuantity]]</f>
        <v>7593</v>
      </c>
      <c r="AF2298">
        <f>MIS[[#This Row],[LTP]]*MIS[[#This Row],[OrderQuantity]]</f>
        <v>5260</v>
      </c>
      <c r="AG2298">
        <f>IF(MIS[[#This Row],[OrderSide]]="SELL",MIS[[#This Row],[VALUE]]-MIS[[#This Row],[LIVE_VALUE]],MIS[[#This Row],[LIVE_VALUE]]-MIS[[#This Row],[VALUE]])</f>
        <v>-2333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SENSEX2552083300CE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  <c r="AL2298" t="str">
        <f>MIS[[#This Row],[Broker]]</f>
        <v>AR</v>
      </c>
      <c r="AM2298" t="str">
        <f>MIS[[#This Row],[ClientID]]</f>
        <v>JPF1N117</v>
      </c>
    </row>
    <row r="2299" spans="1:39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65.75</v>
      </c>
      <c r="AE2299">
        <f>MIS[[#This Row],[OrderAverageTradedPrice]]*MIS[[#This Row],[OrderQuantity]]</f>
        <v>15160</v>
      </c>
      <c r="AF2299">
        <f>MIS[[#This Row],[LTP]]*MIS[[#This Row],[OrderQuantity]]</f>
        <v>10520</v>
      </c>
      <c r="AG2299">
        <f>IF(MIS[[#This Row],[OrderSide]]="SELL",MIS[[#This Row],[VALUE]]-MIS[[#This Row],[LIVE_VALUE]],MIS[[#This Row],[LIVE_VALUE]]-MIS[[#This Row],[VALUE]])</f>
        <v>-4640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SENSEX2552083300CE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  <c r="AL2299" t="str">
        <f>MIS[[#This Row],[Broker]]</f>
        <v>AR</v>
      </c>
      <c r="AM2299" t="str">
        <f>MIS[[#This Row],[ClientID]]</f>
        <v>JPF1R197</v>
      </c>
    </row>
    <row r="2300" spans="1:39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65.75</v>
      </c>
      <c r="AE2300">
        <f>MIS[[#This Row],[OrderAverageTradedPrice]]*MIS[[#This Row],[OrderQuantity]]</f>
        <v>7461</v>
      </c>
      <c r="AF2300">
        <f>MIS[[#This Row],[LTP]]*MIS[[#This Row],[OrderQuantity]]</f>
        <v>5260</v>
      </c>
      <c r="AG2300">
        <f>IF(MIS[[#This Row],[OrderSide]]="SELL",MIS[[#This Row],[VALUE]]-MIS[[#This Row],[LIVE_VALUE]],MIS[[#This Row],[LIVE_VALUE]]-MIS[[#This Row],[VALUE]])</f>
        <v>-2201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SENSEX2552083300CE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  <c r="AL2300" t="str">
        <f>MIS[[#This Row],[Broker]]</f>
        <v>AR</v>
      </c>
      <c r="AM2300" t="str">
        <f>MIS[[#This Row],[ClientID]]</f>
        <v>JPF1R202</v>
      </c>
    </row>
    <row r="2301" spans="1:39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55.45</v>
      </c>
      <c r="AE2301">
        <f>MIS[[#This Row],[OrderAverageTradedPrice]]*MIS[[#This Row],[OrderQuantity]]</f>
        <v>6480</v>
      </c>
      <c r="AF2301">
        <f>MIS[[#This Row],[LTP]]*MIS[[#This Row],[OrderQuantity]]</f>
        <v>4436</v>
      </c>
      <c r="AG2301">
        <f>IF(MIS[[#This Row],[OrderSide]]="SELL",MIS[[#This Row],[VALUE]]-MIS[[#This Row],[LIVE_VALUE]],MIS[[#This Row],[LIVE_VALUE]]-MIS[[#This Row],[VALUE]])</f>
        <v>-2044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SENSEX2552083400CE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  <c r="AL2301" t="str">
        <f>MIS[[#This Row],[Broker]]</f>
        <v>AR</v>
      </c>
      <c r="AM2301" t="str">
        <f>MIS[[#This Row],[ClientID]]</f>
        <v>JPF1R202</v>
      </c>
    </row>
    <row r="2302" spans="1:39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65.75</v>
      </c>
      <c r="AE2302">
        <f>MIS[[#This Row],[OrderAverageTradedPrice]]*MIS[[#This Row],[OrderQuantity]]</f>
        <v>5676</v>
      </c>
      <c r="AF2302">
        <f>MIS[[#This Row],[LTP]]*MIS[[#This Row],[OrderQuantity]]</f>
        <v>3945</v>
      </c>
      <c r="AG2302">
        <f>IF(MIS[[#This Row],[OrderSide]]="SELL",MIS[[#This Row],[VALUE]]-MIS[[#This Row],[LIVE_VALUE]],MIS[[#This Row],[LIVE_VALUE]]-MIS[[#This Row],[VALUE]])</f>
        <v>-1731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SENSEX2552083300CE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  <c r="AL2302" t="str">
        <f>MIS[[#This Row],[Broker]]</f>
        <v>AR</v>
      </c>
      <c r="AM2302" t="str">
        <f>MIS[[#This Row],[ClientID]]</f>
        <v>JPS7A101</v>
      </c>
    </row>
    <row r="2303" spans="1:39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65.75</v>
      </c>
      <c r="AE2303">
        <f>MIS[[#This Row],[OrderAverageTradedPrice]]*MIS[[#This Row],[OrderQuantity]]</f>
        <v>17051.999999999996</v>
      </c>
      <c r="AF2303">
        <f>MIS[[#This Row],[LTP]]*MIS[[#This Row],[OrderQuantity]]</f>
        <v>11835</v>
      </c>
      <c r="AG2303">
        <f>IF(MIS[[#This Row],[OrderSide]]="SELL",MIS[[#This Row],[VALUE]]-MIS[[#This Row],[LIVE_VALUE]],MIS[[#This Row],[LIVE_VALUE]]-MIS[[#This Row],[VALUE]])</f>
        <v>-5216.9999999999964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SENSEX2552083300CE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  <c r="AL2303" t="str">
        <f>MIS[[#This Row],[Broker]]</f>
        <v>AR</v>
      </c>
      <c r="AM2303" t="str">
        <f>MIS[[#This Row],[ClientID]]</f>
        <v>GKOHN3R110</v>
      </c>
    </row>
    <row r="2304" spans="1:39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65.75</v>
      </c>
      <c r="AE2304">
        <f>MIS[[#This Row],[OrderAverageTradedPrice]]*MIS[[#This Row],[OrderQuantity]]</f>
        <v>3782</v>
      </c>
      <c r="AF2304">
        <f>MIS[[#This Row],[LTP]]*MIS[[#This Row],[OrderQuantity]]</f>
        <v>2630</v>
      </c>
      <c r="AG2304">
        <f>IF(MIS[[#This Row],[OrderSide]]="SELL",MIS[[#This Row],[VALUE]]-MIS[[#This Row],[LIVE_VALUE]],MIS[[#This Row],[LIVE_VALUE]]-MIS[[#This Row],[VALUE]])</f>
        <v>-1152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SENSEX2552083300CE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  <c r="AL2304" t="str">
        <f>MIS[[#This Row],[Broker]]</f>
        <v>AR</v>
      </c>
      <c r="AM2304" t="str">
        <f>MIS[[#This Row],[ClientID]]</f>
        <v>JPF1A119</v>
      </c>
    </row>
    <row r="2305" spans="1:39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65.75</v>
      </c>
      <c r="AE2305">
        <f>MIS[[#This Row],[OrderAverageTradedPrice]]*MIS[[#This Row],[OrderQuantity]]</f>
        <v>7574</v>
      </c>
      <c r="AF2305">
        <f>MIS[[#This Row],[LTP]]*MIS[[#This Row],[OrderQuantity]]</f>
        <v>5260</v>
      </c>
      <c r="AG2305">
        <f>IF(MIS[[#This Row],[OrderSide]]="SELL",MIS[[#This Row],[VALUE]]-MIS[[#This Row],[LIVE_VALUE]],MIS[[#This Row],[LIVE_VALUE]]-MIS[[#This Row],[VALUE]])</f>
        <v>-2314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SENSEX2552083300CE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  <c r="AL2305" t="str">
        <f>MIS[[#This Row],[Broker]]</f>
        <v>AR</v>
      </c>
      <c r="AM2305" t="str">
        <f>MIS[[#This Row],[ClientID]]</f>
        <v>JPF1A195</v>
      </c>
    </row>
    <row r="2306" spans="1:39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55.45</v>
      </c>
      <c r="AE2306">
        <f>MIS[[#This Row],[OrderAverageTradedPrice]]*MIS[[#This Row],[OrderQuantity]]</f>
        <v>14537.999999999987</v>
      </c>
      <c r="AF2306">
        <f>MIS[[#This Row],[LTP]]*MIS[[#This Row],[OrderQuantity]]</f>
        <v>9981</v>
      </c>
      <c r="AG2306">
        <f>IF(MIS[[#This Row],[OrderSide]]="SELL",MIS[[#This Row],[VALUE]]-MIS[[#This Row],[LIVE_VALUE]],MIS[[#This Row],[LIVE_VALUE]]-MIS[[#This Row],[VALUE]])</f>
        <v>-4556.9999999999873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SENSEX2552083400CE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  <c r="AL2306" t="str">
        <f>MIS[[#This Row],[Broker]]</f>
        <v>AR</v>
      </c>
      <c r="AM2306" t="str">
        <f>MIS[[#This Row],[ClientID]]</f>
        <v>JPF1A197</v>
      </c>
    </row>
    <row r="2307" spans="1:39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65.75</v>
      </c>
      <c r="AE2307">
        <f>MIS[[#This Row],[OrderAverageTradedPrice]]*MIS[[#This Row],[OrderQuantity]]</f>
        <v>5688</v>
      </c>
      <c r="AF2307">
        <f>MIS[[#This Row],[LTP]]*MIS[[#This Row],[OrderQuantity]]</f>
        <v>3945</v>
      </c>
      <c r="AG2307">
        <f>IF(MIS[[#This Row],[OrderSide]]="SELL",MIS[[#This Row],[VALUE]]-MIS[[#This Row],[LIVE_VALUE]],MIS[[#This Row],[LIVE_VALUE]]-MIS[[#This Row],[VALUE]])</f>
        <v>-1743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SENSEX2552083300CE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  <c r="AL2307" t="str">
        <f>MIS[[#This Row],[Broker]]</f>
        <v>AR</v>
      </c>
      <c r="AM2307" t="str">
        <f>MIS[[#This Row],[ClientID]]</f>
        <v>JPF1A229</v>
      </c>
    </row>
    <row r="2308" spans="1:39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55.45</v>
      </c>
      <c r="AE2308">
        <f>MIS[[#This Row],[OrderAverageTradedPrice]]*MIS[[#This Row],[OrderQuantity]]</f>
        <v>14535</v>
      </c>
      <c r="AF2308">
        <f>MIS[[#This Row],[LTP]]*MIS[[#This Row],[OrderQuantity]]</f>
        <v>9981</v>
      </c>
      <c r="AG2308">
        <f>IF(MIS[[#This Row],[OrderSide]]="SELL",MIS[[#This Row],[VALUE]]-MIS[[#This Row],[LIVE_VALUE]],MIS[[#This Row],[LIVE_VALUE]]-MIS[[#This Row],[VALUE]])</f>
        <v>-4554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SENSEX2552083400CE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  <c r="AL2308" t="str">
        <f>MIS[[#This Row],[Broker]]</f>
        <v>AR</v>
      </c>
      <c r="AM2308" t="str">
        <f>MIS[[#This Row],[ClientID]]</f>
        <v>JPF1K110</v>
      </c>
    </row>
    <row r="2309" spans="1:39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46.6</v>
      </c>
      <c r="AE2309">
        <f>MIS[[#This Row],[OrderAverageTradedPrice]]*MIS[[#This Row],[OrderQuantity]]</f>
        <v>12612.999999999995</v>
      </c>
      <c r="AF2309">
        <f>MIS[[#This Row],[LTP]]*MIS[[#This Row],[OrderQuantity]]</f>
        <v>8388</v>
      </c>
      <c r="AG2309">
        <f>IF(MIS[[#This Row],[OrderSide]]="SELL",MIS[[#This Row],[VALUE]]-MIS[[#This Row],[LIVE_VALUE]],MIS[[#This Row],[LIVE_VALUE]]-MIS[[#This Row],[VALUE]])</f>
        <v>-4224.9999999999945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SENSEX2552083500CE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  <c r="AL2309" t="str">
        <f>MIS[[#This Row],[Broker]]</f>
        <v>AR</v>
      </c>
      <c r="AM2309" t="str">
        <f>MIS[[#This Row],[ClientID]]</f>
        <v>JPF1K110</v>
      </c>
    </row>
    <row r="2310" spans="1:39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65.75</v>
      </c>
      <c r="AE2310">
        <f>MIS[[#This Row],[OrderAverageTradedPrice]]*MIS[[#This Row],[OrderQuantity]]</f>
        <v>7570</v>
      </c>
      <c r="AF2310">
        <f>MIS[[#This Row],[LTP]]*MIS[[#This Row],[OrderQuantity]]</f>
        <v>5260</v>
      </c>
      <c r="AG2310">
        <f>IF(MIS[[#This Row],[OrderSide]]="SELL",MIS[[#This Row],[VALUE]]-MIS[[#This Row],[LIVE_VALUE]],MIS[[#This Row],[LIVE_VALUE]]-MIS[[#This Row],[VALUE]])</f>
        <v>-2310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SENSEX2552083300CE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  <c r="AL2310" t="str">
        <f>MIS[[#This Row],[Broker]]</f>
        <v>AR</v>
      </c>
      <c r="AM2310" t="str">
        <f>MIS[[#This Row],[ClientID]]</f>
        <v>JPF1N112</v>
      </c>
    </row>
    <row r="2311" spans="1:39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55.45</v>
      </c>
      <c r="AE2311">
        <f>MIS[[#This Row],[OrderAverageTradedPrice]]*MIS[[#This Row],[OrderQuantity]]</f>
        <v>6476</v>
      </c>
      <c r="AF2311">
        <f>MIS[[#This Row],[LTP]]*MIS[[#This Row],[OrderQuantity]]</f>
        <v>4436</v>
      </c>
      <c r="AG2311">
        <f>IF(MIS[[#This Row],[OrderSide]]="SELL",MIS[[#This Row],[VALUE]]-MIS[[#This Row],[LIVE_VALUE]],MIS[[#This Row],[LIVE_VALUE]]-MIS[[#This Row],[VALUE]])</f>
        <v>-2040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SENSEX2552083400CE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  <c r="AL2311" t="str">
        <f>MIS[[#This Row],[Broker]]</f>
        <v>AR</v>
      </c>
      <c r="AM2311" t="str">
        <f>MIS[[#This Row],[ClientID]]</f>
        <v>JPF1N117</v>
      </c>
    </row>
    <row r="2312" spans="1:39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65.75</v>
      </c>
      <c r="AE2312">
        <f>MIS[[#This Row],[OrderAverageTradedPrice]]*MIS[[#This Row],[OrderQuantity]]</f>
        <v>5667.9999999999955</v>
      </c>
      <c r="AF2312">
        <f>MIS[[#This Row],[LTP]]*MIS[[#This Row],[OrderQuantity]]</f>
        <v>3945</v>
      </c>
      <c r="AG2312">
        <f>IF(MIS[[#This Row],[OrderSide]]="SELL",MIS[[#This Row],[VALUE]]-MIS[[#This Row],[LIVE_VALUE]],MIS[[#This Row],[LIVE_VALUE]]-MIS[[#This Row],[VALUE]])</f>
        <v>-1722.9999999999955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SENSEX2552083300CE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  <c r="AL2312" t="str">
        <f>MIS[[#This Row],[Broker]]</f>
        <v>AR</v>
      </c>
      <c r="AM2312" t="str">
        <f>MIS[[#This Row],[ClientID]]</f>
        <v>JPF1R123</v>
      </c>
    </row>
    <row r="2313" spans="1:39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55.45</v>
      </c>
      <c r="AE2313">
        <f>MIS[[#This Row],[OrderAverageTradedPrice]]*MIS[[#This Row],[OrderQuantity]]</f>
        <v>4851</v>
      </c>
      <c r="AF2313">
        <f>MIS[[#This Row],[LTP]]*MIS[[#This Row],[OrderQuantity]]</f>
        <v>3327</v>
      </c>
      <c r="AG2313">
        <f>IF(MIS[[#This Row],[OrderSide]]="SELL",MIS[[#This Row],[VALUE]]-MIS[[#This Row],[LIVE_VALUE]],MIS[[#This Row],[LIVE_VALUE]]-MIS[[#This Row],[VALUE]])</f>
        <v>-1524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SENSEX2552083400CE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  <c r="AL2313" t="str">
        <f>MIS[[#This Row],[Broker]]</f>
        <v>AR</v>
      </c>
      <c r="AM2313" t="str">
        <f>MIS[[#This Row],[ClientID]]</f>
        <v>JPF1R123</v>
      </c>
    </row>
    <row r="2314" spans="1:39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55.45</v>
      </c>
      <c r="AE2314">
        <f>MIS[[#This Row],[OrderAverageTradedPrice]]*MIS[[#This Row],[OrderQuantity]]</f>
        <v>12951</v>
      </c>
      <c r="AF2314">
        <f>MIS[[#This Row],[LTP]]*MIS[[#This Row],[OrderQuantity]]</f>
        <v>8872</v>
      </c>
      <c r="AG2314">
        <f>IF(MIS[[#This Row],[OrderSide]]="SELL",MIS[[#This Row],[VALUE]]-MIS[[#This Row],[LIVE_VALUE]],MIS[[#This Row],[LIVE_VALUE]]-MIS[[#This Row],[VALUE]])</f>
        <v>-4079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SENSEX2552083400CE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  <c r="AL2314" t="str">
        <f>MIS[[#This Row],[Broker]]</f>
        <v>AR</v>
      </c>
      <c r="AM2314" t="str">
        <f>MIS[[#This Row],[ClientID]]</f>
        <v>JPF1R197</v>
      </c>
    </row>
    <row r="2315" spans="1:39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46.6</v>
      </c>
      <c r="AE2315">
        <f>MIS[[#This Row],[OrderAverageTradedPrice]]*MIS[[#This Row],[OrderQuantity]]</f>
        <v>5591</v>
      </c>
      <c r="AF2315">
        <f>MIS[[#This Row],[LTP]]*MIS[[#This Row],[OrderQuantity]]</f>
        <v>3728</v>
      </c>
      <c r="AG2315">
        <f>IF(MIS[[#This Row],[OrderSide]]="SELL",MIS[[#This Row],[VALUE]]-MIS[[#This Row],[LIVE_VALUE]],MIS[[#This Row],[LIVE_VALUE]]-MIS[[#This Row],[VALUE]])</f>
        <v>-1863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SENSEX2552083500CE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  <c r="AL2315" t="str">
        <f>MIS[[#This Row],[Broker]]</f>
        <v>AR</v>
      </c>
      <c r="AM2315" t="str">
        <f>MIS[[#This Row],[ClientID]]</f>
        <v>JPF1R202</v>
      </c>
    </row>
    <row r="2316" spans="1:39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65.75</v>
      </c>
      <c r="AE2316">
        <f>MIS[[#This Row],[OrderAverageTradedPrice]]*MIS[[#This Row],[OrderQuantity]]</f>
        <v>13233.999999999996</v>
      </c>
      <c r="AF2316">
        <f>MIS[[#This Row],[LTP]]*MIS[[#This Row],[OrderQuantity]]</f>
        <v>9205</v>
      </c>
      <c r="AG2316">
        <f>IF(MIS[[#This Row],[OrderSide]]="SELL",MIS[[#This Row],[VALUE]]-MIS[[#This Row],[LIVE_VALUE]],MIS[[#This Row],[LIVE_VALUE]]-MIS[[#This Row],[VALUE]])</f>
        <v>-4028.9999999999964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SENSEX2552083300CE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  <c r="AL2316" t="str">
        <f>MIS[[#This Row],[Broker]]</f>
        <v>AR</v>
      </c>
      <c r="AM2316" t="str">
        <f>MIS[[#This Row],[ClientID]]</f>
        <v>JPF1S132</v>
      </c>
    </row>
    <row r="2317" spans="1:39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55.45</v>
      </c>
      <c r="AE2317">
        <f>MIS[[#This Row],[OrderAverageTradedPrice]]*MIS[[#This Row],[OrderQuantity]]</f>
        <v>11326</v>
      </c>
      <c r="AF2317">
        <f>MIS[[#This Row],[LTP]]*MIS[[#This Row],[OrderQuantity]]</f>
        <v>7763</v>
      </c>
      <c r="AG2317">
        <f>IF(MIS[[#This Row],[OrderSide]]="SELL",MIS[[#This Row],[VALUE]]-MIS[[#This Row],[LIVE_VALUE]],MIS[[#This Row],[LIVE_VALUE]]-MIS[[#This Row],[VALUE]])</f>
        <v>-3563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SENSEX2552083400CE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  <c r="AL2317" t="str">
        <f>MIS[[#This Row],[Broker]]</f>
        <v>AR</v>
      </c>
      <c r="AM2317" t="str">
        <f>MIS[[#This Row],[ClientID]]</f>
        <v>JPF1S132</v>
      </c>
    </row>
    <row r="2318" spans="1:39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65.75</v>
      </c>
      <c r="AE2318">
        <f>MIS[[#This Row],[OrderAverageTradedPrice]]*MIS[[#This Row],[OrderQuantity]]</f>
        <v>11344.999999999993</v>
      </c>
      <c r="AF2318">
        <f>MIS[[#This Row],[LTP]]*MIS[[#This Row],[OrderQuantity]]</f>
        <v>7890</v>
      </c>
      <c r="AG2318">
        <f>IF(MIS[[#This Row],[OrderSide]]="SELL",MIS[[#This Row],[VALUE]]-MIS[[#This Row],[LIVE_VALUE]],MIS[[#This Row],[LIVE_VALUE]]-MIS[[#This Row],[VALUE]])</f>
        <v>-3454.9999999999927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SENSEX2552083300CE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  <c r="AL2318" t="str">
        <f>MIS[[#This Row],[Broker]]</f>
        <v>AR</v>
      </c>
      <c r="AM2318" t="str">
        <f>MIS[[#This Row],[ClientID]]</f>
        <v>JPF1S215</v>
      </c>
    </row>
    <row r="2319" spans="1:39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65.75</v>
      </c>
      <c r="AE2319">
        <f>MIS[[#This Row],[OrderAverageTradedPrice]]*MIS[[#This Row],[OrderQuantity]]</f>
        <v>7563</v>
      </c>
      <c r="AF2319">
        <f>MIS[[#This Row],[LTP]]*MIS[[#This Row],[OrderQuantity]]</f>
        <v>5260</v>
      </c>
      <c r="AG2319">
        <f>IF(MIS[[#This Row],[OrderSide]]="SELL",MIS[[#This Row],[VALUE]]-MIS[[#This Row],[LIVE_VALUE]],MIS[[#This Row],[LIVE_VALUE]]-MIS[[#This Row],[VALUE]])</f>
        <v>-2303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SENSEX2552083300CE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  <c r="AL2319" t="str">
        <f>MIS[[#This Row],[Broker]]</f>
        <v>AR</v>
      </c>
      <c r="AM2319" t="str">
        <f>MIS[[#This Row],[ClientID]]</f>
        <v>JPF1V110</v>
      </c>
    </row>
    <row r="2320" spans="1:39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55.45</v>
      </c>
      <c r="AE2320">
        <f>MIS[[#This Row],[OrderAverageTradedPrice]]*MIS[[#This Row],[OrderQuantity]]</f>
        <v>6481</v>
      </c>
      <c r="AF2320">
        <f>MIS[[#This Row],[LTP]]*MIS[[#This Row],[OrderQuantity]]</f>
        <v>4436</v>
      </c>
      <c r="AG2320">
        <f>IF(MIS[[#This Row],[OrderSide]]="SELL",MIS[[#This Row],[VALUE]]-MIS[[#This Row],[LIVE_VALUE]],MIS[[#This Row],[LIVE_VALUE]]-MIS[[#This Row],[VALUE]])</f>
        <v>-2045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SENSEX2552083400CE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  <c r="AL2320" t="str">
        <f>MIS[[#This Row],[Broker]]</f>
        <v>AR</v>
      </c>
      <c r="AM2320" t="str">
        <f>MIS[[#This Row],[ClientID]]</f>
        <v>JPF1V110</v>
      </c>
    </row>
    <row r="2321" spans="1:39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65.75</v>
      </c>
      <c r="AE2321">
        <f>MIS[[#This Row],[OrderAverageTradedPrice]]*MIS[[#This Row],[OrderQuantity]]</f>
        <v>7576</v>
      </c>
      <c r="AF2321">
        <f>MIS[[#This Row],[LTP]]*MIS[[#This Row],[OrderQuantity]]</f>
        <v>5260</v>
      </c>
      <c r="AG2321">
        <f>IF(MIS[[#This Row],[OrderSide]]="SELL",MIS[[#This Row],[VALUE]]-MIS[[#This Row],[LIVE_VALUE]],MIS[[#This Row],[LIVE_VALUE]]-MIS[[#This Row],[VALUE]])</f>
        <v>-2316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SENSEX2552083300CE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  <c r="AL2321" t="str">
        <f>MIS[[#This Row],[Broker]]</f>
        <v>AR</v>
      </c>
      <c r="AM2321" t="str">
        <f>MIS[[#This Row],[ClientID]]</f>
        <v>JPS10M103</v>
      </c>
    </row>
    <row r="2322" spans="1:39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55.45</v>
      </c>
      <c r="AE2322">
        <f>MIS[[#This Row],[OrderAverageTradedPrice]]*MIS[[#This Row],[OrderQuantity]]</f>
        <v>4846.9999999999982</v>
      </c>
      <c r="AF2322">
        <f>MIS[[#This Row],[LTP]]*MIS[[#This Row],[OrderQuantity]]</f>
        <v>3327</v>
      </c>
      <c r="AG2322">
        <f>IF(MIS[[#This Row],[OrderSide]]="SELL",MIS[[#This Row],[VALUE]]-MIS[[#This Row],[LIVE_VALUE]],MIS[[#This Row],[LIVE_VALUE]]-MIS[[#This Row],[VALUE]])</f>
        <v>-1519.9999999999982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SENSEX2552083400CE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  <c r="AL2322" t="str">
        <f>MIS[[#This Row],[Broker]]</f>
        <v>AR</v>
      </c>
      <c r="AM2322" t="str">
        <f>MIS[[#This Row],[ClientID]]</f>
        <v>JPS7A101</v>
      </c>
    </row>
    <row r="2323" spans="1:39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55.45</v>
      </c>
      <c r="AE2323">
        <f>MIS[[#This Row],[OrderAverageTradedPrice]]*MIS[[#This Row],[OrderQuantity]]</f>
        <v>14734.999999999998</v>
      </c>
      <c r="AF2323">
        <f>MIS[[#This Row],[LTP]]*MIS[[#This Row],[OrderQuantity]]</f>
        <v>9981</v>
      </c>
      <c r="AG2323">
        <f>IF(MIS[[#This Row],[OrderSide]]="SELL",MIS[[#This Row],[VALUE]]-MIS[[#This Row],[LIVE_VALUE]],MIS[[#This Row],[LIVE_VALUE]]-MIS[[#This Row],[VALUE]])</f>
        <v>-4753.9999999999982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SENSEX2552083400CE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  <c r="AL2323" t="str">
        <f>MIS[[#This Row],[Broker]]</f>
        <v>AR</v>
      </c>
      <c r="AM2323" t="str">
        <f>MIS[[#This Row],[ClientID]]</f>
        <v>GKOHN3R110</v>
      </c>
    </row>
    <row r="2324" spans="1:39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46.6</v>
      </c>
      <c r="AE2324">
        <f>MIS[[#This Row],[OrderAverageTradedPrice]]*MIS[[#This Row],[OrderQuantity]]</f>
        <v>12726</v>
      </c>
      <c r="AF2324">
        <f>MIS[[#This Row],[LTP]]*MIS[[#This Row],[OrderQuantity]]</f>
        <v>8388</v>
      </c>
      <c r="AG2324">
        <f>IF(MIS[[#This Row],[OrderSide]]="SELL",MIS[[#This Row],[VALUE]]-MIS[[#This Row],[LIVE_VALUE]],MIS[[#This Row],[LIVE_VALUE]]-MIS[[#This Row],[VALUE]])</f>
        <v>-4338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SENSEX2552083500CE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  <c r="AL2324" t="str">
        <f>MIS[[#This Row],[Broker]]</f>
        <v>AR</v>
      </c>
      <c r="AM2324" t="str">
        <f>MIS[[#This Row],[ClientID]]</f>
        <v>GKOHN3R110</v>
      </c>
    </row>
    <row r="2325" spans="1:39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65.75</v>
      </c>
      <c r="AE2325">
        <f>MIS[[#This Row],[OrderAverageTradedPrice]]*MIS[[#This Row],[OrderQuantity]]</f>
        <v>7650</v>
      </c>
      <c r="AF2325">
        <f>MIS[[#This Row],[LTP]]*MIS[[#This Row],[OrderQuantity]]</f>
        <v>5260</v>
      </c>
      <c r="AG2325">
        <f>IF(MIS[[#This Row],[OrderSide]]="SELL",MIS[[#This Row],[VALUE]]-MIS[[#This Row],[LIVE_VALUE]],MIS[[#This Row],[LIVE_VALUE]]-MIS[[#This Row],[VALUE]])</f>
        <v>-2390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SENSEX2552083300CE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  <c r="AL2325" t="str">
        <f>MIS[[#This Row],[Broker]]</f>
        <v>AR</v>
      </c>
      <c r="AM2325" t="str">
        <f>MIS[[#This Row],[ClientID]]</f>
        <v>GKOHNS211</v>
      </c>
    </row>
    <row r="2326" spans="1:39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55.45</v>
      </c>
      <c r="AE2326">
        <f>MIS[[#This Row],[OrderAverageTradedPrice]]*MIS[[#This Row],[OrderQuantity]]</f>
        <v>6541</v>
      </c>
      <c r="AF2326">
        <f>MIS[[#This Row],[LTP]]*MIS[[#This Row],[OrderQuantity]]</f>
        <v>4436</v>
      </c>
      <c r="AG2326">
        <f>IF(MIS[[#This Row],[OrderSide]]="SELL",MIS[[#This Row],[VALUE]]-MIS[[#This Row],[LIVE_VALUE]],MIS[[#This Row],[LIVE_VALUE]]-MIS[[#This Row],[VALUE]])</f>
        <v>-2105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SENSEX2552083400CE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  <c r="AL2326" t="str">
        <f>MIS[[#This Row],[Broker]]</f>
        <v>AR</v>
      </c>
      <c r="AM2326" t="str">
        <f>MIS[[#This Row],[ClientID]]</f>
        <v>GKOHNS211</v>
      </c>
    </row>
    <row r="2327" spans="1:39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65.75</v>
      </c>
      <c r="AE2327">
        <f>MIS[[#This Row],[OrderAverageTradedPrice]]*MIS[[#This Row],[OrderQuantity]]</f>
        <v>3818</v>
      </c>
      <c r="AF2327">
        <f>MIS[[#This Row],[LTP]]*MIS[[#This Row],[OrderQuantity]]</f>
        <v>2630</v>
      </c>
      <c r="AG2327">
        <f>IF(MIS[[#This Row],[OrderSide]]="SELL",MIS[[#This Row],[VALUE]]-MIS[[#This Row],[LIVE_VALUE]],MIS[[#This Row],[LIVE_VALUE]]-MIS[[#This Row],[VALUE]])</f>
        <v>-1188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SENSEX2552083300CE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  <c r="AL2327" t="str">
        <f>MIS[[#This Row],[Broker]]</f>
        <v>AR</v>
      </c>
      <c r="AM2327" t="str">
        <f>MIS[[#This Row],[ClientID]]</f>
        <v>JPA1043</v>
      </c>
    </row>
    <row r="2328" spans="1:39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55.45</v>
      </c>
      <c r="AE2328">
        <f>MIS[[#This Row],[OrderAverageTradedPrice]]*MIS[[#This Row],[OrderQuantity]]</f>
        <v>3262</v>
      </c>
      <c r="AF2328">
        <f>MIS[[#This Row],[LTP]]*MIS[[#This Row],[OrderQuantity]]</f>
        <v>2218</v>
      </c>
      <c r="AG2328">
        <f>IF(MIS[[#This Row],[OrderSide]]="SELL",MIS[[#This Row],[VALUE]]-MIS[[#This Row],[LIVE_VALUE]],MIS[[#This Row],[LIVE_VALUE]]-MIS[[#This Row],[VALUE]])</f>
        <v>-1044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SENSEX2552083400CE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  <c r="AL2328" t="str">
        <f>MIS[[#This Row],[Broker]]</f>
        <v>AR</v>
      </c>
      <c r="AM2328" t="str">
        <f>MIS[[#This Row],[ClientID]]</f>
        <v>JPF1A119</v>
      </c>
    </row>
    <row r="2329" spans="1:39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65.75</v>
      </c>
      <c r="AE2329">
        <f>MIS[[#This Row],[OrderAverageTradedPrice]]*MIS[[#This Row],[OrderQuantity]]</f>
        <v>3814</v>
      </c>
      <c r="AF2329">
        <f>MIS[[#This Row],[LTP]]*MIS[[#This Row],[OrderQuantity]]</f>
        <v>2630</v>
      </c>
      <c r="AG2329">
        <f>IF(MIS[[#This Row],[OrderSide]]="SELL",MIS[[#This Row],[VALUE]]-MIS[[#This Row],[LIVE_VALUE]],MIS[[#This Row],[LIVE_VALUE]]-MIS[[#This Row],[VALUE]])</f>
        <v>-1184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SENSEX2552083300CE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  <c r="AL2329" t="str">
        <f>MIS[[#This Row],[Broker]]</f>
        <v>AR</v>
      </c>
      <c r="AM2329" t="str">
        <f>MIS[[#This Row],[ClientID]]</f>
        <v>JPF1A187</v>
      </c>
    </row>
    <row r="2330" spans="1:39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65.75</v>
      </c>
      <c r="AE2330">
        <f>MIS[[#This Row],[OrderAverageTradedPrice]]*MIS[[#This Row],[OrderQuantity]]</f>
        <v>1905</v>
      </c>
      <c r="AF2330">
        <f>MIS[[#This Row],[LTP]]*MIS[[#This Row],[OrderQuantity]]</f>
        <v>1315</v>
      </c>
      <c r="AG2330">
        <f>IF(MIS[[#This Row],[OrderSide]]="SELL",MIS[[#This Row],[VALUE]]-MIS[[#This Row],[LIVE_VALUE]],MIS[[#This Row],[LIVE_VALUE]]-MIS[[#This Row],[VALUE]])</f>
        <v>-590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SENSEX2552083300CE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  <c r="AL2330" t="str">
        <f>MIS[[#This Row],[Broker]]</f>
        <v>AR</v>
      </c>
      <c r="AM2330" t="str">
        <f>MIS[[#This Row],[ClientID]]</f>
        <v>JPF1A188</v>
      </c>
    </row>
    <row r="2331" spans="1:39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55.45</v>
      </c>
      <c r="AE2331">
        <f>MIS[[#This Row],[OrderAverageTradedPrice]]*MIS[[#This Row],[OrderQuantity]]</f>
        <v>6520</v>
      </c>
      <c r="AF2331">
        <f>MIS[[#This Row],[LTP]]*MIS[[#This Row],[OrderQuantity]]</f>
        <v>4436</v>
      </c>
      <c r="AG2331">
        <f>IF(MIS[[#This Row],[OrderSide]]="SELL",MIS[[#This Row],[VALUE]]-MIS[[#This Row],[LIVE_VALUE]],MIS[[#This Row],[LIVE_VALUE]]-MIS[[#This Row],[VALUE]])</f>
        <v>-2084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SENSEX2552083400CE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  <c r="AL2331" t="str">
        <f>MIS[[#This Row],[Broker]]</f>
        <v>AR</v>
      </c>
      <c r="AM2331" t="str">
        <f>MIS[[#This Row],[ClientID]]</f>
        <v>JPF1A195</v>
      </c>
    </row>
    <row r="2332" spans="1:39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46.6</v>
      </c>
      <c r="AE2332">
        <f>MIS[[#This Row],[OrderAverageTradedPrice]]*MIS[[#This Row],[OrderQuantity]]</f>
        <v>12681.999999999991</v>
      </c>
      <c r="AF2332">
        <f>MIS[[#This Row],[LTP]]*MIS[[#This Row],[OrderQuantity]]</f>
        <v>8388</v>
      </c>
      <c r="AG2332">
        <f>IF(MIS[[#This Row],[OrderSide]]="SELL",MIS[[#This Row],[VALUE]]-MIS[[#This Row],[LIVE_VALUE]],MIS[[#This Row],[LIVE_VALUE]]-MIS[[#This Row],[VALUE]])</f>
        <v>-4293.9999999999909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SENSEX2552083500CE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  <c r="AL2332" t="str">
        <f>MIS[[#This Row],[Broker]]</f>
        <v>AR</v>
      </c>
      <c r="AM2332" t="str">
        <f>MIS[[#This Row],[ClientID]]</f>
        <v>JPF1A197</v>
      </c>
    </row>
    <row r="2333" spans="1:39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55.45</v>
      </c>
      <c r="AE2333">
        <f>MIS[[#This Row],[OrderAverageTradedPrice]]*MIS[[#This Row],[OrderQuantity]]</f>
        <v>4911.9999999999964</v>
      </c>
      <c r="AF2333">
        <f>MIS[[#This Row],[LTP]]*MIS[[#This Row],[OrderQuantity]]</f>
        <v>3327</v>
      </c>
      <c r="AG2333">
        <f>IF(MIS[[#This Row],[OrderSide]]="SELL",MIS[[#This Row],[VALUE]]-MIS[[#This Row],[LIVE_VALUE]],MIS[[#This Row],[LIVE_VALUE]]-MIS[[#This Row],[VALUE]])</f>
        <v>-1584.9999999999964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SENSEX2552083400CE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  <c r="AL2333" t="str">
        <f>MIS[[#This Row],[Broker]]</f>
        <v>AR</v>
      </c>
      <c r="AM2333" t="str">
        <f>MIS[[#This Row],[ClientID]]</f>
        <v>JPF1A229</v>
      </c>
    </row>
    <row r="2334" spans="1:39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46.6</v>
      </c>
      <c r="AE2334">
        <f>MIS[[#This Row],[OrderAverageTradedPrice]]*MIS[[#This Row],[OrderQuantity]]</f>
        <v>4245</v>
      </c>
      <c r="AF2334">
        <f>MIS[[#This Row],[LTP]]*MIS[[#This Row],[OrderQuantity]]</f>
        <v>2796</v>
      </c>
      <c r="AG2334">
        <f>IF(MIS[[#This Row],[OrderSide]]="SELL",MIS[[#This Row],[VALUE]]-MIS[[#This Row],[LIVE_VALUE]],MIS[[#This Row],[LIVE_VALUE]]-MIS[[#This Row],[VALUE]])</f>
        <v>-1449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SENSEX2552083500CE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  <c r="AL2334" t="str">
        <f>MIS[[#This Row],[Broker]]</f>
        <v>AR</v>
      </c>
      <c r="AM2334" t="str">
        <f>MIS[[#This Row],[ClientID]]</f>
        <v>JPF1A229</v>
      </c>
    </row>
    <row r="2335" spans="1:39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65.75</v>
      </c>
      <c r="AE2335">
        <f>MIS[[#This Row],[OrderAverageTradedPrice]]*MIS[[#This Row],[OrderQuantity]]</f>
        <v>7629</v>
      </c>
      <c r="AF2335">
        <f>MIS[[#This Row],[LTP]]*MIS[[#This Row],[OrderQuantity]]</f>
        <v>5260</v>
      </c>
      <c r="AG2335">
        <f>IF(MIS[[#This Row],[OrderSide]]="SELL",MIS[[#This Row],[VALUE]]-MIS[[#This Row],[LIVE_VALUE]],MIS[[#This Row],[LIVE_VALUE]]-MIS[[#This Row],[VALUE]])</f>
        <v>-2369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SENSEX2552083300CE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  <c r="AL2335" t="str">
        <f>MIS[[#This Row],[Broker]]</f>
        <v>AR</v>
      </c>
      <c r="AM2335" t="str">
        <f>MIS[[#This Row],[ClientID]]</f>
        <v>JPF1C156</v>
      </c>
    </row>
    <row r="2336" spans="1:39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55.45</v>
      </c>
      <c r="AE2336">
        <f>MIS[[#This Row],[OrderAverageTradedPrice]]*MIS[[#This Row],[OrderQuantity]]</f>
        <v>6538</v>
      </c>
      <c r="AF2336">
        <f>MIS[[#This Row],[LTP]]*MIS[[#This Row],[OrderQuantity]]</f>
        <v>4436</v>
      </c>
      <c r="AG2336">
        <f>IF(MIS[[#This Row],[OrderSide]]="SELL",MIS[[#This Row],[VALUE]]-MIS[[#This Row],[LIVE_VALUE]],MIS[[#This Row],[LIVE_VALUE]]-MIS[[#This Row],[VALUE]])</f>
        <v>-2102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SENSEX2552083400CE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  <c r="AL2336" t="str">
        <f>MIS[[#This Row],[Broker]]</f>
        <v>AR</v>
      </c>
      <c r="AM2336" t="str">
        <f>MIS[[#This Row],[ClientID]]</f>
        <v>JPF1C156</v>
      </c>
    </row>
    <row r="2337" spans="1:39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65.75</v>
      </c>
      <c r="AE2337">
        <f>MIS[[#This Row],[OrderAverageTradedPrice]]*MIS[[#This Row],[OrderQuantity]]</f>
        <v>9581</v>
      </c>
      <c r="AF2337">
        <f>MIS[[#This Row],[LTP]]*MIS[[#This Row],[OrderQuantity]]</f>
        <v>6575</v>
      </c>
      <c r="AG2337">
        <f>IF(MIS[[#This Row],[OrderSide]]="SELL",MIS[[#This Row],[VALUE]]-MIS[[#This Row],[LIVE_VALUE]],MIS[[#This Row],[LIVE_VALUE]]-MIS[[#This Row],[VALUE]])</f>
        <v>-3006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SENSEX2552083300CE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  <c r="AL2337" t="str">
        <f>MIS[[#This Row],[Broker]]</f>
        <v>AR</v>
      </c>
      <c r="AM2337" t="str">
        <f>MIS[[#This Row],[ClientID]]</f>
        <v>JPF1H158</v>
      </c>
    </row>
    <row r="2338" spans="1:39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75.650000000000006</v>
      </c>
      <c r="AE2338">
        <f>MIS[[#This Row],[OrderAverageTradedPrice]]*MIS[[#This Row],[OrderQuantity]]</f>
        <v>20916.999999999898</v>
      </c>
      <c r="AF2338">
        <f>MIS[[#This Row],[LTP]]*MIS[[#This Row],[OrderQuantity]]</f>
        <v>13617.000000000002</v>
      </c>
      <c r="AG2338">
        <f>IF(MIS[[#This Row],[OrderSide]]="SELL",MIS[[#This Row],[VALUE]]-MIS[[#This Row],[LIVE_VALUE]],MIS[[#This Row],[LIVE_VALUE]]-MIS[[#This Row],[VALUE]])</f>
        <v>-7299.9999999998963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SENSEX2552081300PE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  <c r="AL2338" t="str">
        <f>MIS[[#This Row],[Broker]]</f>
        <v>AR</v>
      </c>
      <c r="AM2338" t="str">
        <f>MIS[[#This Row],[ClientID]]</f>
        <v>JPF1K110</v>
      </c>
    </row>
    <row r="2339" spans="1:39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65.75</v>
      </c>
      <c r="AE2339">
        <f>MIS[[#This Row],[OrderAverageTradedPrice]]*MIS[[#This Row],[OrderQuantity]]</f>
        <v>1904</v>
      </c>
      <c r="AF2339">
        <f>MIS[[#This Row],[LTP]]*MIS[[#This Row],[OrderQuantity]]</f>
        <v>1315</v>
      </c>
      <c r="AG2339">
        <f>IF(MIS[[#This Row],[OrderSide]]="SELL",MIS[[#This Row],[VALUE]]-MIS[[#This Row],[LIVE_VALUE]],MIS[[#This Row],[LIVE_VALUE]]-MIS[[#This Row],[VALUE]])</f>
        <v>-589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SENSEX2552083300CE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  <c r="AL2339" t="str">
        <f>MIS[[#This Row],[Broker]]</f>
        <v>AR</v>
      </c>
      <c r="AM2339" t="str">
        <f>MIS[[#This Row],[ClientID]]</f>
        <v>JPF1K172</v>
      </c>
    </row>
    <row r="2340" spans="1:39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55.45</v>
      </c>
      <c r="AE2340">
        <f>MIS[[#This Row],[OrderAverageTradedPrice]]*MIS[[#This Row],[OrderQuantity]]</f>
        <v>6516</v>
      </c>
      <c r="AF2340">
        <f>MIS[[#This Row],[LTP]]*MIS[[#This Row],[OrderQuantity]]</f>
        <v>4436</v>
      </c>
      <c r="AG2340">
        <f>IF(MIS[[#This Row],[OrderSide]]="SELL",MIS[[#This Row],[VALUE]]-MIS[[#This Row],[LIVE_VALUE]],MIS[[#This Row],[LIVE_VALUE]]-MIS[[#This Row],[VALUE]])</f>
        <v>-2080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SENSEX2552083400CE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  <c r="AL2340" t="str">
        <f>MIS[[#This Row],[Broker]]</f>
        <v>AR</v>
      </c>
      <c r="AM2340" t="str">
        <f>MIS[[#This Row],[ClientID]]</f>
        <v>JPF1N112</v>
      </c>
    </row>
    <row r="2341" spans="1:39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46.6</v>
      </c>
      <c r="AE2341">
        <f>MIS[[#This Row],[OrderAverageTradedPrice]]*MIS[[#This Row],[OrderQuantity]]</f>
        <v>5660</v>
      </c>
      <c r="AF2341">
        <f>MIS[[#This Row],[LTP]]*MIS[[#This Row],[OrderQuantity]]</f>
        <v>3728</v>
      </c>
      <c r="AG2341">
        <f>IF(MIS[[#This Row],[OrderSide]]="SELL",MIS[[#This Row],[VALUE]]-MIS[[#This Row],[LIVE_VALUE]],MIS[[#This Row],[LIVE_VALUE]]-MIS[[#This Row],[VALUE]])</f>
        <v>-1932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SENSEX2552083500CE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  <c r="AL2341" t="str">
        <f>MIS[[#This Row],[Broker]]</f>
        <v>AR</v>
      </c>
      <c r="AM2341" t="str">
        <f>MIS[[#This Row],[ClientID]]</f>
        <v>JPF1N117</v>
      </c>
    </row>
    <row r="2342" spans="1:39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75.650000000000006</v>
      </c>
      <c r="AE2342">
        <f>MIS[[#This Row],[OrderAverageTradedPrice]]*MIS[[#This Row],[OrderQuantity]]</f>
        <v>9319</v>
      </c>
      <c r="AF2342">
        <f>MIS[[#This Row],[LTP]]*MIS[[#This Row],[OrderQuantity]]</f>
        <v>6052</v>
      </c>
      <c r="AG2342">
        <f>IF(MIS[[#This Row],[OrderSide]]="SELL",MIS[[#This Row],[VALUE]]-MIS[[#This Row],[LIVE_VALUE]],MIS[[#This Row],[LIVE_VALUE]]-MIS[[#This Row],[VALUE]])</f>
        <v>-3267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SENSEX2552081300PE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  <c r="AL2342" t="str">
        <f>MIS[[#This Row],[Broker]]</f>
        <v>AR</v>
      </c>
      <c r="AM2342" t="str">
        <f>MIS[[#This Row],[ClientID]]</f>
        <v>JPF1N117</v>
      </c>
    </row>
    <row r="2343" spans="1:39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65.75</v>
      </c>
      <c r="AE2343">
        <f>MIS[[#This Row],[OrderAverageTradedPrice]]*MIS[[#This Row],[OrderQuantity]]</f>
        <v>7624</v>
      </c>
      <c r="AF2343">
        <f>MIS[[#This Row],[LTP]]*MIS[[#This Row],[OrderQuantity]]</f>
        <v>5260</v>
      </c>
      <c r="AG2343">
        <f>IF(MIS[[#This Row],[OrderSide]]="SELL",MIS[[#This Row],[VALUE]]-MIS[[#This Row],[LIVE_VALUE]],MIS[[#This Row],[LIVE_VALUE]]-MIS[[#This Row],[VALUE]])</f>
        <v>-2364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SENSEX2552083300CE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  <c r="AL2343" t="str">
        <f>MIS[[#This Row],[Broker]]</f>
        <v>AR</v>
      </c>
      <c r="AM2343" t="str">
        <f>MIS[[#This Row],[ClientID]]</f>
        <v>JPF1P164</v>
      </c>
    </row>
    <row r="2344" spans="1:39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55.45</v>
      </c>
      <c r="AE2344">
        <f>MIS[[#This Row],[OrderAverageTradedPrice]]*MIS[[#This Row],[OrderQuantity]]</f>
        <v>6536</v>
      </c>
      <c r="AF2344">
        <f>MIS[[#This Row],[LTP]]*MIS[[#This Row],[OrderQuantity]]</f>
        <v>4436</v>
      </c>
      <c r="AG2344">
        <f>IF(MIS[[#This Row],[OrderSide]]="SELL",MIS[[#This Row],[VALUE]]-MIS[[#This Row],[LIVE_VALUE]],MIS[[#This Row],[LIVE_VALUE]]-MIS[[#This Row],[VALUE]])</f>
        <v>-2100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SENSEX2552083400CE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  <c r="AL2344" t="str">
        <f>MIS[[#This Row],[Broker]]</f>
        <v>AR</v>
      </c>
      <c r="AM2344" t="str">
        <f>MIS[[#This Row],[ClientID]]</f>
        <v>JPF1P164</v>
      </c>
    </row>
    <row r="2345" spans="1:39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46.6</v>
      </c>
      <c r="AE2345">
        <f>MIS[[#This Row],[OrderAverageTradedPrice]]*MIS[[#This Row],[OrderQuantity]]</f>
        <v>5659</v>
      </c>
      <c r="AF2345">
        <f>MIS[[#This Row],[LTP]]*MIS[[#This Row],[OrderQuantity]]</f>
        <v>3728</v>
      </c>
      <c r="AG2345">
        <f>IF(MIS[[#This Row],[OrderSide]]="SELL",MIS[[#This Row],[VALUE]]-MIS[[#This Row],[LIVE_VALUE]],MIS[[#This Row],[LIVE_VALUE]]-MIS[[#This Row],[VALUE]])</f>
        <v>-1931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SENSEX2552083500CE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  <c r="AL2345" t="str">
        <f>MIS[[#This Row],[Broker]]</f>
        <v>AR</v>
      </c>
      <c r="AM2345" t="str">
        <f>MIS[[#This Row],[ClientID]]</f>
        <v>JPF1P164</v>
      </c>
    </row>
    <row r="2346" spans="1:39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46.6</v>
      </c>
      <c r="AE2346">
        <f>MIS[[#This Row],[OrderAverageTradedPrice]]*MIS[[#This Row],[OrderQuantity]]</f>
        <v>4230</v>
      </c>
      <c r="AF2346">
        <f>MIS[[#This Row],[LTP]]*MIS[[#This Row],[OrderQuantity]]</f>
        <v>2796</v>
      </c>
      <c r="AG2346">
        <f>IF(MIS[[#This Row],[OrderSide]]="SELL",MIS[[#This Row],[VALUE]]-MIS[[#This Row],[LIVE_VALUE]],MIS[[#This Row],[LIVE_VALUE]]-MIS[[#This Row],[VALUE]])</f>
        <v>-1434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SENSEX2552083500CE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  <c r="AL2346" t="str">
        <f>MIS[[#This Row],[Broker]]</f>
        <v>AR</v>
      </c>
      <c r="AM2346" t="str">
        <f>MIS[[#This Row],[ClientID]]</f>
        <v>JPF1R123</v>
      </c>
    </row>
    <row r="2347" spans="1:39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46.6</v>
      </c>
      <c r="AE2347">
        <f>MIS[[#This Row],[OrderAverageTradedPrice]]*MIS[[#This Row],[OrderQuantity]]</f>
        <v>11291</v>
      </c>
      <c r="AF2347">
        <f>MIS[[#This Row],[LTP]]*MIS[[#This Row],[OrderQuantity]]</f>
        <v>7456</v>
      </c>
      <c r="AG2347">
        <f>IF(MIS[[#This Row],[OrderSide]]="SELL",MIS[[#This Row],[VALUE]]-MIS[[#This Row],[LIVE_VALUE]],MIS[[#This Row],[LIVE_VALUE]]-MIS[[#This Row],[VALUE]])</f>
        <v>-3835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SENSEX2552083500CE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  <c r="AL2347" t="str">
        <f>MIS[[#This Row],[Broker]]</f>
        <v>AR</v>
      </c>
      <c r="AM2347" t="str">
        <f>MIS[[#This Row],[ClientID]]</f>
        <v>JPF1R197</v>
      </c>
    </row>
    <row r="2348" spans="1:39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75.650000000000006</v>
      </c>
      <c r="AE2348">
        <f>MIS[[#This Row],[OrderAverageTradedPrice]]*MIS[[#This Row],[OrderQuantity]]</f>
        <v>18620</v>
      </c>
      <c r="AF2348">
        <f>MIS[[#This Row],[LTP]]*MIS[[#This Row],[OrderQuantity]]</f>
        <v>12104</v>
      </c>
      <c r="AG2348">
        <f>IF(MIS[[#This Row],[OrderSide]]="SELL",MIS[[#This Row],[VALUE]]-MIS[[#This Row],[LIVE_VALUE]],MIS[[#This Row],[LIVE_VALUE]]-MIS[[#This Row],[VALUE]])</f>
        <v>-6516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SENSEX2552081300PE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  <c r="AL2348" t="str">
        <f>MIS[[#This Row],[Broker]]</f>
        <v>AR</v>
      </c>
      <c r="AM2348" t="str">
        <f>MIS[[#This Row],[ClientID]]</f>
        <v>JPF1R197</v>
      </c>
    </row>
    <row r="2349" spans="1:39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75.650000000000006</v>
      </c>
      <c r="AE2349">
        <f>MIS[[#This Row],[OrderAverageTradedPrice]]*MIS[[#This Row],[OrderQuantity]]</f>
        <v>9278</v>
      </c>
      <c r="AF2349">
        <f>MIS[[#This Row],[LTP]]*MIS[[#This Row],[OrderQuantity]]</f>
        <v>6052</v>
      </c>
      <c r="AG2349">
        <f>IF(MIS[[#This Row],[OrderSide]]="SELL",MIS[[#This Row],[VALUE]]-MIS[[#This Row],[LIVE_VALUE]],MIS[[#This Row],[LIVE_VALUE]]-MIS[[#This Row],[VALUE]])</f>
        <v>-3226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SENSEX2552081300PE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  <c r="AL2349" t="str">
        <f>MIS[[#This Row],[Broker]]</f>
        <v>AR</v>
      </c>
      <c r="AM2349" t="str">
        <f>MIS[[#This Row],[ClientID]]</f>
        <v>JPF1R202</v>
      </c>
    </row>
    <row r="2350" spans="1:39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58.95</v>
      </c>
      <c r="AE2350">
        <f>MIS[[#This Row],[OrderAverageTradedPrice]]*MIS[[#This Row],[OrderQuantity]]</f>
        <v>7215</v>
      </c>
      <c r="AF2350">
        <f>MIS[[#This Row],[LTP]]*MIS[[#This Row],[OrderQuantity]]</f>
        <v>4716</v>
      </c>
      <c r="AG2350">
        <f>IF(MIS[[#This Row],[OrderSide]]="SELL",MIS[[#This Row],[VALUE]]-MIS[[#This Row],[LIVE_VALUE]],MIS[[#This Row],[LIVE_VALUE]]-MIS[[#This Row],[VALUE]])</f>
        <v>-2499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SENSEX2552081100PE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  <c r="AL2350" t="str">
        <f>MIS[[#This Row],[Broker]]</f>
        <v>AR</v>
      </c>
      <c r="AM2350" t="str">
        <f>MIS[[#This Row],[ClientID]]</f>
        <v>JPF1R202</v>
      </c>
    </row>
    <row r="2351" spans="1:39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46.6</v>
      </c>
      <c r="AE2351">
        <f>MIS[[#This Row],[OrderAverageTradedPrice]]*MIS[[#This Row],[OrderQuantity]]</f>
        <v>9873.9999999999964</v>
      </c>
      <c r="AF2351">
        <f>MIS[[#This Row],[LTP]]*MIS[[#This Row],[OrderQuantity]]</f>
        <v>6524</v>
      </c>
      <c r="AG2351">
        <f>IF(MIS[[#This Row],[OrderSide]]="SELL",MIS[[#This Row],[VALUE]]-MIS[[#This Row],[LIVE_VALUE]],MIS[[#This Row],[LIVE_VALUE]]-MIS[[#This Row],[VALUE]])</f>
        <v>-3349.9999999999964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SENSEX2552083500CE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  <c r="AL2351" t="str">
        <f>MIS[[#This Row],[Broker]]</f>
        <v>AR</v>
      </c>
      <c r="AM2351" t="str">
        <f>MIS[[#This Row],[ClientID]]</f>
        <v>JPF1S132</v>
      </c>
    </row>
    <row r="2352" spans="1:39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55.45</v>
      </c>
      <c r="AE2352">
        <f>MIS[[#This Row],[OrderAverageTradedPrice]]*MIS[[#This Row],[OrderQuantity]]</f>
        <v>9780</v>
      </c>
      <c r="AF2352">
        <f>MIS[[#This Row],[LTP]]*MIS[[#This Row],[OrderQuantity]]</f>
        <v>6654</v>
      </c>
      <c r="AG2352">
        <f>IF(MIS[[#This Row],[OrderSide]]="SELL",MIS[[#This Row],[VALUE]]-MIS[[#This Row],[LIVE_VALUE]],MIS[[#This Row],[LIVE_VALUE]]-MIS[[#This Row],[VALUE]])</f>
        <v>-3126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SENSEX2552083400CE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  <c r="AL2352" t="str">
        <f>MIS[[#This Row],[Broker]]</f>
        <v>AR</v>
      </c>
      <c r="AM2352" t="str">
        <f>MIS[[#This Row],[ClientID]]</f>
        <v>JPF1S215</v>
      </c>
    </row>
    <row r="2353" spans="1:39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46.6</v>
      </c>
      <c r="AE2353">
        <f>MIS[[#This Row],[OrderAverageTradedPrice]]*MIS[[#This Row],[OrderQuantity]]</f>
        <v>8484</v>
      </c>
      <c r="AF2353">
        <f>MIS[[#This Row],[LTP]]*MIS[[#This Row],[OrderQuantity]]</f>
        <v>5592</v>
      </c>
      <c r="AG2353">
        <f>IF(MIS[[#This Row],[OrderSide]]="SELL",MIS[[#This Row],[VALUE]]-MIS[[#This Row],[LIVE_VALUE]],MIS[[#This Row],[LIVE_VALUE]]-MIS[[#This Row],[VALUE]])</f>
        <v>-2892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SENSEX2552083500CE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  <c r="AL2353" t="str">
        <f>MIS[[#This Row],[Broker]]</f>
        <v>AR</v>
      </c>
      <c r="AM2353" t="str">
        <f>MIS[[#This Row],[ClientID]]</f>
        <v>JPF1S215</v>
      </c>
    </row>
    <row r="2354" spans="1:39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65.75</v>
      </c>
      <c r="AE2354">
        <f>MIS[[#This Row],[OrderAverageTradedPrice]]*MIS[[#This Row],[OrderQuantity]]</f>
        <v>1903</v>
      </c>
      <c r="AF2354">
        <f>MIS[[#This Row],[LTP]]*MIS[[#This Row],[OrderQuantity]]</f>
        <v>1315</v>
      </c>
      <c r="AG2354">
        <f>IF(MIS[[#This Row],[OrderSide]]="SELL",MIS[[#This Row],[VALUE]]-MIS[[#This Row],[LIVE_VALUE]],MIS[[#This Row],[LIVE_VALUE]]-MIS[[#This Row],[VALUE]])</f>
        <v>-588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  <c r="AL2354" t="str">
        <f>MIS[[#This Row],[Broker]]</f>
        <v>AR</v>
      </c>
      <c r="AM2354" t="str">
        <f>MIS[[#This Row],[ClientID]]</f>
        <v>JPF1T101</v>
      </c>
    </row>
    <row r="2355" spans="1:39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46.6</v>
      </c>
      <c r="AE2355">
        <f>MIS[[#This Row],[OrderAverageTradedPrice]]*MIS[[#This Row],[OrderQuantity]]</f>
        <v>5648</v>
      </c>
      <c r="AF2355">
        <f>MIS[[#This Row],[LTP]]*MIS[[#This Row],[OrderQuantity]]</f>
        <v>3728</v>
      </c>
      <c r="AG2355">
        <f>IF(MIS[[#This Row],[OrderSide]]="SELL",MIS[[#This Row],[VALUE]]-MIS[[#This Row],[LIVE_VALUE]],MIS[[#This Row],[LIVE_VALUE]]-MIS[[#This Row],[VALUE]])</f>
        <v>-1920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SENSEX2552083500CE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  <c r="AL2355" t="str">
        <f>MIS[[#This Row],[Broker]]</f>
        <v>AR</v>
      </c>
      <c r="AM2355" t="str">
        <f>MIS[[#This Row],[ClientID]]</f>
        <v>JPF1V110</v>
      </c>
    </row>
    <row r="2356" spans="1:39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65.75</v>
      </c>
      <c r="AE2356">
        <f>MIS[[#This Row],[OrderAverageTradedPrice]]*MIS[[#This Row],[OrderQuantity]]</f>
        <v>7634</v>
      </c>
      <c r="AF2356">
        <f>MIS[[#This Row],[LTP]]*MIS[[#This Row],[OrderQuantity]]</f>
        <v>5260</v>
      </c>
      <c r="AG2356">
        <f>IF(MIS[[#This Row],[OrderSide]]="SELL",MIS[[#This Row],[VALUE]]-MIS[[#This Row],[LIVE_VALUE]],MIS[[#This Row],[LIVE_VALUE]]-MIS[[#This Row],[VALUE]])</f>
        <v>-2374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  <c r="AL2356" t="str">
        <f>MIS[[#This Row],[Broker]]</f>
        <v>AR</v>
      </c>
      <c r="AM2356" t="str">
        <f>MIS[[#This Row],[ClientID]]</f>
        <v>JPS10G101</v>
      </c>
    </row>
    <row r="2357" spans="1:39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55.45</v>
      </c>
      <c r="AE2357">
        <f>MIS[[#This Row],[OrderAverageTradedPrice]]*MIS[[#This Row],[OrderQuantity]]</f>
        <v>6534</v>
      </c>
      <c r="AF2357">
        <f>MIS[[#This Row],[LTP]]*MIS[[#This Row],[OrderQuantity]]</f>
        <v>4436</v>
      </c>
      <c r="AG2357">
        <f>IF(MIS[[#This Row],[OrderSide]]="SELL",MIS[[#This Row],[VALUE]]-MIS[[#This Row],[LIVE_VALUE]],MIS[[#This Row],[LIVE_VALUE]]-MIS[[#This Row],[VALUE]])</f>
        <v>-2098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SENSEX2552083400CE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  <c r="AL2357" t="str">
        <f>MIS[[#This Row],[Broker]]</f>
        <v>AR</v>
      </c>
      <c r="AM2357" t="str">
        <f>MIS[[#This Row],[ClientID]]</f>
        <v>JPS10M103</v>
      </c>
    </row>
    <row r="2358" spans="1:39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46.6</v>
      </c>
      <c r="AE2358">
        <f>MIS[[#This Row],[OrderAverageTradedPrice]]*MIS[[#This Row],[OrderQuantity]]</f>
        <v>4233</v>
      </c>
      <c r="AF2358">
        <f>MIS[[#This Row],[LTP]]*MIS[[#This Row],[OrderQuantity]]</f>
        <v>2796</v>
      </c>
      <c r="AG2358">
        <f>IF(MIS[[#This Row],[OrderSide]]="SELL",MIS[[#This Row],[VALUE]]-MIS[[#This Row],[LIVE_VALUE]],MIS[[#This Row],[LIVE_VALUE]]-MIS[[#This Row],[VALUE]])</f>
        <v>-1437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SENSEX2552083500CE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  <c r="AL2358" t="str">
        <f>MIS[[#This Row],[Broker]]</f>
        <v>AR</v>
      </c>
      <c r="AM2358" t="str">
        <f>MIS[[#This Row],[ClientID]]</f>
        <v>JPS7A101</v>
      </c>
    </row>
    <row r="2359" spans="1:39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75.650000000000006</v>
      </c>
      <c r="AE2359">
        <f>MIS[[#This Row],[OrderAverageTradedPrice]]*MIS[[#This Row],[OrderQuantity]]</f>
        <v>6987.99999999996</v>
      </c>
      <c r="AF2359">
        <f>MIS[[#This Row],[LTP]]*MIS[[#This Row],[OrderQuantity]]</f>
        <v>4539</v>
      </c>
      <c r="AG2359">
        <f>IF(MIS[[#This Row],[OrderSide]]="SELL",MIS[[#This Row],[VALUE]]-MIS[[#This Row],[LIVE_VALUE]],MIS[[#This Row],[LIVE_VALUE]]-MIS[[#This Row],[VALUE]])</f>
        <v>-2448.99999999996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SENSEX2552081300PE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  <c r="AL2359" t="str">
        <f>MIS[[#This Row],[Broker]]</f>
        <v>AR</v>
      </c>
      <c r="AM2359" t="str">
        <f>MIS[[#This Row],[ClientID]]</f>
        <v>JPS7A101</v>
      </c>
    </row>
    <row r="2360" spans="1:39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75.650000000000006</v>
      </c>
      <c r="AE2360">
        <f>MIS[[#This Row],[OrderAverageTradedPrice]]*MIS[[#This Row],[OrderQuantity]]</f>
        <v>20964.99999999996</v>
      </c>
      <c r="AF2360">
        <f>MIS[[#This Row],[LTP]]*MIS[[#This Row],[OrderQuantity]]</f>
        <v>13617.000000000002</v>
      </c>
      <c r="AG2360">
        <f>IF(MIS[[#This Row],[OrderSide]]="SELL",MIS[[#This Row],[VALUE]]-MIS[[#This Row],[LIVE_VALUE]],MIS[[#This Row],[LIVE_VALUE]]-MIS[[#This Row],[VALUE]])</f>
        <v>-7347.9999999999582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SENSEX2552081300PE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  <c r="AL2360" t="str">
        <f>MIS[[#This Row],[Broker]]</f>
        <v>AR</v>
      </c>
      <c r="AM2360" t="str">
        <f>MIS[[#This Row],[ClientID]]</f>
        <v>GKOHN3R110</v>
      </c>
    </row>
    <row r="2361" spans="1:39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46.6</v>
      </c>
      <c r="AE2361">
        <f>MIS[[#This Row],[OrderAverageTradedPrice]]*MIS[[#This Row],[OrderQuantity]]</f>
        <v>5672</v>
      </c>
      <c r="AF2361">
        <f>MIS[[#This Row],[LTP]]*MIS[[#This Row],[OrderQuantity]]</f>
        <v>3728</v>
      </c>
      <c r="AG2361">
        <f>IF(MIS[[#This Row],[OrderSide]]="SELL",MIS[[#This Row],[VALUE]]-MIS[[#This Row],[LIVE_VALUE]],MIS[[#This Row],[LIVE_VALUE]]-MIS[[#This Row],[VALUE]])</f>
        <v>-1944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SENSEX2552083500CE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  <c r="AL2361" t="str">
        <f>MIS[[#This Row],[Broker]]</f>
        <v>AR</v>
      </c>
      <c r="AM2361" t="str">
        <f>MIS[[#This Row],[ClientID]]</f>
        <v>GKOHNS211</v>
      </c>
    </row>
    <row r="2362" spans="1:39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55.45</v>
      </c>
      <c r="AE2362">
        <f>MIS[[#This Row],[OrderAverageTradedPrice]]*MIS[[#This Row],[OrderQuantity]]</f>
        <v>3280</v>
      </c>
      <c r="AF2362">
        <f>MIS[[#This Row],[LTP]]*MIS[[#This Row],[OrderQuantity]]</f>
        <v>2218</v>
      </c>
      <c r="AG2362">
        <f>IF(MIS[[#This Row],[OrderSide]]="SELL",MIS[[#This Row],[VALUE]]-MIS[[#This Row],[LIVE_VALUE]],MIS[[#This Row],[LIVE_VALUE]]-MIS[[#This Row],[VALUE]])</f>
        <v>-1062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SENSEX2552083400CE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  <c r="AL2362" t="str">
        <f>MIS[[#This Row],[Broker]]</f>
        <v>AR</v>
      </c>
      <c r="AM2362" t="str">
        <f>MIS[[#This Row],[ClientID]]</f>
        <v>JPA1043</v>
      </c>
    </row>
    <row r="2363" spans="1:39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46.6</v>
      </c>
      <c r="AE2363">
        <f>MIS[[#This Row],[OrderAverageTradedPrice]]*MIS[[#This Row],[OrderQuantity]]</f>
        <v>2832</v>
      </c>
      <c r="AF2363">
        <f>MIS[[#This Row],[LTP]]*MIS[[#This Row],[OrderQuantity]]</f>
        <v>1864</v>
      </c>
      <c r="AG2363">
        <f>IF(MIS[[#This Row],[OrderSide]]="SELL",MIS[[#This Row],[VALUE]]-MIS[[#This Row],[LIVE_VALUE]],MIS[[#This Row],[LIVE_VALUE]]-MIS[[#This Row],[VALUE]])</f>
        <v>-968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SENSEX2552083500CE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  <c r="AL2363" t="str">
        <f>MIS[[#This Row],[Broker]]</f>
        <v>AR</v>
      </c>
      <c r="AM2363" t="str">
        <f>MIS[[#This Row],[ClientID]]</f>
        <v>JPF1A119</v>
      </c>
    </row>
    <row r="2364" spans="1:39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75.650000000000006</v>
      </c>
      <c r="AE2364">
        <f>MIS[[#This Row],[OrderAverageTradedPrice]]*MIS[[#This Row],[OrderQuantity]]</f>
        <v>4656</v>
      </c>
      <c r="AF2364">
        <f>MIS[[#This Row],[LTP]]*MIS[[#This Row],[OrderQuantity]]</f>
        <v>3026</v>
      </c>
      <c r="AG2364">
        <f>IF(MIS[[#This Row],[OrderSide]]="SELL",MIS[[#This Row],[VALUE]]-MIS[[#This Row],[LIVE_VALUE]],MIS[[#This Row],[LIVE_VALUE]]-MIS[[#This Row],[VALUE]])</f>
        <v>-1630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SENSEX2552081300PE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  <c r="AL2364" t="str">
        <f>MIS[[#This Row],[Broker]]</f>
        <v>AR</v>
      </c>
      <c r="AM2364" t="str">
        <f>MIS[[#This Row],[ClientID]]</f>
        <v>JPF1A119</v>
      </c>
    </row>
    <row r="2365" spans="1:39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55.45</v>
      </c>
      <c r="AE2365">
        <f>MIS[[#This Row],[OrderAverageTradedPrice]]*MIS[[#This Row],[OrderQuantity]]</f>
        <v>3280</v>
      </c>
      <c r="AF2365">
        <f>MIS[[#This Row],[LTP]]*MIS[[#This Row],[OrderQuantity]]</f>
        <v>2218</v>
      </c>
      <c r="AG2365">
        <f>IF(MIS[[#This Row],[OrderSide]]="SELL",MIS[[#This Row],[VALUE]]-MIS[[#This Row],[LIVE_VALUE]],MIS[[#This Row],[LIVE_VALUE]]-MIS[[#This Row],[VALUE]])</f>
        <v>-1062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SENSEX2552083400CE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  <c r="AL2365" t="str">
        <f>MIS[[#This Row],[Broker]]</f>
        <v>AR</v>
      </c>
      <c r="AM2365" t="str">
        <f>MIS[[#This Row],[ClientID]]</f>
        <v>JPF1A187</v>
      </c>
    </row>
    <row r="2366" spans="1:39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55.45</v>
      </c>
      <c r="AE2366">
        <f>MIS[[#This Row],[OrderAverageTradedPrice]]*MIS[[#This Row],[OrderQuantity]]</f>
        <v>1637</v>
      </c>
      <c r="AF2366">
        <f>MIS[[#This Row],[LTP]]*MIS[[#This Row],[OrderQuantity]]</f>
        <v>1109</v>
      </c>
      <c r="AG2366">
        <f>IF(MIS[[#This Row],[OrderSide]]="SELL",MIS[[#This Row],[VALUE]]-MIS[[#This Row],[LIVE_VALUE]],MIS[[#This Row],[LIVE_VALUE]]-MIS[[#This Row],[VALUE]])</f>
        <v>-528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  <c r="AL2366" t="str">
        <f>MIS[[#This Row],[Broker]]</f>
        <v>AR</v>
      </c>
      <c r="AM2366" t="str">
        <f>MIS[[#This Row],[ClientID]]</f>
        <v>JPF1A188</v>
      </c>
    </row>
    <row r="2367" spans="1:39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46.6</v>
      </c>
      <c r="AE2367">
        <f>MIS[[#This Row],[OrderAverageTradedPrice]]*MIS[[#This Row],[OrderQuantity]]</f>
        <v>5668</v>
      </c>
      <c r="AF2367">
        <f>MIS[[#This Row],[LTP]]*MIS[[#This Row],[OrderQuantity]]</f>
        <v>3728</v>
      </c>
      <c r="AG2367">
        <f>IF(MIS[[#This Row],[OrderSide]]="SELL",MIS[[#This Row],[VALUE]]-MIS[[#This Row],[LIVE_VALUE]],MIS[[#This Row],[LIVE_VALUE]]-MIS[[#This Row],[VALUE]])</f>
        <v>-1940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SENSEX2552083500CE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  <c r="AL2367" t="str">
        <f>MIS[[#This Row],[Broker]]</f>
        <v>AR</v>
      </c>
      <c r="AM2367" t="str">
        <f>MIS[[#This Row],[ClientID]]</f>
        <v>JPF1A195</v>
      </c>
    </row>
    <row r="2368" spans="1:39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75.650000000000006</v>
      </c>
      <c r="AE2368">
        <f>MIS[[#This Row],[OrderAverageTradedPrice]]*MIS[[#This Row],[OrderQuantity]]</f>
        <v>21015.999999999902</v>
      </c>
      <c r="AF2368">
        <f>MIS[[#This Row],[LTP]]*MIS[[#This Row],[OrderQuantity]]</f>
        <v>13617.000000000002</v>
      </c>
      <c r="AG2368">
        <f>IF(MIS[[#This Row],[OrderSide]]="SELL",MIS[[#This Row],[VALUE]]-MIS[[#This Row],[LIVE_VALUE]],MIS[[#This Row],[LIVE_VALUE]]-MIS[[#This Row],[VALUE]])</f>
        <v>-7398.9999999999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SENSEX2552081300PE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  <c r="AL2368" t="str">
        <f>MIS[[#This Row],[Broker]]</f>
        <v>AR</v>
      </c>
      <c r="AM2368" t="str">
        <f>MIS[[#This Row],[ClientID]]</f>
        <v>JPF1A197</v>
      </c>
    </row>
    <row r="2369" spans="1:39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58.95</v>
      </c>
      <c r="AE2369">
        <f>MIS[[#This Row],[OrderAverageTradedPrice]]*MIS[[#This Row],[OrderQuantity]]</f>
        <v>16284.999999999996</v>
      </c>
      <c r="AF2369">
        <f>MIS[[#This Row],[LTP]]*MIS[[#This Row],[OrderQuantity]]</f>
        <v>10611</v>
      </c>
      <c r="AG2369">
        <f>IF(MIS[[#This Row],[OrderSide]]="SELL",MIS[[#This Row],[VALUE]]-MIS[[#This Row],[LIVE_VALUE]],MIS[[#This Row],[LIVE_VALUE]]-MIS[[#This Row],[VALUE]])</f>
        <v>-5673.9999999999964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SENSEX2552081100PE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  <c r="AL2369" t="str">
        <f>MIS[[#This Row],[Broker]]</f>
        <v>AR</v>
      </c>
      <c r="AM2369" t="str">
        <f>MIS[[#This Row],[ClientID]]</f>
        <v>JPF1A197</v>
      </c>
    </row>
    <row r="2370" spans="1:39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75.650000000000006</v>
      </c>
      <c r="AE2370">
        <f>MIS[[#This Row],[OrderAverageTradedPrice]]*MIS[[#This Row],[OrderQuantity]]</f>
        <v>6972.99999999996</v>
      </c>
      <c r="AF2370">
        <f>MIS[[#This Row],[LTP]]*MIS[[#This Row],[OrderQuantity]]</f>
        <v>4539</v>
      </c>
      <c r="AG2370">
        <f>IF(MIS[[#This Row],[OrderSide]]="SELL",MIS[[#This Row],[VALUE]]-MIS[[#This Row],[LIVE_VALUE]],MIS[[#This Row],[LIVE_VALUE]]-MIS[[#This Row],[VALUE]])</f>
        <v>-2433.99999999996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SENSEX2552081300PE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  <c r="AL2370" t="str">
        <f>MIS[[#This Row],[Broker]]</f>
        <v>AR</v>
      </c>
      <c r="AM2370" t="str">
        <f>MIS[[#This Row],[ClientID]]</f>
        <v>JPF1A229</v>
      </c>
    </row>
    <row r="2371" spans="1:39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46.6</v>
      </c>
      <c r="AE2371">
        <f>MIS[[#This Row],[OrderAverageTradedPrice]]*MIS[[#This Row],[OrderQuantity]]</f>
        <v>5667</v>
      </c>
      <c r="AF2371">
        <f>MIS[[#This Row],[LTP]]*MIS[[#This Row],[OrderQuantity]]</f>
        <v>3728</v>
      </c>
      <c r="AG2371">
        <f>IF(MIS[[#This Row],[OrderSide]]="SELL",MIS[[#This Row],[VALUE]]-MIS[[#This Row],[LIVE_VALUE]],MIS[[#This Row],[LIVE_VALUE]]-MIS[[#This Row],[VALUE]])</f>
        <v>-1939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SENSEX2552083500CE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  <c r="AL2371" t="str">
        <f>MIS[[#This Row],[Broker]]</f>
        <v>AR</v>
      </c>
      <c r="AM2371" t="str">
        <f>MIS[[#This Row],[ClientID]]</f>
        <v>JPF1C156</v>
      </c>
    </row>
    <row r="2372" spans="1:39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65.75</v>
      </c>
      <c r="AE2372">
        <f>MIS[[#This Row],[OrderAverageTradedPrice]]*MIS[[#This Row],[OrderQuantity]]</f>
        <v>3821</v>
      </c>
      <c r="AF2372">
        <f>MIS[[#This Row],[LTP]]*MIS[[#This Row],[OrderQuantity]]</f>
        <v>2630</v>
      </c>
      <c r="AG2372">
        <f>IF(MIS[[#This Row],[OrderSide]]="SELL",MIS[[#This Row],[VALUE]]-MIS[[#This Row],[LIVE_VALUE]],MIS[[#This Row],[LIVE_VALUE]]-MIS[[#This Row],[VALUE]])</f>
        <v>-1191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SENSEX2552083300CE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  <c r="AL2372" t="str">
        <f>MIS[[#This Row],[Broker]]</f>
        <v>AR</v>
      </c>
      <c r="AM2372" t="str">
        <f>MIS[[#This Row],[ClientID]]</f>
        <v>JPF1D162</v>
      </c>
    </row>
    <row r="2373" spans="1:39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55.45</v>
      </c>
      <c r="AE2373">
        <f>MIS[[#This Row],[OrderAverageTradedPrice]]*MIS[[#This Row],[OrderQuantity]]</f>
        <v>8172</v>
      </c>
      <c r="AF2373">
        <f>MIS[[#This Row],[LTP]]*MIS[[#This Row],[OrderQuantity]]</f>
        <v>5545</v>
      </c>
      <c r="AG2373">
        <f>IF(MIS[[#This Row],[OrderSide]]="SELL",MIS[[#This Row],[VALUE]]-MIS[[#This Row],[LIVE_VALUE]],MIS[[#This Row],[LIVE_VALUE]]-MIS[[#This Row],[VALUE]])</f>
        <v>-2627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SENSEX2552083400CE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  <c r="AL2373" t="str">
        <f>MIS[[#This Row],[Broker]]</f>
        <v>AR</v>
      </c>
      <c r="AM2373" t="str">
        <f>MIS[[#This Row],[ClientID]]</f>
        <v>JPF1H158</v>
      </c>
    </row>
    <row r="2374" spans="1:39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46.6</v>
      </c>
      <c r="AE2374">
        <f>MIS[[#This Row],[OrderAverageTradedPrice]]*MIS[[#This Row],[OrderQuantity]]</f>
        <v>7084.9999999999991</v>
      </c>
      <c r="AF2374">
        <f>MIS[[#This Row],[LTP]]*MIS[[#This Row],[OrderQuantity]]</f>
        <v>4660</v>
      </c>
      <c r="AG2374">
        <f>IF(MIS[[#This Row],[OrderSide]]="SELL",MIS[[#This Row],[VALUE]]-MIS[[#This Row],[LIVE_VALUE]],MIS[[#This Row],[LIVE_VALUE]]-MIS[[#This Row],[VALUE]])</f>
        <v>-2424.9999999999991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SENSEX2552083500CE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  <c r="AL2374" t="str">
        <f>MIS[[#This Row],[Broker]]</f>
        <v>AR</v>
      </c>
      <c r="AM2374" t="str">
        <f>MIS[[#This Row],[ClientID]]</f>
        <v>JPF1H158</v>
      </c>
    </row>
    <row r="2375" spans="1:39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58.95</v>
      </c>
      <c r="AE2375">
        <f>MIS[[#This Row],[OrderAverageTradedPrice]]*MIS[[#This Row],[OrderQuantity]]</f>
        <v>16267.999999999985</v>
      </c>
      <c r="AF2375">
        <f>MIS[[#This Row],[LTP]]*MIS[[#This Row],[OrderQuantity]]</f>
        <v>10611</v>
      </c>
      <c r="AG2375">
        <f>IF(MIS[[#This Row],[OrderSide]]="SELL",MIS[[#This Row],[VALUE]]-MIS[[#This Row],[LIVE_VALUE]],MIS[[#This Row],[LIVE_VALUE]]-MIS[[#This Row],[VALUE]])</f>
        <v>-5656.9999999999854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SENSEX2552081100PE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  <c r="AL2375" t="str">
        <f>MIS[[#This Row],[Broker]]</f>
        <v>AR</v>
      </c>
      <c r="AM2375" t="str">
        <f>MIS[[#This Row],[ClientID]]</f>
        <v>JPF1K110</v>
      </c>
    </row>
    <row r="2376" spans="1:39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55.45</v>
      </c>
      <c r="AE2376">
        <f>MIS[[#This Row],[OrderAverageTradedPrice]]*MIS[[#This Row],[OrderQuantity]]</f>
        <v>1639</v>
      </c>
      <c r="AF2376">
        <f>MIS[[#This Row],[LTP]]*MIS[[#This Row],[OrderQuantity]]</f>
        <v>1109</v>
      </c>
      <c r="AG2376">
        <f>IF(MIS[[#This Row],[OrderSide]]="SELL",MIS[[#This Row],[VALUE]]-MIS[[#This Row],[LIVE_VALUE]],MIS[[#This Row],[LIVE_VALUE]]-MIS[[#This Row],[VALUE]])</f>
        <v>-530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SENSEX2552083400CE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  <c r="AL2376" t="str">
        <f>MIS[[#This Row],[Broker]]</f>
        <v>AR</v>
      </c>
      <c r="AM2376" t="str">
        <f>MIS[[#This Row],[ClientID]]</f>
        <v>JPF1K172</v>
      </c>
    </row>
    <row r="2377" spans="1:39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46.6</v>
      </c>
      <c r="AE2377">
        <f>MIS[[#This Row],[OrderAverageTradedPrice]]*MIS[[#This Row],[OrderQuantity]]</f>
        <v>5648</v>
      </c>
      <c r="AF2377">
        <f>MIS[[#This Row],[LTP]]*MIS[[#This Row],[OrderQuantity]]</f>
        <v>3728</v>
      </c>
      <c r="AG2377">
        <f>IF(MIS[[#This Row],[OrderSide]]="SELL",MIS[[#This Row],[VALUE]]-MIS[[#This Row],[LIVE_VALUE]],MIS[[#This Row],[LIVE_VALUE]]-MIS[[#This Row],[VALUE]])</f>
        <v>-1920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SENSEX2552083500CE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  <c r="AL2377" t="str">
        <f>MIS[[#This Row],[Broker]]</f>
        <v>AR</v>
      </c>
      <c r="AM2377" t="str">
        <f>MIS[[#This Row],[ClientID]]</f>
        <v>JPF1N112</v>
      </c>
    </row>
    <row r="2378" spans="1:39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75.650000000000006</v>
      </c>
      <c r="AE2378">
        <f>MIS[[#This Row],[OrderAverageTradedPrice]]*MIS[[#This Row],[OrderQuantity]]</f>
        <v>9322</v>
      </c>
      <c r="AF2378">
        <f>MIS[[#This Row],[LTP]]*MIS[[#This Row],[OrderQuantity]]</f>
        <v>6052</v>
      </c>
      <c r="AG2378">
        <f>IF(MIS[[#This Row],[OrderSide]]="SELL",MIS[[#This Row],[VALUE]]-MIS[[#This Row],[LIVE_VALUE]],MIS[[#This Row],[LIVE_VALUE]]-MIS[[#This Row],[VALUE]])</f>
        <v>-3270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SENSEX2552081300PE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  <c r="AL2378" t="str">
        <f>MIS[[#This Row],[Broker]]</f>
        <v>AR</v>
      </c>
      <c r="AM2378" t="str">
        <f>MIS[[#This Row],[ClientID]]</f>
        <v>JPF1N112</v>
      </c>
    </row>
    <row r="2379" spans="1:39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58.95</v>
      </c>
      <c r="AE2379">
        <f>MIS[[#This Row],[OrderAverageTradedPrice]]*MIS[[#This Row],[OrderQuantity]]</f>
        <v>7228</v>
      </c>
      <c r="AF2379">
        <f>MIS[[#This Row],[LTP]]*MIS[[#This Row],[OrderQuantity]]</f>
        <v>4716</v>
      </c>
      <c r="AG2379">
        <f>IF(MIS[[#This Row],[OrderSide]]="SELL",MIS[[#This Row],[VALUE]]-MIS[[#This Row],[LIVE_VALUE]],MIS[[#This Row],[LIVE_VALUE]]-MIS[[#This Row],[VALUE]])</f>
        <v>-2512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SENSEX2552081100PE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  <c r="AL2379" t="str">
        <f>MIS[[#This Row],[Broker]]</f>
        <v>AR</v>
      </c>
      <c r="AM2379" t="str">
        <f>MIS[[#This Row],[ClientID]]</f>
        <v>JPF1N117</v>
      </c>
    </row>
    <row r="2380" spans="1:39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75.650000000000006</v>
      </c>
      <c r="AE2380">
        <f>MIS[[#This Row],[OrderAverageTradedPrice]]*MIS[[#This Row],[OrderQuantity]]</f>
        <v>9325</v>
      </c>
      <c r="AF2380">
        <f>MIS[[#This Row],[LTP]]*MIS[[#This Row],[OrderQuantity]]</f>
        <v>6052</v>
      </c>
      <c r="AG2380">
        <f>IF(MIS[[#This Row],[OrderSide]]="SELL",MIS[[#This Row],[VALUE]]-MIS[[#This Row],[LIVE_VALUE]],MIS[[#This Row],[LIVE_VALUE]]-MIS[[#This Row],[VALUE]])</f>
        <v>-3273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SENSEX2552081300PE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  <c r="AL2380" t="str">
        <f>MIS[[#This Row],[Broker]]</f>
        <v>AR</v>
      </c>
      <c r="AM2380" t="str">
        <f>MIS[[#This Row],[ClientID]]</f>
        <v>JPF1P164</v>
      </c>
    </row>
    <row r="2381" spans="1:39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75.650000000000006</v>
      </c>
      <c r="AE2381">
        <f>MIS[[#This Row],[OrderAverageTradedPrice]]*MIS[[#This Row],[OrderQuantity]]</f>
        <v>6981.99999999996</v>
      </c>
      <c r="AF2381">
        <f>MIS[[#This Row],[LTP]]*MIS[[#This Row],[OrderQuantity]]</f>
        <v>4539</v>
      </c>
      <c r="AG2381">
        <f>IF(MIS[[#This Row],[OrderSide]]="SELL",MIS[[#This Row],[VALUE]]-MIS[[#This Row],[LIVE_VALUE]],MIS[[#This Row],[LIVE_VALUE]]-MIS[[#This Row],[VALUE]])</f>
        <v>-2442.99999999996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SENSEX2552081300PE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  <c r="AL2381" t="str">
        <f>MIS[[#This Row],[Broker]]</f>
        <v>AR</v>
      </c>
      <c r="AM2381" t="str">
        <f>MIS[[#This Row],[ClientID]]</f>
        <v>JPF1R123</v>
      </c>
    </row>
    <row r="2382" spans="1:39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58.95</v>
      </c>
      <c r="AE2382">
        <f>MIS[[#This Row],[OrderAverageTradedPrice]]*MIS[[#This Row],[OrderQuantity]]</f>
        <v>5424</v>
      </c>
      <c r="AF2382">
        <f>MIS[[#This Row],[LTP]]*MIS[[#This Row],[OrderQuantity]]</f>
        <v>3537</v>
      </c>
      <c r="AG2382">
        <f>IF(MIS[[#This Row],[OrderSide]]="SELL",MIS[[#This Row],[VALUE]]-MIS[[#This Row],[LIVE_VALUE]],MIS[[#This Row],[LIVE_VALUE]]-MIS[[#This Row],[VALUE]])</f>
        <v>-1887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SENSEX2552081100PE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  <c r="AL2382" t="str">
        <f>MIS[[#This Row],[Broker]]</f>
        <v>AR</v>
      </c>
      <c r="AM2382" t="str">
        <f>MIS[[#This Row],[ClientID]]</f>
        <v>JPF1R123</v>
      </c>
    </row>
    <row r="2383" spans="1:39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58.95</v>
      </c>
      <c r="AE2383">
        <f>MIS[[#This Row],[OrderAverageTradedPrice]]*MIS[[#This Row],[OrderQuantity]]</f>
        <v>14450</v>
      </c>
      <c r="AF2383">
        <f>MIS[[#This Row],[LTP]]*MIS[[#This Row],[OrderQuantity]]</f>
        <v>9432</v>
      </c>
      <c r="AG2383">
        <f>IF(MIS[[#This Row],[OrderSide]]="SELL",MIS[[#This Row],[VALUE]]-MIS[[#This Row],[LIVE_VALUE]],MIS[[#This Row],[LIVE_VALUE]]-MIS[[#This Row],[VALUE]])</f>
        <v>-5018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SENSEX2552081100PE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  <c r="AL2383" t="str">
        <f>MIS[[#This Row],[Broker]]</f>
        <v>AR</v>
      </c>
      <c r="AM2383" t="str">
        <f>MIS[[#This Row],[ClientID]]</f>
        <v>JPF1R197</v>
      </c>
    </row>
    <row r="2384" spans="1:39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66.5</v>
      </c>
      <c r="AE2384">
        <f>MIS[[#This Row],[OrderAverageTradedPrice]]*MIS[[#This Row],[OrderQuantity]]</f>
        <v>8183</v>
      </c>
      <c r="AF2384">
        <f>MIS[[#This Row],[LTP]]*MIS[[#This Row],[OrderQuantity]]</f>
        <v>5320</v>
      </c>
      <c r="AG2384">
        <f>IF(MIS[[#This Row],[OrderSide]]="SELL",MIS[[#This Row],[VALUE]]-MIS[[#This Row],[LIVE_VALUE]],MIS[[#This Row],[LIVE_VALUE]]-MIS[[#This Row],[VALUE]])</f>
        <v>-2863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SENSEX2552081200PE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  <c r="AL2384" t="str">
        <f>MIS[[#This Row],[Broker]]</f>
        <v>AR</v>
      </c>
      <c r="AM2384" t="str">
        <f>MIS[[#This Row],[ClientID]]</f>
        <v>JPF1R202</v>
      </c>
    </row>
    <row r="2385" spans="1:39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75.650000000000006</v>
      </c>
      <c r="AE2385">
        <f>MIS[[#This Row],[OrderAverageTradedPrice]]*MIS[[#This Row],[OrderQuantity]]</f>
        <v>16338</v>
      </c>
      <c r="AF2385">
        <f>MIS[[#This Row],[LTP]]*MIS[[#This Row],[OrderQuantity]]</f>
        <v>10591</v>
      </c>
      <c r="AG2385">
        <f>IF(MIS[[#This Row],[OrderSide]]="SELL",MIS[[#This Row],[VALUE]]-MIS[[#This Row],[LIVE_VALUE]],MIS[[#This Row],[LIVE_VALUE]]-MIS[[#This Row],[VALUE]])</f>
        <v>-5747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SENSEX2552081300PE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  <c r="AL2385" t="str">
        <f>MIS[[#This Row],[Broker]]</f>
        <v>AR</v>
      </c>
      <c r="AM2385" t="str">
        <f>MIS[[#This Row],[ClientID]]</f>
        <v>JPF1S132</v>
      </c>
    </row>
    <row r="2386" spans="1:39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75.650000000000006</v>
      </c>
      <c r="AE2386">
        <f>MIS[[#This Row],[OrderAverageTradedPrice]]*MIS[[#This Row],[OrderQuantity]]</f>
        <v>13960.99999999992</v>
      </c>
      <c r="AF2386">
        <f>MIS[[#This Row],[LTP]]*MIS[[#This Row],[OrderQuantity]]</f>
        <v>9078</v>
      </c>
      <c r="AG2386">
        <f>IF(MIS[[#This Row],[OrderSide]]="SELL",MIS[[#This Row],[VALUE]]-MIS[[#This Row],[LIVE_VALUE]],MIS[[#This Row],[LIVE_VALUE]]-MIS[[#This Row],[VALUE]])</f>
        <v>-4882.99999999992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SENSEX2552081300PE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  <c r="AL2386" t="str">
        <f>MIS[[#This Row],[Broker]]</f>
        <v>AR</v>
      </c>
      <c r="AM2386" t="str">
        <f>MIS[[#This Row],[ClientID]]</f>
        <v>JPF1S215</v>
      </c>
    </row>
    <row r="2387" spans="1:39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65.75</v>
      </c>
      <c r="AE2387">
        <f>MIS[[#This Row],[OrderAverageTradedPrice]]*MIS[[#This Row],[OrderQuantity]]</f>
        <v>1912</v>
      </c>
      <c r="AF2387">
        <f>MIS[[#This Row],[LTP]]*MIS[[#This Row],[OrderQuantity]]</f>
        <v>1315</v>
      </c>
      <c r="AG2387">
        <f>IF(MIS[[#This Row],[OrderSide]]="SELL",MIS[[#This Row],[VALUE]]-MIS[[#This Row],[LIVE_VALUE]],MIS[[#This Row],[LIVE_VALUE]]-MIS[[#This Row],[VALUE]])</f>
        <v>-597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  <c r="AL2387" t="str">
        <f>MIS[[#This Row],[Broker]]</f>
        <v>AR</v>
      </c>
      <c r="AM2387" t="str">
        <f>MIS[[#This Row],[ClientID]]</f>
        <v>JPF1S222</v>
      </c>
    </row>
    <row r="2388" spans="1:39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55.45</v>
      </c>
      <c r="AE2388">
        <f>MIS[[#This Row],[OrderAverageTradedPrice]]*MIS[[#This Row],[OrderQuantity]]</f>
        <v>1636</v>
      </c>
      <c r="AF2388">
        <f>MIS[[#This Row],[LTP]]*MIS[[#This Row],[OrderQuantity]]</f>
        <v>1109</v>
      </c>
      <c r="AG2388">
        <f>IF(MIS[[#This Row],[OrderSide]]="SELL",MIS[[#This Row],[VALUE]]-MIS[[#This Row],[LIVE_VALUE]],MIS[[#This Row],[LIVE_VALUE]]-MIS[[#This Row],[VALUE]])</f>
        <v>-527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SENSEX2552083400CE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  <c r="AL2388" t="str">
        <f>MIS[[#This Row],[Broker]]</f>
        <v>AR</v>
      </c>
      <c r="AM2388" t="str">
        <f>MIS[[#This Row],[ClientID]]</f>
        <v>JPF1S222</v>
      </c>
    </row>
    <row r="2389" spans="1:39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55.45</v>
      </c>
      <c r="AE2389">
        <f>MIS[[#This Row],[OrderAverageTradedPrice]]*MIS[[#This Row],[OrderQuantity]]</f>
        <v>1637</v>
      </c>
      <c r="AF2389">
        <f>MIS[[#This Row],[LTP]]*MIS[[#This Row],[OrderQuantity]]</f>
        <v>1109</v>
      </c>
      <c r="AG2389">
        <f>IF(MIS[[#This Row],[OrderSide]]="SELL",MIS[[#This Row],[VALUE]]-MIS[[#This Row],[LIVE_VALUE]],MIS[[#This Row],[LIVE_VALUE]]-MIS[[#This Row],[VALUE]])</f>
        <v>-528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SENSEX2552083400CE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  <c r="AL2389" t="str">
        <f>MIS[[#This Row],[Broker]]</f>
        <v>AR</v>
      </c>
      <c r="AM2389" t="str">
        <f>MIS[[#This Row],[ClientID]]</f>
        <v>JPF1T101</v>
      </c>
    </row>
    <row r="2390" spans="1:39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46.6</v>
      </c>
      <c r="AE2390">
        <f>MIS[[#This Row],[OrderAverageTradedPrice]]*MIS[[#This Row],[OrderQuantity]]</f>
        <v>1417</v>
      </c>
      <c r="AF2390">
        <f>MIS[[#This Row],[LTP]]*MIS[[#This Row],[OrderQuantity]]</f>
        <v>932</v>
      </c>
      <c r="AG2390">
        <f>IF(MIS[[#This Row],[OrderSide]]="SELL",MIS[[#This Row],[VALUE]]-MIS[[#This Row],[LIVE_VALUE]],MIS[[#This Row],[LIVE_VALUE]]-MIS[[#This Row],[VALUE]])</f>
        <v>-485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SENSEX2552083500CE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  <c r="AL2390" t="str">
        <f>MIS[[#This Row],[Broker]]</f>
        <v>AR</v>
      </c>
      <c r="AM2390" t="str">
        <f>MIS[[#This Row],[ClientID]]</f>
        <v>JPF1T101</v>
      </c>
    </row>
    <row r="2391" spans="1:39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75.650000000000006</v>
      </c>
      <c r="AE2391">
        <f>MIS[[#This Row],[OrderAverageTradedPrice]]*MIS[[#This Row],[OrderQuantity]]</f>
        <v>9311</v>
      </c>
      <c r="AF2391">
        <f>MIS[[#This Row],[LTP]]*MIS[[#This Row],[OrderQuantity]]</f>
        <v>6052</v>
      </c>
      <c r="AG2391">
        <f>IF(MIS[[#This Row],[OrderSide]]="SELL",MIS[[#This Row],[VALUE]]-MIS[[#This Row],[LIVE_VALUE]],MIS[[#This Row],[LIVE_VALUE]]-MIS[[#This Row],[VALUE]])</f>
        <v>-3259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SENSEX2552081300PE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  <c r="AL2391" t="str">
        <f>MIS[[#This Row],[Broker]]</f>
        <v>AR</v>
      </c>
      <c r="AM2391" t="str">
        <f>MIS[[#This Row],[ClientID]]</f>
        <v>JPF1V110</v>
      </c>
    </row>
    <row r="2392" spans="1:39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65.75</v>
      </c>
      <c r="AE2392">
        <f>MIS[[#This Row],[OrderAverageTradedPrice]]*MIS[[#This Row],[OrderQuantity]]</f>
        <v>3815</v>
      </c>
      <c r="AF2392">
        <f>MIS[[#This Row],[LTP]]*MIS[[#This Row],[OrderQuantity]]</f>
        <v>2630</v>
      </c>
      <c r="AG2392">
        <f>IF(MIS[[#This Row],[OrderSide]]="SELL",MIS[[#This Row],[VALUE]]-MIS[[#This Row],[LIVE_VALUE]],MIS[[#This Row],[LIVE_VALUE]]-MIS[[#This Row],[VALUE]])</f>
        <v>-1185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SENSEX2552083300CE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  <c r="AL2392" t="str">
        <f>MIS[[#This Row],[Broker]]</f>
        <v>AR</v>
      </c>
      <c r="AM2392" t="str">
        <f>MIS[[#This Row],[ClientID]]</f>
        <v>JPP690</v>
      </c>
    </row>
    <row r="2393" spans="1:39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55.45</v>
      </c>
      <c r="AE2393">
        <f>MIS[[#This Row],[OrderAverageTradedPrice]]*MIS[[#This Row],[OrderQuantity]]</f>
        <v>3280</v>
      </c>
      <c r="AF2393">
        <f>MIS[[#This Row],[LTP]]*MIS[[#This Row],[OrderQuantity]]</f>
        <v>2218</v>
      </c>
      <c r="AG2393">
        <f>IF(MIS[[#This Row],[OrderSide]]="SELL",MIS[[#This Row],[VALUE]]-MIS[[#This Row],[LIVE_VALUE]],MIS[[#This Row],[LIVE_VALUE]]-MIS[[#This Row],[VALUE]])</f>
        <v>-1062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SENSEX2552083400CE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  <c r="AL2393" t="str">
        <f>MIS[[#This Row],[Broker]]</f>
        <v>AR</v>
      </c>
      <c r="AM2393" t="str">
        <f>MIS[[#This Row],[ClientID]]</f>
        <v>JPP690</v>
      </c>
    </row>
    <row r="2394" spans="1:39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55.45</v>
      </c>
      <c r="AE2394">
        <f>MIS[[#This Row],[OrderAverageTradedPrice]]*MIS[[#This Row],[OrderQuantity]]</f>
        <v>6552</v>
      </c>
      <c r="AF2394">
        <f>MIS[[#This Row],[LTP]]*MIS[[#This Row],[OrderQuantity]]</f>
        <v>4436</v>
      </c>
      <c r="AG2394">
        <f>IF(MIS[[#This Row],[OrderSide]]="SELL",MIS[[#This Row],[VALUE]]-MIS[[#This Row],[LIVE_VALUE]],MIS[[#This Row],[LIVE_VALUE]]-MIS[[#This Row],[VALUE]])</f>
        <v>-2116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  <c r="AL2394" t="str">
        <f>MIS[[#This Row],[Broker]]</f>
        <v>AR</v>
      </c>
      <c r="AM2394" t="str">
        <f>MIS[[#This Row],[ClientID]]</f>
        <v>JPS10G101</v>
      </c>
    </row>
    <row r="2395" spans="1:39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46.6</v>
      </c>
      <c r="AE2395">
        <f>MIS[[#This Row],[OrderAverageTradedPrice]]*MIS[[#This Row],[OrderQuantity]]</f>
        <v>5664</v>
      </c>
      <c r="AF2395">
        <f>MIS[[#This Row],[LTP]]*MIS[[#This Row],[OrderQuantity]]</f>
        <v>3728</v>
      </c>
      <c r="AG2395">
        <f>IF(MIS[[#This Row],[OrderSide]]="SELL",MIS[[#This Row],[VALUE]]-MIS[[#This Row],[LIVE_VALUE]],MIS[[#This Row],[LIVE_VALUE]]-MIS[[#This Row],[VALUE]])</f>
        <v>-1936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  <c r="AL2395" t="str">
        <f>MIS[[#This Row],[Broker]]</f>
        <v>AR</v>
      </c>
      <c r="AM2395" t="str">
        <f>MIS[[#This Row],[ClientID]]</f>
        <v>JPS10M103</v>
      </c>
    </row>
    <row r="2396" spans="1:39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65.75</v>
      </c>
      <c r="AE2396">
        <f>MIS[[#This Row],[OrderAverageTradedPrice]]*MIS[[#This Row],[OrderQuantity]]</f>
        <v>7640</v>
      </c>
      <c r="AF2396">
        <f>MIS[[#This Row],[LTP]]*MIS[[#This Row],[OrderQuantity]]</f>
        <v>5260</v>
      </c>
      <c r="AG2396">
        <f>IF(MIS[[#This Row],[OrderSide]]="SELL",MIS[[#This Row],[VALUE]]-MIS[[#This Row],[LIVE_VALUE]],MIS[[#This Row],[LIVE_VALUE]]-MIS[[#This Row],[VALUE]])</f>
        <v>-2380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  <c r="AL2396" t="str">
        <f>MIS[[#This Row],[Broker]]</f>
        <v>AR</v>
      </c>
      <c r="AM2396" t="str">
        <f>MIS[[#This Row],[ClientID]]</f>
        <v>JPS1787</v>
      </c>
    </row>
    <row r="2397" spans="1:39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58.95</v>
      </c>
      <c r="AE2397">
        <f>MIS[[#This Row],[OrderAverageTradedPrice]]*MIS[[#This Row],[OrderQuantity]]</f>
        <v>5418</v>
      </c>
      <c r="AF2397">
        <f>MIS[[#This Row],[LTP]]*MIS[[#This Row],[OrderQuantity]]</f>
        <v>3537</v>
      </c>
      <c r="AG2397">
        <f>IF(MIS[[#This Row],[OrderSide]]="SELL",MIS[[#This Row],[VALUE]]-MIS[[#This Row],[LIVE_VALUE]],MIS[[#This Row],[LIVE_VALUE]]-MIS[[#This Row],[VALUE]])</f>
        <v>-1881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SENSEX2552081100PE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  <c r="AL2397" t="str">
        <f>MIS[[#This Row],[Broker]]</f>
        <v>AR</v>
      </c>
      <c r="AM2397" t="str">
        <f>MIS[[#This Row],[ClientID]]</f>
        <v>JPS7A101</v>
      </c>
    </row>
    <row r="2398" spans="1:39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58.95</v>
      </c>
      <c r="AE2398">
        <f>MIS[[#This Row],[OrderAverageTradedPrice]]*MIS[[#This Row],[OrderQuantity]]</f>
        <v>16322.999999999993</v>
      </c>
      <c r="AF2398">
        <f>MIS[[#This Row],[LTP]]*MIS[[#This Row],[OrderQuantity]]</f>
        <v>10611</v>
      </c>
      <c r="AG2398">
        <f>IF(MIS[[#This Row],[OrderSide]]="SELL",MIS[[#This Row],[VALUE]]-MIS[[#This Row],[LIVE_VALUE]],MIS[[#This Row],[LIVE_VALUE]]-MIS[[#This Row],[VALUE]])</f>
        <v>-5711.9999999999927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SENSEX2552081100PE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  <c r="AL2398" t="str">
        <f>MIS[[#This Row],[Broker]]</f>
        <v>AR</v>
      </c>
      <c r="AM2398" t="str">
        <f>MIS[[#This Row],[ClientID]]</f>
        <v>GKOHN3R110</v>
      </c>
    </row>
    <row r="2399" spans="1:39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75.650000000000006</v>
      </c>
      <c r="AE2399">
        <f>MIS[[#This Row],[OrderAverageTradedPrice]]*MIS[[#This Row],[OrderQuantity]]</f>
        <v>9351</v>
      </c>
      <c r="AF2399">
        <f>MIS[[#This Row],[LTP]]*MIS[[#This Row],[OrderQuantity]]</f>
        <v>6052</v>
      </c>
      <c r="AG2399">
        <f>IF(MIS[[#This Row],[OrderSide]]="SELL",MIS[[#This Row],[VALUE]]-MIS[[#This Row],[LIVE_VALUE]],MIS[[#This Row],[LIVE_VALUE]]-MIS[[#This Row],[VALUE]])</f>
        <v>-3299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  <c r="AL2399" t="str">
        <f>MIS[[#This Row],[Broker]]</f>
        <v>AR</v>
      </c>
      <c r="AM2399" t="str">
        <f>MIS[[#This Row],[ClientID]]</f>
        <v>GKOHNS211</v>
      </c>
    </row>
    <row r="2400" spans="1:39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46.6</v>
      </c>
      <c r="AE2400">
        <f>MIS[[#This Row],[OrderAverageTradedPrice]]*MIS[[#This Row],[OrderQuantity]]</f>
        <v>2835</v>
      </c>
      <c r="AF2400">
        <f>MIS[[#This Row],[LTP]]*MIS[[#This Row],[OrderQuantity]]</f>
        <v>1864</v>
      </c>
      <c r="AG2400">
        <f>IF(MIS[[#This Row],[OrderSide]]="SELL",MIS[[#This Row],[VALUE]]-MIS[[#This Row],[LIVE_VALUE]],MIS[[#This Row],[LIVE_VALUE]]-MIS[[#This Row],[VALUE]])</f>
        <v>-971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SENSEX2552083500CE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  <c r="AL2400" t="str">
        <f>MIS[[#This Row],[Broker]]</f>
        <v>AR</v>
      </c>
      <c r="AM2400" t="str">
        <f>MIS[[#This Row],[ClientID]]</f>
        <v>JPA1043</v>
      </c>
    </row>
    <row r="2401" spans="1:39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58.95</v>
      </c>
      <c r="AE2401">
        <f>MIS[[#This Row],[OrderAverageTradedPrice]]*MIS[[#This Row],[OrderQuantity]]</f>
        <v>3652</v>
      </c>
      <c r="AF2401">
        <f>MIS[[#This Row],[LTP]]*MIS[[#This Row],[OrderQuantity]]</f>
        <v>2358</v>
      </c>
      <c r="AG2401">
        <f>IF(MIS[[#This Row],[OrderSide]]="SELL",MIS[[#This Row],[VALUE]]-MIS[[#This Row],[LIVE_VALUE]],MIS[[#This Row],[LIVE_VALUE]]-MIS[[#This Row],[VALUE]])</f>
        <v>-1294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SENSEX2552081100PE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  <c r="AL2401" t="str">
        <f>MIS[[#This Row],[Broker]]</f>
        <v>AR</v>
      </c>
      <c r="AM2401" t="str">
        <f>MIS[[#This Row],[ClientID]]</f>
        <v>JPF1A119</v>
      </c>
    </row>
    <row r="2402" spans="1:39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46.6</v>
      </c>
      <c r="AE2402">
        <f>MIS[[#This Row],[OrderAverageTradedPrice]]*MIS[[#This Row],[OrderQuantity]]</f>
        <v>2836</v>
      </c>
      <c r="AF2402">
        <f>MIS[[#This Row],[LTP]]*MIS[[#This Row],[OrderQuantity]]</f>
        <v>1864</v>
      </c>
      <c r="AG2402">
        <f>IF(MIS[[#This Row],[OrderSide]]="SELL",MIS[[#This Row],[VALUE]]-MIS[[#This Row],[LIVE_VALUE]],MIS[[#This Row],[LIVE_VALUE]]-MIS[[#This Row],[VALUE]])</f>
        <v>-972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SENSEX2552083500CE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  <c r="AL2402" t="str">
        <f>MIS[[#This Row],[Broker]]</f>
        <v>AR</v>
      </c>
      <c r="AM2402" t="str">
        <f>MIS[[#This Row],[ClientID]]</f>
        <v>JPF1A187</v>
      </c>
    </row>
    <row r="2403" spans="1:39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46.6</v>
      </c>
      <c r="AE2403">
        <f>MIS[[#This Row],[OrderAverageTradedPrice]]*MIS[[#This Row],[OrderQuantity]]</f>
        <v>1416</v>
      </c>
      <c r="AF2403">
        <f>MIS[[#This Row],[LTP]]*MIS[[#This Row],[OrderQuantity]]</f>
        <v>932</v>
      </c>
      <c r="AG2403">
        <f>IF(MIS[[#This Row],[OrderSide]]="SELL",MIS[[#This Row],[VALUE]]-MIS[[#This Row],[LIVE_VALUE]],MIS[[#This Row],[LIVE_VALUE]]-MIS[[#This Row],[VALUE]])</f>
        <v>-484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SENSEX2552083500CE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  <c r="AL2403" t="str">
        <f>MIS[[#This Row],[Broker]]</f>
        <v>AR</v>
      </c>
      <c r="AM2403" t="str">
        <f>MIS[[#This Row],[ClientID]]</f>
        <v>JPF1A188</v>
      </c>
    </row>
    <row r="2404" spans="1:39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75.650000000000006</v>
      </c>
      <c r="AE2404">
        <f>MIS[[#This Row],[OrderAverageTradedPrice]]*MIS[[#This Row],[OrderQuantity]]</f>
        <v>2344</v>
      </c>
      <c r="AF2404">
        <f>MIS[[#This Row],[LTP]]*MIS[[#This Row],[OrderQuantity]]</f>
        <v>1513</v>
      </c>
      <c r="AG2404">
        <f>IF(MIS[[#This Row],[OrderSide]]="SELL",MIS[[#This Row],[VALUE]]-MIS[[#This Row],[LIVE_VALUE]],MIS[[#This Row],[LIVE_VALUE]]-MIS[[#This Row],[VALUE]])</f>
        <v>-831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SENSEX2552081300PE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  <c r="AL2404" t="str">
        <f>MIS[[#This Row],[Broker]]</f>
        <v>AR</v>
      </c>
      <c r="AM2404" t="str">
        <f>MIS[[#This Row],[ClientID]]</f>
        <v>JPF1A188</v>
      </c>
    </row>
    <row r="2405" spans="1:39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75.650000000000006</v>
      </c>
      <c r="AE2405">
        <f>MIS[[#This Row],[OrderAverageTradedPrice]]*MIS[[#This Row],[OrderQuantity]]</f>
        <v>9330</v>
      </c>
      <c r="AF2405">
        <f>MIS[[#This Row],[LTP]]*MIS[[#This Row],[OrderQuantity]]</f>
        <v>6052</v>
      </c>
      <c r="AG2405">
        <f>IF(MIS[[#This Row],[OrderSide]]="SELL",MIS[[#This Row],[VALUE]]-MIS[[#This Row],[LIVE_VALUE]],MIS[[#This Row],[LIVE_VALUE]]-MIS[[#This Row],[VALUE]])</f>
        <v>-3278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SENSEX2552081300PE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  <c r="AL2405" t="str">
        <f>MIS[[#This Row],[Broker]]</f>
        <v>AR</v>
      </c>
      <c r="AM2405" t="str">
        <f>MIS[[#This Row],[ClientID]]</f>
        <v>JPF1A195</v>
      </c>
    </row>
    <row r="2406" spans="1:39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58.95</v>
      </c>
      <c r="AE2406">
        <f>MIS[[#This Row],[OrderAverageTradedPrice]]*MIS[[#This Row],[OrderQuantity]]</f>
        <v>7296</v>
      </c>
      <c r="AF2406">
        <f>MIS[[#This Row],[LTP]]*MIS[[#This Row],[OrderQuantity]]</f>
        <v>4716</v>
      </c>
      <c r="AG2406">
        <f>IF(MIS[[#This Row],[OrderSide]]="SELL",MIS[[#This Row],[VALUE]]-MIS[[#This Row],[LIVE_VALUE]],MIS[[#This Row],[LIVE_VALUE]]-MIS[[#This Row],[VALUE]])</f>
        <v>-2580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SENSEX2552081100PE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  <c r="AL2406" t="str">
        <f>MIS[[#This Row],[Broker]]</f>
        <v>AR</v>
      </c>
      <c r="AM2406" t="str">
        <f>MIS[[#This Row],[ClientID]]</f>
        <v>JPF1A195</v>
      </c>
    </row>
    <row r="2407" spans="1:39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66.5</v>
      </c>
      <c r="AE2407">
        <f>MIS[[#This Row],[OrderAverageTradedPrice]]*MIS[[#This Row],[OrderQuantity]]</f>
        <v>18605.99999999988</v>
      </c>
      <c r="AF2407">
        <f>MIS[[#This Row],[LTP]]*MIS[[#This Row],[OrderQuantity]]</f>
        <v>11970</v>
      </c>
      <c r="AG2407">
        <f>IF(MIS[[#This Row],[OrderSide]]="SELL",MIS[[#This Row],[VALUE]]-MIS[[#This Row],[LIVE_VALUE]],MIS[[#This Row],[LIVE_VALUE]]-MIS[[#This Row],[VALUE]])</f>
        <v>-6635.9999999998799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SENSEX2552081200PE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  <c r="AL2407" t="str">
        <f>MIS[[#This Row],[Broker]]</f>
        <v>AR</v>
      </c>
      <c r="AM2407" t="str">
        <f>MIS[[#This Row],[ClientID]]</f>
        <v>JPF1A197</v>
      </c>
    </row>
    <row r="2408" spans="1:39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58.95</v>
      </c>
      <c r="AE2408">
        <f>MIS[[#This Row],[OrderAverageTradedPrice]]*MIS[[#This Row],[OrderQuantity]]</f>
        <v>5448</v>
      </c>
      <c r="AF2408">
        <f>MIS[[#This Row],[LTP]]*MIS[[#This Row],[OrderQuantity]]</f>
        <v>3537</v>
      </c>
      <c r="AG2408">
        <f>IF(MIS[[#This Row],[OrderSide]]="SELL",MIS[[#This Row],[VALUE]]-MIS[[#This Row],[LIVE_VALUE]],MIS[[#This Row],[LIVE_VALUE]]-MIS[[#This Row],[VALUE]])</f>
        <v>-1911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SENSEX2552081100PE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  <c r="AL2408" t="str">
        <f>MIS[[#This Row],[Broker]]</f>
        <v>AR</v>
      </c>
      <c r="AM2408" t="str">
        <f>MIS[[#This Row],[ClientID]]</f>
        <v>JPF1A229</v>
      </c>
    </row>
    <row r="2409" spans="1:39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75.650000000000006</v>
      </c>
      <c r="AE2409">
        <f>MIS[[#This Row],[OrderAverageTradedPrice]]*MIS[[#This Row],[OrderQuantity]]</f>
        <v>9352</v>
      </c>
      <c r="AF2409">
        <f>MIS[[#This Row],[LTP]]*MIS[[#This Row],[OrderQuantity]]</f>
        <v>6052</v>
      </c>
      <c r="AG2409">
        <f>IF(MIS[[#This Row],[OrderSide]]="SELL",MIS[[#This Row],[VALUE]]-MIS[[#This Row],[LIVE_VALUE]],MIS[[#This Row],[LIVE_VALUE]]-MIS[[#This Row],[VALUE]])</f>
        <v>-3300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SENSEX2552081300PE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  <c r="AL2409" t="str">
        <f>MIS[[#This Row],[Broker]]</f>
        <v>AR</v>
      </c>
      <c r="AM2409" t="str">
        <f>MIS[[#This Row],[ClientID]]</f>
        <v>JPF1C156</v>
      </c>
    </row>
    <row r="2410" spans="1:39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55.45</v>
      </c>
      <c r="AE2410">
        <f>MIS[[#This Row],[OrderAverageTradedPrice]]*MIS[[#This Row],[OrderQuantity]]</f>
        <v>3280</v>
      </c>
      <c r="AF2410">
        <f>MIS[[#This Row],[LTP]]*MIS[[#This Row],[OrderQuantity]]</f>
        <v>2218</v>
      </c>
      <c r="AG2410">
        <f>IF(MIS[[#This Row],[OrderSide]]="SELL",MIS[[#This Row],[VALUE]]-MIS[[#This Row],[LIVE_VALUE]],MIS[[#This Row],[LIVE_VALUE]]-MIS[[#This Row],[VALUE]])</f>
        <v>-1062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  <c r="AL2410" t="str">
        <f>MIS[[#This Row],[Broker]]</f>
        <v>AR</v>
      </c>
      <c r="AM2410" t="str">
        <f>MIS[[#This Row],[ClientID]]</f>
        <v>JPF1D162</v>
      </c>
    </row>
    <row r="2411" spans="1:39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46.6</v>
      </c>
      <c r="AE2411">
        <f>MIS[[#This Row],[OrderAverageTradedPrice]]*MIS[[#This Row],[OrderQuantity]]</f>
        <v>2834</v>
      </c>
      <c r="AF2411">
        <f>MIS[[#This Row],[LTP]]*MIS[[#This Row],[OrderQuantity]]</f>
        <v>1864</v>
      </c>
      <c r="AG2411">
        <f>IF(MIS[[#This Row],[OrderSide]]="SELL",MIS[[#This Row],[VALUE]]-MIS[[#This Row],[LIVE_VALUE]],MIS[[#This Row],[LIVE_VALUE]]-MIS[[#This Row],[VALUE]])</f>
        <v>-970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  <c r="AL2411" t="str">
        <f>MIS[[#This Row],[Broker]]</f>
        <v>AR</v>
      </c>
      <c r="AM2411" t="str">
        <f>MIS[[#This Row],[ClientID]]</f>
        <v>JPF1D162</v>
      </c>
    </row>
    <row r="2412" spans="1:39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75.650000000000006</v>
      </c>
      <c r="AE2412">
        <f>MIS[[#This Row],[OrderAverageTradedPrice]]*MIS[[#This Row],[OrderQuantity]]</f>
        <v>11746</v>
      </c>
      <c r="AF2412">
        <f>MIS[[#This Row],[LTP]]*MIS[[#This Row],[OrderQuantity]]</f>
        <v>7565.0000000000009</v>
      </c>
      <c r="AG2412">
        <f>IF(MIS[[#This Row],[OrderSide]]="SELL",MIS[[#This Row],[VALUE]]-MIS[[#This Row],[LIVE_VALUE]],MIS[[#This Row],[LIVE_VALUE]]-MIS[[#This Row],[VALUE]])</f>
        <v>-4180.9999999999991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  <c r="AL2412" t="str">
        <f>MIS[[#This Row],[Broker]]</f>
        <v>AR</v>
      </c>
      <c r="AM2412" t="str">
        <f>MIS[[#This Row],[ClientID]]</f>
        <v>JPF1H158</v>
      </c>
    </row>
    <row r="2413" spans="1:39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66.5</v>
      </c>
      <c r="AE2413">
        <f>MIS[[#This Row],[OrderAverageTradedPrice]]*MIS[[#This Row],[OrderQuantity]]</f>
        <v>18484.99999999992</v>
      </c>
      <c r="AF2413">
        <f>MIS[[#This Row],[LTP]]*MIS[[#This Row],[OrderQuantity]]</f>
        <v>11970</v>
      </c>
      <c r="AG2413">
        <f>IF(MIS[[#This Row],[OrderSide]]="SELL",MIS[[#This Row],[VALUE]]-MIS[[#This Row],[LIVE_VALUE]],MIS[[#This Row],[LIVE_VALUE]]-MIS[[#This Row],[VALUE]])</f>
        <v>-6514.99999999992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SENSEX2552081200PE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  <c r="AL2413" t="str">
        <f>MIS[[#This Row],[Broker]]</f>
        <v>AR</v>
      </c>
      <c r="AM2413" t="str">
        <f>MIS[[#This Row],[ClientID]]</f>
        <v>JPF1K110</v>
      </c>
    </row>
    <row r="2414" spans="1:39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46.6</v>
      </c>
      <c r="AE2414">
        <f>MIS[[#This Row],[OrderAverageTradedPrice]]*MIS[[#This Row],[OrderQuantity]]</f>
        <v>1419</v>
      </c>
      <c r="AF2414">
        <f>MIS[[#This Row],[LTP]]*MIS[[#This Row],[OrderQuantity]]</f>
        <v>932</v>
      </c>
      <c r="AG2414">
        <f>IF(MIS[[#This Row],[OrderSide]]="SELL",MIS[[#This Row],[VALUE]]-MIS[[#This Row],[LIVE_VALUE]],MIS[[#This Row],[LIVE_VALUE]]-MIS[[#This Row],[VALUE]])</f>
        <v>-487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SENSEX2552083500CE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  <c r="AL2414" t="str">
        <f>MIS[[#This Row],[Broker]]</f>
        <v>AR</v>
      </c>
      <c r="AM2414" t="str">
        <f>MIS[[#This Row],[ClientID]]</f>
        <v>JPF1K172</v>
      </c>
    </row>
    <row r="2415" spans="1:39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75.650000000000006</v>
      </c>
      <c r="AE2415">
        <f>MIS[[#This Row],[OrderAverageTradedPrice]]*MIS[[#This Row],[OrderQuantity]]</f>
        <v>2343</v>
      </c>
      <c r="AF2415">
        <f>MIS[[#This Row],[LTP]]*MIS[[#This Row],[OrderQuantity]]</f>
        <v>1513</v>
      </c>
      <c r="AG2415">
        <f>IF(MIS[[#This Row],[OrderSide]]="SELL",MIS[[#This Row],[VALUE]]-MIS[[#This Row],[LIVE_VALUE]],MIS[[#This Row],[LIVE_VALUE]]-MIS[[#This Row],[VALUE]])</f>
        <v>-830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SENSEX2552081300PE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  <c r="AL2415" t="str">
        <f>MIS[[#This Row],[Broker]]</f>
        <v>AR</v>
      </c>
      <c r="AM2415" t="str">
        <f>MIS[[#This Row],[ClientID]]</f>
        <v>JPF1K172</v>
      </c>
    </row>
    <row r="2416" spans="1:39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58.95</v>
      </c>
      <c r="AE2416">
        <f>MIS[[#This Row],[OrderAverageTradedPrice]]*MIS[[#This Row],[OrderQuantity]]</f>
        <v>7304</v>
      </c>
      <c r="AF2416">
        <f>MIS[[#This Row],[LTP]]*MIS[[#This Row],[OrderQuantity]]</f>
        <v>4716</v>
      </c>
      <c r="AG2416">
        <f>IF(MIS[[#This Row],[OrderSide]]="SELL",MIS[[#This Row],[VALUE]]-MIS[[#This Row],[LIVE_VALUE]],MIS[[#This Row],[LIVE_VALUE]]-MIS[[#This Row],[VALUE]])</f>
        <v>-2588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SENSEX2552081100PE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  <c r="AL2416" t="str">
        <f>MIS[[#This Row],[Broker]]</f>
        <v>AR</v>
      </c>
      <c r="AM2416" t="str">
        <f>MIS[[#This Row],[ClientID]]</f>
        <v>JPF1N112</v>
      </c>
    </row>
    <row r="2417" spans="1:39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66.5</v>
      </c>
      <c r="AE2417">
        <f>MIS[[#This Row],[OrderAverageTradedPrice]]*MIS[[#This Row],[OrderQuantity]]</f>
        <v>8231</v>
      </c>
      <c r="AF2417">
        <f>MIS[[#This Row],[LTP]]*MIS[[#This Row],[OrderQuantity]]</f>
        <v>5320</v>
      </c>
      <c r="AG2417">
        <f>IF(MIS[[#This Row],[OrderSide]]="SELL",MIS[[#This Row],[VALUE]]-MIS[[#This Row],[LIVE_VALUE]],MIS[[#This Row],[LIVE_VALUE]]-MIS[[#This Row],[VALUE]])</f>
        <v>-2911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SENSEX2552081200PE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  <c r="AL2417" t="str">
        <f>MIS[[#This Row],[Broker]]</f>
        <v>AR</v>
      </c>
      <c r="AM2417" t="str">
        <f>MIS[[#This Row],[ClientID]]</f>
        <v>JPF1N117</v>
      </c>
    </row>
    <row r="2418" spans="1:39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58.95</v>
      </c>
      <c r="AE2418">
        <f>MIS[[#This Row],[OrderAverageTradedPrice]]*MIS[[#This Row],[OrderQuantity]]</f>
        <v>7302</v>
      </c>
      <c r="AF2418">
        <f>MIS[[#This Row],[LTP]]*MIS[[#This Row],[OrderQuantity]]</f>
        <v>4716</v>
      </c>
      <c r="AG2418">
        <f>IF(MIS[[#This Row],[OrderSide]]="SELL",MIS[[#This Row],[VALUE]]-MIS[[#This Row],[LIVE_VALUE]],MIS[[#This Row],[LIVE_VALUE]]-MIS[[#This Row],[VALUE]])</f>
        <v>-2586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SENSEX2552081100PE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  <c r="AL2418" t="str">
        <f>MIS[[#This Row],[Broker]]</f>
        <v>AR</v>
      </c>
      <c r="AM2418" t="str">
        <f>MIS[[#This Row],[ClientID]]</f>
        <v>JPF1P164</v>
      </c>
    </row>
    <row r="2419" spans="1:39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66.5</v>
      </c>
      <c r="AE2419">
        <f>MIS[[#This Row],[OrderAverageTradedPrice]]*MIS[[#This Row],[OrderQuantity]]</f>
        <v>6192</v>
      </c>
      <c r="AF2419">
        <f>MIS[[#This Row],[LTP]]*MIS[[#This Row],[OrderQuantity]]</f>
        <v>3990</v>
      </c>
      <c r="AG2419">
        <f>IF(MIS[[#This Row],[OrderSide]]="SELL",MIS[[#This Row],[VALUE]]-MIS[[#This Row],[LIVE_VALUE]],MIS[[#This Row],[LIVE_VALUE]]-MIS[[#This Row],[VALUE]])</f>
        <v>-2202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SENSEX2552081200PE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  <c r="AL2419" t="str">
        <f>MIS[[#This Row],[Broker]]</f>
        <v>AR</v>
      </c>
      <c r="AM2419" t="str">
        <f>MIS[[#This Row],[ClientID]]</f>
        <v>JPF1R123</v>
      </c>
    </row>
    <row r="2420" spans="1:39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66.5</v>
      </c>
      <c r="AE2420">
        <f>MIS[[#This Row],[OrderAverageTradedPrice]]*MIS[[#This Row],[OrderQuantity]]</f>
        <v>16456</v>
      </c>
      <c r="AF2420">
        <f>MIS[[#This Row],[LTP]]*MIS[[#This Row],[OrderQuantity]]</f>
        <v>10640</v>
      </c>
      <c r="AG2420">
        <f>IF(MIS[[#This Row],[OrderSide]]="SELL",MIS[[#This Row],[VALUE]]-MIS[[#This Row],[LIVE_VALUE]],MIS[[#This Row],[LIVE_VALUE]]-MIS[[#This Row],[VALUE]])</f>
        <v>-5816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SENSEX2552081200PE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  <c r="AL2420" t="str">
        <f>MIS[[#This Row],[Broker]]</f>
        <v>AR</v>
      </c>
      <c r="AM2420" t="str">
        <f>MIS[[#This Row],[ClientID]]</f>
        <v>JPF1R197</v>
      </c>
    </row>
    <row r="2421" spans="1:39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58.95</v>
      </c>
      <c r="AE2421">
        <f>MIS[[#This Row],[OrderAverageTradedPrice]]*MIS[[#This Row],[OrderQuantity]]</f>
        <v>12681.999999999989</v>
      </c>
      <c r="AF2421">
        <f>MIS[[#This Row],[LTP]]*MIS[[#This Row],[OrderQuantity]]</f>
        <v>8253</v>
      </c>
      <c r="AG2421">
        <f>IF(MIS[[#This Row],[OrderSide]]="SELL",MIS[[#This Row],[VALUE]]-MIS[[#This Row],[LIVE_VALUE]],MIS[[#This Row],[LIVE_VALUE]]-MIS[[#This Row],[VALUE]])</f>
        <v>-4428.9999999999891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SENSEX2552081100PE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  <c r="AL2421" t="str">
        <f>MIS[[#This Row],[Broker]]</f>
        <v>AR</v>
      </c>
      <c r="AM2421" t="str">
        <f>MIS[[#This Row],[ClientID]]</f>
        <v>JPF1S132</v>
      </c>
    </row>
    <row r="2422" spans="1:39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66.5</v>
      </c>
      <c r="AE2422">
        <f>MIS[[#This Row],[OrderAverageTradedPrice]]*MIS[[#This Row],[OrderQuantity]]</f>
        <v>14443.99999999992</v>
      </c>
      <c r="AF2422">
        <f>MIS[[#This Row],[LTP]]*MIS[[#This Row],[OrderQuantity]]</f>
        <v>9310</v>
      </c>
      <c r="AG2422">
        <f>IF(MIS[[#This Row],[OrderSide]]="SELL",MIS[[#This Row],[VALUE]]-MIS[[#This Row],[LIVE_VALUE]],MIS[[#This Row],[LIVE_VALUE]]-MIS[[#This Row],[VALUE]])</f>
        <v>-5133.99999999992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SENSEX2552081200PE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  <c r="AL2422" t="str">
        <f>MIS[[#This Row],[Broker]]</f>
        <v>AR</v>
      </c>
      <c r="AM2422" t="str">
        <f>MIS[[#This Row],[ClientID]]</f>
        <v>JPF1S132</v>
      </c>
    </row>
    <row r="2423" spans="1:39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58.95</v>
      </c>
      <c r="AE2423">
        <f>MIS[[#This Row],[OrderAverageTradedPrice]]*MIS[[#This Row],[OrderQuantity]]</f>
        <v>10893</v>
      </c>
      <c r="AF2423">
        <f>MIS[[#This Row],[LTP]]*MIS[[#This Row],[OrderQuantity]]</f>
        <v>7074</v>
      </c>
      <c r="AG2423">
        <f>IF(MIS[[#This Row],[OrderSide]]="SELL",MIS[[#This Row],[VALUE]]-MIS[[#This Row],[LIVE_VALUE]],MIS[[#This Row],[LIVE_VALUE]]-MIS[[#This Row],[VALUE]])</f>
        <v>-3819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SENSEX2552081100PE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  <c r="AL2423" t="str">
        <f>MIS[[#This Row],[Broker]]</f>
        <v>AR</v>
      </c>
      <c r="AM2423" t="str">
        <f>MIS[[#This Row],[ClientID]]</f>
        <v>JPF1S215</v>
      </c>
    </row>
    <row r="2424" spans="1:39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46.6</v>
      </c>
      <c r="AE2424">
        <f>MIS[[#This Row],[OrderAverageTradedPrice]]*MIS[[#This Row],[OrderQuantity]]</f>
        <v>1410</v>
      </c>
      <c r="AF2424">
        <f>MIS[[#This Row],[LTP]]*MIS[[#This Row],[OrderQuantity]]</f>
        <v>932</v>
      </c>
      <c r="AG2424">
        <f>IF(MIS[[#This Row],[OrderSide]]="SELL",MIS[[#This Row],[VALUE]]-MIS[[#This Row],[LIVE_VALUE]],MIS[[#This Row],[LIVE_VALUE]]-MIS[[#This Row],[VALUE]])</f>
        <v>-478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  <c r="AL2424" t="str">
        <f>MIS[[#This Row],[Broker]]</f>
        <v>AR</v>
      </c>
      <c r="AM2424" t="str">
        <f>MIS[[#This Row],[ClientID]]</f>
        <v>JPF1S222</v>
      </c>
    </row>
    <row r="2425" spans="1:39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75.650000000000006</v>
      </c>
      <c r="AE2425">
        <f>MIS[[#This Row],[OrderAverageTradedPrice]]*MIS[[#This Row],[OrderQuantity]]</f>
        <v>2344</v>
      </c>
      <c r="AF2425">
        <f>MIS[[#This Row],[LTP]]*MIS[[#This Row],[OrderQuantity]]</f>
        <v>1513</v>
      </c>
      <c r="AG2425">
        <f>IF(MIS[[#This Row],[OrderSide]]="SELL",MIS[[#This Row],[VALUE]]-MIS[[#This Row],[LIVE_VALUE]],MIS[[#This Row],[LIVE_VALUE]]-MIS[[#This Row],[VALUE]])</f>
        <v>-831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  <c r="AL2425" t="str">
        <f>MIS[[#This Row],[Broker]]</f>
        <v>AR</v>
      </c>
      <c r="AM2425" t="str">
        <f>MIS[[#This Row],[ClientID]]</f>
        <v>JPF1T101</v>
      </c>
    </row>
    <row r="2426" spans="1:39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58.95</v>
      </c>
      <c r="AE2426">
        <f>MIS[[#This Row],[OrderAverageTradedPrice]]*MIS[[#This Row],[OrderQuantity]]</f>
        <v>7255</v>
      </c>
      <c r="AF2426">
        <f>MIS[[#This Row],[LTP]]*MIS[[#This Row],[OrderQuantity]]</f>
        <v>4716</v>
      </c>
      <c r="AG2426">
        <f>IF(MIS[[#This Row],[OrderSide]]="SELL",MIS[[#This Row],[VALUE]]-MIS[[#This Row],[LIVE_VALUE]],MIS[[#This Row],[LIVE_VALUE]]-MIS[[#This Row],[VALUE]])</f>
        <v>-2539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SENSEX2552081100PE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  <c r="AL2426" t="str">
        <f>MIS[[#This Row],[Broker]]</f>
        <v>AR</v>
      </c>
      <c r="AM2426" t="str">
        <f>MIS[[#This Row],[ClientID]]</f>
        <v>JPF1V110</v>
      </c>
    </row>
    <row r="2427" spans="1:39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66.5</v>
      </c>
      <c r="AE2427">
        <f>MIS[[#This Row],[OrderAverageTradedPrice]]*MIS[[#This Row],[OrderQuantity]]</f>
        <v>8258</v>
      </c>
      <c r="AF2427">
        <f>MIS[[#This Row],[LTP]]*MIS[[#This Row],[OrderQuantity]]</f>
        <v>5320</v>
      </c>
      <c r="AG2427">
        <f>IF(MIS[[#This Row],[OrderSide]]="SELL",MIS[[#This Row],[VALUE]]-MIS[[#This Row],[LIVE_VALUE]],MIS[[#This Row],[LIVE_VALUE]]-MIS[[#This Row],[VALUE]])</f>
        <v>-2938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SENSEX2552081200PE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  <c r="AL2427" t="str">
        <f>MIS[[#This Row],[Broker]]</f>
        <v>AR</v>
      </c>
      <c r="AM2427" t="str">
        <f>MIS[[#This Row],[ClientID]]</f>
        <v>JPF1V110</v>
      </c>
    </row>
    <row r="2428" spans="1:39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46.6</v>
      </c>
      <c r="AE2428">
        <f>MIS[[#This Row],[OrderAverageTradedPrice]]*MIS[[#This Row],[OrderQuantity]]</f>
        <v>2820</v>
      </c>
      <c r="AF2428">
        <f>MIS[[#This Row],[LTP]]*MIS[[#This Row],[OrderQuantity]]</f>
        <v>1864</v>
      </c>
      <c r="AG2428">
        <f>IF(MIS[[#This Row],[OrderSide]]="SELL",MIS[[#This Row],[VALUE]]-MIS[[#This Row],[LIVE_VALUE]],MIS[[#This Row],[LIVE_VALUE]]-MIS[[#This Row],[VALUE]])</f>
        <v>-956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SENSEX2552083500CE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  <c r="AL2428" t="str">
        <f>MIS[[#This Row],[Broker]]</f>
        <v>AR</v>
      </c>
      <c r="AM2428" t="str">
        <f>MIS[[#This Row],[ClientID]]</f>
        <v>JPP690</v>
      </c>
    </row>
    <row r="2429" spans="1:39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46.6</v>
      </c>
      <c r="AE2429">
        <f>MIS[[#This Row],[OrderAverageTradedPrice]]*MIS[[#This Row],[OrderQuantity]]</f>
        <v>5666</v>
      </c>
      <c r="AF2429">
        <f>MIS[[#This Row],[LTP]]*MIS[[#This Row],[OrderQuantity]]</f>
        <v>3728</v>
      </c>
      <c r="AG2429">
        <f>IF(MIS[[#This Row],[OrderSide]]="SELL",MIS[[#This Row],[VALUE]]-MIS[[#This Row],[LIVE_VALUE]],MIS[[#This Row],[LIVE_VALUE]]-MIS[[#This Row],[VALUE]])</f>
        <v>-1938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SENSEX2552083500CE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  <c r="AL2429" t="str">
        <f>MIS[[#This Row],[Broker]]</f>
        <v>AR</v>
      </c>
      <c r="AM2429" t="str">
        <f>MIS[[#This Row],[ClientID]]</f>
        <v>JPS10G101</v>
      </c>
    </row>
    <row r="2430" spans="1:39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75.650000000000006</v>
      </c>
      <c r="AE2430">
        <f>MIS[[#This Row],[OrderAverageTradedPrice]]*MIS[[#This Row],[OrderQuantity]]</f>
        <v>9340</v>
      </c>
      <c r="AF2430">
        <f>MIS[[#This Row],[LTP]]*MIS[[#This Row],[OrderQuantity]]</f>
        <v>6052</v>
      </c>
      <c r="AG2430">
        <f>IF(MIS[[#This Row],[OrderSide]]="SELL",MIS[[#This Row],[VALUE]]-MIS[[#This Row],[LIVE_VALUE]],MIS[[#This Row],[LIVE_VALUE]]-MIS[[#This Row],[VALUE]])</f>
        <v>-3288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SENSEX2552081300PE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  <c r="AL2430" t="str">
        <f>MIS[[#This Row],[Broker]]</f>
        <v>AR</v>
      </c>
      <c r="AM2430" t="str">
        <f>MIS[[#This Row],[ClientID]]</f>
        <v>JPS10M103</v>
      </c>
    </row>
    <row r="2431" spans="1:39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58.95</v>
      </c>
      <c r="AE2431">
        <f>MIS[[#This Row],[OrderAverageTradedPrice]]*MIS[[#This Row],[OrderQuantity]]</f>
        <v>7296</v>
      </c>
      <c r="AF2431">
        <f>MIS[[#This Row],[LTP]]*MIS[[#This Row],[OrderQuantity]]</f>
        <v>4716</v>
      </c>
      <c r="AG2431">
        <f>IF(MIS[[#This Row],[OrderSide]]="SELL",MIS[[#This Row],[VALUE]]-MIS[[#This Row],[LIVE_VALUE]],MIS[[#This Row],[LIVE_VALUE]]-MIS[[#This Row],[VALUE]])</f>
        <v>-2580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SENSEX2552081100PE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  <c r="AL2431" t="str">
        <f>MIS[[#This Row],[Broker]]</f>
        <v>AR</v>
      </c>
      <c r="AM2431" t="str">
        <f>MIS[[#This Row],[ClientID]]</f>
        <v>JPS10M103</v>
      </c>
    </row>
    <row r="2432" spans="1:39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55.45</v>
      </c>
      <c r="AE2432">
        <f>MIS[[#This Row],[OrderAverageTradedPrice]]*MIS[[#This Row],[OrderQuantity]]</f>
        <v>6563</v>
      </c>
      <c r="AF2432">
        <f>MIS[[#This Row],[LTP]]*MIS[[#This Row],[OrderQuantity]]</f>
        <v>4436</v>
      </c>
      <c r="AG2432">
        <f>IF(MIS[[#This Row],[OrderSide]]="SELL",MIS[[#This Row],[VALUE]]-MIS[[#This Row],[LIVE_VALUE]],MIS[[#This Row],[LIVE_VALUE]]-MIS[[#This Row],[VALUE]])</f>
        <v>-2127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SENSEX2552083400CE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  <c r="AL2432" t="str">
        <f>MIS[[#This Row],[Broker]]</f>
        <v>AR</v>
      </c>
      <c r="AM2432" t="str">
        <f>MIS[[#This Row],[ClientID]]</f>
        <v>JPS1787</v>
      </c>
    </row>
    <row r="2433" spans="1:39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46.6</v>
      </c>
      <c r="AE2433">
        <f>MIS[[#This Row],[OrderAverageTradedPrice]]*MIS[[#This Row],[OrderQuantity]]</f>
        <v>5680</v>
      </c>
      <c r="AF2433">
        <f>MIS[[#This Row],[LTP]]*MIS[[#This Row],[OrderQuantity]]</f>
        <v>3728</v>
      </c>
      <c r="AG2433">
        <f>IF(MIS[[#This Row],[OrderSide]]="SELL",MIS[[#This Row],[VALUE]]-MIS[[#This Row],[LIVE_VALUE]],MIS[[#This Row],[LIVE_VALUE]]-MIS[[#This Row],[VALUE]])</f>
        <v>-1952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SENSEX2552083500CE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  <c r="AL2433" t="str">
        <f>MIS[[#This Row],[Broker]]</f>
        <v>AR</v>
      </c>
      <c r="AM2433" t="str">
        <f>MIS[[#This Row],[ClientID]]</f>
        <v>JPS1787</v>
      </c>
    </row>
    <row r="2434" spans="1:39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66.5</v>
      </c>
      <c r="AE2434">
        <f>MIS[[#This Row],[OrderAverageTradedPrice]]*MIS[[#This Row],[OrderQuantity]]</f>
        <v>6153.99999999996</v>
      </c>
      <c r="AF2434">
        <f>MIS[[#This Row],[LTP]]*MIS[[#This Row],[OrderQuantity]]</f>
        <v>3990</v>
      </c>
      <c r="AG2434">
        <f>IF(MIS[[#This Row],[OrderSide]]="SELL",MIS[[#This Row],[VALUE]]-MIS[[#This Row],[LIVE_VALUE]],MIS[[#This Row],[LIVE_VALUE]]-MIS[[#This Row],[VALUE]])</f>
        <v>-2163.99999999996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SENSEX2552081200PE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  <c r="AL2434" t="str">
        <f>MIS[[#This Row],[Broker]]</f>
        <v>AR</v>
      </c>
      <c r="AM2434" t="str">
        <f>MIS[[#This Row],[ClientID]]</f>
        <v>JPS7A101</v>
      </c>
    </row>
    <row r="2435" spans="1:39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65.75</v>
      </c>
      <c r="AE2435">
        <f>MIS[[#This Row],[OrderAverageTradedPrice]]*MIS[[#This Row],[OrderQuantity]]</f>
        <v>11497.999999999993</v>
      </c>
      <c r="AF2435">
        <f>MIS[[#This Row],[LTP]]*MIS[[#This Row],[OrderQuantity]]</f>
        <v>7890</v>
      </c>
      <c r="AG2435">
        <f>IF(MIS[[#This Row],[OrderSide]]="SELL",MIS[[#This Row],[VALUE]]-MIS[[#This Row],[LIVE_VALUE]],MIS[[#This Row],[LIVE_VALUE]]-MIS[[#This Row],[VALUE]])</f>
        <v>-3607.9999999999927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SENSEX2552083300CE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  <c r="AL2435" t="str">
        <f>MIS[[#This Row],[Broker]]</f>
        <v>AR</v>
      </c>
      <c r="AM2435" t="str">
        <f>MIS[[#This Row],[ClientID]]</f>
        <v>GDLP1S332</v>
      </c>
    </row>
    <row r="2436" spans="1:39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55.45</v>
      </c>
      <c r="AE2436">
        <f>MIS[[#This Row],[OrderAverageTradedPrice]]*MIS[[#This Row],[OrderQuantity]]</f>
        <v>9834</v>
      </c>
      <c r="AF2436">
        <f>MIS[[#This Row],[LTP]]*MIS[[#This Row],[OrderQuantity]]</f>
        <v>6654</v>
      </c>
      <c r="AG2436">
        <f>IF(MIS[[#This Row],[OrderSide]]="SELL",MIS[[#This Row],[VALUE]]-MIS[[#This Row],[LIVE_VALUE]],MIS[[#This Row],[LIVE_VALUE]]-MIS[[#This Row],[VALUE]])</f>
        <v>-3180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SENSEX2552083400CE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  <c r="AL2436" t="str">
        <f>MIS[[#This Row],[Broker]]</f>
        <v>AR</v>
      </c>
      <c r="AM2436" t="str">
        <f>MIS[[#This Row],[ClientID]]</f>
        <v>GDLP1S332</v>
      </c>
    </row>
    <row r="2437" spans="1:39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66.5</v>
      </c>
      <c r="AE2437">
        <f>MIS[[#This Row],[OrderAverageTradedPrice]]*MIS[[#This Row],[OrderQuantity]]</f>
        <v>18577.999999999978</v>
      </c>
      <c r="AF2437">
        <f>MIS[[#This Row],[LTP]]*MIS[[#This Row],[OrderQuantity]]</f>
        <v>11970</v>
      </c>
      <c r="AG2437">
        <f>IF(MIS[[#This Row],[OrderSide]]="SELL",MIS[[#This Row],[VALUE]]-MIS[[#This Row],[LIVE_VALUE]],MIS[[#This Row],[LIVE_VALUE]]-MIS[[#This Row],[VALUE]])</f>
        <v>-6607.9999999999782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SENSEX2552081200PE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  <c r="AL2437" t="str">
        <f>MIS[[#This Row],[Broker]]</f>
        <v>AR</v>
      </c>
      <c r="AM2437" t="str">
        <f>MIS[[#This Row],[ClientID]]</f>
        <v>GKOHN3R110</v>
      </c>
    </row>
    <row r="2438" spans="1:39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58.95</v>
      </c>
      <c r="AE2438">
        <f>MIS[[#This Row],[OrderAverageTradedPrice]]*MIS[[#This Row],[OrderQuantity]]</f>
        <v>7304</v>
      </c>
      <c r="AF2438">
        <f>MIS[[#This Row],[LTP]]*MIS[[#This Row],[OrderQuantity]]</f>
        <v>4716</v>
      </c>
      <c r="AG2438">
        <f>IF(MIS[[#This Row],[OrderSide]]="SELL",MIS[[#This Row],[VALUE]]-MIS[[#This Row],[LIVE_VALUE]],MIS[[#This Row],[LIVE_VALUE]]-MIS[[#This Row],[VALUE]])</f>
        <v>-2588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SENSEX2552081100PE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  <c r="AL2438" t="str">
        <f>MIS[[#This Row],[Broker]]</f>
        <v>AR</v>
      </c>
      <c r="AM2438" t="str">
        <f>MIS[[#This Row],[ClientID]]</f>
        <v>GKOHNS211</v>
      </c>
    </row>
    <row r="2439" spans="1:39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66.5</v>
      </c>
      <c r="AE2439">
        <f>MIS[[#This Row],[OrderAverageTradedPrice]]*MIS[[#This Row],[OrderQuantity]]</f>
        <v>8276</v>
      </c>
      <c r="AF2439">
        <f>MIS[[#This Row],[LTP]]*MIS[[#This Row],[OrderQuantity]]</f>
        <v>5320</v>
      </c>
      <c r="AG2439">
        <f>IF(MIS[[#This Row],[OrderSide]]="SELL",MIS[[#This Row],[VALUE]]-MIS[[#This Row],[LIVE_VALUE]],MIS[[#This Row],[LIVE_VALUE]]-MIS[[#This Row],[VALUE]])</f>
        <v>-2956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SENSEX2552081200PE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  <c r="AL2439" t="str">
        <f>MIS[[#This Row],[Broker]]</f>
        <v>AR</v>
      </c>
      <c r="AM2439" t="str">
        <f>MIS[[#This Row],[ClientID]]</f>
        <v>GKOHNS211</v>
      </c>
    </row>
    <row r="2440" spans="1:39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75.650000000000006</v>
      </c>
      <c r="AE2440">
        <f>MIS[[#This Row],[OrderAverageTradedPrice]]*MIS[[#This Row],[OrderQuantity]]</f>
        <v>4692</v>
      </c>
      <c r="AF2440">
        <f>MIS[[#This Row],[LTP]]*MIS[[#This Row],[OrderQuantity]]</f>
        <v>3026</v>
      </c>
      <c r="AG2440">
        <f>IF(MIS[[#This Row],[OrderSide]]="SELL",MIS[[#This Row],[VALUE]]-MIS[[#This Row],[LIVE_VALUE]],MIS[[#This Row],[LIVE_VALUE]]-MIS[[#This Row],[VALUE]])</f>
        <v>-1666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SENSEX2552081300PE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  <c r="AL2440" t="str">
        <f>MIS[[#This Row],[Broker]]</f>
        <v>AR</v>
      </c>
      <c r="AM2440" t="str">
        <f>MIS[[#This Row],[ClientID]]</f>
        <v>JPA1043</v>
      </c>
    </row>
    <row r="2441" spans="1:39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58.95</v>
      </c>
      <c r="AE2441">
        <f>MIS[[#This Row],[OrderAverageTradedPrice]]*MIS[[#This Row],[OrderQuantity]]</f>
        <v>3659</v>
      </c>
      <c r="AF2441">
        <f>MIS[[#This Row],[LTP]]*MIS[[#This Row],[OrderQuantity]]</f>
        <v>2358</v>
      </c>
      <c r="AG2441">
        <f>IF(MIS[[#This Row],[OrderSide]]="SELL",MIS[[#This Row],[VALUE]]-MIS[[#This Row],[LIVE_VALUE]],MIS[[#This Row],[LIVE_VALUE]]-MIS[[#This Row],[VALUE]])</f>
        <v>-1301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SENSEX2552081100PE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  <c r="AL2441" t="str">
        <f>MIS[[#This Row],[Broker]]</f>
        <v>AR</v>
      </c>
      <c r="AM2441" t="str">
        <f>MIS[[#This Row],[ClientID]]</f>
        <v>JPA1043</v>
      </c>
    </row>
    <row r="2442" spans="1:39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66.5</v>
      </c>
      <c r="AE2442">
        <f>MIS[[#This Row],[OrderAverageTradedPrice]]*MIS[[#This Row],[OrderQuantity]]</f>
        <v>4130</v>
      </c>
      <c r="AF2442">
        <f>MIS[[#This Row],[LTP]]*MIS[[#This Row],[OrderQuantity]]</f>
        <v>2660</v>
      </c>
      <c r="AG2442">
        <f>IF(MIS[[#This Row],[OrderSide]]="SELL",MIS[[#This Row],[VALUE]]-MIS[[#This Row],[LIVE_VALUE]],MIS[[#This Row],[LIVE_VALUE]]-MIS[[#This Row],[VALUE]])</f>
        <v>-1470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SENSEX2552081200PE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  <c r="AL2442" t="str">
        <f>MIS[[#This Row],[Broker]]</f>
        <v>AR</v>
      </c>
      <c r="AM2442" t="str">
        <f>MIS[[#This Row],[ClientID]]</f>
        <v>JPF1A119</v>
      </c>
    </row>
    <row r="2443" spans="1:39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75.650000000000006</v>
      </c>
      <c r="AE2443">
        <f>MIS[[#This Row],[OrderAverageTradedPrice]]*MIS[[#This Row],[OrderQuantity]]</f>
        <v>4694</v>
      </c>
      <c r="AF2443">
        <f>MIS[[#This Row],[LTP]]*MIS[[#This Row],[OrderQuantity]]</f>
        <v>3026</v>
      </c>
      <c r="AG2443">
        <f>IF(MIS[[#This Row],[OrderSide]]="SELL",MIS[[#This Row],[VALUE]]-MIS[[#This Row],[LIVE_VALUE]],MIS[[#This Row],[LIVE_VALUE]]-MIS[[#This Row],[VALUE]])</f>
        <v>-1668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  <c r="AL2443" t="str">
        <f>MIS[[#This Row],[Broker]]</f>
        <v>AR</v>
      </c>
      <c r="AM2443" t="str">
        <f>MIS[[#This Row],[ClientID]]</f>
        <v>JPF1A187</v>
      </c>
    </row>
    <row r="2444" spans="1:39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58.95</v>
      </c>
      <c r="AE2444">
        <f>MIS[[#This Row],[OrderAverageTradedPrice]]*MIS[[#This Row],[OrderQuantity]]</f>
        <v>3648</v>
      </c>
      <c r="AF2444">
        <f>MIS[[#This Row],[LTP]]*MIS[[#This Row],[OrderQuantity]]</f>
        <v>2358</v>
      </c>
      <c r="AG2444">
        <f>IF(MIS[[#This Row],[OrderSide]]="SELL",MIS[[#This Row],[VALUE]]-MIS[[#This Row],[LIVE_VALUE]],MIS[[#This Row],[LIVE_VALUE]]-MIS[[#This Row],[VALUE]])</f>
        <v>-1290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SENSEX2552081100PE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  <c r="AL2444" t="str">
        <f>MIS[[#This Row],[Broker]]</f>
        <v>AR</v>
      </c>
      <c r="AM2444" t="str">
        <f>MIS[[#This Row],[ClientID]]</f>
        <v>JPF1A187</v>
      </c>
    </row>
    <row r="2445" spans="1:39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58.95</v>
      </c>
      <c r="AE2445">
        <f>MIS[[#This Row],[OrderAverageTradedPrice]]*MIS[[#This Row],[OrderQuantity]]</f>
        <v>1824</v>
      </c>
      <c r="AF2445">
        <f>MIS[[#This Row],[LTP]]*MIS[[#This Row],[OrderQuantity]]</f>
        <v>1179</v>
      </c>
      <c r="AG2445">
        <f>IF(MIS[[#This Row],[OrderSide]]="SELL",MIS[[#This Row],[VALUE]]-MIS[[#This Row],[LIVE_VALUE]],MIS[[#This Row],[LIVE_VALUE]]-MIS[[#This Row],[VALUE]])</f>
        <v>-645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SENSEX2552081100PE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  <c r="AL2445" t="str">
        <f>MIS[[#This Row],[Broker]]</f>
        <v>AR</v>
      </c>
      <c r="AM2445" t="str">
        <f>MIS[[#This Row],[ClientID]]</f>
        <v>JPF1A188</v>
      </c>
    </row>
    <row r="2446" spans="1:39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66.5</v>
      </c>
      <c r="AE2446">
        <f>MIS[[#This Row],[OrderAverageTradedPrice]]*MIS[[#This Row],[OrderQuantity]]</f>
        <v>8255</v>
      </c>
      <c r="AF2446">
        <f>MIS[[#This Row],[LTP]]*MIS[[#This Row],[OrderQuantity]]</f>
        <v>5320</v>
      </c>
      <c r="AG2446">
        <f>IF(MIS[[#This Row],[OrderSide]]="SELL",MIS[[#This Row],[VALUE]]-MIS[[#This Row],[LIVE_VALUE]],MIS[[#This Row],[LIVE_VALUE]]-MIS[[#This Row],[VALUE]])</f>
        <v>-2935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SENSEX2552081200PE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  <c r="AL2446" t="str">
        <f>MIS[[#This Row],[Broker]]</f>
        <v>AR</v>
      </c>
      <c r="AM2446" t="str">
        <f>MIS[[#This Row],[ClientID]]</f>
        <v>JPF1A195</v>
      </c>
    </row>
    <row r="2447" spans="1:39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66.5</v>
      </c>
      <c r="AE2447">
        <f>MIS[[#This Row],[OrderAverageTradedPrice]]*MIS[[#This Row],[OrderQuantity]]</f>
        <v>6186</v>
      </c>
      <c r="AF2447">
        <f>MIS[[#This Row],[LTP]]*MIS[[#This Row],[OrderQuantity]]</f>
        <v>3990</v>
      </c>
      <c r="AG2447">
        <f>IF(MIS[[#This Row],[OrderSide]]="SELL",MIS[[#This Row],[VALUE]]-MIS[[#This Row],[LIVE_VALUE]],MIS[[#This Row],[LIVE_VALUE]]-MIS[[#This Row],[VALUE]])</f>
        <v>-2196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SENSEX2552081200PE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  <c r="AL2447" t="str">
        <f>MIS[[#This Row],[Broker]]</f>
        <v>AR</v>
      </c>
      <c r="AM2447" t="str">
        <f>MIS[[#This Row],[ClientID]]</f>
        <v>JPF1A229</v>
      </c>
    </row>
    <row r="2448" spans="1:39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58.95</v>
      </c>
      <c r="AE2448">
        <f>MIS[[#This Row],[OrderAverageTradedPrice]]*MIS[[#This Row],[OrderQuantity]]</f>
        <v>7295</v>
      </c>
      <c r="AF2448">
        <f>MIS[[#This Row],[LTP]]*MIS[[#This Row],[OrderQuantity]]</f>
        <v>4716</v>
      </c>
      <c r="AG2448">
        <f>IF(MIS[[#This Row],[OrderSide]]="SELL",MIS[[#This Row],[VALUE]]-MIS[[#This Row],[LIVE_VALUE]],MIS[[#This Row],[LIVE_VALUE]]-MIS[[#This Row],[VALUE]])</f>
        <v>-2579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SENSEX2552081100PE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  <c r="AL2448" t="str">
        <f>MIS[[#This Row],[Broker]]</f>
        <v>AR</v>
      </c>
      <c r="AM2448" t="str">
        <f>MIS[[#This Row],[ClientID]]</f>
        <v>JPF1C156</v>
      </c>
    </row>
    <row r="2449" spans="1:39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66.5</v>
      </c>
      <c r="AE2449">
        <f>MIS[[#This Row],[OrderAverageTradedPrice]]*MIS[[#This Row],[OrderQuantity]]</f>
        <v>8280</v>
      </c>
      <c r="AF2449">
        <f>MIS[[#This Row],[LTP]]*MIS[[#This Row],[OrderQuantity]]</f>
        <v>5320</v>
      </c>
      <c r="AG2449">
        <f>IF(MIS[[#This Row],[OrderSide]]="SELL",MIS[[#This Row],[VALUE]]-MIS[[#This Row],[LIVE_VALUE]],MIS[[#This Row],[LIVE_VALUE]]-MIS[[#This Row],[VALUE]])</f>
        <v>-2960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SENSEX2552081200PE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  <c r="AL2449" t="str">
        <f>MIS[[#This Row],[Broker]]</f>
        <v>AR</v>
      </c>
      <c r="AM2449" t="str">
        <f>MIS[[#This Row],[ClientID]]</f>
        <v>JPF1C156</v>
      </c>
    </row>
    <row r="2450" spans="1:39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75.650000000000006</v>
      </c>
      <c r="AE2450">
        <f>MIS[[#This Row],[OrderAverageTradedPrice]]*MIS[[#This Row],[OrderQuantity]]</f>
        <v>4692</v>
      </c>
      <c r="AF2450">
        <f>MIS[[#This Row],[LTP]]*MIS[[#This Row],[OrderQuantity]]</f>
        <v>3026</v>
      </c>
      <c r="AG2450">
        <f>IF(MIS[[#This Row],[OrderSide]]="SELL",MIS[[#This Row],[VALUE]]-MIS[[#This Row],[LIVE_VALUE]],MIS[[#This Row],[LIVE_VALUE]]-MIS[[#This Row],[VALUE]])</f>
        <v>-1666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SENSEX2552081300PE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  <c r="AL2450" t="str">
        <f>MIS[[#This Row],[Broker]]</f>
        <v>AR</v>
      </c>
      <c r="AM2450" t="str">
        <f>MIS[[#This Row],[ClientID]]</f>
        <v>JPF1D162</v>
      </c>
    </row>
    <row r="2451" spans="1:39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58.95</v>
      </c>
      <c r="AE2451">
        <f>MIS[[#This Row],[OrderAverageTradedPrice]]*MIS[[#This Row],[OrderQuantity]]</f>
        <v>9122</v>
      </c>
      <c r="AF2451">
        <f>MIS[[#This Row],[LTP]]*MIS[[#This Row],[OrderQuantity]]</f>
        <v>5895</v>
      </c>
      <c r="AG2451">
        <f>IF(MIS[[#This Row],[OrderSide]]="SELL",MIS[[#This Row],[VALUE]]-MIS[[#This Row],[LIVE_VALUE]],MIS[[#This Row],[LIVE_VALUE]]-MIS[[#This Row],[VALUE]])</f>
        <v>-3227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SENSEX2552081100PE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  <c r="AL2451" t="str">
        <f>MIS[[#This Row],[Broker]]</f>
        <v>AR</v>
      </c>
      <c r="AM2451" t="str">
        <f>MIS[[#This Row],[ClientID]]</f>
        <v>JPF1H158</v>
      </c>
    </row>
    <row r="2452" spans="1:39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58.95</v>
      </c>
      <c r="AE2452">
        <f>MIS[[#This Row],[OrderAverageTradedPrice]]*MIS[[#This Row],[OrderQuantity]]</f>
        <v>1824</v>
      </c>
      <c r="AF2452">
        <f>MIS[[#This Row],[LTP]]*MIS[[#This Row],[OrderQuantity]]</f>
        <v>1179</v>
      </c>
      <c r="AG2452">
        <f>IF(MIS[[#This Row],[OrderSide]]="SELL",MIS[[#This Row],[VALUE]]-MIS[[#This Row],[LIVE_VALUE]],MIS[[#This Row],[LIVE_VALUE]]-MIS[[#This Row],[VALUE]])</f>
        <v>-645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SENSEX2552081100PE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  <c r="AL2452" t="str">
        <f>MIS[[#This Row],[Broker]]</f>
        <v>AR</v>
      </c>
      <c r="AM2452" t="str">
        <f>MIS[[#This Row],[ClientID]]</f>
        <v>JPF1K172</v>
      </c>
    </row>
    <row r="2453" spans="1:39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65.75</v>
      </c>
      <c r="AE2453">
        <f>MIS[[#This Row],[OrderAverageTradedPrice]]*MIS[[#This Row],[OrderQuantity]]</f>
        <v>9550</v>
      </c>
      <c r="AF2453">
        <f>MIS[[#This Row],[LTP]]*MIS[[#This Row],[OrderQuantity]]</f>
        <v>6575</v>
      </c>
      <c r="AG2453">
        <f>IF(MIS[[#This Row],[OrderSide]]="SELL",MIS[[#This Row],[VALUE]]-MIS[[#This Row],[LIVE_VALUE]],MIS[[#This Row],[LIVE_VALUE]]-MIS[[#This Row],[VALUE]])</f>
        <v>-2975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  <c r="AL2453" t="str">
        <f>MIS[[#This Row],[Broker]]</f>
        <v>AR</v>
      </c>
      <c r="AM2453" t="str">
        <f>MIS[[#This Row],[ClientID]]</f>
        <v>JPF1M176</v>
      </c>
    </row>
    <row r="2454" spans="1:39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66.5</v>
      </c>
      <c r="AE2454">
        <f>MIS[[#This Row],[OrderAverageTradedPrice]]*MIS[[#This Row],[OrderQuantity]]</f>
        <v>8265</v>
      </c>
      <c r="AF2454">
        <f>MIS[[#This Row],[LTP]]*MIS[[#This Row],[OrderQuantity]]</f>
        <v>5320</v>
      </c>
      <c r="AG2454">
        <f>IF(MIS[[#This Row],[OrderSide]]="SELL",MIS[[#This Row],[VALUE]]-MIS[[#This Row],[LIVE_VALUE]],MIS[[#This Row],[LIVE_VALUE]]-MIS[[#This Row],[VALUE]])</f>
        <v>-2945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SENSEX2552081200PE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  <c r="AL2454" t="str">
        <f>MIS[[#This Row],[Broker]]</f>
        <v>AR</v>
      </c>
      <c r="AM2454" t="str">
        <f>MIS[[#This Row],[ClientID]]</f>
        <v>JPF1N112</v>
      </c>
    </row>
    <row r="2455" spans="1:39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65.75</v>
      </c>
      <c r="AE2455">
        <f>MIS[[#This Row],[OrderAverageTradedPrice]]*MIS[[#This Row],[OrderQuantity]]</f>
        <v>19139</v>
      </c>
      <c r="AF2455">
        <f>MIS[[#This Row],[LTP]]*MIS[[#This Row],[OrderQuantity]]</f>
        <v>13150</v>
      </c>
      <c r="AG2455">
        <f>IF(MIS[[#This Row],[OrderSide]]="SELL",MIS[[#This Row],[VALUE]]-MIS[[#This Row],[LIVE_VALUE]],MIS[[#This Row],[LIVE_VALUE]]-MIS[[#This Row],[VALUE]])</f>
        <v>-5989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  <c r="AL2455" t="str">
        <f>MIS[[#This Row],[Broker]]</f>
        <v>AR</v>
      </c>
      <c r="AM2455" t="str">
        <f>MIS[[#This Row],[ClientID]]</f>
        <v>JPF1N172</v>
      </c>
    </row>
    <row r="2456" spans="1:39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65.75</v>
      </c>
      <c r="AE2456">
        <f>MIS[[#This Row],[OrderAverageTradedPrice]]*MIS[[#This Row],[OrderQuantity]]</f>
        <v>1919</v>
      </c>
      <c r="AF2456">
        <f>MIS[[#This Row],[LTP]]*MIS[[#This Row],[OrderQuantity]]</f>
        <v>1315</v>
      </c>
      <c r="AG2456">
        <f>IF(MIS[[#This Row],[OrderSide]]="SELL",MIS[[#This Row],[VALUE]]-MIS[[#This Row],[LIVE_VALUE]],MIS[[#This Row],[LIVE_VALUE]]-MIS[[#This Row],[VALUE]])</f>
        <v>-604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SENSEX2552083300CE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  <c r="AL2456" t="str">
        <f>MIS[[#This Row],[Broker]]</f>
        <v>AR</v>
      </c>
      <c r="AM2456" t="str">
        <f>MIS[[#This Row],[ClientID]]</f>
        <v>JPF1N180</v>
      </c>
    </row>
    <row r="2457" spans="1:39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66.5</v>
      </c>
      <c r="AE2457">
        <f>MIS[[#This Row],[OrderAverageTradedPrice]]*MIS[[#This Row],[OrderQuantity]]</f>
        <v>8275</v>
      </c>
      <c r="AF2457">
        <f>MIS[[#This Row],[LTP]]*MIS[[#This Row],[OrderQuantity]]</f>
        <v>5320</v>
      </c>
      <c r="AG2457">
        <f>IF(MIS[[#This Row],[OrderSide]]="SELL",MIS[[#This Row],[VALUE]]-MIS[[#This Row],[LIVE_VALUE]],MIS[[#This Row],[LIVE_VALUE]]-MIS[[#This Row],[VALUE]])</f>
        <v>-2955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SENSEX2552081200PE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  <c r="AL2457" t="str">
        <f>MIS[[#This Row],[Broker]]</f>
        <v>AR</v>
      </c>
      <c r="AM2457" t="str">
        <f>MIS[[#This Row],[ClientID]]</f>
        <v>JPF1P164</v>
      </c>
    </row>
    <row r="2458" spans="1:39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65.75</v>
      </c>
      <c r="AE2458">
        <f>MIS[[#This Row],[OrderAverageTradedPrice]]*MIS[[#This Row],[OrderQuantity]]</f>
        <v>3826</v>
      </c>
      <c r="AF2458">
        <f>MIS[[#This Row],[LTP]]*MIS[[#This Row],[OrderQuantity]]</f>
        <v>2630</v>
      </c>
      <c r="AG2458">
        <f>IF(MIS[[#This Row],[OrderSide]]="SELL",MIS[[#This Row],[VALUE]]-MIS[[#This Row],[LIVE_VALUE]],MIS[[#This Row],[LIVE_VALUE]]-MIS[[#This Row],[VALUE]])</f>
        <v>-1196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SENSEX2552083300CE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  <c r="AL2458" t="str">
        <f>MIS[[#This Row],[Broker]]</f>
        <v>AR</v>
      </c>
      <c r="AM2458" t="str">
        <f>MIS[[#This Row],[ClientID]]</f>
        <v>JPF1S152</v>
      </c>
    </row>
    <row r="2459" spans="1:39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55.45</v>
      </c>
      <c r="AE2459">
        <f>MIS[[#This Row],[OrderAverageTradedPrice]]*MIS[[#This Row],[OrderQuantity]]</f>
        <v>3276</v>
      </c>
      <c r="AF2459">
        <f>MIS[[#This Row],[LTP]]*MIS[[#This Row],[OrderQuantity]]</f>
        <v>2218</v>
      </c>
      <c r="AG2459">
        <f>IF(MIS[[#This Row],[OrderSide]]="SELL",MIS[[#This Row],[VALUE]]-MIS[[#This Row],[LIVE_VALUE]],MIS[[#This Row],[LIVE_VALUE]]-MIS[[#This Row],[VALUE]])</f>
        <v>-1058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SENSEX2552083400CE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  <c r="AL2459" t="str">
        <f>MIS[[#This Row],[Broker]]</f>
        <v>AR</v>
      </c>
      <c r="AM2459" t="str">
        <f>MIS[[#This Row],[ClientID]]</f>
        <v>JPF1S152</v>
      </c>
    </row>
    <row r="2460" spans="1:39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66.5</v>
      </c>
      <c r="AE2460">
        <f>MIS[[#This Row],[OrderAverageTradedPrice]]*MIS[[#This Row],[OrderQuantity]]</f>
        <v>12387.99999999996</v>
      </c>
      <c r="AF2460">
        <f>MIS[[#This Row],[LTP]]*MIS[[#This Row],[OrderQuantity]]</f>
        <v>7980</v>
      </c>
      <c r="AG2460">
        <f>IF(MIS[[#This Row],[OrderSide]]="SELL",MIS[[#This Row],[VALUE]]-MIS[[#This Row],[LIVE_VALUE]],MIS[[#This Row],[LIVE_VALUE]]-MIS[[#This Row],[VALUE]])</f>
        <v>-4407.99999999996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SENSEX2552081200PE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  <c r="AL2460" t="str">
        <f>MIS[[#This Row],[Broker]]</f>
        <v>AR</v>
      </c>
      <c r="AM2460" t="str">
        <f>MIS[[#This Row],[ClientID]]</f>
        <v>JPF1S215</v>
      </c>
    </row>
    <row r="2461" spans="1:39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75.650000000000006</v>
      </c>
      <c r="AE2461">
        <f>MIS[[#This Row],[OrderAverageTradedPrice]]*MIS[[#This Row],[OrderQuantity]]</f>
        <v>2346</v>
      </c>
      <c r="AF2461">
        <f>MIS[[#This Row],[LTP]]*MIS[[#This Row],[OrderQuantity]]</f>
        <v>1513</v>
      </c>
      <c r="AG2461">
        <f>IF(MIS[[#This Row],[OrderSide]]="SELL",MIS[[#This Row],[VALUE]]-MIS[[#This Row],[LIVE_VALUE]],MIS[[#This Row],[LIVE_VALUE]]-MIS[[#This Row],[VALUE]])</f>
        <v>-833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SENSEX2552081300PE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  <c r="AL2461" t="str">
        <f>MIS[[#This Row],[Broker]]</f>
        <v>AR</v>
      </c>
      <c r="AM2461" t="str">
        <f>MIS[[#This Row],[ClientID]]</f>
        <v>JPF1S222</v>
      </c>
    </row>
    <row r="2462" spans="1:39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58.95</v>
      </c>
      <c r="AE2462">
        <f>MIS[[#This Row],[OrderAverageTradedPrice]]*MIS[[#This Row],[OrderQuantity]]</f>
        <v>1824</v>
      </c>
      <c r="AF2462">
        <f>MIS[[#This Row],[LTP]]*MIS[[#This Row],[OrderQuantity]]</f>
        <v>1179</v>
      </c>
      <c r="AG2462">
        <f>IF(MIS[[#This Row],[OrderSide]]="SELL",MIS[[#This Row],[VALUE]]-MIS[[#This Row],[LIVE_VALUE]],MIS[[#This Row],[LIVE_VALUE]]-MIS[[#This Row],[VALUE]])</f>
        <v>-645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SENSEX2552081100PE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  <c r="AL2462" t="str">
        <f>MIS[[#This Row],[Broker]]</f>
        <v>AR</v>
      </c>
      <c r="AM2462" t="str">
        <f>MIS[[#This Row],[ClientID]]</f>
        <v>JPF1T101</v>
      </c>
    </row>
    <row r="2463" spans="1:39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75.650000000000006</v>
      </c>
      <c r="AE2463">
        <f>MIS[[#This Row],[OrderAverageTradedPrice]]*MIS[[#This Row],[OrderQuantity]]</f>
        <v>4694</v>
      </c>
      <c r="AF2463">
        <f>MIS[[#This Row],[LTP]]*MIS[[#This Row],[OrderQuantity]]</f>
        <v>3026</v>
      </c>
      <c r="AG2463">
        <f>IF(MIS[[#This Row],[OrderSide]]="SELL",MIS[[#This Row],[VALUE]]-MIS[[#This Row],[LIVE_VALUE]],MIS[[#This Row],[LIVE_VALUE]]-MIS[[#This Row],[VALUE]])</f>
        <v>-1668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SENSEX2552081300PE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  <c r="AL2463" t="str">
        <f>MIS[[#This Row],[Broker]]</f>
        <v>AR</v>
      </c>
      <c r="AM2463" t="str">
        <f>MIS[[#This Row],[ClientID]]</f>
        <v>JPP690</v>
      </c>
    </row>
    <row r="2464" spans="1:39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75.650000000000006</v>
      </c>
      <c r="AE2464">
        <f>MIS[[#This Row],[OrderAverageTradedPrice]]*MIS[[#This Row],[OrderQuantity]]</f>
        <v>9388</v>
      </c>
      <c r="AF2464">
        <f>MIS[[#This Row],[LTP]]*MIS[[#This Row],[OrderQuantity]]</f>
        <v>6052</v>
      </c>
      <c r="AG2464">
        <f>IF(MIS[[#This Row],[OrderSide]]="SELL",MIS[[#This Row],[VALUE]]-MIS[[#This Row],[LIVE_VALUE]],MIS[[#This Row],[LIVE_VALUE]]-MIS[[#This Row],[VALUE]])</f>
        <v>-3336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SENSEX2552081300PE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  <c r="AL2464" t="str">
        <f>MIS[[#This Row],[Broker]]</f>
        <v>AR</v>
      </c>
      <c r="AM2464" t="str">
        <f>MIS[[#This Row],[ClientID]]</f>
        <v>JPS10G101</v>
      </c>
    </row>
    <row r="2465" spans="1:39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58.95</v>
      </c>
      <c r="AE2465">
        <f>MIS[[#This Row],[OrderAverageTradedPrice]]*MIS[[#This Row],[OrderQuantity]]</f>
        <v>7300</v>
      </c>
      <c r="AF2465">
        <f>MIS[[#This Row],[LTP]]*MIS[[#This Row],[OrderQuantity]]</f>
        <v>4716</v>
      </c>
      <c r="AG2465">
        <f>IF(MIS[[#This Row],[OrderSide]]="SELL",MIS[[#This Row],[VALUE]]-MIS[[#This Row],[LIVE_VALUE]],MIS[[#This Row],[LIVE_VALUE]]-MIS[[#This Row],[VALUE]])</f>
        <v>-2584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SENSEX2552081100PE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  <c r="AL2465" t="str">
        <f>MIS[[#This Row],[Broker]]</f>
        <v>AR</v>
      </c>
      <c r="AM2465" t="str">
        <f>MIS[[#This Row],[ClientID]]</f>
        <v>JPS10G101</v>
      </c>
    </row>
    <row r="2466" spans="1:39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66.5</v>
      </c>
      <c r="AE2466">
        <f>MIS[[#This Row],[OrderAverageTradedPrice]]*MIS[[#This Row],[OrderQuantity]]</f>
        <v>8274</v>
      </c>
      <c r="AF2466">
        <f>MIS[[#This Row],[LTP]]*MIS[[#This Row],[OrderQuantity]]</f>
        <v>5320</v>
      </c>
      <c r="AG2466">
        <f>IF(MIS[[#This Row],[OrderSide]]="SELL",MIS[[#This Row],[VALUE]]-MIS[[#This Row],[LIVE_VALUE]],MIS[[#This Row],[LIVE_VALUE]]-MIS[[#This Row],[VALUE]])</f>
        <v>-2954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SENSEX2552081200PE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  <c r="AL2466" t="str">
        <f>MIS[[#This Row],[Broker]]</f>
        <v>AR</v>
      </c>
      <c r="AM2466" t="str">
        <f>MIS[[#This Row],[ClientID]]</f>
        <v>JPS10M103</v>
      </c>
    </row>
    <row r="2467" spans="1:39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75.650000000000006</v>
      </c>
      <c r="AE2467">
        <f>MIS[[#This Row],[OrderAverageTradedPrice]]*MIS[[#This Row],[OrderQuantity]]</f>
        <v>9391</v>
      </c>
      <c r="AF2467">
        <f>MIS[[#This Row],[LTP]]*MIS[[#This Row],[OrderQuantity]]</f>
        <v>6052</v>
      </c>
      <c r="AG2467">
        <f>IF(MIS[[#This Row],[OrderSide]]="SELL",MIS[[#This Row],[VALUE]]-MIS[[#This Row],[LIVE_VALUE]],MIS[[#This Row],[LIVE_VALUE]]-MIS[[#This Row],[VALUE]])</f>
        <v>-3339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SENSEX2552081300PE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  <c r="AL2467" t="str">
        <f>MIS[[#This Row],[Broker]]</f>
        <v>AR</v>
      </c>
      <c r="AM2467" t="str">
        <f>MIS[[#This Row],[ClientID]]</f>
        <v>JPS1787</v>
      </c>
    </row>
    <row r="2468" spans="1:39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46.6</v>
      </c>
      <c r="AE2468">
        <f>MIS[[#This Row],[OrderAverageTradedPrice]]*MIS[[#This Row],[OrderQuantity]]</f>
        <v>8550</v>
      </c>
      <c r="AF2468">
        <f>MIS[[#This Row],[LTP]]*MIS[[#This Row],[OrderQuantity]]</f>
        <v>5592</v>
      </c>
      <c r="AG2468">
        <f>IF(MIS[[#This Row],[OrderSide]]="SELL",MIS[[#This Row],[VALUE]]-MIS[[#This Row],[LIVE_VALUE]],MIS[[#This Row],[LIVE_VALUE]]-MIS[[#This Row],[VALUE]])</f>
        <v>-2958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SENSEX2552083500CE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  <c r="AL2468" t="str">
        <f>MIS[[#This Row],[Broker]]</f>
        <v>AR</v>
      </c>
      <c r="AM2468" t="str">
        <f>MIS[[#This Row],[ClientID]]</f>
        <v>GDLP1S332</v>
      </c>
    </row>
    <row r="2469" spans="1:39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66.5</v>
      </c>
      <c r="AE2469">
        <f>MIS[[#This Row],[OrderAverageTradedPrice]]*MIS[[#This Row],[OrderQuantity]]</f>
        <v>4141</v>
      </c>
      <c r="AF2469">
        <f>MIS[[#This Row],[LTP]]*MIS[[#This Row],[OrderQuantity]]</f>
        <v>2660</v>
      </c>
      <c r="AG2469">
        <f>IF(MIS[[#This Row],[OrderSide]]="SELL",MIS[[#This Row],[VALUE]]-MIS[[#This Row],[LIVE_VALUE]],MIS[[#This Row],[LIVE_VALUE]]-MIS[[#This Row],[VALUE]])</f>
        <v>-1481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SENSEX2552081200PE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  <c r="AL2469" t="str">
        <f>MIS[[#This Row],[Broker]]</f>
        <v>AR</v>
      </c>
      <c r="AM2469" t="str">
        <f>MIS[[#This Row],[ClientID]]</f>
        <v>JPA1043</v>
      </c>
    </row>
    <row r="2470" spans="1:39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65.75</v>
      </c>
      <c r="AE2470">
        <f>MIS[[#This Row],[OrderAverageTradedPrice]]*MIS[[#This Row],[OrderQuantity]]</f>
        <v>1916</v>
      </c>
      <c r="AF2470">
        <f>MIS[[#This Row],[LTP]]*MIS[[#This Row],[OrderQuantity]]</f>
        <v>1315</v>
      </c>
      <c r="AG2470">
        <f>IF(MIS[[#This Row],[OrderSide]]="SELL",MIS[[#This Row],[VALUE]]-MIS[[#This Row],[LIVE_VALUE]],MIS[[#This Row],[LIVE_VALUE]]-MIS[[#This Row],[VALUE]])</f>
        <v>-601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  <c r="AL2470" t="str">
        <f>MIS[[#This Row],[Broker]]</f>
        <v>AR</v>
      </c>
      <c r="AM2470" t="str">
        <f>MIS[[#This Row],[ClientID]]</f>
        <v>JPF1A121</v>
      </c>
    </row>
    <row r="2471" spans="1:39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377</v>
      </c>
      <c r="AE2471">
        <f>MIS[[#This Row],[OrderAverageTradedPrice]]*MIS[[#This Row],[OrderQuantity]]</f>
        <v>8873</v>
      </c>
      <c r="AF2471">
        <f>MIS[[#This Row],[LTP]]*MIS[[#This Row],[OrderQuantity]]</f>
        <v>7540</v>
      </c>
      <c r="AG2471">
        <f>IF(MIS[[#This Row],[OrderSide]]="SELL",MIS[[#This Row],[VALUE]]-MIS[[#This Row],[LIVE_VALUE]],MIS[[#This Row],[LIVE_VALUE]]-MIS[[#This Row],[VALUE]])</f>
        <v>1333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1" t="str">
        <f>MIS[[#This Row],[TRADING SYMBOL]]</f>
        <v>SENSEX2552082200CE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NOTREND</v>
      </c>
      <c r="AL2471" t="str">
        <f>MIS[[#This Row],[Broker]]</f>
        <v>AR</v>
      </c>
      <c r="AM2471" t="str">
        <f>MIS[[#This Row],[ClientID]]</f>
        <v>JPF1A121</v>
      </c>
    </row>
    <row r="2472" spans="1:39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66.5</v>
      </c>
      <c r="AE2472">
        <f>MIS[[#This Row],[OrderAverageTradedPrice]]*MIS[[#This Row],[OrderQuantity]]</f>
        <v>4140</v>
      </c>
      <c r="AF2472">
        <f>MIS[[#This Row],[LTP]]*MIS[[#This Row],[OrderQuantity]]</f>
        <v>2660</v>
      </c>
      <c r="AG2472">
        <f>IF(MIS[[#This Row],[OrderSide]]="SELL",MIS[[#This Row],[VALUE]]-MIS[[#This Row],[LIVE_VALUE]],MIS[[#This Row],[LIVE_VALUE]]-MIS[[#This Row],[VALUE]])</f>
        <v>-1480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SENSEX2552081200PE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  <c r="AL2472" t="str">
        <f>MIS[[#This Row],[Broker]]</f>
        <v>AR</v>
      </c>
      <c r="AM2472" t="str">
        <f>MIS[[#This Row],[ClientID]]</f>
        <v>JPF1A187</v>
      </c>
    </row>
    <row r="2473" spans="1:39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66.5</v>
      </c>
      <c r="AE2473">
        <f>MIS[[#This Row],[OrderAverageTradedPrice]]*MIS[[#This Row],[OrderQuantity]]</f>
        <v>2071</v>
      </c>
      <c r="AF2473">
        <f>MIS[[#This Row],[LTP]]*MIS[[#This Row],[OrderQuantity]]</f>
        <v>1330</v>
      </c>
      <c r="AG2473">
        <f>IF(MIS[[#This Row],[OrderSide]]="SELL",MIS[[#This Row],[VALUE]]-MIS[[#This Row],[LIVE_VALUE]],MIS[[#This Row],[LIVE_VALUE]]-MIS[[#This Row],[VALUE]])</f>
        <v>-741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SENSEX2552081200PE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  <c r="AL2473" t="str">
        <f>MIS[[#This Row],[Broker]]</f>
        <v>AR</v>
      </c>
      <c r="AM2473" t="str">
        <f>MIS[[#This Row],[ClientID]]</f>
        <v>JPF1A188</v>
      </c>
    </row>
    <row r="2474" spans="1:39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65.75</v>
      </c>
      <c r="AE2474">
        <f>MIS[[#This Row],[OrderAverageTradedPrice]]*MIS[[#This Row],[OrderQuantity]]</f>
        <v>1915</v>
      </c>
      <c r="AF2474">
        <f>MIS[[#This Row],[LTP]]*MIS[[#This Row],[OrderQuantity]]</f>
        <v>1315</v>
      </c>
      <c r="AG2474">
        <f>IF(MIS[[#This Row],[OrderSide]]="SELL",MIS[[#This Row],[VALUE]]-MIS[[#This Row],[LIVE_VALUE]],MIS[[#This Row],[LIVE_VALUE]]-MIS[[#This Row],[VALUE]])</f>
        <v>-600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  <c r="AL2474" t="str">
        <f>MIS[[#This Row],[Broker]]</f>
        <v>AR</v>
      </c>
      <c r="AM2474" t="str">
        <f>MIS[[#This Row],[ClientID]]</f>
        <v>JPF1A206</v>
      </c>
    </row>
    <row r="2475" spans="1:39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58.95</v>
      </c>
      <c r="AE2475">
        <f>MIS[[#This Row],[OrderAverageTradedPrice]]*MIS[[#This Row],[OrderQuantity]]</f>
        <v>3670</v>
      </c>
      <c r="AF2475">
        <f>MIS[[#This Row],[LTP]]*MIS[[#This Row],[OrderQuantity]]</f>
        <v>2358</v>
      </c>
      <c r="AG2475">
        <f>IF(MIS[[#This Row],[OrderSide]]="SELL",MIS[[#This Row],[VALUE]]-MIS[[#This Row],[LIVE_VALUE]],MIS[[#This Row],[LIVE_VALUE]]-MIS[[#This Row],[VALUE]])</f>
        <v>-1312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SENSEX2552081100PE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  <c r="AL2475" t="str">
        <f>MIS[[#This Row],[Broker]]</f>
        <v>AR</v>
      </c>
      <c r="AM2475" t="str">
        <f>MIS[[#This Row],[ClientID]]</f>
        <v>JPF1D162</v>
      </c>
    </row>
    <row r="2476" spans="1:39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65.75</v>
      </c>
      <c r="AE2476">
        <f>MIS[[#This Row],[OrderAverageTradedPrice]]*MIS[[#This Row],[OrderQuantity]]</f>
        <v>1923</v>
      </c>
      <c r="AF2476">
        <f>MIS[[#This Row],[LTP]]*MIS[[#This Row],[OrderQuantity]]</f>
        <v>1315</v>
      </c>
      <c r="AG2476">
        <f>IF(MIS[[#This Row],[OrderSide]]="SELL",MIS[[#This Row],[VALUE]]-MIS[[#This Row],[LIVE_VALUE]],MIS[[#This Row],[LIVE_VALUE]]-MIS[[#This Row],[VALUE]])</f>
        <v>-608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SENSEX2552083300CE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  <c r="AL2476" t="str">
        <f>MIS[[#This Row],[Broker]]</f>
        <v>AR</v>
      </c>
      <c r="AM2476" t="str">
        <f>MIS[[#This Row],[ClientID]]</f>
        <v>JPF1D166</v>
      </c>
    </row>
    <row r="2477" spans="1:39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377</v>
      </c>
      <c r="AE2477">
        <f>MIS[[#This Row],[OrderAverageTradedPrice]]*MIS[[#This Row],[OrderQuantity]]</f>
        <v>17742</v>
      </c>
      <c r="AF2477">
        <f>MIS[[#This Row],[LTP]]*MIS[[#This Row],[OrderQuantity]]</f>
        <v>15080</v>
      </c>
      <c r="AG2477">
        <f>IF(MIS[[#This Row],[OrderSide]]="SELL",MIS[[#This Row],[VALUE]]-MIS[[#This Row],[LIVE_VALUE]],MIS[[#This Row],[LIVE_VALUE]]-MIS[[#This Row],[VALUE]])</f>
        <v>2662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7" t="str">
        <f>MIS[[#This Row],[TRADING SYMBOL]]</f>
        <v>SENSEX2552082200CE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NOTREND</v>
      </c>
      <c r="AL2477" t="str">
        <f>MIS[[#This Row],[Broker]]</f>
        <v>AR</v>
      </c>
      <c r="AM2477" t="str">
        <f>MIS[[#This Row],[ClientID]]</f>
        <v>JPF1G159</v>
      </c>
    </row>
    <row r="2478" spans="1:39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66.5</v>
      </c>
      <c r="AE2478">
        <f>MIS[[#This Row],[OrderAverageTradedPrice]]*MIS[[#This Row],[OrderQuantity]]</f>
        <v>10390</v>
      </c>
      <c r="AF2478">
        <f>MIS[[#This Row],[LTP]]*MIS[[#This Row],[OrderQuantity]]</f>
        <v>6650</v>
      </c>
      <c r="AG2478">
        <f>IF(MIS[[#This Row],[OrderSide]]="SELL",MIS[[#This Row],[VALUE]]-MIS[[#This Row],[LIVE_VALUE]],MIS[[#This Row],[LIVE_VALUE]]-MIS[[#This Row],[VALUE]])</f>
        <v>-3740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SENSEX2552081200PE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  <c r="AL2478" t="str">
        <f>MIS[[#This Row],[Broker]]</f>
        <v>AR</v>
      </c>
      <c r="AM2478" t="str">
        <f>MIS[[#This Row],[ClientID]]</f>
        <v>JPF1H158</v>
      </c>
    </row>
    <row r="2479" spans="1:39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65.75</v>
      </c>
      <c r="AE2479">
        <f>MIS[[#This Row],[OrderAverageTradedPrice]]*MIS[[#This Row],[OrderQuantity]]</f>
        <v>1921</v>
      </c>
      <c r="AF2479">
        <f>MIS[[#This Row],[LTP]]*MIS[[#This Row],[OrderQuantity]]</f>
        <v>1315</v>
      </c>
      <c r="AG2479">
        <f>IF(MIS[[#This Row],[OrderSide]]="SELL",MIS[[#This Row],[VALUE]]-MIS[[#This Row],[LIVE_VALUE]],MIS[[#This Row],[LIVE_VALUE]]-MIS[[#This Row],[VALUE]])</f>
        <v>-606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  <c r="AL2479" t="str">
        <f>MIS[[#This Row],[Broker]]</f>
        <v>AR</v>
      </c>
      <c r="AM2479" t="str">
        <f>MIS[[#This Row],[ClientID]]</f>
        <v>JPF1J101</v>
      </c>
    </row>
    <row r="2480" spans="1:39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66.5</v>
      </c>
      <c r="AE2480">
        <f>MIS[[#This Row],[OrderAverageTradedPrice]]*MIS[[#This Row],[OrderQuantity]]</f>
        <v>2072</v>
      </c>
      <c r="AF2480">
        <f>MIS[[#This Row],[LTP]]*MIS[[#This Row],[OrderQuantity]]</f>
        <v>1330</v>
      </c>
      <c r="AG2480">
        <f>IF(MIS[[#This Row],[OrderSide]]="SELL",MIS[[#This Row],[VALUE]]-MIS[[#This Row],[LIVE_VALUE]],MIS[[#This Row],[LIVE_VALUE]]-MIS[[#This Row],[VALUE]])</f>
        <v>-742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SENSEX2552081200PE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  <c r="AL2480" t="str">
        <f>MIS[[#This Row],[Broker]]</f>
        <v>AR</v>
      </c>
      <c r="AM2480" t="str">
        <f>MIS[[#This Row],[ClientID]]</f>
        <v>JPF1K172</v>
      </c>
    </row>
    <row r="2481" spans="1:39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65.75</v>
      </c>
      <c r="AE2481">
        <f>MIS[[#This Row],[OrderAverageTradedPrice]]*MIS[[#This Row],[OrderQuantity]]</f>
        <v>1910</v>
      </c>
      <c r="AF2481">
        <f>MIS[[#This Row],[LTP]]*MIS[[#This Row],[OrderQuantity]]</f>
        <v>1315</v>
      </c>
      <c r="AG2481">
        <f>IF(MIS[[#This Row],[OrderSide]]="SELL",MIS[[#This Row],[VALUE]]-MIS[[#This Row],[LIVE_VALUE]],MIS[[#This Row],[LIVE_VALUE]]-MIS[[#This Row],[VALUE]])</f>
        <v>-595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SENSEX2552083300CE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  <c r="AL2481" t="str">
        <f>MIS[[#This Row],[Broker]]</f>
        <v>AR</v>
      </c>
      <c r="AM2481" t="str">
        <f>MIS[[#This Row],[ClientID]]</f>
        <v>JPF1L102</v>
      </c>
    </row>
    <row r="2482" spans="1:39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55.45</v>
      </c>
      <c r="AE2482">
        <f>MIS[[#This Row],[OrderAverageTradedPrice]]*MIS[[#This Row],[OrderQuantity]]</f>
        <v>1647</v>
      </c>
      <c r="AF2482">
        <f>MIS[[#This Row],[LTP]]*MIS[[#This Row],[OrderQuantity]]</f>
        <v>1109</v>
      </c>
      <c r="AG2482">
        <f>IF(MIS[[#This Row],[OrderSide]]="SELL",MIS[[#This Row],[VALUE]]-MIS[[#This Row],[LIVE_VALUE]],MIS[[#This Row],[LIVE_VALUE]]-MIS[[#This Row],[VALUE]])</f>
        <v>-538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SENSEX2552083400CE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  <c r="AL2482" t="str">
        <f>MIS[[#This Row],[Broker]]</f>
        <v>AR</v>
      </c>
      <c r="AM2482" t="str">
        <f>MIS[[#This Row],[ClientID]]</f>
        <v>JPF1L102</v>
      </c>
    </row>
    <row r="2483" spans="1:39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65.75</v>
      </c>
      <c r="AE2483">
        <f>MIS[[#This Row],[OrderAverageTradedPrice]]*MIS[[#This Row],[OrderQuantity]]</f>
        <v>1922</v>
      </c>
      <c r="AF2483">
        <f>MIS[[#This Row],[LTP]]*MIS[[#This Row],[OrderQuantity]]</f>
        <v>1315</v>
      </c>
      <c r="AG2483">
        <f>IF(MIS[[#This Row],[OrderSide]]="SELL",MIS[[#This Row],[VALUE]]-MIS[[#This Row],[LIVE_VALUE]],MIS[[#This Row],[LIVE_VALUE]]-MIS[[#This Row],[VALUE]])</f>
        <v>-607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SENSEX2552083300CE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  <c r="AL2483" t="str">
        <f>MIS[[#This Row],[Broker]]</f>
        <v>AR</v>
      </c>
      <c r="AM2483" t="str">
        <f>MIS[[#This Row],[ClientID]]</f>
        <v>JPF1M174</v>
      </c>
    </row>
    <row r="2484" spans="1:39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377</v>
      </c>
      <c r="AE2484">
        <f>MIS[[#This Row],[OrderAverageTradedPrice]]*MIS[[#This Row],[OrderQuantity]]</f>
        <v>8880</v>
      </c>
      <c r="AF2484">
        <f>MIS[[#This Row],[LTP]]*MIS[[#This Row],[OrderQuantity]]</f>
        <v>7540</v>
      </c>
      <c r="AG2484">
        <f>IF(MIS[[#This Row],[OrderSide]]="SELL",MIS[[#This Row],[VALUE]]-MIS[[#This Row],[LIVE_VALUE]],MIS[[#This Row],[LIVE_VALUE]]-MIS[[#This Row],[VALUE]])</f>
        <v>1340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84" t="str">
        <f>MIS[[#This Row],[TRADING SYMBOL]]</f>
        <v>SENSEX2552082200CE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NOTREND</v>
      </c>
      <c r="AL2484" t="str">
        <f>MIS[[#This Row],[Broker]]</f>
        <v>AR</v>
      </c>
      <c r="AM2484" t="str">
        <f>MIS[[#This Row],[ClientID]]</f>
        <v>JPF1M174</v>
      </c>
    </row>
    <row r="2485" spans="1:39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55.45</v>
      </c>
      <c r="AE2485">
        <f>MIS[[#This Row],[OrderAverageTradedPrice]]*MIS[[#This Row],[OrderQuantity]]</f>
        <v>8203</v>
      </c>
      <c r="AF2485">
        <f>MIS[[#This Row],[LTP]]*MIS[[#This Row],[OrderQuantity]]</f>
        <v>5545</v>
      </c>
      <c r="AG2485">
        <f>IF(MIS[[#This Row],[OrderSide]]="SELL",MIS[[#This Row],[VALUE]]-MIS[[#This Row],[LIVE_VALUE]],MIS[[#This Row],[LIVE_VALUE]]-MIS[[#This Row],[VALUE]])</f>
        <v>-2658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SENSEX2552083400CE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  <c r="AL2485" t="str">
        <f>MIS[[#This Row],[Broker]]</f>
        <v>AR</v>
      </c>
      <c r="AM2485" t="str">
        <f>MIS[[#This Row],[ClientID]]</f>
        <v>JPF1M176</v>
      </c>
    </row>
    <row r="2486" spans="1:39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65.75</v>
      </c>
      <c r="AE2486">
        <f>MIS[[#This Row],[OrderAverageTradedPrice]]*MIS[[#This Row],[OrderQuantity]]</f>
        <v>3828</v>
      </c>
      <c r="AF2486">
        <f>MIS[[#This Row],[LTP]]*MIS[[#This Row],[OrderQuantity]]</f>
        <v>2630</v>
      </c>
      <c r="AG2486">
        <f>IF(MIS[[#This Row],[OrderSide]]="SELL",MIS[[#This Row],[VALUE]]-MIS[[#This Row],[LIVE_VALUE]],MIS[[#This Row],[LIVE_VALUE]]-MIS[[#This Row],[VALUE]])</f>
        <v>-1198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SENSEX2552083300CE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  <c r="AL2486" t="str">
        <f>MIS[[#This Row],[Broker]]</f>
        <v>AR</v>
      </c>
      <c r="AM2486" t="str">
        <f>MIS[[#This Row],[ClientID]]</f>
        <v>JPF1N171</v>
      </c>
    </row>
    <row r="2487" spans="1:39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55.45</v>
      </c>
      <c r="AE2487">
        <f>MIS[[#This Row],[OrderAverageTradedPrice]]*MIS[[#This Row],[OrderQuantity]]</f>
        <v>3288</v>
      </c>
      <c r="AF2487">
        <f>MIS[[#This Row],[LTP]]*MIS[[#This Row],[OrderQuantity]]</f>
        <v>2218</v>
      </c>
      <c r="AG2487">
        <f>IF(MIS[[#This Row],[OrderSide]]="SELL",MIS[[#This Row],[VALUE]]-MIS[[#This Row],[LIVE_VALUE]],MIS[[#This Row],[LIVE_VALUE]]-MIS[[#This Row],[VALUE]])</f>
        <v>-1070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SENSEX2552083400CE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  <c r="AL2487" t="str">
        <f>MIS[[#This Row],[Broker]]</f>
        <v>AR</v>
      </c>
      <c r="AM2487" t="str">
        <f>MIS[[#This Row],[ClientID]]</f>
        <v>JPF1N171</v>
      </c>
    </row>
    <row r="2488" spans="1:39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55.45</v>
      </c>
      <c r="AE2488">
        <f>MIS[[#This Row],[OrderAverageTradedPrice]]*MIS[[#This Row],[OrderQuantity]]</f>
        <v>16369</v>
      </c>
      <c r="AF2488">
        <f>MIS[[#This Row],[LTP]]*MIS[[#This Row],[OrderQuantity]]</f>
        <v>11090</v>
      </c>
      <c r="AG2488">
        <f>IF(MIS[[#This Row],[OrderSide]]="SELL",MIS[[#This Row],[VALUE]]-MIS[[#This Row],[LIVE_VALUE]],MIS[[#This Row],[LIVE_VALUE]]-MIS[[#This Row],[VALUE]])</f>
        <v>-5279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SENSEX2552083400CE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  <c r="AL2488" t="str">
        <f>MIS[[#This Row],[Broker]]</f>
        <v>AR</v>
      </c>
      <c r="AM2488" t="str">
        <f>MIS[[#This Row],[ClientID]]</f>
        <v>JPF1N172</v>
      </c>
    </row>
    <row r="2489" spans="1:39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46.6</v>
      </c>
      <c r="AE2489">
        <f>MIS[[#This Row],[OrderAverageTradedPrice]]*MIS[[#This Row],[OrderQuantity]]</f>
        <v>14260</v>
      </c>
      <c r="AF2489">
        <f>MIS[[#This Row],[LTP]]*MIS[[#This Row],[OrderQuantity]]</f>
        <v>9320</v>
      </c>
      <c r="AG2489">
        <f>IF(MIS[[#This Row],[OrderSide]]="SELL",MIS[[#This Row],[VALUE]]-MIS[[#This Row],[LIVE_VALUE]],MIS[[#This Row],[LIVE_VALUE]]-MIS[[#This Row],[VALUE]])</f>
        <v>-4940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SENSEX2552083500CE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  <c r="AL2489" t="str">
        <f>MIS[[#This Row],[Broker]]</f>
        <v>AR</v>
      </c>
      <c r="AM2489" t="str">
        <f>MIS[[#This Row],[ClientID]]</f>
        <v>JPF1N172</v>
      </c>
    </row>
    <row r="2490" spans="1:39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55.45</v>
      </c>
      <c r="AE2490">
        <f>MIS[[#This Row],[OrderAverageTradedPrice]]*MIS[[#This Row],[OrderQuantity]]</f>
        <v>1643</v>
      </c>
      <c r="AF2490">
        <f>MIS[[#This Row],[LTP]]*MIS[[#This Row],[OrderQuantity]]</f>
        <v>1109</v>
      </c>
      <c r="AG2490">
        <f>IF(MIS[[#This Row],[OrderSide]]="SELL",MIS[[#This Row],[VALUE]]-MIS[[#This Row],[LIVE_VALUE]],MIS[[#This Row],[LIVE_VALUE]]-MIS[[#This Row],[VALUE]])</f>
        <v>-534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SENSEX2552083400CE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  <c r="AL2490" t="str">
        <f>MIS[[#This Row],[Broker]]</f>
        <v>AR</v>
      </c>
      <c r="AM2490" t="str">
        <f>MIS[[#This Row],[ClientID]]</f>
        <v>JPF1N180</v>
      </c>
    </row>
    <row r="2491" spans="1:39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377</v>
      </c>
      <c r="AE2491">
        <f>MIS[[#This Row],[OrderAverageTradedPrice]]*MIS[[#This Row],[OrderQuantity]]</f>
        <v>17756</v>
      </c>
      <c r="AF2491">
        <f>MIS[[#This Row],[LTP]]*MIS[[#This Row],[OrderQuantity]]</f>
        <v>15080</v>
      </c>
      <c r="AG2491">
        <f>IF(MIS[[#This Row],[OrderSide]]="SELL",MIS[[#This Row],[VALUE]]-MIS[[#This Row],[LIVE_VALUE]],MIS[[#This Row],[LIVE_VALUE]]-MIS[[#This Row],[VALUE]])</f>
        <v>2676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1" t="str">
        <f>MIS[[#This Row],[TRADING SYMBOL]]</f>
        <v>SENSEX2552082200CE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NOTREND</v>
      </c>
      <c r="AL2491" t="str">
        <f>MIS[[#This Row],[Broker]]</f>
        <v>AR</v>
      </c>
      <c r="AM2491" t="str">
        <f>MIS[[#This Row],[ClientID]]</f>
        <v>JPF1R193</v>
      </c>
    </row>
    <row r="2492" spans="1:39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65.75</v>
      </c>
      <c r="AE2492">
        <f>MIS[[#This Row],[OrderAverageTradedPrice]]*MIS[[#This Row],[OrderQuantity]]</f>
        <v>1920</v>
      </c>
      <c r="AF2492">
        <f>MIS[[#This Row],[LTP]]*MIS[[#This Row],[OrderQuantity]]</f>
        <v>1315</v>
      </c>
      <c r="AG2492">
        <f>IF(MIS[[#This Row],[OrderSide]]="SELL",MIS[[#This Row],[VALUE]]-MIS[[#This Row],[LIVE_VALUE]],MIS[[#This Row],[LIVE_VALUE]]-MIS[[#This Row],[VALUE]])</f>
        <v>-605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  <c r="AL2492" t="str">
        <f>MIS[[#This Row],[Broker]]</f>
        <v>AR</v>
      </c>
      <c r="AM2492" t="str">
        <f>MIS[[#This Row],[ClientID]]</f>
        <v>JPF1R194</v>
      </c>
    </row>
    <row r="2493" spans="1:39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377</v>
      </c>
      <c r="AE2493">
        <f>MIS[[#This Row],[OrderAverageTradedPrice]]*MIS[[#This Row],[OrderQuantity]]</f>
        <v>8872</v>
      </c>
      <c r="AF2493">
        <f>MIS[[#This Row],[LTP]]*MIS[[#This Row],[OrderQuantity]]</f>
        <v>7540</v>
      </c>
      <c r="AG2493">
        <f>IF(MIS[[#This Row],[OrderSide]]="SELL",MIS[[#This Row],[VALUE]]-MIS[[#This Row],[LIVE_VALUE]],MIS[[#This Row],[LIVE_VALUE]]-MIS[[#This Row],[VALUE]])</f>
        <v>1332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3" t="str">
        <f>MIS[[#This Row],[TRADING SYMBOL]]</f>
        <v>SENSEX2552082200CE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NOTREND</v>
      </c>
      <c r="AL2493" t="str">
        <f>MIS[[#This Row],[Broker]]</f>
        <v>AR</v>
      </c>
      <c r="AM2493" t="str">
        <f>MIS[[#This Row],[ClientID]]</f>
        <v>JPF1R194</v>
      </c>
    </row>
    <row r="2494" spans="1:39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65.75</v>
      </c>
      <c r="AE2494">
        <f>MIS[[#This Row],[OrderAverageTradedPrice]]*MIS[[#This Row],[OrderQuantity]]</f>
        <v>3839</v>
      </c>
      <c r="AF2494">
        <f>MIS[[#This Row],[LTP]]*MIS[[#This Row],[OrderQuantity]]</f>
        <v>2630</v>
      </c>
      <c r="AG2494">
        <f>IF(MIS[[#This Row],[OrderSide]]="SELL",MIS[[#This Row],[VALUE]]-MIS[[#This Row],[LIVE_VALUE]],MIS[[#This Row],[LIVE_VALUE]]-MIS[[#This Row],[VALUE]])</f>
        <v>-1209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SENSEX2552083300CE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  <c r="AL2494" t="str">
        <f>MIS[[#This Row],[Broker]]</f>
        <v>AR</v>
      </c>
      <c r="AM2494" t="str">
        <f>MIS[[#This Row],[ClientID]]</f>
        <v>JPF1R199</v>
      </c>
    </row>
    <row r="2495" spans="1:39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46.6</v>
      </c>
      <c r="AE2495">
        <f>MIS[[#This Row],[OrderAverageTradedPrice]]*MIS[[#This Row],[OrderQuantity]]</f>
        <v>2838</v>
      </c>
      <c r="AF2495">
        <f>MIS[[#This Row],[LTP]]*MIS[[#This Row],[OrderQuantity]]</f>
        <v>1864</v>
      </c>
      <c r="AG2495">
        <f>IF(MIS[[#This Row],[OrderSide]]="SELL",MIS[[#This Row],[VALUE]]-MIS[[#This Row],[LIVE_VALUE]],MIS[[#This Row],[LIVE_VALUE]]-MIS[[#This Row],[VALUE]])</f>
        <v>-974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  <c r="AL2495" t="str">
        <f>MIS[[#This Row],[Broker]]</f>
        <v>AR</v>
      </c>
      <c r="AM2495" t="str">
        <f>MIS[[#This Row],[ClientID]]</f>
        <v>JPF1S152</v>
      </c>
    </row>
    <row r="2496" spans="1:39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58.95</v>
      </c>
      <c r="AE2496">
        <f>MIS[[#This Row],[OrderAverageTradedPrice]]*MIS[[#This Row],[OrderQuantity]]</f>
        <v>1834</v>
      </c>
      <c r="AF2496">
        <f>MIS[[#This Row],[LTP]]*MIS[[#This Row],[OrderQuantity]]</f>
        <v>1179</v>
      </c>
      <c r="AG2496">
        <f>IF(MIS[[#This Row],[OrderSide]]="SELL",MIS[[#This Row],[VALUE]]-MIS[[#This Row],[LIVE_VALUE]],MIS[[#This Row],[LIVE_VALUE]]-MIS[[#This Row],[VALUE]])</f>
        <v>-655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SENSEX2552081100PE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  <c r="AL2496" t="str">
        <f>MIS[[#This Row],[Broker]]</f>
        <v>AR</v>
      </c>
      <c r="AM2496" t="str">
        <f>MIS[[#This Row],[ClientID]]</f>
        <v>JPF1S222</v>
      </c>
    </row>
    <row r="2497" spans="1:39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66.5</v>
      </c>
      <c r="AE2497">
        <f>MIS[[#This Row],[OrderAverageTradedPrice]]*MIS[[#This Row],[OrderQuantity]]</f>
        <v>2074</v>
      </c>
      <c r="AF2497">
        <f>MIS[[#This Row],[LTP]]*MIS[[#This Row],[OrderQuantity]]</f>
        <v>1330</v>
      </c>
      <c r="AG2497">
        <f>IF(MIS[[#This Row],[OrderSide]]="SELL",MIS[[#This Row],[VALUE]]-MIS[[#This Row],[LIVE_VALUE]],MIS[[#This Row],[LIVE_VALUE]]-MIS[[#This Row],[VALUE]])</f>
        <v>-744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SENSEX2552081200PE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  <c r="AL2497" t="str">
        <f>MIS[[#This Row],[Broker]]</f>
        <v>AR</v>
      </c>
      <c r="AM2497" t="str">
        <f>MIS[[#This Row],[ClientID]]</f>
        <v>JPF1S222</v>
      </c>
    </row>
    <row r="2498" spans="1:39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66.5</v>
      </c>
      <c r="AE2498">
        <f>MIS[[#This Row],[OrderAverageTradedPrice]]*MIS[[#This Row],[OrderQuantity]]</f>
        <v>2076</v>
      </c>
      <c r="AF2498">
        <f>MIS[[#This Row],[LTP]]*MIS[[#This Row],[OrderQuantity]]</f>
        <v>1330</v>
      </c>
      <c r="AG2498">
        <f>IF(MIS[[#This Row],[OrderSide]]="SELL",MIS[[#This Row],[VALUE]]-MIS[[#This Row],[LIVE_VALUE]],MIS[[#This Row],[LIVE_VALUE]]-MIS[[#This Row],[VALUE]])</f>
        <v>-746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SENSEX2552081200PE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  <c r="AL2498" t="str">
        <f>MIS[[#This Row],[Broker]]</f>
        <v>AR</v>
      </c>
      <c r="AM2498" t="str">
        <f>MIS[[#This Row],[ClientID]]</f>
        <v>JPF1T101</v>
      </c>
    </row>
    <row r="2499" spans="1:39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65.75</v>
      </c>
      <c r="AE2499">
        <f>MIS[[#This Row],[OrderAverageTradedPrice]]*MIS[[#This Row],[OrderQuantity]]</f>
        <v>1916</v>
      </c>
      <c r="AF2499">
        <f>MIS[[#This Row],[LTP]]*MIS[[#This Row],[OrderQuantity]]</f>
        <v>1315</v>
      </c>
      <c r="AG2499">
        <f>IF(MIS[[#This Row],[OrderSide]]="SELL",MIS[[#This Row],[VALUE]]-MIS[[#This Row],[LIVE_VALUE]],MIS[[#This Row],[LIVE_VALUE]]-MIS[[#This Row],[VALUE]])</f>
        <v>-601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SENSEX2552083300CE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  <c r="AL2499" t="str">
        <f>MIS[[#This Row],[Broker]]</f>
        <v>AR</v>
      </c>
      <c r="AM2499" t="str">
        <f>MIS[[#This Row],[ClientID]]</f>
        <v>JPF1V164</v>
      </c>
    </row>
    <row r="2500" spans="1:39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65.75</v>
      </c>
      <c r="AE2500">
        <f>MIS[[#This Row],[OrderAverageTradedPrice]]*MIS[[#This Row],[OrderQuantity]]</f>
        <v>3834</v>
      </c>
      <c r="AF2500">
        <f>MIS[[#This Row],[LTP]]*MIS[[#This Row],[OrderQuantity]]</f>
        <v>2630</v>
      </c>
      <c r="AG2500">
        <f>IF(MIS[[#This Row],[OrderSide]]="SELL",MIS[[#This Row],[VALUE]]-MIS[[#This Row],[LIVE_VALUE]],MIS[[#This Row],[LIVE_VALUE]]-MIS[[#This Row],[VALUE]])</f>
        <v>-1204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SENSEX2552083300CE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  <c r="AL2500" t="str">
        <f>MIS[[#This Row],[Broker]]</f>
        <v>AR</v>
      </c>
      <c r="AM2500" t="str">
        <f>MIS[[#This Row],[ClientID]]</f>
        <v>JPP032</v>
      </c>
    </row>
    <row r="2501" spans="1:39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58.95</v>
      </c>
      <c r="AE2501">
        <f>MIS[[#This Row],[OrderAverageTradedPrice]]*MIS[[#This Row],[OrderQuantity]]</f>
        <v>3679</v>
      </c>
      <c r="AF2501">
        <f>MIS[[#This Row],[LTP]]*MIS[[#This Row],[OrderQuantity]]</f>
        <v>2358</v>
      </c>
      <c r="AG2501">
        <f>IF(MIS[[#This Row],[OrderSide]]="SELL",MIS[[#This Row],[VALUE]]-MIS[[#This Row],[LIVE_VALUE]],MIS[[#This Row],[LIVE_VALUE]]-MIS[[#This Row],[VALUE]])</f>
        <v>-1321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SENSEX2552081100PE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  <c r="AL2501" t="str">
        <f>MIS[[#This Row],[Broker]]</f>
        <v>AR</v>
      </c>
      <c r="AM2501" t="str">
        <f>MIS[[#This Row],[ClientID]]</f>
        <v>JPP690</v>
      </c>
    </row>
    <row r="2502" spans="1:39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66.5</v>
      </c>
      <c r="AE2502">
        <f>MIS[[#This Row],[OrderAverageTradedPrice]]*MIS[[#This Row],[OrderQuantity]]</f>
        <v>4144</v>
      </c>
      <c r="AF2502">
        <f>MIS[[#This Row],[LTP]]*MIS[[#This Row],[OrderQuantity]]</f>
        <v>2660</v>
      </c>
      <c r="AG2502">
        <f>IF(MIS[[#This Row],[OrderSide]]="SELL",MIS[[#This Row],[VALUE]]-MIS[[#This Row],[LIVE_VALUE]],MIS[[#This Row],[LIVE_VALUE]]-MIS[[#This Row],[VALUE]])</f>
        <v>-1484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SENSEX2552081200PE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  <c r="AL2502" t="str">
        <f>MIS[[#This Row],[Broker]]</f>
        <v>AR</v>
      </c>
      <c r="AM2502" t="str">
        <f>MIS[[#This Row],[ClientID]]</f>
        <v>JPP690</v>
      </c>
    </row>
    <row r="2503" spans="1:39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66.5</v>
      </c>
      <c r="AE2503">
        <f>MIS[[#This Row],[OrderAverageTradedPrice]]*MIS[[#This Row],[OrderQuantity]]</f>
        <v>8283</v>
      </c>
      <c r="AF2503">
        <f>MIS[[#This Row],[LTP]]*MIS[[#This Row],[OrderQuantity]]</f>
        <v>5320</v>
      </c>
      <c r="AG2503">
        <f>IF(MIS[[#This Row],[OrderSide]]="SELL",MIS[[#This Row],[VALUE]]-MIS[[#This Row],[LIVE_VALUE]],MIS[[#This Row],[LIVE_VALUE]]-MIS[[#This Row],[VALUE]])</f>
        <v>-2963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SENSEX2552081200PE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  <c r="AL2503" t="str">
        <f>MIS[[#This Row],[Broker]]</f>
        <v>AR</v>
      </c>
      <c r="AM2503" t="str">
        <f>MIS[[#This Row],[ClientID]]</f>
        <v>JPS10G101</v>
      </c>
    </row>
    <row r="2504" spans="1:39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58.95</v>
      </c>
      <c r="AE2504">
        <f>MIS[[#This Row],[OrderAverageTradedPrice]]*MIS[[#This Row],[OrderQuantity]]</f>
        <v>7340</v>
      </c>
      <c r="AF2504">
        <f>MIS[[#This Row],[LTP]]*MIS[[#This Row],[OrderQuantity]]</f>
        <v>4716</v>
      </c>
      <c r="AG2504">
        <f>IF(MIS[[#This Row],[OrderSide]]="SELL",MIS[[#This Row],[VALUE]]-MIS[[#This Row],[LIVE_VALUE]],MIS[[#This Row],[LIVE_VALUE]]-MIS[[#This Row],[VALUE]])</f>
        <v>-2624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SENSEX2552081100PE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  <c r="AL2504" t="str">
        <f>MIS[[#This Row],[Broker]]</f>
        <v>AR</v>
      </c>
      <c r="AM2504" t="str">
        <f>MIS[[#This Row],[ClientID]]</f>
        <v>JPS1787</v>
      </c>
    </row>
    <row r="2505" spans="1:39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377</v>
      </c>
      <c r="AE2505">
        <f>MIS[[#This Row],[OrderAverageTradedPrice]]*MIS[[#This Row],[OrderQuantity]]</f>
        <v>26640.99999999996</v>
      </c>
      <c r="AF2505">
        <f>MIS[[#This Row],[LTP]]*MIS[[#This Row],[OrderQuantity]]</f>
        <v>22620</v>
      </c>
      <c r="AG2505">
        <f>IF(MIS[[#This Row],[OrderSide]]="SELL",MIS[[#This Row],[VALUE]]-MIS[[#This Row],[LIVE_VALUE]],MIS[[#This Row],[LIVE_VALUE]]-MIS[[#This Row],[VALUE]])</f>
        <v>4020.99999999996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5" t="str">
        <f>MIS[[#This Row],[TRADING SYMBOL]]</f>
        <v>SENSEX2552082200CE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NOTREND</v>
      </c>
      <c r="AL2505" t="str">
        <f>MIS[[#This Row],[Broker]]</f>
        <v>AR</v>
      </c>
      <c r="AM2505" t="str">
        <f>MIS[[#This Row],[ClientID]]</f>
        <v>JPS7A101</v>
      </c>
    </row>
    <row r="2506" spans="1:39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65.75</v>
      </c>
      <c r="AE2506">
        <f>MIS[[#This Row],[OrderAverageTradedPrice]]*MIS[[#This Row],[OrderQuantity]]</f>
        <v>1920</v>
      </c>
      <c r="AF2506">
        <f>MIS[[#This Row],[LTP]]*MIS[[#This Row],[OrderQuantity]]</f>
        <v>1315</v>
      </c>
      <c r="AG2506">
        <f>IF(MIS[[#This Row],[OrderSide]]="SELL",MIS[[#This Row],[VALUE]]-MIS[[#This Row],[LIVE_VALUE]],MIS[[#This Row],[LIVE_VALUE]]-MIS[[#This Row],[VALUE]])</f>
        <v>-605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SENSEX2552083300CE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  <c r="AL2506" t="str">
        <f>MIS[[#This Row],[Broker]]</f>
        <v>AR</v>
      </c>
      <c r="AM2506" t="str">
        <f>MIS[[#This Row],[ClientID]]</f>
        <v>JPS7N102</v>
      </c>
    </row>
    <row r="2507" spans="1:39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75.650000000000006</v>
      </c>
      <c r="AE2507">
        <f>MIS[[#This Row],[OrderAverageTradedPrice]]*MIS[[#This Row],[OrderQuantity]]</f>
        <v>14154</v>
      </c>
      <c r="AF2507">
        <f>MIS[[#This Row],[LTP]]*MIS[[#This Row],[OrderQuantity]]</f>
        <v>9078</v>
      </c>
      <c r="AG2507">
        <f>IF(MIS[[#This Row],[OrderSide]]="SELL",MIS[[#This Row],[VALUE]]-MIS[[#This Row],[LIVE_VALUE]],MIS[[#This Row],[LIVE_VALUE]]-MIS[[#This Row],[VALUE]])</f>
        <v>-5076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SENSEX2552081300PE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  <c r="AL2507" t="str">
        <f>MIS[[#This Row],[Broker]]</f>
        <v>AR</v>
      </c>
      <c r="AM2507" t="str">
        <f>MIS[[#This Row],[ClientID]]</f>
        <v>GDLP1S332</v>
      </c>
    </row>
    <row r="2508" spans="1:39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55.45</v>
      </c>
      <c r="AE2508">
        <f>MIS[[#This Row],[OrderAverageTradedPrice]]*MIS[[#This Row],[OrderQuantity]]</f>
        <v>1641</v>
      </c>
      <c r="AF2508">
        <f>MIS[[#This Row],[LTP]]*MIS[[#This Row],[OrderQuantity]]</f>
        <v>1109</v>
      </c>
      <c r="AG2508">
        <f>IF(MIS[[#This Row],[OrderSide]]="SELL",MIS[[#This Row],[VALUE]]-MIS[[#This Row],[LIVE_VALUE]],MIS[[#This Row],[LIVE_VALUE]]-MIS[[#This Row],[VALUE]])</f>
        <v>-532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SENSEX2552083400CE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  <c r="AL2508" t="str">
        <f>MIS[[#This Row],[Broker]]</f>
        <v>AR</v>
      </c>
      <c r="AM2508" t="str">
        <f>MIS[[#This Row],[ClientID]]</f>
        <v>JPF1A121</v>
      </c>
    </row>
    <row r="2509" spans="1:39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293.05</v>
      </c>
      <c r="AE2509">
        <f>MIS[[#This Row],[OrderAverageTradedPrice]]*MIS[[#This Row],[OrderQuantity]]</f>
        <v>7497</v>
      </c>
      <c r="AF2509">
        <f>MIS[[#This Row],[LTP]]*MIS[[#This Row],[OrderQuantity]]</f>
        <v>5861</v>
      </c>
      <c r="AG2509">
        <f>IF(MIS[[#This Row],[OrderSide]]="SELL",MIS[[#This Row],[VALUE]]-MIS[[#This Row],[LIVE_VALUE]],MIS[[#This Row],[LIVE_VALUE]]-MIS[[#This Row],[VALUE]])</f>
        <v>1636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9" t="str">
        <f>MIS[[#This Row],[TRADING SYMBOL]]</f>
        <v>SENSEX2552082200PE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NOTREND</v>
      </c>
      <c r="AL2509" t="str">
        <f>MIS[[#This Row],[Broker]]</f>
        <v>AR</v>
      </c>
      <c r="AM2509" t="str">
        <f>MIS[[#This Row],[ClientID]]</f>
        <v>JPF1A121</v>
      </c>
    </row>
    <row r="2510" spans="1:39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55.45</v>
      </c>
      <c r="AE2510">
        <f>MIS[[#This Row],[OrderAverageTradedPrice]]*MIS[[#This Row],[OrderQuantity]]</f>
        <v>1640</v>
      </c>
      <c r="AF2510">
        <f>MIS[[#This Row],[LTP]]*MIS[[#This Row],[OrderQuantity]]</f>
        <v>1109</v>
      </c>
      <c r="AG2510">
        <f>IF(MIS[[#This Row],[OrderSide]]="SELL",MIS[[#This Row],[VALUE]]-MIS[[#This Row],[LIVE_VALUE]],MIS[[#This Row],[LIVE_VALUE]]-MIS[[#This Row],[VALUE]])</f>
        <v>-531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  <c r="AL2510" t="str">
        <f>MIS[[#This Row],[Broker]]</f>
        <v>AR</v>
      </c>
      <c r="AM2510" t="str">
        <f>MIS[[#This Row],[ClientID]]</f>
        <v>JPF1A206</v>
      </c>
    </row>
    <row r="2511" spans="1:39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46.6</v>
      </c>
      <c r="AE2511">
        <f>MIS[[#This Row],[OrderAverageTradedPrice]]*MIS[[#This Row],[OrderQuantity]]</f>
        <v>1403</v>
      </c>
      <c r="AF2511">
        <f>MIS[[#This Row],[LTP]]*MIS[[#This Row],[OrderQuantity]]</f>
        <v>932</v>
      </c>
      <c r="AG2511">
        <f>IF(MIS[[#This Row],[OrderSide]]="SELL",MIS[[#This Row],[VALUE]]-MIS[[#This Row],[LIVE_VALUE]],MIS[[#This Row],[LIVE_VALUE]]-MIS[[#This Row],[VALUE]])</f>
        <v>-471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  <c r="AL2511" t="str">
        <f>MIS[[#This Row],[Broker]]</f>
        <v>AR</v>
      </c>
      <c r="AM2511" t="str">
        <f>MIS[[#This Row],[ClientID]]</f>
        <v>JPF1A206</v>
      </c>
    </row>
    <row r="2512" spans="1:39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377</v>
      </c>
      <c r="AE2512">
        <f>MIS[[#This Row],[OrderAverageTradedPrice]]*MIS[[#This Row],[OrderQuantity]]</f>
        <v>26355.99999999996</v>
      </c>
      <c r="AF2512">
        <f>MIS[[#This Row],[LTP]]*MIS[[#This Row],[OrderQuantity]]</f>
        <v>22620</v>
      </c>
      <c r="AG2512">
        <f>IF(MIS[[#This Row],[OrderSide]]="SELL",MIS[[#This Row],[VALUE]]-MIS[[#This Row],[LIVE_VALUE]],MIS[[#This Row],[LIVE_VALUE]]-MIS[[#This Row],[VALUE]])</f>
        <v>3735.99999999996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2" t="str">
        <f>MIS[[#This Row],[TRADING SYMBOL]]</f>
        <v>SENSEX2552082200CE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NOTREND</v>
      </c>
      <c r="AL2512" t="str">
        <f>MIS[[#This Row],[Broker]]</f>
        <v>AR</v>
      </c>
      <c r="AM2512" t="str">
        <f>MIS[[#This Row],[ClientID]]</f>
        <v>JPF1A229</v>
      </c>
    </row>
    <row r="2513" spans="1:39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65.75</v>
      </c>
      <c r="AE2513">
        <f>MIS[[#This Row],[OrderAverageTradedPrice]]*MIS[[#This Row],[OrderQuantity]]</f>
        <v>1898</v>
      </c>
      <c r="AF2513">
        <f>MIS[[#This Row],[LTP]]*MIS[[#This Row],[OrderQuantity]]</f>
        <v>1315</v>
      </c>
      <c r="AG2513">
        <f>IF(MIS[[#This Row],[OrderSide]]="SELL",MIS[[#This Row],[VALUE]]-MIS[[#This Row],[LIVE_VALUE]],MIS[[#This Row],[LIVE_VALUE]]-MIS[[#This Row],[VALUE]])</f>
        <v>-583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SENSEX2552083300CE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  <c r="AL2513" t="str">
        <f>MIS[[#This Row],[Broker]]</f>
        <v>AR</v>
      </c>
      <c r="AM2513" t="str">
        <f>MIS[[#This Row],[ClientID]]</f>
        <v>JPF1D107</v>
      </c>
    </row>
    <row r="2514" spans="1:39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66.5</v>
      </c>
      <c r="AE2514">
        <f>MIS[[#This Row],[OrderAverageTradedPrice]]*MIS[[#This Row],[OrderQuantity]]</f>
        <v>4154</v>
      </c>
      <c r="AF2514">
        <f>MIS[[#This Row],[LTP]]*MIS[[#This Row],[OrderQuantity]]</f>
        <v>2660</v>
      </c>
      <c r="AG2514">
        <f>IF(MIS[[#This Row],[OrderSide]]="SELL",MIS[[#This Row],[VALUE]]-MIS[[#This Row],[LIVE_VALUE]],MIS[[#This Row],[LIVE_VALUE]]-MIS[[#This Row],[VALUE]])</f>
        <v>-1494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SENSEX2552081200PE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  <c r="AL2514" t="str">
        <f>MIS[[#This Row],[Broker]]</f>
        <v>AR</v>
      </c>
      <c r="AM2514" t="str">
        <f>MIS[[#This Row],[ClientID]]</f>
        <v>JPF1D162</v>
      </c>
    </row>
    <row r="2515" spans="1:39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55.45</v>
      </c>
      <c r="AE2515">
        <f>MIS[[#This Row],[OrderAverageTradedPrice]]*MIS[[#This Row],[OrderQuantity]]</f>
        <v>1642</v>
      </c>
      <c r="AF2515">
        <f>MIS[[#This Row],[LTP]]*MIS[[#This Row],[OrderQuantity]]</f>
        <v>1109</v>
      </c>
      <c r="AG2515">
        <f>IF(MIS[[#This Row],[OrderSide]]="SELL",MIS[[#This Row],[VALUE]]-MIS[[#This Row],[LIVE_VALUE]],MIS[[#This Row],[LIVE_VALUE]]-MIS[[#This Row],[VALUE]])</f>
        <v>-533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SENSEX2552083400CE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  <c r="AL2515" t="str">
        <f>MIS[[#This Row],[Broker]]</f>
        <v>AR</v>
      </c>
      <c r="AM2515" t="str">
        <f>MIS[[#This Row],[ClientID]]</f>
        <v>JPF1D166</v>
      </c>
    </row>
    <row r="2516" spans="1:39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293.05</v>
      </c>
      <c r="AE2516">
        <f>MIS[[#This Row],[OrderAverageTradedPrice]]*MIS[[#This Row],[OrderQuantity]]</f>
        <v>15004</v>
      </c>
      <c r="AF2516">
        <f>MIS[[#This Row],[LTP]]*MIS[[#This Row],[OrderQuantity]]</f>
        <v>11722</v>
      </c>
      <c r="AG2516">
        <f>IF(MIS[[#This Row],[OrderSide]]="SELL",MIS[[#This Row],[VALUE]]-MIS[[#This Row],[LIVE_VALUE]],MIS[[#This Row],[LIVE_VALUE]]-MIS[[#This Row],[VALUE]])</f>
        <v>3282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6" t="str">
        <f>MIS[[#This Row],[TRADING SYMBOL]]</f>
        <v>SENSEX2552082200PE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NOTREND</v>
      </c>
      <c r="AL2516" t="str">
        <f>MIS[[#This Row],[Broker]]</f>
        <v>AR</v>
      </c>
      <c r="AM2516" t="str">
        <f>MIS[[#This Row],[ClientID]]</f>
        <v>JPF1G159</v>
      </c>
    </row>
    <row r="2517" spans="1:39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55.45</v>
      </c>
      <c r="AE2517">
        <f>MIS[[#This Row],[OrderAverageTradedPrice]]*MIS[[#This Row],[OrderQuantity]]</f>
        <v>1642</v>
      </c>
      <c r="AF2517">
        <f>MIS[[#This Row],[LTP]]*MIS[[#This Row],[OrderQuantity]]</f>
        <v>1109</v>
      </c>
      <c r="AG2517">
        <f>IF(MIS[[#This Row],[OrderSide]]="SELL",MIS[[#This Row],[VALUE]]-MIS[[#This Row],[LIVE_VALUE]],MIS[[#This Row],[LIVE_VALUE]]-MIS[[#This Row],[VALUE]])</f>
        <v>-533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SENSEX2552083400CE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  <c r="AL2517" t="str">
        <f>MIS[[#This Row],[Broker]]</f>
        <v>AR</v>
      </c>
      <c r="AM2517" t="str">
        <f>MIS[[#This Row],[ClientID]]</f>
        <v>JPF1J101</v>
      </c>
    </row>
    <row r="2518" spans="1:39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46.6</v>
      </c>
      <c r="AE2518">
        <f>MIS[[#This Row],[OrderAverageTradedPrice]]*MIS[[#This Row],[OrderQuantity]]</f>
        <v>1405</v>
      </c>
      <c r="AF2518">
        <f>MIS[[#This Row],[LTP]]*MIS[[#This Row],[OrderQuantity]]</f>
        <v>932</v>
      </c>
      <c r="AG2518">
        <f>IF(MIS[[#This Row],[OrderSide]]="SELL",MIS[[#This Row],[VALUE]]-MIS[[#This Row],[LIVE_VALUE]],MIS[[#This Row],[LIVE_VALUE]]-MIS[[#This Row],[VALUE]])</f>
        <v>-473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  <c r="AL2518" t="str">
        <f>MIS[[#This Row],[Broker]]</f>
        <v>AR</v>
      </c>
      <c r="AM2518" t="str">
        <f>MIS[[#This Row],[ClientID]]</f>
        <v>JPF1L102</v>
      </c>
    </row>
    <row r="2519" spans="1:39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65.75</v>
      </c>
      <c r="AE2519">
        <f>MIS[[#This Row],[OrderAverageTradedPrice]]*MIS[[#This Row],[OrderQuantity]]</f>
        <v>3790</v>
      </c>
      <c r="AF2519">
        <f>MIS[[#This Row],[LTP]]*MIS[[#This Row],[OrderQuantity]]</f>
        <v>2630</v>
      </c>
      <c r="AG2519">
        <f>IF(MIS[[#This Row],[OrderSide]]="SELL",MIS[[#This Row],[VALUE]]-MIS[[#This Row],[LIVE_VALUE]],MIS[[#This Row],[LIVE_VALUE]]-MIS[[#This Row],[VALUE]])</f>
        <v>-1160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SENSEX2552083300CE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  <c r="AL2519" t="str">
        <f>MIS[[#This Row],[Broker]]</f>
        <v>AR</v>
      </c>
      <c r="AM2519" t="str">
        <f>MIS[[#This Row],[ClientID]]</f>
        <v>JPF1L103</v>
      </c>
    </row>
    <row r="2520" spans="1:39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65.75</v>
      </c>
      <c r="AE2520">
        <f>MIS[[#This Row],[OrderAverageTradedPrice]]*MIS[[#This Row],[OrderQuantity]]</f>
        <v>1895</v>
      </c>
      <c r="AF2520">
        <f>MIS[[#This Row],[LTP]]*MIS[[#This Row],[OrderQuantity]]</f>
        <v>1315</v>
      </c>
      <c r="AG2520">
        <f>IF(MIS[[#This Row],[OrderSide]]="SELL",MIS[[#This Row],[VALUE]]-MIS[[#This Row],[LIVE_VALUE]],MIS[[#This Row],[LIVE_VALUE]]-MIS[[#This Row],[VALUE]])</f>
        <v>-580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SENSEX2552083300CE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  <c r="AL2520" t="str">
        <f>MIS[[#This Row],[Broker]]</f>
        <v>AR</v>
      </c>
      <c r="AM2520" t="str">
        <f>MIS[[#This Row],[ClientID]]</f>
        <v>JPF1M118</v>
      </c>
    </row>
    <row r="2521" spans="1:39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377</v>
      </c>
      <c r="AE2521">
        <f>MIS[[#This Row],[OrderAverageTradedPrice]]*MIS[[#This Row],[OrderQuantity]]</f>
        <v>8786</v>
      </c>
      <c r="AF2521">
        <f>MIS[[#This Row],[LTP]]*MIS[[#This Row],[OrderQuantity]]</f>
        <v>7540</v>
      </c>
      <c r="AG2521">
        <f>IF(MIS[[#This Row],[OrderSide]]="SELL",MIS[[#This Row],[VALUE]]-MIS[[#This Row],[LIVE_VALUE]],MIS[[#This Row],[LIVE_VALUE]]-MIS[[#This Row],[VALUE]])</f>
        <v>1246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1" t="str">
        <f>MIS[[#This Row],[TRADING SYMBOL]]</f>
        <v>SENSEX2552082200CE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NOTREND</v>
      </c>
      <c r="AL2521" t="str">
        <f>MIS[[#This Row],[Broker]]</f>
        <v>AR</v>
      </c>
      <c r="AM2521" t="str">
        <f>MIS[[#This Row],[ClientID]]</f>
        <v>JPF1M118</v>
      </c>
    </row>
    <row r="2522" spans="1:39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65.75</v>
      </c>
      <c r="AE2522">
        <f>MIS[[#This Row],[OrderAverageTradedPrice]]*MIS[[#This Row],[OrderQuantity]]</f>
        <v>1916</v>
      </c>
      <c r="AF2522">
        <f>MIS[[#This Row],[LTP]]*MIS[[#This Row],[OrderQuantity]]</f>
        <v>1315</v>
      </c>
      <c r="AG2522">
        <f>IF(MIS[[#This Row],[OrderSide]]="SELL",MIS[[#This Row],[VALUE]]-MIS[[#This Row],[LIVE_VALUE]],MIS[[#This Row],[LIVE_VALUE]]-MIS[[#This Row],[VALUE]])</f>
        <v>-601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SENSEX2552083300CE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  <c r="AL2522" t="str">
        <f>MIS[[#This Row],[Broker]]</f>
        <v>AR</v>
      </c>
      <c r="AM2522" t="str">
        <f>MIS[[#This Row],[ClientID]]</f>
        <v>JPF1M170</v>
      </c>
    </row>
    <row r="2523" spans="1:39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55.45</v>
      </c>
      <c r="AE2523">
        <f>MIS[[#This Row],[OrderAverageTradedPrice]]*MIS[[#This Row],[OrderQuantity]]</f>
        <v>1630</v>
      </c>
      <c r="AF2523">
        <f>MIS[[#This Row],[LTP]]*MIS[[#This Row],[OrderQuantity]]</f>
        <v>1109</v>
      </c>
      <c r="AG2523">
        <f>IF(MIS[[#This Row],[OrderSide]]="SELL",MIS[[#This Row],[VALUE]]-MIS[[#This Row],[LIVE_VALUE]],MIS[[#This Row],[LIVE_VALUE]]-MIS[[#This Row],[VALUE]])</f>
        <v>-521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SENSEX2552083400CE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  <c r="AL2523" t="str">
        <f>MIS[[#This Row],[Broker]]</f>
        <v>AR</v>
      </c>
      <c r="AM2523" t="str">
        <f>MIS[[#This Row],[ClientID]]</f>
        <v>JPF1M174</v>
      </c>
    </row>
    <row r="2524" spans="1:39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293.05</v>
      </c>
      <c r="AE2524">
        <f>MIS[[#This Row],[OrderAverageTradedPrice]]*MIS[[#This Row],[OrderQuantity]]</f>
        <v>7542</v>
      </c>
      <c r="AF2524">
        <f>MIS[[#This Row],[LTP]]*MIS[[#This Row],[OrderQuantity]]</f>
        <v>5861</v>
      </c>
      <c r="AG2524">
        <f>IF(MIS[[#This Row],[OrderSide]]="SELL",MIS[[#This Row],[VALUE]]-MIS[[#This Row],[LIVE_VALUE]],MIS[[#This Row],[LIVE_VALUE]]-MIS[[#This Row],[VALUE]])</f>
        <v>1681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4" t="str">
        <f>MIS[[#This Row],[TRADING SYMBOL]]</f>
        <v>SENSEX2552082200PE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NOTREND</v>
      </c>
      <c r="AL2524" t="str">
        <f>MIS[[#This Row],[Broker]]</f>
        <v>AR</v>
      </c>
      <c r="AM2524" t="str">
        <f>MIS[[#This Row],[ClientID]]</f>
        <v>JPF1M174</v>
      </c>
    </row>
    <row r="2525" spans="1:39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46.6</v>
      </c>
      <c r="AE2525">
        <f>MIS[[#This Row],[OrderAverageTradedPrice]]*MIS[[#This Row],[OrderQuantity]]</f>
        <v>7105</v>
      </c>
      <c r="AF2525">
        <f>MIS[[#This Row],[LTP]]*MIS[[#This Row],[OrderQuantity]]</f>
        <v>4660</v>
      </c>
      <c r="AG2525">
        <f>IF(MIS[[#This Row],[OrderSide]]="SELL",MIS[[#This Row],[VALUE]]-MIS[[#This Row],[LIVE_VALUE]],MIS[[#This Row],[LIVE_VALUE]]-MIS[[#This Row],[VALUE]])</f>
        <v>-2445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  <c r="AL2525" t="str">
        <f>MIS[[#This Row],[Broker]]</f>
        <v>AR</v>
      </c>
      <c r="AM2525" t="str">
        <f>MIS[[#This Row],[ClientID]]</f>
        <v>JPF1M176</v>
      </c>
    </row>
    <row r="2526" spans="1:39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75.650000000000006</v>
      </c>
      <c r="AE2526">
        <f>MIS[[#This Row],[OrderAverageTradedPrice]]*MIS[[#This Row],[OrderQuantity]]</f>
        <v>11894</v>
      </c>
      <c r="AF2526">
        <f>MIS[[#This Row],[LTP]]*MIS[[#This Row],[OrderQuantity]]</f>
        <v>7565.0000000000009</v>
      </c>
      <c r="AG2526">
        <f>IF(MIS[[#This Row],[OrderSide]]="SELL",MIS[[#This Row],[VALUE]]-MIS[[#This Row],[LIVE_VALUE]],MIS[[#This Row],[LIVE_VALUE]]-MIS[[#This Row],[VALUE]])</f>
        <v>-4328.9999999999991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  <c r="AL2526" t="str">
        <f>MIS[[#This Row],[Broker]]</f>
        <v>AR</v>
      </c>
      <c r="AM2526" t="str">
        <f>MIS[[#This Row],[ClientID]]</f>
        <v>JPF1M176</v>
      </c>
    </row>
    <row r="2527" spans="1:39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377</v>
      </c>
      <c r="AE2527">
        <f>MIS[[#This Row],[OrderAverageTradedPrice]]*MIS[[#This Row],[OrderQuantity]]</f>
        <v>35461</v>
      </c>
      <c r="AF2527">
        <f>MIS[[#This Row],[LTP]]*MIS[[#This Row],[OrderQuantity]]</f>
        <v>30160</v>
      </c>
      <c r="AG2527">
        <f>IF(MIS[[#This Row],[OrderSide]]="SELL",MIS[[#This Row],[VALUE]]-MIS[[#This Row],[LIVE_VALUE]],MIS[[#This Row],[LIVE_VALUE]]-MIS[[#This Row],[VALUE]])</f>
        <v>5301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7" t="str">
        <f>MIS[[#This Row],[TRADING SYMBOL]]</f>
        <v>SENSEX2552082200CE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NOTREND</v>
      </c>
      <c r="AL2527" t="str">
        <f>MIS[[#This Row],[Broker]]</f>
        <v>AR</v>
      </c>
      <c r="AM2527" t="str">
        <f>MIS[[#This Row],[ClientID]]</f>
        <v>JPF1N117</v>
      </c>
    </row>
    <row r="2528" spans="1:39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293.05</v>
      </c>
      <c r="AE2528">
        <f>MIS[[#This Row],[OrderAverageTradedPrice]]*MIS[[#This Row],[OrderQuantity]]</f>
        <v>30156</v>
      </c>
      <c r="AF2528">
        <f>MIS[[#This Row],[LTP]]*MIS[[#This Row],[OrderQuantity]]</f>
        <v>23444</v>
      </c>
      <c r="AG2528">
        <f>IF(MIS[[#This Row],[OrderSide]]="SELL",MIS[[#This Row],[VALUE]]-MIS[[#This Row],[LIVE_VALUE]],MIS[[#This Row],[LIVE_VALUE]]-MIS[[#This Row],[VALUE]])</f>
        <v>6712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8" t="str">
        <f>MIS[[#This Row],[TRADING SYMBOL]]</f>
        <v>SENSEX2552082200PE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NOTREND</v>
      </c>
      <c r="AL2528" t="str">
        <f>MIS[[#This Row],[Broker]]</f>
        <v>AR</v>
      </c>
      <c r="AM2528" t="str">
        <f>MIS[[#This Row],[ClientID]]</f>
        <v>JPF1N117</v>
      </c>
    </row>
    <row r="2529" spans="1:39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46.6</v>
      </c>
      <c r="AE2529">
        <f>MIS[[#This Row],[OrderAverageTradedPrice]]*MIS[[#This Row],[OrderQuantity]]</f>
        <v>2844</v>
      </c>
      <c r="AF2529">
        <f>MIS[[#This Row],[LTP]]*MIS[[#This Row],[OrderQuantity]]</f>
        <v>1864</v>
      </c>
      <c r="AG2529">
        <f>IF(MIS[[#This Row],[OrderSide]]="SELL",MIS[[#This Row],[VALUE]]-MIS[[#This Row],[LIVE_VALUE]],MIS[[#This Row],[LIVE_VALUE]]-MIS[[#This Row],[VALUE]])</f>
        <v>-980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SENSEX2552083500CE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  <c r="AL2529" t="str">
        <f>MIS[[#This Row],[Broker]]</f>
        <v>AR</v>
      </c>
      <c r="AM2529" t="str">
        <f>MIS[[#This Row],[ClientID]]</f>
        <v>JPF1N171</v>
      </c>
    </row>
    <row r="2530" spans="1:39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75.650000000000006</v>
      </c>
      <c r="AE2530">
        <f>MIS[[#This Row],[OrderAverageTradedPrice]]*MIS[[#This Row],[OrderQuantity]]</f>
        <v>23740</v>
      </c>
      <c r="AF2530">
        <f>MIS[[#This Row],[LTP]]*MIS[[#This Row],[OrderQuantity]]</f>
        <v>15130.000000000002</v>
      </c>
      <c r="AG2530">
        <f>IF(MIS[[#This Row],[OrderSide]]="SELL",MIS[[#This Row],[VALUE]]-MIS[[#This Row],[LIVE_VALUE]],MIS[[#This Row],[LIVE_VALUE]]-MIS[[#This Row],[VALUE]])</f>
        <v>-8609.9999999999982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  <c r="AL2530" t="str">
        <f>MIS[[#This Row],[Broker]]</f>
        <v>AR</v>
      </c>
      <c r="AM2530" t="str">
        <f>MIS[[#This Row],[ClientID]]</f>
        <v>JPF1N172</v>
      </c>
    </row>
    <row r="2531" spans="1:39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65.75</v>
      </c>
      <c r="AE2531">
        <f>MIS[[#This Row],[OrderAverageTradedPrice]]*MIS[[#This Row],[OrderQuantity]]</f>
        <v>1918</v>
      </c>
      <c r="AF2531">
        <f>MIS[[#This Row],[LTP]]*MIS[[#This Row],[OrderQuantity]]</f>
        <v>1315</v>
      </c>
      <c r="AG2531">
        <f>IF(MIS[[#This Row],[OrderSide]]="SELL",MIS[[#This Row],[VALUE]]-MIS[[#This Row],[LIVE_VALUE]],MIS[[#This Row],[LIVE_VALUE]]-MIS[[#This Row],[VALUE]])</f>
        <v>-603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SENSEX2552083300CE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  <c r="AL2531" t="str">
        <f>MIS[[#This Row],[Broker]]</f>
        <v>AR</v>
      </c>
      <c r="AM2531" t="str">
        <f>MIS[[#This Row],[ClientID]]</f>
        <v>JPF1N173</v>
      </c>
    </row>
    <row r="2532" spans="1:39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55.45</v>
      </c>
      <c r="AE2532">
        <f>MIS[[#This Row],[OrderAverageTradedPrice]]*MIS[[#This Row],[OrderQuantity]]</f>
        <v>1619</v>
      </c>
      <c r="AF2532">
        <f>MIS[[#This Row],[LTP]]*MIS[[#This Row],[OrderQuantity]]</f>
        <v>1109</v>
      </c>
      <c r="AG2532">
        <f>IF(MIS[[#This Row],[OrderSide]]="SELL",MIS[[#This Row],[VALUE]]-MIS[[#This Row],[LIVE_VALUE]],MIS[[#This Row],[LIVE_VALUE]]-MIS[[#This Row],[VALUE]])</f>
        <v>-510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SENSEX2552083400CE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  <c r="AL2532" t="str">
        <f>MIS[[#This Row],[Broker]]</f>
        <v>AR</v>
      </c>
      <c r="AM2532" t="str">
        <f>MIS[[#This Row],[ClientID]]</f>
        <v>JPF1N173</v>
      </c>
    </row>
    <row r="2533" spans="1:39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46.6</v>
      </c>
      <c r="AE2533">
        <f>MIS[[#This Row],[OrderAverageTradedPrice]]*MIS[[#This Row],[OrderQuantity]]</f>
        <v>1421</v>
      </c>
      <c r="AF2533">
        <f>MIS[[#This Row],[LTP]]*MIS[[#This Row],[OrderQuantity]]</f>
        <v>932</v>
      </c>
      <c r="AG2533">
        <f>IF(MIS[[#This Row],[OrderSide]]="SELL",MIS[[#This Row],[VALUE]]-MIS[[#This Row],[LIVE_VALUE]],MIS[[#This Row],[LIVE_VALUE]]-MIS[[#This Row],[VALUE]])</f>
        <v>-489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SENSEX2552083500CE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  <c r="AL2533" t="str">
        <f>MIS[[#This Row],[Broker]]</f>
        <v>AR</v>
      </c>
      <c r="AM2533" t="str">
        <f>MIS[[#This Row],[ClientID]]</f>
        <v>JPF1N180</v>
      </c>
    </row>
    <row r="2534" spans="1:39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65.75</v>
      </c>
      <c r="AE2534">
        <f>MIS[[#This Row],[OrderAverageTradedPrice]]*MIS[[#This Row],[OrderQuantity]]</f>
        <v>1917</v>
      </c>
      <c r="AF2534">
        <f>MIS[[#This Row],[LTP]]*MIS[[#This Row],[OrderQuantity]]</f>
        <v>1315</v>
      </c>
      <c r="AG2534">
        <f>IF(MIS[[#This Row],[OrderSide]]="SELL",MIS[[#This Row],[VALUE]]-MIS[[#This Row],[LIVE_VALUE]],MIS[[#This Row],[LIVE_VALUE]]-MIS[[#This Row],[VALUE]])</f>
        <v>-602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SENSEX2552083300CE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  <c r="AL2534" t="str">
        <f>MIS[[#This Row],[Broker]]</f>
        <v>AR</v>
      </c>
      <c r="AM2534" t="str">
        <f>MIS[[#This Row],[ClientID]]</f>
        <v>JPF1O151</v>
      </c>
    </row>
    <row r="2535" spans="1:39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65.75</v>
      </c>
      <c r="AE2535">
        <f>MIS[[#This Row],[OrderAverageTradedPrice]]*MIS[[#This Row],[OrderQuantity]]</f>
        <v>1917</v>
      </c>
      <c r="AF2535">
        <f>MIS[[#This Row],[LTP]]*MIS[[#This Row],[OrderQuantity]]</f>
        <v>1315</v>
      </c>
      <c r="AG2535">
        <f>IF(MIS[[#This Row],[OrderSide]]="SELL",MIS[[#This Row],[VALUE]]-MIS[[#This Row],[LIVE_VALUE]],MIS[[#This Row],[LIVE_VALUE]]-MIS[[#This Row],[VALUE]])</f>
        <v>-602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SENSEX2552083300CE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  <c r="AL2535" t="str">
        <f>MIS[[#This Row],[Broker]]</f>
        <v>AR</v>
      </c>
      <c r="AM2535" t="str">
        <f>MIS[[#This Row],[ClientID]]</f>
        <v>JPF1P111</v>
      </c>
    </row>
    <row r="2536" spans="1:39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377</v>
      </c>
      <c r="AE2536">
        <f>MIS[[#This Row],[OrderAverageTradedPrice]]*MIS[[#This Row],[OrderQuantity]]</f>
        <v>8805</v>
      </c>
      <c r="AF2536">
        <f>MIS[[#This Row],[LTP]]*MIS[[#This Row],[OrderQuantity]]</f>
        <v>7540</v>
      </c>
      <c r="AG2536">
        <f>IF(MIS[[#This Row],[OrderSide]]="SELL",MIS[[#This Row],[VALUE]]-MIS[[#This Row],[LIVE_VALUE]],MIS[[#This Row],[LIVE_VALUE]]-MIS[[#This Row],[VALUE]])</f>
        <v>1265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6" t="str">
        <f>MIS[[#This Row],[TRADING SYMBOL]]</f>
        <v>SENSEX2552082200CE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NOTREND</v>
      </c>
      <c r="AL2536" t="str">
        <f>MIS[[#This Row],[Broker]]</f>
        <v>AR</v>
      </c>
      <c r="AM2536" t="str">
        <f>MIS[[#This Row],[ClientID]]</f>
        <v>JPF1P111</v>
      </c>
    </row>
    <row r="2537" spans="1:39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65.75</v>
      </c>
      <c r="AE2537">
        <f>MIS[[#This Row],[OrderAverageTradedPrice]]*MIS[[#This Row],[OrderQuantity]]</f>
        <v>3834</v>
      </c>
      <c r="AF2537">
        <f>MIS[[#This Row],[LTP]]*MIS[[#This Row],[OrderQuantity]]</f>
        <v>2630</v>
      </c>
      <c r="AG2537">
        <f>IF(MIS[[#This Row],[OrderSide]]="SELL",MIS[[#This Row],[VALUE]]-MIS[[#This Row],[LIVE_VALUE]],MIS[[#This Row],[LIVE_VALUE]]-MIS[[#This Row],[VALUE]])</f>
        <v>-1204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  <c r="AL2537" t="str">
        <f>MIS[[#This Row],[Broker]]</f>
        <v>AR</v>
      </c>
      <c r="AM2537" t="str">
        <f>MIS[[#This Row],[ClientID]]</f>
        <v>JPF1P165</v>
      </c>
    </row>
    <row r="2538" spans="1:39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377</v>
      </c>
      <c r="AE2538">
        <f>MIS[[#This Row],[OrderAverageTradedPrice]]*MIS[[#This Row],[OrderQuantity]]</f>
        <v>26584.999999999978</v>
      </c>
      <c r="AF2538">
        <f>MIS[[#This Row],[LTP]]*MIS[[#This Row],[OrderQuantity]]</f>
        <v>22620</v>
      </c>
      <c r="AG2538">
        <f>IF(MIS[[#This Row],[OrderSide]]="SELL",MIS[[#This Row],[VALUE]]-MIS[[#This Row],[LIVE_VALUE]],MIS[[#This Row],[LIVE_VALUE]]-MIS[[#This Row],[VALUE]])</f>
        <v>3964.9999999999782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8" t="str">
        <f>MIS[[#This Row],[TRADING SYMBOL]]</f>
        <v>SENSEX2552082200CE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NOTREND</v>
      </c>
      <c r="AL2538" t="str">
        <f>MIS[[#This Row],[Broker]]</f>
        <v>AR</v>
      </c>
      <c r="AM2538" t="str">
        <f>MIS[[#This Row],[ClientID]]</f>
        <v>JPF1R123</v>
      </c>
    </row>
    <row r="2539" spans="1:39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65.75</v>
      </c>
      <c r="AE2539">
        <f>MIS[[#This Row],[OrderAverageTradedPrice]]*MIS[[#This Row],[OrderQuantity]]</f>
        <v>1916</v>
      </c>
      <c r="AF2539">
        <f>MIS[[#This Row],[LTP]]*MIS[[#This Row],[OrderQuantity]]</f>
        <v>1315</v>
      </c>
      <c r="AG2539">
        <f>IF(MIS[[#This Row],[OrderSide]]="SELL",MIS[[#This Row],[VALUE]]-MIS[[#This Row],[LIVE_VALUE]],MIS[[#This Row],[LIVE_VALUE]]-MIS[[#This Row],[VALUE]])</f>
        <v>-601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SENSEX2552083300CE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  <c r="AL2539" t="str">
        <f>MIS[[#This Row],[Broker]]</f>
        <v>AR</v>
      </c>
      <c r="AM2539" t="str">
        <f>MIS[[#This Row],[ClientID]]</f>
        <v>JPF1R134</v>
      </c>
    </row>
    <row r="2540" spans="1:39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293.05</v>
      </c>
      <c r="AE2540">
        <f>MIS[[#This Row],[OrderAverageTradedPrice]]*MIS[[#This Row],[OrderQuantity]]</f>
        <v>15077</v>
      </c>
      <c r="AF2540">
        <f>MIS[[#This Row],[LTP]]*MIS[[#This Row],[OrderQuantity]]</f>
        <v>11722</v>
      </c>
      <c r="AG2540">
        <f>IF(MIS[[#This Row],[OrderSide]]="SELL",MIS[[#This Row],[VALUE]]-MIS[[#This Row],[LIVE_VALUE]],MIS[[#This Row],[LIVE_VALUE]]-MIS[[#This Row],[VALUE]])</f>
        <v>3355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0" t="str">
        <f>MIS[[#This Row],[TRADING SYMBOL]]</f>
        <v>SENSEX2552082200PE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NOTREND</v>
      </c>
      <c r="AL2540" t="str">
        <f>MIS[[#This Row],[Broker]]</f>
        <v>AR</v>
      </c>
      <c r="AM2540" t="str">
        <f>MIS[[#This Row],[ClientID]]</f>
        <v>JPF1R193</v>
      </c>
    </row>
    <row r="2541" spans="1:39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55.45</v>
      </c>
      <c r="AE2541">
        <f>MIS[[#This Row],[OrderAverageTradedPrice]]*MIS[[#This Row],[OrderQuantity]]</f>
        <v>1642</v>
      </c>
      <c r="AF2541">
        <f>MIS[[#This Row],[LTP]]*MIS[[#This Row],[OrderQuantity]]</f>
        <v>1109</v>
      </c>
      <c r="AG2541">
        <f>IF(MIS[[#This Row],[OrderSide]]="SELL",MIS[[#This Row],[VALUE]]-MIS[[#This Row],[LIVE_VALUE]],MIS[[#This Row],[LIVE_VALUE]]-MIS[[#This Row],[VALUE]])</f>
        <v>-533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SENSEX2552083400CE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  <c r="AL2541" t="str">
        <f>MIS[[#This Row],[Broker]]</f>
        <v>AR</v>
      </c>
      <c r="AM2541" t="str">
        <f>MIS[[#This Row],[ClientID]]</f>
        <v>JPF1R194</v>
      </c>
    </row>
    <row r="2542" spans="1:39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293.05</v>
      </c>
      <c r="AE2542">
        <f>MIS[[#This Row],[OrderAverageTradedPrice]]*MIS[[#This Row],[OrderQuantity]]</f>
        <v>7493</v>
      </c>
      <c r="AF2542">
        <f>MIS[[#This Row],[LTP]]*MIS[[#This Row],[OrderQuantity]]</f>
        <v>5861</v>
      </c>
      <c r="AG2542">
        <f>IF(MIS[[#This Row],[OrderSide]]="SELL",MIS[[#This Row],[VALUE]]-MIS[[#This Row],[LIVE_VALUE]],MIS[[#This Row],[LIVE_VALUE]]-MIS[[#This Row],[VALUE]])</f>
        <v>1632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2" t="str">
        <f>MIS[[#This Row],[TRADING SYMBOL]]</f>
        <v>SENSEX2552082200PE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NOTREND</v>
      </c>
      <c r="AL2542" t="str">
        <f>MIS[[#This Row],[Broker]]</f>
        <v>AR</v>
      </c>
      <c r="AM2542" t="str">
        <f>MIS[[#This Row],[ClientID]]</f>
        <v>JPF1R194</v>
      </c>
    </row>
    <row r="2543" spans="1:39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55.45</v>
      </c>
      <c r="AE2543">
        <f>MIS[[#This Row],[OrderAverageTradedPrice]]*MIS[[#This Row],[OrderQuantity]]</f>
        <v>3284</v>
      </c>
      <c r="AF2543">
        <f>MIS[[#This Row],[LTP]]*MIS[[#This Row],[OrderQuantity]]</f>
        <v>2218</v>
      </c>
      <c r="AG2543">
        <f>IF(MIS[[#This Row],[OrderSide]]="SELL",MIS[[#This Row],[VALUE]]-MIS[[#This Row],[LIVE_VALUE]],MIS[[#This Row],[LIVE_VALUE]]-MIS[[#This Row],[VALUE]])</f>
        <v>-1066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  <c r="AL2543" t="str">
        <f>MIS[[#This Row],[Broker]]</f>
        <v>AR</v>
      </c>
      <c r="AM2543" t="str">
        <f>MIS[[#This Row],[ClientID]]</f>
        <v>JPF1R199</v>
      </c>
    </row>
    <row r="2544" spans="1:39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75.650000000000006</v>
      </c>
      <c r="AE2544">
        <f>MIS[[#This Row],[OrderAverageTradedPrice]]*MIS[[#This Row],[OrderQuantity]]</f>
        <v>4723</v>
      </c>
      <c r="AF2544">
        <f>MIS[[#This Row],[LTP]]*MIS[[#This Row],[OrderQuantity]]</f>
        <v>3026</v>
      </c>
      <c r="AG2544">
        <f>IF(MIS[[#This Row],[OrderSide]]="SELL",MIS[[#This Row],[VALUE]]-MIS[[#This Row],[LIVE_VALUE]],MIS[[#This Row],[LIVE_VALUE]]-MIS[[#This Row],[VALUE]])</f>
        <v>-1697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SENSEX2552081300PE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  <c r="AL2544" t="str">
        <f>MIS[[#This Row],[Broker]]</f>
        <v>AR</v>
      </c>
      <c r="AM2544" t="str">
        <f>MIS[[#This Row],[ClientID]]</f>
        <v>JPF1S152</v>
      </c>
    </row>
    <row r="2545" spans="1:39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65.75</v>
      </c>
      <c r="AE2545">
        <f>MIS[[#This Row],[OrderAverageTradedPrice]]*MIS[[#This Row],[OrderQuantity]]</f>
        <v>1920</v>
      </c>
      <c r="AF2545">
        <f>MIS[[#This Row],[LTP]]*MIS[[#This Row],[OrderQuantity]]</f>
        <v>1315</v>
      </c>
      <c r="AG2545">
        <f>IF(MIS[[#This Row],[OrderSide]]="SELL",MIS[[#This Row],[VALUE]]-MIS[[#This Row],[LIVE_VALUE]],MIS[[#This Row],[LIVE_VALUE]]-MIS[[#This Row],[VALUE]])</f>
        <v>-605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SENSEX2552083300CE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  <c r="AL2545" t="str">
        <f>MIS[[#This Row],[Broker]]</f>
        <v>AR</v>
      </c>
      <c r="AM2545" t="str">
        <f>MIS[[#This Row],[ClientID]]</f>
        <v>JPF1S210</v>
      </c>
    </row>
    <row r="2546" spans="1:39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55.45</v>
      </c>
      <c r="AE2546">
        <f>MIS[[#This Row],[OrderAverageTradedPrice]]*MIS[[#This Row],[OrderQuantity]]</f>
        <v>1622</v>
      </c>
      <c r="AF2546">
        <f>MIS[[#This Row],[LTP]]*MIS[[#This Row],[OrderQuantity]]</f>
        <v>1109</v>
      </c>
      <c r="AG2546">
        <f>IF(MIS[[#This Row],[OrderSide]]="SELL",MIS[[#This Row],[VALUE]]-MIS[[#This Row],[LIVE_VALUE]],MIS[[#This Row],[LIVE_VALUE]]-MIS[[#This Row],[VALUE]])</f>
        <v>-513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SENSEX2552083400CE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  <c r="AL2546" t="str">
        <f>MIS[[#This Row],[Broker]]</f>
        <v>AR</v>
      </c>
      <c r="AM2546" t="str">
        <f>MIS[[#This Row],[ClientID]]</f>
        <v>JPF1S210</v>
      </c>
    </row>
    <row r="2547" spans="1:39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377</v>
      </c>
      <c r="AE2547">
        <f>MIS[[#This Row],[OrderAverageTradedPrice]]*MIS[[#This Row],[OrderQuantity]]</f>
        <v>8863</v>
      </c>
      <c r="AF2547">
        <f>MIS[[#This Row],[LTP]]*MIS[[#This Row],[OrderQuantity]]</f>
        <v>7540</v>
      </c>
      <c r="AG2547">
        <f>IF(MIS[[#This Row],[OrderSide]]="SELL",MIS[[#This Row],[VALUE]]-MIS[[#This Row],[LIVE_VALUE]],MIS[[#This Row],[LIVE_VALUE]]-MIS[[#This Row],[VALUE]])</f>
        <v>1323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7" t="str">
        <f>MIS[[#This Row],[TRADING SYMBOL]]</f>
        <v>SENSEX2552082200CE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NOTREND</v>
      </c>
      <c r="AL2547" t="str">
        <f>MIS[[#This Row],[Broker]]</f>
        <v>AR</v>
      </c>
      <c r="AM2547" t="str">
        <f>MIS[[#This Row],[ClientID]]</f>
        <v>JPF1S210</v>
      </c>
    </row>
    <row r="2548" spans="1:39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65.75</v>
      </c>
      <c r="AE2548">
        <f>MIS[[#This Row],[OrderAverageTradedPrice]]*MIS[[#This Row],[OrderQuantity]]</f>
        <v>1917</v>
      </c>
      <c r="AF2548">
        <f>MIS[[#This Row],[LTP]]*MIS[[#This Row],[OrderQuantity]]</f>
        <v>1315</v>
      </c>
      <c r="AG2548">
        <f>IF(MIS[[#This Row],[OrderSide]]="SELL",MIS[[#This Row],[VALUE]]-MIS[[#This Row],[LIVE_VALUE]],MIS[[#This Row],[LIVE_VALUE]]-MIS[[#This Row],[VALUE]])</f>
        <v>-602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SENSEX2552083300CE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  <c r="AL2548" t="str">
        <f>MIS[[#This Row],[Broker]]</f>
        <v>AR</v>
      </c>
      <c r="AM2548" t="str">
        <f>MIS[[#This Row],[ClientID]]</f>
        <v>JPF1S218</v>
      </c>
    </row>
    <row r="2549" spans="1:39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377</v>
      </c>
      <c r="AE2549">
        <f>MIS[[#This Row],[OrderAverageTradedPrice]]*MIS[[#This Row],[OrderQuantity]]</f>
        <v>8861</v>
      </c>
      <c r="AF2549">
        <f>MIS[[#This Row],[LTP]]*MIS[[#This Row],[OrderQuantity]]</f>
        <v>7540</v>
      </c>
      <c r="AG2549">
        <f>IF(MIS[[#This Row],[OrderSide]]="SELL",MIS[[#This Row],[VALUE]]-MIS[[#This Row],[LIVE_VALUE]],MIS[[#This Row],[LIVE_VALUE]]-MIS[[#This Row],[VALUE]])</f>
        <v>1321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9" t="str">
        <f>MIS[[#This Row],[TRADING SYMBOL]]</f>
        <v>SENSEX2552082200CE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NOTREND</v>
      </c>
      <c r="AL2549" t="str">
        <f>MIS[[#This Row],[Broker]]</f>
        <v>AR</v>
      </c>
      <c r="AM2549" t="str">
        <f>MIS[[#This Row],[ClientID]]</f>
        <v>JPF1S218</v>
      </c>
    </row>
    <row r="2550" spans="1:39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65.75</v>
      </c>
      <c r="AE2550">
        <f>MIS[[#This Row],[OrderAverageTradedPrice]]*MIS[[#This Row],[OrderQuantity]]</f>
        <v>1916</v>
      </c>
      <c r="AF2550">
        <f>MIS[[#This Row],[LTP]]*MIS[[#This Row],[OrderQuantity]]</f>
        <v>1315</v>
      </c>
      <c r="AG2550">
        <f>IF(MIS[[#This Row],[OrderSide]]="SELL",MIS[[#This Row],[VALUE]]-MIS[[#This Row],[LIVE_VALUE]],MIS[[#This Row],[LIVE_VALUE]]-MIS[[#This Row],[VALUE]])</f>
        <v>-601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SENSEX2552083300CE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  <c r="AL2550" t="str">
        <f>MIS[[#This Row],[Broker]]</f>
        <v>AR</v>
      </c>
      <c r="AM2550" t="str">
        <f>MIS[[#This Row],[ClientID]]</f>
        <v>JPF1S233</v>
      </c>
    </row>
    <row r="2551" spans="1:39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377</v>
      </c>
      <c r="AE2551">
        <f>MIS[[#This Row],[OrderAverageTradedPrice]]*MIS[[#This Row],[OrderQuantity]]</f>
        <v>35424</v>
      </c>
      <c r="AF2551">
        <f>MIS[[#This Row],[LTP]]*MIS[[#This Row],[OrderQuantity]]</f>
        <v>30160</v>
      </c>
      <c r="AG2551">
        <f>IF(MIS[[#This Row],[OrderSide]]="SELL",MIS[[#This Row],[VALUE]]-MIS[[#This Row],[LIVE_VALUE]],MIS[[#This Row],[LIVE_VALUE]]-MIS[[#This Row],[VALUE]])</f>
        <v>5264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1" t="str">
        <f>MIS[[#This Row],[TRADING SYMBOL]]</f>
        <v>SENSEX2552082200CE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NOTREND</v>
      </c>
      <c r="AL2551" t="str">
        <f>MIS[[#This Row],[Broker]]</f>
        <v>AR</v>
      </c>
      <c r="AM2551" t="str">
        <f>MIS[[#This Row],[ClientID]]</f>
        <v>JPF1V110</v>
      </c>
    </row>
    <row r="2552" spans="1:39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55.45</v>
      </c>
      <c r="AE2552">
        <f>MIS[[#This Row],[OrderAverageTradedPrice]]*MIS[[#This Row],[OrderQuantity]]</f>
        <v>1642</v>
      </c>
      <c r="AF2552">
        <f>MIS[[#This Row],[LTP]]*MIS[[#This Row],[OrderQuantity]]</f>
        <v>1109</v>
      </c>
      <c r="AG2552">
        <f>IF(MIS[[#This Row],[OrderSide]]="SELL",MIS[[#This Row],[VALUE]]-MIS[[#This Row],[LIVE_VALUE]],MIS[[#This Row],[LIVE_VALUE]]-MIS[[#This Row],[VALUE]])</f>
        <v>-533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SENSEX2552083400CE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  <c r="AL2552" t="str">
        <f>MIS[[#This Row],[Broker]]</f>
        <v>AR</v>
      </c>
      <c r="AM2552" t="str">
        <f>MIS[[#This Row],[ClientID]]</f>
        <v>JPF1V164</v>
      </c>
    </row>
    <row r="2553" spans="1:39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46.6</v>
      </c>
      <c r="AE2553">
        <f>MIS[[#This Row],[OrderAverageTradedPrice]]*MIS[[#This Row],[OrderQuantity]]</f>
        <v>1404</v>
      </c>
      <c r="AF2553">
        <f>MIS[[#This Row],[LTP]]*MIS[[#This Row],[OrderQuantity]]</f>
        <v>932</v>
      </c>
      <c r="AG2553">
        <f>IF(MIS[[#This Row],[OrderSide]]="SELL",MIS[[#This Row],[VALUE]]-MIS[[#This Row],[LIVE_VALUE]],MIS[[#This Row],[LIVE_VALUE]]-MIS[[#This Row],[VALUE]])</f>
        <v>-472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  <c r="AL2553" t="str">
        <f>MIS[[#This Row],[Broker]]</f>
        <v>AR</v>
      </c>
      <c r="AM2553" t="str">
        <f>MIS[[#This Row],[ClientID]]</f>
        <v>JPF1V164</v>
      </c>
    </row>
    <row r="2554" spans="1:39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65.75</v>
      </c>
      <c r="AE2554">
        <f>MIS[[#This Row],[OrderAverageTradedPrice]]*MIS[[#This Row],[OrderQuantity]]</f>
        <v>3810</v>
      </c>
      <c r="AF2554">
        <f>MIS[[#This Row],[LTP]]*MIS[[#This Row],[OrderQuantity]]</f>
        <v>2630</v>
      </c>
      <c r="AG2554">
        <f>IF(MIS[[#This Row],[OrderSide]]="SELL",MIS[[#This Row],[VALUE]]-MIS[[#This Row],[LIVE_VALUE]],MIS[[#This Row],[LIVE_VALUE]]-MIS[[#This Row],[VALUE]])</f>
        <v>-1180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SENSEX2552083300CE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  <c r="AL2554" t="str">
        <f>MIS[[#This Row],[Broker]]</f>
        <v>AR</v>
      </c>
      <c r="AM2554" t="str">
        <f>MIS[[#This Row],[ClientID]]</f>
        <v>JPF1Y102</v>
      </c>
    </row>
    <row r="2555" spans="1:39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55.45</v>
      </c>
      <c r="AE2555">
        <f>MIS[[#This Row],[OrderAverageTradedPrice]]*MIS[[#This Row],[OrderQuantity]]</f>
        <v>3286</v>
      </c>
      <c r="AF2555">
        <f>MIS[[#This Row],[LTP]]*MIS[[#This Row],[OrderQuantity]]</f>
        <v>2218</v>
      </c>
      <c r="AG2555">
        <f>IF(MIS[[#This Row],[OrderSide]]="SELL",MIS[[#This Row],[VALUE]]-MIS[[#This Row],[LIVE_VALUE]],MIS[[#This Row],[LIVE_VALUE]]-MIS[[#This Row],[VALUE]])</f>
        <v>-1068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SENSEX2552083400CE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  <c r="AL2555" t="str">
        <f>MIS[[#This Row],[Broker]]</f>
        <v>AR</v>
      </c>
      <c r="AM2555" t="str">
        <f>MIS[[#This Row],[ClientID]]</f>
        <v>JPP032</v>
      </c>
    </row>
    <row r="2556" spans="1:39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66.5</v>
      </c>
      <c r="AE2556">
        <f>MIS[[#This Row],[OrderAverageTradedPrice]]*MIS[[#This Row],[OrderQuantity]]</f>
        <v>8315</v>
      </c>
      <c r="AF2556">
        <f>MIS[[#This Row],[LTP]]*MIS[[#This Row],[OrderQuantity]]</f>
        <v>5320</v>
      </c>
      <c r="AG2556">
        <f>IF(MIS[[#This Row],[OrderSide]]="SELL",MIS[[#This Row],[VALUE]]-MIS[[#This Row],[LIVE_VALUE]],MIS[[#This Row],[LIVE_VALUE]]-MIS[[#This Row],[VALUE]])</f>
        <v>-2995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SENSEX2552081200PE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  <c r="AL2556" t="str">
        <f>MIS[[#This Row],[Broker]]</f>
        <v>AR</v>
      </c>
      <c r="AM2556" t="str">
        <f>MIS[[#This Row],[ClientID]]</f>
        <v>JPS1787</v>
      </c>
    </row>
    <row r="2557" spans="1:39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293.05</v>
      </c>
      <c r="AE2557">
        <f>MIS[[#This Row],[OrderAverageTradedPrice]]*MIS[[#This Row],[OrderQuantity]]</f>
        <v>22617.99999999996</v>
      </c>
      <c r="AF2557">
        <f>MIS[[#This Row],[LTP]]*MIS[[#This Row],[OrderQuantity]]</f>
        <v>17583</v>
      </c>
      <c r="AG2557">
        <f>IF(MIS[[#This Row],[OrderSide]]="SELL",MIS[[#This Row],[VALUE]]-MIS[[#This Row],[LIVE_VALUE]],MIS[[#This Row],[LIVE_VALUE]]-MIS[[#This Row],[VALUE]])</f>
        <v>5034.99999999996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7" t="str">
        <f>MIS[[#This Row],[TRADING SYMBOL]]</f>
        <v>SENSEX2552082200PE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NOTREND</v>
      </c>
      <c r="AL2557" t="str">
        <f>MIS[[#This Row],[Broker]]</f>
        <v>AR</v>
      </c>
      <c r="AM2557" t="str">
        <f>MIS[[#This Row],[ClientID]]</f>
        <v>JPS7A101</v>
      </c>
    </row>
    <row r="2558" spans="1:39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55.45</v>
      </c>
      <c r="AE2558">
        <f>MIS[[#This Row],[OrderAverageTradedPrice]]*MIS[[#This Row],[OrderQuantity]]</f>
        <v>1642</v>
      </c>
      <c r="AF2558">
        <f>MIS[[#This Row],[LTP]]*MIS[[#This Row],[OrderQuantity]]</f>
        <v>1109</v>
      </c>
      <c r="AG2558">
        <f>IF(MIS[[#This Row],[OrderSide]]="SELL",MIS[[#This Row],[VALUE]]-MIS[[#This Row],[LIVE_VALUE]],MIS[[#This Row],[LIVE_VALUE]]-MIS[[#This Row],[VALUE]])</f>
        <v>-533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SENSEX2552083400CE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  <c r="AL2558" t="str">
        <f>MIS[[#This Row],[Broker]]</f>
        <v>AR</v>
      </c>
      <c r="AM2558" t="str">
        <f>MIS[[#This Row],[ClientID]]</f>
        <v>JPS7N102</v>
      </c>
    </row>
    <row r="2559" spans="1:39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65.75</v>
      </c>
      <c r="AE2559">
        <f>MIS[[#This Row],[OrderAverageTradedPrice]]*MIS[[#This Row],[OrderQuantity]]</f>
        <v>5685</v>
      </c>
      <c r="AF2559">
        <f>MIS[[#This Row],[LTP]]*MIS[[#This Row],[OrderQuantity]]</f>
        <v>3945</v>
      </c>
      <c r="AG2559">
        <f>IF(MIS[[#This Row],[OrderSide]]="SELL",MIS[[#This Row],[VALUE]]-MIS[[#This Row],[LIVE_VALUE]],MIS[[#This Row],[LIVE_VALUE]]-MIS[[#This Row],[VALUE]])</f>
        <v>-1740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SENSEX2552083300CE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  <c r="AL2559" t="str">
        <f>MIS[[#This Row],[Broker]]</f>
        <v>MO</v>
      </c>
      <c r="AM2559" t="str">
        <f>MIS[[#This Row],[ClientID]]</f>
        <v>FINE1F02</v>
      </c>
    </row>
    <row r="2560" spans="1:39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65.75</v>
      </c>
      <c r="AE2560">
        <f>MIS[[#This Row],[OrderAverageTradedPrice]]*MIS[[#This Row],[OrderQuantity]]</f>
        <v>7589</v>
      </c>
      <c r="AF2560">
        <f>MIS[[#This Row],[LTP]]*MIS[[#This Row],[OrderQuantity]]</f>
        <v>5260</v>
      </c>
      <c r="AG2560">
        <f>IF(MIS[[#This Row],[OrderSide]]="SELL",MIS[[#This Row],[VALUE]]-MIS[[#This Row],[LIVE_VALUE]],MIS[[#This Row],[LIVE_VALUE]]-MIS[[#This Row],[VALUE]])</f>
        <v>-2329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SENSEX2552083300CE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  <c r="AL2560" t="str">
        <f>MIS[[#This Row],[Broker]]</f>
        <v>MO</v>
      </c>
      <c r="AM2560" t="str">
        <f>MIS[[#This Row],[ClientID]]</f>
        <v>OMDLAS1215</v>
      </c>
    </row>
    <row r="2561" spans="1:39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65.75</v>
      </c>
      <c r="AE2561">
        <f>MIS[[#This Row],[OrderAverageTradedPrice]]*MIS[[#This Row],[OrderQuantity]]</f>
        <v>11370</v>
      </c>
      <c r="AF2561">
        <f>MIS[[#This Row],[LTP]]*MIS[[#This Row],[OrderQuantity]]</f>
        <v>7890</v>
      </c>
      <c r="AG2561">
        <f>IF(MIS[[#This Row],[OrderSide]]="SELL",MIS[[#This Row],[VALUE]]-MIS[[#This Row],[LIVE_VALUE]],MIS[[#This Row],[LIVE_VALUE]]-MIS[[#This Row],[VALUE]])</f>
        <v>-3480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SENSEX2552083300CE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  <c r="AL2561" t="str">
        <f>MIS[[#This Row],[Broker]]</f>
        <v>MO</v>
      </c>
      <c r="AM2561" t="str">
        <f>MIS[[#This Row],[ClientID]]</f>
        <v>SHSS083</v>
      </c>
    </row>
    <row r="2562" spans="1:39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65.75</v>
      </c>
      <c r="AE2562">
        <f>MIS[[#This Row],[OrderAverageTradedPrice]]*MIS[[#This Row],[OrderQuantity]]</f>
        <v>3808</v>
      </c>
      <c r="AF2562">
        <f>MIS[[#This Row],[LTP]]*MIS[[#This Row],[OrderQuantity]]</f>
        <v>2630</v>
      </c>
      <c r="AG2562">
        <f>IF(MIS[[#This Row],[OrderSide]]="SELL",MIS[[#This Row],[VALUE]]-MIS[[#This Row],[LIVE_VALUE]],MIS[[#This Row],[LIVE_VALUE]]-MIS[[#This Row],[VALUE]])</f>
        <v>-1178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SENSEX2552083300CE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  <c r="AL2562" t="str">
        <f>MIS[[#This Row],[Broker]]</f>
        <v>AR</v>
      </c>
      <c r="AM2562" t="str">
        <f>MIS[[#This Row],[ClientID]]</f>
        <v>GDL1R112</v>
      </c>
    </row>
    <row r="2563" spans="1:39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65.75</v>
      </c>
      <c r="AE2563">
        <f>MIS[[#This Row],[OrderAverageTradedPrice]]*MIS[[#This Row],[OrderQuantity]]</f>
        <v>3812</v>
      </c>
      <c r="AF2563">
        <f>MIS[[#This Row],[LTP]]*MIS[[#This Row],[OrderQuantity]]</f>
        <v>2630</v>
      </c>
      <c r="AG2563">
        <f>IF(MIS[[#This Row],[OrderSide]]="SELL",MIS[[#This Row],[VALUE]]-MIS[[#This Row],[LIVE_VALUE]],MIS[[#This Row],[LIVE_VALUE]]-MIS[[#This Row],[VALUE]])</f>
        <v>-1182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SENSEX2552083300CE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  <c r="AL2563" t="str">
        <f>MIS[[#This Row],[Broker]]</f>
        <v>AR</v>
      </c>
      <c r="AM2563" t="str">
        <f>MIS[[#This Row],[ClientID]]</f>
        <v>GDLC2R124</v>
      </c>
    </row>
    <row r="2564" spans="1:39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58.95</v>
      </c>
      <c r="AE2564">
        <f>MIS[[#This Row],[OrderAverageTradedPrice]]*MIS[[#This Row],[OrderQuantity]]</f>
        <v>11100</v>
      </c>
      <c r="AF2564">
        <f>MIS[[#This Row],[LTP]]*MIS[[#This Row],[OrderQuantity]]</f>
        <v>7074</v>
      </c>
      <c r="AG2564">
        <f>IF(MIS[[#This Row],[OrderSide]]="SELL",MIS[[#This Row],[VALUE]]-MIS[[#This Row],[LIVE_VALUE]],MIS[[#This Row],[LIVE_VALUE]]-MIS[[#This Row],[VALUE]])</f>
        <v>-4026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  <c r="AL2564" t="str">
        <f>MIS[[#This Row],[Broker]]</f>
        <v>AR</v>
      </c>
      <c r="AM2564" t="str">
        <f>MIS[[#This Row],[ClientID]]</f>
        <v>GDLP1S332</v>
      </c>
    </row>
    <row r="2565" spans="1:39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66.5</v>
      </c>
      <c r="AE2565">
        <f>MIS[[#This Row],[OrderAverageTradedPrice]]*MIS[[#This Row],[OrderQuantity]]</f>
        <v>12471.99999999996</v>
      </c>
      <c r="AF2565">
        <f>MIS[[#This Row],[LTP]]*MIS[[#This Row],[OrderQuantity]]</f>
        <v>7980</v>
      </c>
      <c r="AG2565">
        <f>IF(MIS[[#This Row],[OrderSide]]="SELL",MIS[[#This Row],[VALUE]]-MIS[[#This Row],[LIVE_VALUE]],MIS[[#This Row],[LIVE_VALUE]]-MIS[[#This Row],[VALUE]])</f>
        <v>-4491.99999999996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SENSEX2552081200PE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  <c r="AL2565" t="str">
        <f>MIS[[#This Row],[Broker]]</f>
        <v>AR</v>
      </c>
      <c r="AM2565" t="str">
        <f>MIS[[#This Row],[ClientID]]</f>
        <v>GDLP1S332</v>
      </c>
    </row>
    <row r="2566" spans="1:39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377</v>
      </c>
      <c r="AE2566">
        <f>MIS[[#This Row],[OrderAverageTradedPrice]]*MIS[[#This Row],[OrderQuantity]]</f>
        <v>35124</v>
      </c>
      <c r="AF2566">
        <f>MIS[[#This Row],[LTP]]*MIS[[#This Row],[OrderQuantity]]</f>
        <v>30160</v>
      </c>
      <c r="AG2566">
        <f>IF(MIS[[#This Row],[OrderSide]]="SELL",MIS[[#This Row],[VALUE]]-MIS[[#This Row],[LIVE_VALUE]],MIS[[#This Row],[LIVE_VALUE]]-MIS[[#This Row],[VALUE]])</f>
        <v>4964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66" t="str">
        <f>MIS[[#This Row],[TRADING SYMBOL]]</f>
        <v>SENSEX2552082200CE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NOTREND</v>
      </c>
      <c r="AL2566" t="str">
        <f>MIS[[#This Row],[Broker]]</f>
        <v>AR</v>
      </c>
      <c r="AM2566" t="str">
        <f>MIS[[#This Row],[ClientID]]</f>
        <v>GKOHNS211</v>
      </c>
    </row>
    <row r="2567" spans="1:39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65.75</v>
      </c>
      <c r="AE2567">
        <f>MIS[[#This Row],[OrderAverageTradedPrice]]*MIS[[#This Row],[OrderQuantity]]</f>
        <v>3776</v>
      </c>
      <c r="AF2567">
        <f>MIS[[#This Row],[LTP]]*MIS[[#This Row],[OrderQuantity]]</f>
        <v>2630</v>
      </c>
      <c r="AG2567">
        <f>IF(MIS[[#This Row],[OrderSide]]="SELL",MIS[[#This Row],[VALUE]]-MIS[[#This Row],[LIVE_VALUE]],MIS[[#This Row],[LIVE_VALUE]]-MIS[[#This Row],[VALUE]])</f>
        <v>-1146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SENSEX2552083300CE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  <c r="AL2567" t="str">
        <f>MIS[[#This Row],[Broker]]</f>
        <v>AR</v>
      </c>
      <c r="AM2567" t="str">
        <f>MIS[[#This Row],[ClientID]]</f>
        <v>HYD5K129</v>
      </c>
    </row>
    <row r="2568" spans="1:39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46.6</v>
      </c>
      <c r="AE2568">
        <f>MIS[[#This Row],[OrderAverageTradedPrice]]*MIS[[#This Row],[OrderQuantity]]</f>
        <v>1401</v>
      </c>
      <c r="AF2568">
        <f>MIS[[#This Row],[LTP]]*MIS[[#This Row],[OrderQuantity]]</f>
        <v>932</v>
      </c>
      <c r="AG2568">
        <f>IF(MIS[[#This Row],[OrderSide]]="SELL",MIS[[#This Row],[VALUE]]-MIS[[#This Row],[LIVE_VALUE]],MIS[[#This Row],[LIVE_VALUE]]-MIS[[#This Row],[VALUE]])</f>
        <v>-469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  <c r="AL2568" t="str">
        <f>MIS[[#This Row],[Broker]]</f>
        <v>AR</v>
      </c>
      <c r="AM2568" t="str">
        <f>MIS[[#This Row],[ClientID]]</f>
        <v>JPF1A121</v>
      </c>
    </row>
    <row r="2569" spans="1:39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75.650000000000006</v>
      </c>
      <c r="AE2569">
        <f>MIS[[#This Row],[OrderAverageTradedPrice]]*MIS[[#This Row],[OrderQuantity]]</f>
        <v>2359</v>
      </c>
      <c r="AF2569">
        <f>MIS[[#This Row],[LTP]]*MIS[[#This Row],[OrderQuantity]]</f>
        <v>1513</v>
      </c>
      <c r="AG2569">
        <f>IF(MIS[[#This Row],[OrderSide]]="SELL",MIS[[#This Row],[VALUE]]-MIS[[#This Row],[LIVE_VALUE]],MIS[[#This Row],[LIVE_VALUE]]-MIS[[#This Row],[VALUE]])</f>
        <v>-846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  <c r="AL2569" t="str">
        <f>MIS[[#This Row],[Broker]]</f>
        <v>AR</v>
      </c>
      <c r="AM2569" t="str">
        <f>MIS[[#This Row],[ClientID]]</f>
        <v>JPF1A121</v>
      </c>
    </row>
    <row r="2570" spans="1:39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65.75</v>
      </c>
      <c r="AE2570">
        <f>MIS[[#This Row],[OrderAverageTradedPrice]]*MIS[[#This Row],[OrderQuantity]]</f>
        <v>1888</v>
      </c>
      <c r="AF2570">
        <f>MIS[[#This Row],[LTP]]*MIS[[#This Row],[OrderQuantity]]</f>
        <v>1315</v>
      </c>
      <c r="AG2570">
        <f>IF(MIS[[#This Row],[OrderSide]]="SELL",MIS[[#This Row],[VALUE]]-MIS[[#This Row],[LIVE_VALUE]],MIS[[#This Row],[LIVE_VALUE]]-MIS[[#This Row],[VALUE]])</f>
        <v>-573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SENSEX2552083300CE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  <c r="AL2570" t="str">
        <f>MIS[[#This Row],[Broker]]</f>
        <v>AR</v>
      </c>
      <c r="AM2570" t="str">
        <f>MIS[[#This Row],[ClientID]]</f>
        <v>JPF1A184</v>
      </c>
    </row>
    <row r="2571" spans="1:39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377</v>
      </c>
      <c r="AE2571">
        <f>MIS[[#This Row],[OrderAverageTradedPrice]]*MIS[[#This Row],[OrderQuantity]]</f>
        <v>17615</v>
      </c>
      <c r="AF2571">
        <f>MIS[[#This Row],[LTP]]*MIS[[#This Row],[OrderQuantity]]</f>
        <v>15080</v>
      </c>
      <c r="AG2571">
        <f>IF(MIS[[#This Row],[OrderSide]]="SELL",MIS[[#This Row],[VALUE]]-MIS[[#This Row],[LIVE_VALUE]],MIS[[#This Row],[LIVE_VALUE]]-MIS[[#This Row],[VALUE]])</f>
        <v>2535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1" t="str">
        <f>MIS[[#This Row],[TRADING SYMBOL]]</f>
        <v>SENSEX2552082200CE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NOTREND</v>
      </c>
      <c r="AL2571" t="str">
        <f>MIS[[#This Row],[Broker]]</f>
        <v>AR</v>
      </c>
      <c r="AM2571" t="str">
        <f>MIS[[#This Row],[ClientID]]</f>
        <v>JPF1A184</v>
      </c>
    </row>
    <row r="2572" spans="1:39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377</v>
      </c>
      <c r="AE2572">
        <f>MIS[[#This Row],[OrderAverageTradedPrice]]*MIS[[#This Row],[OrderQuantity]]</f>
        <v>35072</v>
      </c>
      <c r="AF2572">
        <f>MIS[[#This Row],[LTP]]*MIS[[#This Row],[OrderQuantity]]</f>
        <v>30160</v>
      </c>
      <c r="AG2572">
        <f>IF(MIS[[#This Row],[OrderSide]]="SELL",MIS[[#This Row],[VALUE]]-MIS[[#This Row],[LIVE_VALUE]],MIS[[#This Row],[LIVE_VALUE]]-MIS[[#This Row],[VALUE]])</f>
        <v>4912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2" t="str">
        <f>MIS[[#This Row],[TRADING SYMBOL]]</f>
        <v>SENSEX2552082200CE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NOTREND</v>
      </c>
      <c r="AL2572" t="str">
        <f>MIS[[#This Row],[Broker]]</f>
        <v>AR</v>
      </c>
      <c r="AM2572" t="str">
        <f>MIS[[#This Row],[ClientID]]</f>
        <v>JPF1A195</v>
      </c>
    </row>
    <row r="2573" spans="1:39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75.650000000000006</v>
      </c>
      <c r="AE2573">
        <f>MIS[[#This Row],[OrderAverageTradedPrice]]*MIS[[#This Row],[OrderQuantity]]</f>
        <v>2368</v>
      </c>
      <c r="AF2573">
        <f>MIS[[#This Row],[LTP]]*MIS[[#This Row],[OrderQuantity]]</f>
        <v>1513</v>
      </c>
      <c r="AG2573">
        <f>IF(MIS[[#This Row],[OrderSide]]="SELL",MIS[[#This Row],[VALUE]]-MIS[[#This Row],[LIVE_VALUE]],MIS[[#This Row],[LIVE_VALUE]]-MIS[[#This Row],[VALUE]])</f>
        <v>-855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  <c r="AL2573" t="str">
        <f>MIS[[#This Row],[Broker]]</f>
        <v>AR</v>
      </c>
      <c r="AM2573" t="str">
        <f>MIS[[#This Row],[ClientID]]</f>
        <v>JPF1A206</v>
      </c>
    </row>
    <row r="2574" spans="1:39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65.75</v>
      </c>
      <c r="AE2574">
        <f>MIS[[#This Row],[OrderAverageTradedPrice]]*MIS[[#This Row],[OrderQuantity]]</f>
        <v>1904</v>
      </c>
      <c r="AF2574">
        <f>MIS[[#This Row],[LTP]]*MIS[[#This Row],[OrderQuantity]]</f>
        <v>1315</v>
      </c>
      <c r="AG2574">
        <f>IF(MIS[[#This Row],[OrderSide]]="SELL",MIS[[#This Row],[VALUE]]-MIS[[#This Row],[LIVE_VALUE]],MIS[[#This Row],[LIVE_VALUE]]-MIS[[#This Row],[VALUE]])</f>
        <v>-589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  <c r="AL2574" t="str">
        <f>MIS[[#This Row],[Broker]]</f>
        <v>AR</v>
      </c>
      <c r="AM2574" t="str">
        <f>MIS[[#This Row],[ClientID]]</f>
        <v>JPF1A222</v>
      </c>
    </row>
    <row r="2575" spans="1:39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377</v>
      </c>
      <c r="AE2575">
        <f>MIS[[#This Row],[OrderAverageTradedPrice]]*MIS[[#This Row],[OrderQuantity]]</f>
        <v>8830</v>
      </c>
      <c r="AF2575">
        <f>MIS[[#This Row],[LTP]]*MIS[[#This Row],[OrderQuantity]]</f>
        <v>7540</v>
      </c>
      <c r="AG2575">
        <f>IF(MIS[[#This Row],[OrderSide]]="SELL",MIS[[#This Row],[VALUE]]-MIS[[#This Row],[LIVE_VALUE]],MIS[[#This Row],[LIVE_VALUE]]-MIS[[#This Row],[VALUE]])</f>
        <v>1290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5" t="str">
        <f>MIS[[#This Row],[TRADING SYMBOL]]</f>
        <v>SENSEX2552082200CE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NOTREND</v>
      </c>
      <c r="AL2575" t="str">
        <f>MIS[[#This Row],[Broker]]</f>
        <v>AR</v>
      </c>
      <c r="AM2575" t="str">
        <f>MIS[[#This Row],[ClientID]]</f>
        <v>JPF1A222</v>
      </c>
    </row>
    <row r="2576" spans="1:39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293.05</v>
      </c>
      <c r="AE2576">
        <f>MIS[[#This Row],[OrderAverageTradedPrice]]*MIS[[#This Row],[OrderQuantity]]</f>
        <v>22614</v>
      </c>
      <c r="AF2576">
        <f>MIS[[#This Row],[LTP]]*MIS[[#This Row],[OrderQuantity]]</f>
        <v>17583</v>
      </c>
      <c r="AG2576">
        <f>IF(MIS[[#This Row],[OrderSide]]="SELL",MIS[[#This Row],[VALUE]]-MIS[[#This Row],[LIVE_VALUE]],MIS[[#This Row],[LIVE_VALUE]]-MIS[[#This Row],[VALUE]])</f>
        <v>5031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6" t="str">
        <f>MIS[[#This Row],[TRADING SYMBOL]]</f>
        <v>SENSEX2552082200PE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NOTREND</v>
      </c>
      <c r="AL2576" t="str">
        <f>MIS[[#This Row],[Broker]]</f>
        <v>AR</v>
      </c>
      <c r="AM2576" t="str">
        <f>MIS[[#This Row],[ClientID]]</f>
        <v>JPF1A229</v>
      </c>
    </row>
    <row r="2577" spans="1:39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55.45</v>
      </c>
      <c r="AE2577">
        <f>MIS[[#This Row],[OrderAverageTradedPrice]]*MIS[[#This Row],[OrderQuantity]]</f>
        <v>1626</v>
      </c>
      <c r="AF2577">
        <f>MIS[[#This Row],[LTP]]*MIS[[#This Row],[OrderQuantity]]</f>
        <v>1109</v>
      </c>
      <c r="AG2577">
        <f>IF(MIS[[#This Row],[OrderSide]]="SELL",MIS[[#This Row],[VALUE]]-MIS[[#This Row],[LIVE_VALUE]],MIS[[#This Row],[LIVE_VALUE]]-MIS[[#This Row],[VALUE]])</f>
        <v>-517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SENSEX2552083400CE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  <c r="AL2577" t="str">
        <f>MIS[[#This Row],[Broker]]</f>
        <v>AR</v>
      </c>
      <c r="AM2577" t="str">
        <f>MIS[[#This Row],[ClientID]]</f>
        <v>JPF1D107</v>
      </c>
    </row>
    <row r="2578" spans="1:39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377</v>
      </c>
      <c r="AE2578">
        <f>MIS[[#This Row],[OrderAverageTradedPrice]]*MIS[[#This Row],[OrderQuantity]]</f>
        <v>8765</v>
      </c>
      <c r="AF2578">
        <f>MIS[[#This Row],[LTP]]*MIS[[#This Row],[OrderQuantity]]</f>
        <v>7540</v>
      </c>
      <c r="AG2578">
        <f>IF(MIS[[#This Row],[OrderSide]]="SELL",MIS[[#This Row],[VALUE]]-MIS[[#This Row],[LIVE_VALUE]],MIS[[#This Row],[LIVE_VALUE]]-MIS[[#This Row],[VALUE]])</f>
        <v>1225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8" t="str">
        <f>MIS[[#This Row],[TRADING SYMBOL]]</f>
        <v>SENSEX2552082200CE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NOTREND</v>
      </c>
      <c r="AL2578" t="str">
        <f>MIS[[#This Row],[Broker]]</f>
        <v>AR</v>
      </c>
      <c r="AM2578" t="str">
        <f>MIS[[#This Row],[ClientID]]</f>
        <v>JPF1D107</v>
      </c>
    </row>
    <row r="2579" spans="1:39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293.05</v>
      </c>
      <c r="AE2579">
        <f>MIS[[#This Row],[OrderAverageTradedPrice]]*MIS[[#This Row],[OrderQuantity]]</f>
        <v>7488</v>
      </c>
      <c r="AF2579">
        <f>MIS[[#This Row],[LTP]]*MIS[[#This Row],[OrderQuantity]]</f>
        <v>5861</v>
      </c>
      <c r="AG2579">
        <f>IF(MIS[[#This Row],[OrderSide]]="SELL",MIS[[#This Row],[VALUE]]-MIS[[#This Row],[LIVE_VALUE]],MIS[[#This Row],[LIVE_VALUE]]-MIS[[#This Row],[VALUE]])</f>
        <v>1627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9" t="str">
        <f>MIS[[#This Row],[TRADING SYMBOL]]</f>
        <v>SENSEX2552082200PE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NOTREND</v>
      </c>
      <c r="AL2579" t="str">
        <f>MIS[[#This Row],[Broker]]</f>
        <v>AR</v>
      </c>
      <c r="AM2579" t="str">
        <f>MIS[[#This Row],[ClientID]]</f>
        <v>JPF1D107</v>
      </c>
    </row>
    <row r="2580" spans="1:39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46.6</v>
      </c>
      <c r="AE2580">
        <f>MIS[[#This Row],[OrderAverageTradedPrice]]*MIS[[#This Row],[OrderQuantity]]</f>
        <v>1400</v>
      </c>
      <c r="AF2580">
        <f>MIS[[#This Row],[LTP]]*MIS[[#This Row],[OrderQuantity]]</f>
        <v>932</v>
      </c>
      <c r="AG2580">
        <f>IF(MIS[[#This Row],[OrderSide]]="SELL",MIS[[#This Row],[VALUE]]-MIS[[#This Row],[LIVE_VALUE]],MIS[[#This Row],[LIVE_VALUE]]-MIS[[#This Row],[VALUE]])</f>
        <v>-468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SENSEX2552083500CE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  <c r="AL2580" t="str">
        <f>MIS[[#This Row],[Broker]]</f>
        <v>AR</v>
      </c>
      <c r="AM2580" t="str">
        <f>MIS[[#This Row],[ClientID]]</f>
        <v>JPF1D166</v>
      </c>
    </row>
    <row r="2581" spans="1:39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65.75</v>
      </c>
      <c r="AE2581">
        <f>MIS[[#This Row],[OrderAverageTradedPrice]]*MIS[[#This Row],[OrderQuantity]]</f>
        <v>1892</v>
      </c>
      <c r="AF2581">
        <f>MIS[[#This Row],[LTP]]*MIS[[#This Row],[OrderQuantity]]</f>
        <v>1315</v>
      </c>
      <c r="AG2581">
        <f>IF(MIS[[#This Row],[OrderSide]]="SELL",MIS[[#This Row],[VALUE]]-MIS[[#This Row],[LIVE_VALUE]],MIS[[#This Row],[LIVE_VALUE]]-MIS[[#This Row],[VALUE]])</f>
        <v>-577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SENSEX2552083300CE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  <c r="AL2581" t="str">
        <f>MIS[[#This Row],[Broker]]</f>
        <v>AR</v>
      </c>
      <c r="AM2581" t="str">
        <f>MIS[[#This Row],[ClientID]]</f>
        <v>JPF1G102</v>
      </c>
    </row>
    <row r="2582" spans="1:39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55.45</v>
      </c>
      <c r="AE2582">
        <f>MIS[[#This Row],[OrderAverageTradedPrice]]*MIS[[#This Row],[OrderQuantity]]</f>
        <v>1631</v>
      </c>
      <c r="AF2582">
        <f>MIS[[#This Row],[LTP]]*MIS[[#This Row],[OrderQuantity]]</f>
        <v>1109</v>
      </c>
      <c r="AG2582">
        <f>IF(MIS[[#This Row],[OrderSide]]="SELL",MIS[[#This Row],[VALUE]]-MIS[[#This Row],[LIVE_VALUE]],MIS[[#This Row],[LIVE_VALUE]]-MIS[[#This Row],[VALUE]])</f>
        <v>-522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SENSEX2552083400CE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  <c r="AL2582" t="str">
        <f>MIS[[#This Row],[Broker]]</f>
        <v>AR</v>
      </c>
      <c r="AM2582" t="str">
        <f>MIS[[#This Row],[ClientID]]</f>
        <v>JPF1G102</v>
      </c>
    </row>
    <row r="2583" spans="1:39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377</v>
      </c>
      <c r="AE2583">
        <f>MIS[[#This Row],[OrderAverageTradedPrice]]*MIS[[#This Row],[OrderQuantity]]</f>
        <v>8774</v>
      </c>
      <c r="AF2583">
        <f>MIS[[#This Row],[LTP]]*MIS[[#This Row],[OrderQuantity]]</f>
        <v>7540</v>
      </c>
      <c r="AG2583">
        <f>IF(MIS[[#This Row],[OrderSide]]="SELL",MIS[[#This Row],[VALUE]]-MIS[[#This Row],[LIVE_VALUE]],MIS[[#This Row],[LIVE_VALUE]]-MIS[[#This Row],[VALUE]])</f>
        <v>1234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3" t="str">
        <f>MIS[[#This Row],[TRADING SYMBOL]]</f>
        <v>SENSEX2552082200CE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NOTREND</v>
      </c>
      <c r="AL2583" t="str">
        <f>MIS[[#This Row],[Broker]]</f>
        <v>AR</v>
      </c>
      <c r="AM2583" t="str">
        <f>MIS[[#This Row],[ClientID]]</f>
        <v>JPF1G102</v>
      </c>
    </row>
    <row r="2584" spans="1:39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46.6</v>
      </c>
      <c r="AE2584">
        <f>MIS[[#This Row],[OrderAverageTradedPrice]]*MIS[[#This Row],[OrderQuantity]]</f>
        <v>1401</v>
      </c>
      <c r="AF2584">
        <f>MIS[[#This Row],[LTP]]*MIS[[#This Row],[OrderQuantity]]</f>
        <v>932</v>
      </c>
      <c r="AG2584">
        <f>IF(MIS[[#This Row],[OrderSide]]="SELL",MIS[[#This Row],[VALUE]]-MIS[[#This Row],[LIVE_VALUE]],MIS[[#This Row],[LIVE_VALUE]]-MIS[[#This Row],[VALUE]])</f>
        <v>-469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SENSEX2552083500CE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  <c r="AL2584" t="str">
        <f>MIS[[#This Row],[Broker]]</f>
        <v>AR</v>
      </c>
      <c r="AM2584" t="str">
        <f>MIS[[#This Row],[ClientID]]</f>
        <v>JPF1J101</v>
      </c>
    </row>
    <row r="2585" spans="1:39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75.650000000000006</v>
      </c>
      <c r="AE2585">
        <f>MIS[[#This Row],[OrderAverageTradedPrice]]*MIS[[#This Row],[OrderQuantity]]</f>
        <v>2359</v>
      </c>
      <c r="AF2585">
        <f>MIS[[#This Row],[LTP]]*MIS[[#This Row],[OrderQuantity]]</f>
        <v>1513</v>
      </c>
      <c r="AG2585">
        <f>IF(MIS[[#This Row],[OrderSide]]="SELL",MIS[[#This Row],[VALUE]]-MIS[[#This Row],[LIVE_VALUE]],MIS[[#This Row],[LIVE_VALUE]]-MIS[[#This Row],[VALUE]])</f>
        <v>-846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SENSEX2552081300PE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  <c r="AL2585" t="str">
        <f>MIS[[#This Row],[Broker]]</f>
        <v>AR</v>
      </c>
      <c r="AM2585" t="str">
        <f>MIS[[#This Row],[ClientID]]</f>
        <v>JPF1J101</v>
      </c>
    </row>
    <row r="2586" spans="1:39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75.650000000000006</v>
      </c>
      <c r="AE2586">
        <f>MIS[[#This Row],[OrderAverageTradedPrice]]*MIS[[#This Row],[OrderQuantity]]</f>
        <v>2379</v>
      </c>
      <c r="AF2586">
        <f>MIS[[#This Row],[LTP]]*MIS[[#This Row],[OrderQuantity]]</f>
        <v>1513</v>
      </c>
      <c r="AG2586">
        <f>IF(MIS[[#This Row],[OrderSide]]="SELL",MIS[[#This Row],[VALUE]]-MIS[[#This Row],[LIVE_VALUE]],MIS[[#This Row],[LIVE_VALUE]]-MIS[[#This Row],[VALUE]])</f>
        <v>-866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SENSEX2552081300PE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  <c r="AL2586" t="str">
        <f>MIS[[#This Row],[Broker]]</f>
        <v>AR</v>
      </c>
      <c r="AM2586" t="str">
        <f>MIS[[#This Row],[ClientID]]</f>
        <v>JPF1L102</v>
      </c>
    </row>
    <row r="2587" spans="1:39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55.45</v>
      </c>
      <c r="AE2587">
        <f>MIS[[#This Row],[OrderAverageTradedPrice]]*MIS[[#This Row],[OrderQuantity]]</f>
        <v>3252</v>
      </c>
      <c r="AF2587">
        <f>MIS[[#This Row],[LTP]]*MIS[[#This Row],[OrderQuantity]]</f>
        <v>2218</v>
      </c>
      <c r="AG2587">
        <f>IF(MIS[[#This Row],[OrderSide]]="SELL",MIS[[#This Row],[VALUE]]-MIS[[#This Row],[LIVE_VALUE]],MIS[[#This Row],[LIVE_VALUE]]-MIS[[#This Row],[VALUE]])</f>
        <v>-1034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SENSEX2552083400CE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  <c r="AL2587" t="str">
        <f>MIS[[#This Row],[Broker]]</f>
        <v>AR</v>
      </c>
      <c r="AM2587" t="str">
        <f>MIS[[#This Row],[ClientID]]</f>
        <v>JPF1L103</v>
      </c>
    </row>
    <row r="2588" spans="1:39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55.45</v>
      </c>
      <c r="AE2588">
        <f>MIS[[#This Row],[OrderAverageTradedPrice]]*MIS[[#This Row],[OrderQuantity]]</f>
        <v>1616</v>
      </c>
      <c r="AF2588">
        <f>MIS[[#This Row],[LTP]]*MIS[[#This Row],[OrderQuantity]]</f>
        <v>1109</v>
      </c>
      <c r="AG2588">
        <f>IF(MIS[[#This Row],[OrderSide]]="SELL",MIS[[#This Row],[VALUE]]-MIS[[#This Row],[LIVE_VALUE]],MIS[[#This Row],[LIVE_VALUE]]-MIS[[#This Row],[VALUE]])</f>
        <v>-507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SENSEX2552083400CE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  <c r="AL2588" t="str">
        <f>MIS[[#This Row],[Broker]]</f>
        <v>AR</v>
      </c>
      <c r="AM2588" t="str">
        <f>MIS[[#This Row],[ClientID]]</f>
        <v>JPF1M118</v>
      </c>
    </row>
    <row r="2589" spans="1:39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293.05</v>
      </c>
      <c r="AE2589">
        <f>MIS[[#This Row],[OrderAverageTradedPrice]]*MIS[[#This Row],[OrderQuantity]]</f>
        <v>7513</v>
      </c>
      <c r="AF2589">
        <f>MIS[[#This Row],[LTP]]*MIS[[#This Row],[OrderQuantity]]</f>
        <v>5861</v>
      </c>
      <c r="AG2589">
        <f>IF(MIS[[#This Row],[OrderSide]]="SELL",MIS[[#This Row],[VALUE]]-MIS[[#This Row],[LIVE_VALUE]],MIS[[#This Row],[LIVE_VALUE]]-MIS[[#This Row],[VALUE]])</f>
        <v>1652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9" t="str">
        <f>MIS[[#This Row],[TRADING SYMBOL]]</f>
        <v>SENSEX2552082200PE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NOTREND</v>
      </c>
      <c r="AL2589" t="str">
        <f>MIS[[#This Row],[Broker]]</f>
        <v>AR</v>
      </c>
      <c r="AM2589" t="str">
        <f>MIS[[#This Row],[ClientID]]</f>
        <v>JPF1M118</v>
      </c>
    </row>
    <row r="2590" spans="1:39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55.45</v>
      </c>
      <c r="AE2590">
        <f>MIS[[#This Row],[OrderAverageTradedPrice]]*MIS[[#This Row],[OrderQuantity]]</f>
        <v>1616</v>
      </c>
      <c r="AF2590">
        <f>MIS[[#This Row],[LTP]]*MIS[[#This Row],[OrderQuantity]]</f>
        <v>1109</v>
      </c>
      <c r="AG2590">
        <f>IF(MIS[[#This Row],[OrderSide]]="SELL",MIS[[#This Row],[VALUE]]-MIS[[#This Row],[LIVE_VALUE]],MIS[[#This Row],[LIVE_VALUE]]-MIS[[#This Row],[VALUE]])</f>
        <v>-507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SENSEX2552083400CE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  <c r="AL2590" t="str">
        <f>MIS[[#This Row],[Broker]]</f>
        <v>AR</v>
      </c>
      <c r="AM2590" t="str">
        <f>MIS[[#This Row],[ClientID]]</f>
        <v>JPF1M170</v>
      </c>
    </row>
    <row r="2591" spans="1:39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46.6</v>
      </c>
      <c r="AE2591">
        <f>MIS[[#This Row],[OrderAverageTradedPrice]]*MIS[[#This Row],[OrderQuantity]]</f>
        <v>1400</v>
      </c>
      <c r="AF2591">
        <f>MIS[[#This Row],[LTP]]*MIS[[#This Row],[OrderQuantity]]</f>
        <v>932</v>
      </c>
      <c r="AG2591">
        <f>IF(MIS[[#This Row],[OrderSide]]="SELL",MIS[[#This Row],[VALUE]]-MIS[[#This Row],[LIVE_VALUE]],MIS[[#This Row],[LIVE_VALUE]]-MIS[[#This Row],[VALUE]])</f>
        <v>-468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SENSEX2552083500CE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  <c r="AL2591" t="str">
        <f>MIS[[#This Row],[Broker]]</f>
        <v>AR</v>
      </c>
      <c r="AM2591" t="str">
        <f>MIS[[#This Row],[ClientID]]</f>
        <v>JPF1M174</v>
      </c>
    </row>
    <row r="2592" spans="1:39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58.95</v>
      </c>
      <c r="AE2592">
        <f>MIS[[#This Row],[OrderAverageTradedPrice]]*MIS[[#This Row],[OrderQuantity]]</f>
        <v>9250</v>
      </c>
      <c r="AF2592">
        <f>MIS[[#This Row],[LTP]]*MIS[[#This Row],[OrderQuantity]]</f>
        <v>5895</v>
      </c>
      <c r="AG2592">
        <f>IF(MIS[[#This Row],[OrderSide]]="SELL",MIS[[#This Row],[VALUE]]-MIS[[#This Row],[LIVE_VALUE]],MIS[[#This Row],[LIVE_VALUE]]-MIS[[#This Row],[VALUE]])</f>
        <v>-3355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SENSEX2552081100PE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  <c r="AL2592" t="str">
        <f>MIS[[#This Row],[Broker]]</f>
        <v>AR</v>
      </c>
      <c r="AM2592" t="str">
        <f>MIS[[#This Row],[ClientID]]</f>
        <v>JPF1M176</v>
      </c>
    </row>
    <row r="2593" spans="1:39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377</v>
      </c>
      <c r="AE2593">
        <f>MIS[[#This Row],[OrderAverageTradedPrice]]*MIS[[#This Row],[OrderQuantity]]</f>
        <v>35126</v>
      </c>
      <c r="AF2593">
        <f>MIS[[#This Row],[LTP]]*MIS[[#This Row],[OrderQuantity]]</f>
        <v>30160</v>
      </c>
      <c r="AG2593">
        <f>IF(MIS[[#This Row],[OrderSide]]="SELL",MIS[[#This Row],[VALUE]]-MIS[[#This Row],[LIVE_VALUE]],MIS[[#This Row],[LIVE_VALUE]]-MIS[[#This Row],[VALUE]])</f>
        <v>4966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3" t="str">
        <f>MIS[[#This Row],[TRADING SYMBOL]]</f>
        <v>SENSEX2552082200CE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NOTREND</v>
      </c>
      <c r="AL2593" t="str">
        <f>MIS[[#This Row],[Broker]]</f>
        <v>AR</v>
      </c>
      <c r="AM2593" t="str">
        <f>MIS[[#This Row],[ClientID]]</f>
        <v>JPF1N112</v>
      </c>
    </row>
    <row r="2594" spans="1:39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293.05</v>
      </c>
      <c r="AE2594">
        <f>MIS[[#This Row],[OrderAverageTradedPrice]]*MIS[[#This Row],[OrderQuantity]]</f>
        <v>29947</v>
      </c>
      <c r="AF2594">
        <f>MIS[[#This Row],[LTP]]*MIS[[#This Row],[OrderQuantity]]</f>
        <v>23444</v>
      </c>
      <c r="AG2594">
        <f>IF(MIS[[#This Row],[OrderSide]]="SELL",MIS[[#This Row],[VALUE]]-MIS[[#This Row],[LIVE_VALUE]],MIS[[#This Row],[LIVE_VALUE]]-MIS[[#This Row],[VALUE]])</f>
        <v>6503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4" t="str">
        <f>MIS[[#This Row],[TRADING SYMBOL]]</f>
        <v>SENSEX2552082200PE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NOTREND</v>
      </c>
      <c r="AL2594" t="str">
        <f>MIS[[#This Row],[Broker]]</f>
        <v>AR</v>
      </c>
      <c r="AM2594" t="str">
        <f>MIS[[#This Row],[ClientID]]</f>
        <v>JPF1N112</v>
      </c>
    </row>
    <row r="2595" spans="1:39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75.650000000000006</v>
      </c>
      <c r="AE2595">
        <f>MIS[[#This Row],[OrderAverageTradedPrice]]*MIS[[#This Row],[OrderQuantity]]</f>
        <v>4758</v>
      </c>
      <c r="AF2595">
        <f>MIS[[#This Row],[LTP]]*MIS[[#This Row],[OrderQuantity]]</f>
        <v>3026</v>
      </c>
      <c r="AG2595">
        <f>IF(MIS[[#This Row],[OrderSide]]="SELL",MIS[[#This Row],[VALUE]]-MIS[[#This Row],[LIVE_VALUE]],MIS[[#This Row],[LIVE_VALUE]]-MIS[[#This Row],[VALUE]])</f>
        <v>-1732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SENSEX2552081300PE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  <c r="AL2595" t="str">
        <f>MIS[[#This Row],[Broker]]</f>
        <v>AR</v>
      </c>
      <c r="AM2595" t="str">
        <f>MIS[[#This Row],[ClientID]]</f>
        <v>JPF1N171</v>
      </c>
    </row>
    <row r="2596" spans="1:39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58.95</v>
      </c>
      <c r="AE2596">
        <f>MIS[[#This Row],[OrderAverageTradedPrice]]*MIS[[#This Row],[OrderQuantity]]</f>
        <v>18508</v>
      </c>
      <c r="AF2596">
        <f>MIS[[#This Row],[LTP]]*MIS[[#This Row],[OrderQuantity]]</f>
        <v>11790</v>
      </c>
      <c r="AG2596">
        <f>IF(MIS[[#This Row],[OrderSide]]="SELL",MIS[[#This Row],[VALUE]]-MIS[[#This Row],[LIVE_VALUE]],MIS[[#This Row],[LIVE_VALUE]]-MIS[[#This Row],[VALUE]])</f>
        <v>-6718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SENSEX2552081100PE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  <c r="AL2596" t="str">
        <f>MIS[[#This Row],[Broker]]</f>
        <v>AR</v>
      </c>
      <c r="AM2596" t="str">
        <f>MIS[[#This Row],[ClientID]]</f>
        <v>JPF1N172</v>
      </c>
    </row>
    <row r="2597" spans="1:39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46.6</v>
      </c>
      <c r="AE2597">
        <f>MIS[[#This Row],[OrderAverageTradedPrice]]*MIS[[#This Row],[OrderQuantity]]</f>
        <v>1400</v>
      </c>
      <c r="AF2597">
        <f>MIS[[#This Row],[LTP]]*MIS[[#This Row],[OrderQuantity]]</f>
        <v>932</v>
      </c>
      <c r="AG2597">
        <f>IF(MIS[[#This Row],[OrderSide]]="SELL",MIS[[#This Row],[VALUE]]-MIS[[#This Row],[LIVE_VALUE]],MIS[[#This Row],[LIVE_VALUE]]-MIS[[#This Row],[VALUE]])</f>
        <v>-468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SENSEX2552083500CE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  <c r="AL2597" t="str">
        <f>MIS[[#This Row],[Broker]]</f>
        <v>AR</v>
      </c>
      <c r="AM2597" t="str">
        <f>MIS[[#This Row],[ClientID]]</f>
        <v>JPF1N173</v>
      </c>
    </row>
    <row r="2598" spans="1:39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75.650000000000006</v>
      </c>
      <c r="AE2598">
        <f>MIS[[#This Row],[OrderAverageTradedPrice]]*MIS[[#This Row],[OrderQuantity]]</f>
        <v>2375</v>
      </c>
      <c r="AF2598">
        <f>MIS[[#This Row],[LTP]]*MIS[[#This Row],[OrderQuantity]]</f>
        <v>1513</v>
      </c>
      <c r="AG2598">
        <f>IF(MIS[[#This Row],[OrderSide]]="SELL",MIS[[#This Row],[VALUE]]-MIS[[#This Row],[LIVE_VALUE]],MIS[[#This Row],[LIVE_VALUE]]-MIS[[#This Row],[VALUE]])</f>
        <v>-862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SENSEX2552081300PE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  <c r="AL2598" t="str">
        <f>MIS[[#This Row],[Broker]]</f>
        <v>AR</v>
      </c>
      <c r="AM2598" t="str">
        <f>MIS[[#This Row],[ClientID]]</f>
        <v>JPF1N180</v>
      </c>
    </row>
    <row r="2599" spans="1:39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58.95</v>
      </c>
      <c r="AE2599">
        <f>MIS[[#This Row],[OrderAverageTradedPrice]]*MIS[[#This Row],[OrderQuantity]]</f>
        <v>1843</v>
      </c>
      <c r="AF2599">
        <f>MIS[[#This Row],[LTP]]*MIS[[#This Row],[OrderQuantity]]</f>
        <v>1179</v>
      </c>
      <c r="AG2599">
        <f>IF(MIS[[#This Row],[OrderSide]]="SELL",MIS[[#This Row],[VALUE]]-MIS[[#This Row],[LIVE_VALUE]],MIS[[#This Row],[LIVE_VALUE]]-MIS[[#This Row],[VALUE]])</f>
        <v>-664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SENSEX2552081100PE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  <c r="AL2599" t="str">
        <f>MIS[[#This Row],[Broker]]</f>
        <v>AR</v>
      </c>
      <c r="AM2599" t="str">
        <f>MIS[[#This Row],[ClientID]]</f>
        <v>JPF1N180</v>
      </c>
    </row>
    <row r="2600" spans="1:39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55.45</v>
      </c>
      <c r="AE2600">
        <f>MIS[[#This Row],[OrderAverageTradedPrice]]*MIS[[#This Row],[OrderQuantity]]</f>
        <v>1616</v>
      </c>
      <c r="AF2600">
        <f>MIS[[#This Row],[LTP]]*MIS[[#This Row],[OrderQuantity]]</f>
        <v>1109</v>
      </c>
      <c r="AG2600">
        <f>IF(MIS[[#This Row],[OrderSide]]="SELL",MIS[[#This Row],[VALUE]]-MIS[[#This Row],[LIVE_VALUE]],MIS[[#This Row],[LIVE_VALUE]]-MIS[[#This Row],[VALUE]])</f>
        <v>-507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SENSEX2552083400CE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  <c r="AL2600" t="str">
        <f>MIS[[#This Row],[Broker]]</f>
        <v>AR</v>
      </c>
      <c r="AM2600" t="str">
        <f>MIS[[#This Row],[ClientID]]</f>
        <v>JPF1O151</v>
      </c>
    </row>
    <row r="2601" spans="1:39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55.45</v>
      </c>
      <c r="AE2601">
        <f>MIS[[#This Row],[OrderAverageTradedPrice]]*MIS[[#This Row],[OrderQuantity]]</f>
        <v>1612</v>
      </c>
      <c r="AF2601">
        <f>MIS[[#This Row],[LTP]]*MIS[[#This Row],[OrderQuantity]]</f>
        <v>1109</v>
      </c>
      <c r="AG2601">
        <f>IF(MIS[[#This Row],[OrderSide]]="SELL",MIS[[#This Row],[VALUE]]-MIS[[#This Row],[LIVE_VALUE]],MIS[[#This Row],[LIVE_VALUE]]-MIS[[#This Row],[VALUE]])</f>
        <v>-503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SENSEX2552083400CE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  <c r="AL2601" t="str">
        <f>MIS[[#This Row],[Broker]]</f>
        <v>AR</v>
      </c>
      <c r="AM2601" t="str">
        <f>MIS[[#This Row],[ClientID]]</f>
        <v>JPF1P111</v>
      </c>
    </row>
    <row r="2602" spans="1:39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293.05</v>
      </c>
      <c r="AE2602">
        <f>MIS[[#This Row],[OrderAverageTradedPrice]]*MIS[[#This Row],[OrderQuantity]]</f>
        <v>7541</v>
      </c>
      <c r="AF2602">
        <f>MIS[[#This Row],[LTP]]*MIS[[#This Row],[OrderQuantity]]</f>
        <v>5861</v>
      </c>
      <c r="AG2602">
        <f>IF(MIS[[#This Row],[OrderSide]]="SELL",MIS[[#This Row],[VALUE]]-MIS[[#This Row],[LIVE_VALUE]],MIS[[#This Row],[LIVE_VALUE]]-MIS[[#This Row],[VALUE]])</f>
        <v>1680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2" t="str">
        <f>MIS[[#This Row],[TRADING SYMBOL]]</f>
        <v>SENSEX2552082200PE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NOTREND</v>
      </c>
      <c r="AL2602" t="str">
        <f>MIS[[#This Row],[Broker]]</f>
        <v>AR</v>
      </c>
      <c r="AM2602" t="str">
        <f>MIS[[#This Row],[ClientID]]</f>
        <v>JPF1P111</v>
      </c>
    </row>
    <row r="2603" spans="1:39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377</v>
      </c>
      <c r="AE2603">
        <f>MIS[[#This Row],[OrderAverageTradedPrice]]*MIS[[#This Row],[OrderQuantity]]</f>
        <v>35082</v>
      </c>
      <c r="AF2603">
        <f>MIS[[#This Row],[LTP]]*MIS[[#This Row],[OrderQuantity]]</f>
        <v>30160</v>
      </c>
      <c r="AG2603">
        <f>IF(MIS[[#This Row],[OrderSide]]="SELL",MIS[[#This Row],[VALUE]]-MIS[[#This Row],[LIVE_VALUE]],MIS[[#This Row],[LIVE_VALUE]]-MIS[[#This Row],[VALUE]])</f>
        <v>4922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3" t="str">
        <f>MIS[[#This Row],[TRADING SYMBOL]]</f>
        <v>SENSEX2552082200CE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NOTREND</v>
      </c>
      <c r="AL2603" t="str">
        <f>MIS[[#This Row],[Broker]]</f>
        <v>AR</v>
      </c>
      <c r="AM2603" t="str">
        <f>MIS[[#This Row],[ClientID]]</f>
        <v>JPF1P164</v>
      </c>
    </row>
    <row r="2604" spans="1:39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55.45</v>
      </c>
      <c r="AE2604">
        <f>MIS[[#This Row],[OrderAverageTradedPrice]]*MIS[[#This Row],[OrderQuantity]]</f>
        <v>3222</v>
      </c>
      <c r="AF2604">
        <f>MIS[[#This Row],[LTP]]*MIS[[#This Row],[OrderQuantity]]</f>
        <v>2218</v>
      </c>
      <c r="AG2604">
        <f>IF(MIS[[#This Row],[OrderSide]]="SELL",MIS[[#This Row],[VALUE]]-MIS[[#This Row],[LIVE_VALUE]],MIS[[#This Row],[LIVE_VALUE]]-MIS[[#This Row],[VALUE]])</f>
        <v>-1004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SENSEX2552083400CE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  <c r="AL2604" t="str">
        <f>MIS[[#This Row],[Broker]]</f>
        <v>AR</v>
      </c>
      <c r="AM2604" t="str">
        <f>MIS[[#This Row],[ClientID]]</f>
        <v>JPF1P165</v>
      </c>
    </row>
    <row r="2605" spans="1:39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65.75</v>
      </c>
      <c r="AE2605">
        <f>MIS[[#This Row],[OrderAverageTradedPrice]]*MIS[[#This Row],[OrderQuantity]]</f>
        <v>1888</v>
      </c>
      <c r="AF2605">
        <f>MIS[[#This Row],[LTP]]*MIS[[#This Row],[OrderQuantity]]</f>
        <v>1315</v>
      </c>
      <c r="AG2605">
        <f>IF(MIS[[#This Row],[OrderSide]]="SELL",MIS[[#This Row],[VALUE]]-MIS[[#This Row],[LIVE_VALUE]],MIS[[#This Row],[LIVE_VALUE]]-MIS[[#This Row],[VALUE]])</f>
        <v>-573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SENSEX2552083300CE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  <c r="AL2605" t="str">
        <f>MIS[[#This Row],[Broker]]</f>
        <v>AR</v>
      </c>
      <c r="AM2605" t="str">
        <f>MIS[[#This Row],[ClientID]]</f>
        <v>JPF1P170</v>
      </c>
    </row>
    <row r="2606" spans="1:39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377</v>
      </c>
      <c r="AE2606">
        <f>MIS[[#This Row],[OrderAverageTradedPrice]]*MIS[[#This Row],[OrderQuantity]]</f>
        <v>8767</v>
      </c>
      <c r="AF2606">
        <f>MIS[[#This Row],[LTP]]*MIS[[#This Row],[OrderQuantity]]</f>
        <v>7540</v>
      </c>
      <c r="AG2606">
        <f>IF(MIS[[#This Row],[OrderSide]]="SELL",MIS[[#This Row],[VALUE]]-MIS[[#This Row],[LIVE_VALUE]],MIS[[#This Row],[LIVE_VALUE]]-MIS[[#This Row],[VALUE]])</f>
        <v>1227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6" t="str">
        <f>MIS[[#This Row],[TRADING SYMBOL]]</f>
        <v>SENSEX2552082200CE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NOTREND</v>
      </c>
      <c r="AL2606" t="str">
        <f>MIS[[#This Row],[Broker]]</f>
        <v>AR</v>
      </c>
      <c r="AM2606" t="str">
        <f>MIS[[#This Row],[ClientID]]</f>
        <v>JPF1P170</v>
      </c>
    </row>
    <row r="2607" spans="1:39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293.05</v>
      </c>
      <c r="AE2607">
        <f>MIS[[#This Row],[OrderAverageTradedPrice]]*MIS[[#This Row],[OrderQuantity]]</f>
        <v>22717.999999999978</v>
      </c>
      <c r="AF2607">
        <f>MIS[[#This Row],[LTP]]*MIS[[#This Row],[OrderQuantity]]</f>
        <v>17583</v>
      </c>
      <c r="AG2607">
        <f>IF(MIS[[#This Row],[OrderSide]]="SELL",MIS[[#This Row],[VALUE]]-MIS[[#This Row],[LIVE_VALUE]],MIS[[#This Row],[LIVE_VALUE]]-MIS[[#This Row],[VALUE]])</f>
        <v>5134.9999999999782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7" t="str">
        <f>MIS[[#This Row],[TRADING SYMBOL]]</f>
        <v>SENSEX2552082200PE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NOTREND</v>
      </c>
      <c r="AL2607" t="str">
        <f>MIS[[#This Row],[Broker]]</f>
        <v>AR</v>
      </c>
      <c r="AM2607" t="str">
        <f>MIS[[#This Row],[ClientID]]</f>
        <v>JPF1R123</v>
      </c>
    </row>
    <row r="2608" spans="1:39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55.45</v>
      </c>
      <c r="AE2608">
        <f>MIS[[#This Row],[OrderAverageTradedPrice]]*MIS[[#This Row],[OrderQuantity]]</f>
        <v>1622</v>
      </c>
      <c r="AF2608">
        <f>MIS[[#This Row],[LTP]]*MIS[[#This Row],[OrderQuantity]]</f>
        <v>1109</v>
      </c>
      <c r="AG2608">
        <f>IF(MIS[[#This Row],[OrderSide]]="SELL",MIS[[#This Row],[VALUE]]-MIS[[#This Row],[LIVE_VALUE]],MIS[[#This Row],[LIVE_VALUE]]-MIS[[#This Row],[VALUE]])</f>
        <v>-513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SENSEX2552083400CE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  <c r="AL2608" t="str">
        <f>MIS[[#This Row],[Broker]]</f>
        <v>AR</v>
      </c>
      <c r="AM2608" t="str">
        <f>MIS[[#This Row],[ClientID]]</f>
        <v>JPF1R134</v>
      </c>
    </row>
    <row r="2609" spans="1:39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46.6</v>
      </c>
      <c r="AE2609">
        <f>MIS[[#This Row],[OrderAverageTradedPrice]]*MIS[[#This Row],[OrderQuantity]]</f>
        <v>1410</v>
      </c>
      <c r="AF2609">
        <f>MIS[[#This Row],[LTP]]*MIS[[#This Row],[OrderQuantity]]</f>
        <v>932</v>
      </c>
      <c r="AG2609">
        <f>IF(MIS[[#This Row],[OrderSide]]="SELL",MIS[[#This Row],[VALUE]]-MIS[[#This Row],[LIVE_VALUE]],MIS[[#This Row],[LIVE_VALUE]]-MIS[[#This Row],[VALUE]])</f>
        <v>-478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  <c r="AL2609" t="str">
        <f>MIS[[#This Row],[Broker]]</f>
        <v>AR</v>
      </c>
      <c r="AM2609" t="str">
        <f>MIS[[#This Row],[ClientID]]</f>
        <v>JPF1R134</v>
      </c>
    </row>
    <row r="2610" spans="1:39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46.6</v>
      </c>
      <c r="AE2610">
        <f>MIS[[#This Row],[OrderAverageTradedPrice]]*MIS[[#This Row],[OrderQuantity]]</f>
        <v>1398</v>
      </c>
      <c r="AF2610">
        <f>MIS[[#This Row],[LTP]]*MIS[[#This Row],[OrderQuantity]]</f>
        <v>932</v>
      </c>
      <c r="AG2610">
        <f>IF(MIS[[#This Row],[OrderSide]]="SELL",MIS[[#This Row],[VALUE]]-MIS[[#This Row],[LIVE_VALUE]],MIS[[#This Row],[LIVE_VALUE]]-MIS[[#This Row],[VALUE]])</f>
        <v>-466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SENSEX2552083500CE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  <c r="AL2610" t="str">
        <f>MIS[[#This Row],[Broker]]</f>
        <v>AR</v>
      </c>
      <c r="AM2610" t="str">
        <f>MIS[[#This Row],[ClientID]]</f>
        <v>JPF1R194</v>
      </c>
    </row>
    <row r="2611" spans="1:39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75.650000000000006</v>
      </c>
      <c r="AE2611">
        <f>MIS[[#This Row],[OrderAverageTradedPrice]]*MIS[[#This Row],[OrderQuantity]]</f>
        <v>2361</v>
      </c>
      <c r="AF2611">
        <f>MIS[[#This Row],[LTP]]*MIS[[#This Row],[OrderQuantity]]</f>
        <v>1513</v>
      </c>
      <c r="AG2611">
        <f>IF(MIS[[#This Row],[OrderSide]]="SELL",MIS[[#This Row],[VALUE]]-MIS[[#This Row],[LIVE_VALUE]],MIS[[#This Row],[LIVE_VALUE]]-MIS[[#This Row],[VALUE]])</f>
        <v>-848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  <c r="AL2611" t="str">
        <f>MIS[[#This Row],[Broker]]</f>
        <v>AR</v>
      </c>
      <c r="AM2611" t="str">
        <f>MIS[[#This Row],[ClientID]]</f>
        <v>JPF1R194</v>
      </c>
    </row>
    <row r="2612" spans="1:39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46.6</v>
      </c>
      <c r="AE2612">
        <f>MIS[[#This Row],[OrderAverageTradedPrice]]*MIS[[#This Row],[OrderQuantity]]</f>
        <v>2800</v>
      </c>
      <c r="AF2612">
        <f>MIS[[#This Row],[LTP]]*MIS[[#This Row],[OrderQuantity]]</f>
        <v>1864</v>
      </c>
      <c r="AG2612">
        <f>IF(MIS[[#This Row],[OrderSide]]="SELL",MIS[[#This Row],[VALUE]]-MIS[[#This Row],[LIVE_VALUE]],MIS[[#This Row],[LIVE_VALUE]]-MIS[[#This Row],[VALUE]])</f>
        <v>-936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SENSEX2552083500CE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  <c r="AL2612" t="str">
        <f>MIS[[#This Row],[Broker]]</f>
        <v>AR</v>
      </c>
      <c r="AM2612" t="str">
        <f>MIS[[#This Row],[ClientID]]</f>
        <v>JPF1R199</v>
      </c>
    </row>
    <row r="2613" spans="1:39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65.75</v>
      </c>
      <c r="AE2613">
        <f>MIS[[#This Row],[OrderAverageTradedPrice]]*MIS[[#This Row],[OrderQuantity]]</f>
        <v>3774</v>
      </c>
      <c r="AF2613">
        <f>MIS[[#This Row],[LTP]]*MIS[[#This Row],[OrderQuantity]]</f>
        <v>2630</v>
      </c>
      <c r="AG2613">
        <f>IF(MIS[[#This Row],[OrderSide]]="SELL",MIS[[#This Row],[VALUE]]-MIS[[#This Row],[LIVE_VALUE]],MIS[[#This Row],[LIVE_VALUE]]-MIS[[#This Row],[VALUE]])</f>
        <v>-1144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SENSEX2552083300CE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  <c r="AL2613" t="str">
        <f>MIS[[#This Row],[Broker]]</f>
        <v>AR</v>
      </c>
      <c r="AM2613" t="str">
        <f>MIS[[#This Row],[ClientID]]</f>
        <v>JPF1R205</v>
      </c>
    </row>
    <row r="2614" spans="1:39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58.95</v>
      </c>
      <c r="AE2614">
        <f>MIS[[#This Row],[OrderAverageTradedPrice]]*MIS[[#This Row],[OrderQuantity]]</f>
        <v>3712</v>
      </c>
      <c r="AF2614">
        <f>MIS[[#This Row],[LTP]]*MIS[[#This Row],[OrderQuantity]]</f>
        <v>2358</v>
      </c>
      <c r="AG2614">
        <f>IF(MIS[[#This Row],[OrderSide]]="SELL",MIS[[#This Row],[VALUE]]-MIS[[#This Row],[LIVE_VALUE]],MIS[[#This Row],[LIVE_VALUE]]-MIS[[#This Row],[VALUE]])</f>
        <v>-1354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  <c r="AL2614" t="str">
        <f>MIS[[#This Row],[Broker]]</f>
        <v>AR</v>
      </c>
      <c r="AM2614" t="str">
        <f>MIS[[#This Row],[ClientID]]</f>
        <v>JPF1S152</v>
      </c>
    </row>
    <row r="2615" spans="1:39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66.5</v>
      </c>
      <c r="AE2615">
        <f>MIS[[#This Row],[OrderAverageTradedPrice]]*MIS[[#This Row],[OrderQuantity]]</f>
        <v>4173</v>
      </c>
      <c r="AF2615">
        <f>MIS[[#This Row],[LTP]]*MIS[[#This Row],[OrderQuantity]]</f>
        <v>2660</v>
      </c>
      <c r="AG2615">
        <f>IF(MIS[[#This Row],[OrderSide]]="SELL",MIS[[#This Row],[VALUE]]-MIS[[#This Row],[LIVE_VALUE]],MIS[[#This Row],[LIVE_VALUE]]-MIS[[#This Row],[VALUE]])</f>
        <v>-1513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SENSEX2552081200PE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  <c r="AL2615" t="str">
        <f>MIS[[#This Row],[Broker]]</f>
        <v>AR</v>
      </c>
      <c r="AM2615" t="str">
        <f>MIS[[#This Row],[ClientID]]</f>
        <v>JPF1S152</v>
      </c>
    </row>
    <row r="2616" spans="1:39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46.6</v>
      </c>
      <c r="AE2616">
        <f>MIS[[#This Row],[OrderAverageTradedPrice]]*MIS[[#This Row],[OrderQuantity]]</f>
        <v>1400</v>
      </c>
      <c r="AF2616">
        <f>MIS[[#This Row],[LTP]]*MIS[[#This Row],[OrderQuantity]]</f>
        <v>932</v>
      </c>
      <c r="AG2616">
        <f>IF(MIS[[#This Row],[OrderSide]]="SELL",MIS[[#This Row],[VALUE]]-MIS[[#This Row],[LIVE_VALUE]],MIS[[#This Row],[LIVE_VALUE]]-MIS[[#This Row],[VALUE]])</f>
        <v>-468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SENSEX2552083500CE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  <c r="AL2616" t="str">
        <f>MIS[[#This Row],[Broker]]</f>
        <v>AR</v>
      </c>
      <c r="AM2616" t="str">
        <f>MIS[[#This Row],[ClientID]]</f>
        <v>JPF1S210</v>
      </c>
    </row>
    <row r="2617" spans="1:39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293.05</v>
      </c>
      <c r="AE2617">
        <f>MIS[[#This Row],[OrderAverageTradedPrice]]*MIS[[#This Row],[OrderQuantity]]</f>
        <v>7567</v>
      </c>
      <c r="AF2617">
        <f>MIS[[#This Row],[LTP]]*MIS[[#This Row],[OrderQuantity]]</f>
        <v>5861</v>
      </c>
      <c r="AG2617">
        <f>IF(MIS[[#This Row],[OrderSide]]="SELL",MIS[[#This Row],[VALUE]]-MIS[[#This Row],[LIVE_VALUE]],MIS[[#This Row],[LIVE_VALUE]]-MIS[[#This Row],[VALUE]])</f>
        <v>1706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17" t="str">
        <f>MIS[[#This Row],[TRADING SYMBOL]]</f>
        <v>SENSEX2552082200PE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NOTREND</v>
      </c>
      <c r="AL2617" t="str">
        <f>MIS[[#This Row],[Broker]]</f>
        <v>AR</v>
      </c>
      <c r="AM2617" t="str">
        <f>MIS[[#This Row],[ClientID]]</f>
        <v>JPF1S210</v>
      </c>
    </row>
    <row r="2618" spans="1:39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55.45</v>
      </c>
      <c r="AE2618">
        <f>MIS[[#This Row],[OrderAverageTradedPrice]]*MIS[[#This Row],[OrderQuantity]]</f>
        <v>1621</v>
      </c>
      <c r="AF2618">
        <f>MIS[[#This Row],[LTP]]*MIS[[#This Row],[OrderQuantity]]</f>
        <v>1109</v>
      </c>
      <c r="AG2618">
        <f>IF(MIS[[#This Row],[OrderSide]]="SELL",MIS[[#This Row],[VALUE]]-MIS[[#This Row],[LIVE_VALUE]],MIS[[#This Row],[LIVE_VALUE]]-MIS[[#This Row],[VALUE]])</f>
        <v>-512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SENSEX2552083400CE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  <c r="AL2618" t="str">
        <f>MIS[[#This Row],[Broker]]</f>
        <v>AR</v>
      </c>
      <c r="AM2618" t="str">
        <f>MIS[[#This Row],[ClientID]]</f>
        <v>JPF1S218</v>
      </c>
    </row>
    <row r="2619" spans="1:39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46.6</v>
      </c>
      <c r="AE2619">
        <f>MIS[[#This Row],[OrderAverageTradedPrice]]*MIS[[#This Row],[OrderQuantity]]</f>
        <v>1398</v>
      </c>
      <c r="AF2619">
        <f>MIS[[#This Row],[LTP]]*MIS[[#This Row],[OrderQuantity]]</f>
        <v>932</v>
      </c>
      <c r="AG2619">
        <f>IF(MIS[[#This Row],[OrderSide]]="SELL",MIS[[#This Row],[VALUE]]-MIS[[#This Row],[LIVE_VALUE]],MIS[[#This Row],[LIVE_VALUE]]-MIS[[#This Row],[VALUE]])</f>
        <v>-466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SENSEX2552083500CE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  <c r="AL2619" t="str">
        <f>MIS[[#This Row],[Broker]]</f>
        <v>AR</v>
      </c>
      <c r="AM2619" t="str">
        <f>MIS[[#This Row],[ClientID]]</f>
        <v>JPF1S218</v>
      </c>
    </row>
    <row r="2620" spans="1:39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293.05</v>
      </c>
      <c r="AE2620">
        <f>MIS[[#This Row],[OrderAverageTradedPrice]]*MIS[[#This Row],[OrderQuantity]]</f>
        <v>7573</v>
      </c>
      <c r="AF2620">
        <f>MIS[[#This Row],[LTP]]*MIS[[#This Row],[OrderQuantity]]</f>
        <v>5861</v>
      </c>
      <c r="AG2620">
        <f>IF(MIS[[#This Row],[OrderSide]]="SELL",MIS[[#This Row],[VALUE]]-MIS[[#This Row],[LIVE_VALUE]],MIS[[#This Row],[LIVE_VALUE]]-MIS[[#This Row],[VALUE]])</f>
        <v>1712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0" t="str">
        <f>MIS[[#This Row],[TRADING SYMBOL]]</f>
        <v>SENSEX2552082200PE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NOTREND</v>
      </c>
      <c r="AL2620" t="str">
        <f>MIS[[#This Row],[Broker]]</f>
        <v>AR</v>
      </c>
      <c r="AM2620" t="str">
        <f>MIS[[#This Row],[ClientID]]</f>
        <v>JPF1S218</v>
      </c>
    </row>
    <row r="2621" spans="1:39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55.45</v>
      </c>
      <c r="AE2621">
        <f>MIS[[#This Row],[OrderAverageTradedPrice]]*MIS[[#This Row],[OrderQuantity]]</f>
        <v>1620</v>
      </c>
      <c r="AF2621">
        <f>MIS[[#This Row],[LTP]]*MIS[[#This Row],[OrderQuantity]]</f>
        <v>1109</v>
      </c>
      <c r="AG2621">
        <f>IF(MIS[[#This Row],[OrderSide]]="SELL",MIS[[#This Row],[VALUE]]-MIS[[#This Row],[LIVE_VALUE]],MIS[[#This Row],[LIVE_VALUE]]-MIS[[#This Row],[VALUE]])</f>
        <v>-511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SENSEX2552083400CE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  <c r="AL2621" t="str">
        <f>MIS[[#This Row],[Broker]]</f>
        <v>AR</v>
      </c>
      <c r="AM2621" t="str">
        <f>MIS[[#This Row],[ClientID]]</f>
        <v>JPF1S233</v>
      </c>
    </row>
    <row r="2622" spans="1:39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46.6</v>
      </c>
      <c r="AE2622">
        <f>MIS[[#This Row],[OrderAverageTradedPrice]]*MIS[[#This Row],[OrderQuantity]]</f>
        <v>1412</v>
      </c>
      <c r="AF2622">
        <f>MIS[[#This Row],[LTP]]*MIS[[#This Row],[OrderQuantity]]</f>
        <v>932</v>
      </c>
      <c r="AG2622">
        <f>IF(MIS[[#This Row],[OrderSide]]="SELL",MIS[[#This Row],[VALUE]]-MIS[[#This Row],[LIVE_VALUE]],MIS[[#This Row],[LIVE_VALUE]]-MIS[[#This Row],[VALUE]])</f>
        <v>-480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SENSEX2552083500CE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  <c r="AL2622" t="str">
        <f>MIS[[#This Row],[Broker]]</f>
        <v>AR</v>
      </c>
      <c r="AM2622" t="str">
        <f>MIS[[#This Row],[ClientID]]</f>
        <v>JPF1S233</v>
      </c>
    </row>
    <row r="2623" spans="1:39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65.75</v>
      </c>
      <c r="AE2623">
        <f>MIS[[#This Row],[OrderAverageTradedPrice]]*MIS[[#This Row],[OrderQuantity]]</f>
        <v>3780</v>
      </c>
      <c r="AF2623">
        <f>MIS[[#This Row],[LTP]]*MIS[[#This Row],[OrderQuantity]]</f>
        <v>2630</v>
      </c>
      <c r="AG2623">
        <f>IF(MIS[[#This Row],[OrderSide]]="SELL",MIS[[#This Row],[VALUE]]-MIS[[#This Row],[LIVE_VALUE]],MIS[[#This Row],[LIVE_VALUE]]-MIS[[#This Row],[VALUE]])</f>
        <v>-1150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SENSEX2552083300CE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  <c r="AL2623" t="str">
        <f>MIS[[#This Row],[Broker]]</f>
        <v>AR</v>
      </c>
      <c r="AM2623" t="str">
        <f>MIS[[#This Row],[ClientID]]</f>
        <v>JPF1S241</v>
      </c>
    </row>
    <row r="2624" spans="1:39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55.45</v>
      </c>
      <c r="AE2624">
        <f>MIS[[#This Row],[OrderAverageTradedPrice]]*MIS[[#This Row],[OrderQuantity]]</f>
        <v>3262</v>
      </c>
      <c r="AF2624">
        <f>MIS[[#This Row],[LTP]]*MIS[[#This Row],[OrderQuantity]]</f>
        <v>2218</v>
      </c>
      <c r="AG2624">
        <f>IF(MIS[[#This Row],[OrderSide]]="SELL",MIS[[#This Row],[VALUE]]-MIS[[#This Row],[LIVE_VALUE]],MIS[[#This Row],[LIVE_VALUE]]-MIS[[#This Row],[VALUE]])</f>
        <v>-1044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SENSEX2552083400CE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  <c r="AL2624" t="str">
        <f>MIS[[#This Row],[Broker]]</f>
        <v>AR</v>
      </c>
      <c r="AM2624" t="str">
        <f>MIS[[#This Row],[ClientID]]</f>
        <v>JPF1S241</v>
      </c>
    </row>
    <row r="2625" spans="1:39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377</v>
      </c>
      <c r="AE2625">
        <f>MIS[[#This Row],[OrderAverageTradedPrice]]*MIS[[#This Row],[OrderQuantity]]</f>
        <v>8831</v>
      </c>
      <c r="AF2625">
        <f>MIS[[#This Row],[LTP]]*MIS[[#This Row],[OrderQuantity]]</f>
        <v>7540</v>
      </c>
      <c r="AG2625">
        <f>IF(MIS[[#This Row],[OrderSide]]="SELL",MIS[[#This Row],[VALUE]]-MIS[[#This Row],[LIVE_VALUE]],MIS[[#This Row],[LIVE_VALUE]]-MIS[[#This Row],[VALUE]])</f>
        <v>1291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5" t="str">
        <f>MIS[[#This Row],[TRADING SYMBOL]]</f>
        <v>SENSEX2552082200CE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NOTREND</v>
      </c>
      <c r="AL2625" t="str">
        <f>MIS[[#This Row],[Broker]]</f>
        <v>AR</v>
      </c>
      <c r="AM2625" t="str">
        <f>MIS[[#This Row],[ClientID]]</f>
        <v>JPF1T101</v>
      </c>
    </row>
    <row r="2626" spans="1:39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293.05</v>
      </c>
      <c r="AE2626">
        <f>MIS[[#This Row],[OrderAverageTradedPrice]]*MIS[[#This Row],[OrderQuantity]]</f>
        <v>30176</v>
      </c>
      <c r="AF2626">
        <f>MIS[[#This Row],[LTP]]*MIS[[#This Row],[OrderQuantity]]</f>
        <v>23444</v>
      </c>
      <c r="AG2626">
        <f>IF(MIS[[#This Row],[OrderSide]]="SELL",MIS[[#This Row],[VALUE]]-MIS[[#This Row],[LIVE_VALUE]],MIS[[#This Row],[LIVE_VALUE]]-MIS[[#This Row],[VALUE]])</f>
        <v>6732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6" t="str">
        <f>MIS[[#This Row],[TRADING SYMBOL]]</f>
        <v>SENSEX2552082200PE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NOTREND</v>
      </c>
      <c r="AL2626" t="str">
        <f>MIS[[#This Row],[Broker]]</f>
        <v>AR</v>
      </c>
      <c r="AM2626" t="str">
        <f>MIS[[#This Row],[ClientID]]</f>
        <v>JPF1V110</v>
      </c>
    </row>
    <row r="2627" spans="1:39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75.650000000000006</v>
      </c>
      <c r="AE2627">
        <f>MIS[[#This Row],[OrderAverageTradedPrice]]*MIS[[#This Row],[OrderQuantity]]</f>
        <v>2359</v>
      </c>
      <c r="AF2627">
        <f>MIS[[#This Row],[LTP]]*MIS[[#This Row],[OrderQuantity]]</f>
        <v>1513</v>
      </c>
      <c r="AG2627">
        <f>IF(MIS[[#This Row],[OrderSide]]="SELL",MIS[[#This Row],[VALUE]]-MIS[[#This Row],[LIVE_VALUE]],MIS[[#This Row],[LIVE_VALUE]]-MIS[[#This Row],[VALUE]])</f>
        <v>-846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SENSEX2552081300PE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  <c r="AL2627" t="str">
        <f>MIS[[#This Row],[Broker]]</f>
        <v>AR</v>
      </c>
      <c r="AM2627" t="str">
        <f>MIS[[#This Row],[ClientID]]</f>
        <v>JPF1V164</v>
      </c>
    </row>
    <row r="2628" spans="1:39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55.45</v>
      </c>
      <c r="AE2628">
        <f>MIS[[#This Row],[OrderAverageTradedPrice]]*MIS[[#This Row],[OrderQuantity]]</f>
        <v>3232</v>
      </c>
      <c r="AF2628">
        <f>MIS[[#This Row],[LTP]]*MIS[[#This Row],[OrderQuantity]]</f>
        <v>2218</v>
      </c>
      <c r="AG2628">
        <f>IF(MIS[[#This Row],[OrderSide]]="SELL",MIS[[#This Row],[VALUE]]-MIS[[#This Row],[LIVE_VALUE]],MIS[[#This Row],[LIVE_VALUE]]-MIS[[#This Row],[VALUE]])</f>
        <v>-1014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SENSEX2552083400CE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  <c r="AL2628" t="str">
        <f>MIS[[#This Row],[Broker]]</f>
        <v>AR</v>
      </c>
      <c r="AM2628" t="str">
        <f>MIS[[#This Row],[ClientID]]</f>
        <v>JPF1Y102</v>
      </c>
    </row>
    <row r="2629" spans="1:39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46.6</v>
      </c>
      <c r="AE2629">
        <f>MIS[[#This Row],[OrderAverageTradedPrice]]*MIS[[#This Row],[OrderQuantity]]</f>
        <v>2800</v>
      </c>
      <c r="AF2629">
        <f>MIS[[#This Row],[LTP]]*MIS[[#This Row],[OrderQuantity]]</f>
        <v>1864</v>
      </c>
      <c r="AG2629">
        <f>IF(MIS[[#This Row],[OrderSide]]="SELL",MIS[[#This Row],[VALUE]]-MIS[[#This Row],[LIVE_VALUE]],MIS[[#This Row],[LIVE_VALUE]]-MIS[[#This Row],[VALUE]])</f>
        <v>-936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SENSEX2552083500CE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  <c r="AL2629" t="str">
        <f>MIS[[#This Row],[Broker]]</f>
        <v>AR</v>
      </c>
      <c r="AM2629" t="str">
        <f>MIS[[#This Row],[ClientID]]</f>
        <v>JPP032</v>
      </c>
    </row>
    <row r="2630" spans="1:39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75.650000000000006</v>
      </c>
      <c r="AE2630">
        <f>MIS[[#This Row],[OrderAverageTradedPrice]]*MIS[[#This Row],[OrderQuantity]]</f>
        <v>4718</v>
      </c>
      <c r="AF2630">
        <f>MIS[[#This Row],[LTP]]*MIS[[#This Row],[OrderQuantity]]</f>
        <v>3026</v>
      </c>
      <c r="AG2630">
        <f>IF(MIS[[#This Row],[OrderSide]]="SELL",MIS[[#This Row],[VALUE]]-MIS[[#This Row],[LIVE_VALUE]],MIS[[#This Row],[LIVE_VALUE]]-MIS[[#This Row],[VALUE]])</f>
        <v>-1692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SENSEX2552081300PE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  <c r="AL2630" t="str">
        <f>MIS[[#This Row],[Broker]]</f>
        <v>AR</v>
      </c>
      <c r="AM2630" t="str">
        <f>MIS[[#This Row],[ClientID]]</f>
        <v>JPP032</v>
      </c>
    </row>
    <row r="2631" spans="1:39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46.6</v>
      </c>
      <c r="AE2631">
        <f>MIS[[#This Row],[OrderAverageTradedPrice]]*MIS[[#This Row],[OrderQuantity]]</f>
        <v>1400</v>
      </c>
      <c r="AF2631">
        <f>MIS[[#This Row],[LTP]]*MIS[[#This Row],[OrderQuantity]]</f>
        <v>932</v>
      </c>
      <c r="AG2631">
        <f>IF(MIS[[#This Row],[OrderSide]]="SELL",MIS[[#This Row],[VALUE]]-MIS[[#This Row],[LIVE_VALUE]],MIS[[#This Row],[LIVE_VALUE]]-MIS[[#This Row],[VALUE]])</f>
        <v>-468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SENSEX2552083500CE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  <c r="AL2631" t="str">
        <f>MIS[[#This Row],[Broker]]</f>
        <v>AR</v>
      </c>
      <c r="AM2631" t="str">
        <f>MIS[[#This Row],[ClientID]]</f>
        <v>JPS7N102</v>
      </c>
    </row>
    <row r="2632" spans="1:39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75.650000000000006</v>
      </c>
      <c r="AE2632">
        <f>MIS[[#This Row],[OrderAverageTradedPrice]]*MIS[[#This Row],[OrderQuantity]]</f>
        <v>2360</v>
      </c>
      <c r="AF2632">
        <f>MIS[[#This Row],[LTP]]*MIS[[#This Row],[OrderQuantity]]</f>
        <v>1513</v>
      </c>
      <c r="AG2632">
        <f>IF(MIS[[#This Row],[OrderSide]]="SELL",MIS[[#This Row],[VALUE]]-MIS[[#This Row],[LIVE_VALUE]],MIS[[#This Row],[LIVE_VALUE]]-MIS[[#This Row],[VALUE]])</f>
        <v>-847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SENSEX2552081300PE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  <c r="AL2632" t="str">
        <f>MIS[[#This Row],[Broker]]</f>
        <v>AR</v>
      </c>
      <c r="AM2632" t="str">
        <f>MIS[[#This Row],[ClientID]]</f>
        <v>JPS7N102</v>
      </c>
    </row>
    <row r="2633" spans="1:39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55.45</v>
      </c>
      <c r="AE2633">
        <f>MIS[[#This Row],[OrderAverageTradedPrice]]*MIS[[#This Row],[OrderQuantity]]</f>
        <v>4857</v>
      </c>
      <c r="AF2633">
        <f>MIS[[#This Row],[LTP]]*MIS[[#This Row],[OrderQuantity]]</f>
        <v>3327</v>
      </c>
      <c r="AG2633">
        <f>IF(MIS[[#This Row],[OrderSide]]="SELL",MIS[[#This Row],[VALUE]]-MIS[[#This Row],[LIVE_VALUE]],MIS[[#This Row],[LIVE_VALUE]]-MIS[[#This Row],[VALUE]])</f>
        <v>-1530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  <c r="AL2633" t="str">
        <f>MIS[[#This Row],[Broker]]</f>
        <v>MO</v>
      </c>
      <c r="AM2633" t="str">
        <f>MIS[[#This Row],[ClientID]]</f>
        <v>FINE1F02</v>
      </c>
    </row>
    <row r="2634" spans="1:39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46.6</v>
      </c>
      <c r="AE2634">
        <f>MIS[[#This Row],[OrderAverageTradedPrice]]*MIS[[#This Row],[OrderQuantity]]</f>
        <v>4200</v>
      </c>
      <c r="AF2634">
        <f>MIS[[#This Row],[LTP]]*MIS[[#This Row],[OrderQuantity]]</f>
        <v>2796</v>
      </c>
      <c r="AG2634">
        <f>IF(MIS[[#This Row],[OrderSide]]="SELL",MIS[[#This Row],[VALUE]]-MIS[[#This Row],[LIVE_VALUE]],MIS[[#This Row],[LIVE_VALUE]]-MIS[[#This Row],[VALUE]])</f>
        <v>-1404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  <c r="AL2634" t="str">
        <f>MIS[[#This Row],[Broker]]</f>
        <v>MO</v>
      </c>
      <c r="AM2634" t="str">
        <f>MIS[[#This Row],[ClientID]]</f>
        <v>FINE1F02</v>
      </c>
    </row>
    <row r="2635" spans="1:39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75.650000000000006</v>
      </c>
      <c r="AE2635">
        <f>MIS[[#This Row],[OrderAverageTradedPrice]]*MIS[[#This Row],[OrderQuantity]]</f>
        <v>7107.99999999996</v>
      </c>
      <c r="AF2635">
        <f>MIS[[#This Row],[LTP]]*MIS[[#This Row],[OrderQuantity]]</f>
        <v>4539</v>
      </c>
      <c r="AG2635">
        <f>IF(MIS[[#This Row],[OrderSide]]="SELL",MIS[[#This Row],[VALUE]]-MIS[[#This Row],[LIVE_VALUE]],MIS[[#This Row],[LIVE_VALUE]]-MIS[[#This Row],[VALUE]])</f>
        <v>-2568.99999999996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SENSEX2552081300PE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  <c r="AL2635" t="str">
        <f>MIS[[#This Row],[Broker]]</f>
        <v>MO</v>
      </c>
      <c r="AM2635" t="str">
        <f>MIS[[#This Row],[ClientID]]</f>
        <v>FINE1F02</v>
      </c>
    </row>
    <row r="2636" spans="1:39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58.95</v>
      </c>
      <c r="AE2636">
        <f>MIS[[#This Row],[OrderAverageTradedPrice]]*MIS[[#This Row],[OrderQuantity]]</f>
        <v>5514</v>
      </c>
      <c r="AF2636">
        <f>MIS[[#This Row],[LTP]]*MIS[[#This Row],[OrderQuantity]]</f>
        <v>3537</v>
      </c>
      <c r="AG2636">
        <f>IF(MIS[[#This Row],[OrderSide]]="SELL",MIS[[#This Row],[VALUE]]-MIS[[#This Row],[LIVE_VALUE]],MIS[[#This Row],[LIVE_VALUE]]-MIS[[#This Row],[VALUE]])</f>
        <v>-1977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SENSEX2552081100PE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  <c r="AL2636" t="str">
        <f>MIS[[#This Row],[Broker]]</f>
        <v>MO</v>
      </c>
      <c r="AM2636" t="str">
        <f>MIS[[#This Row],[ClientID]]</f>
        <v>FINE1F02</v>
      </c>
    </row>
    <row r="2637" spans="1:39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55.45</v>
      </c>
      <c r="AE2637">
        <f>MIS[[#This Row],[OrderAverageTradedPrice]]*MIS[[#This Row],[OrderQuantity]]</f>
        <v>6488</v>
      </c>
      <c r="AF2637">
        <f>MIS[[#This Row],[LTP]]*MIS[[#This Row],[OrderQuantity]]</f>
        <v>4436</v>
      </c>
      <c r="AG2637">
        <f>IF(MIS[[#This Row],[OrderSide]]="SELL",MIS[[#This Row],[VALUE]]-MIS[[#This Row],[LIVE_VALUE]],MIS[[#This Row],[LIVE_VALUE]]-MIS[[#This Row],[VALUE]])</f>
        <v>-2052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SENSEX2552083400CE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  <c r="AL2637" t="str">
        <f>MIS[[#This Row],[Broker]]</f>
        <v>MO</v>
      </c>
      <c r="AM2637" t="str">
        <f>MIS[[#This Row],[ClientID]]</f>
        <v>OMDLAS1215</v>
      </c>
    </row>
    <row r="2638" spans="1:39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46.6</v>
      </c>
      <c r="AE2638">
        <f>MIS[[#This Row],[OrderAverageTradedPrice]]*MIS[[#This Row],[OrderQuantity]]</f>
        <v>5588</v>
      </c>
      <c r="AF2638">
        <f>MIS[[#This Row],[LTP]]*MIS[[#This Row],[OrderQuantity]]</f>
        <v>3728</v>
      </c>
      <c r="AG2638">
        <f>IF(MIS[[#This Row],[OrderSide]]="SELL",MIS[[#This Row],[VALUE]]-MIS[[#This Row],[LIVE_VALUE]],MIS[[#This Row],[LIVE_VALUE]]-MIS[[#This Row],[VALUE]])</f>
        <v>-1860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SENSEX2552083500CE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  <c r="AL2638" t="str">
        <f>MIS[[#This Row],[Broker]]</f>
        <v>MO</v>
      </c>
      <c r="AM2638" t="str">
        <f>MIS[[#This Row],[ClientID]]</f>
        <v>OMDLAS1215</v>
      </c>
    </row>
    <row r="2639" spans="1:39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75.650000000000006</v>
      </c>
      <c r="AE2639">
        <f>MIS[[#This Row],[OrderAverageTradedPrice]]*MIS[[#This Row],[OrderQuantity]]</f>
        <v>9496</v>
      </c>
      <c r="AF2639">
        <f>MIS[[#This Row],[LTP]]*MIS[[#This Row],[OrderQuantity]]</f>
        <v>6052</v>
      </c>
      <c r="AG2639">
        <f>IF(MIS[[#This Row],[OrderSide]]="SELL",MIS[[#This Row],[VALUE]]-MIS[[#This Row],[LIVE_VALUE]],MIS[[#This Row],[LIVE_VALUE]]-MIS[[#This Row],[VALUE]])</f>
        <v>-3444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SENSEX2552081300PE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  <c r="AL2639" t="str">
        <f>MIS[[#This Row],[Broker]]</f>
        <v>MO</v>
      </c>
      <c r="AM2639" t="str">
        <f>MIS[[#This Row],[ClientID]]</f>
        <v>OMDLAS1215</v>
      </c>
    </row>
    <row r="2640" spans="1:39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58.95</v>
      </c>
      <c r="AE2640">
        <f>MIS[[#This Row],[OrderAverageTradedPrice]]*MIS[[#This Row],[OrderQuantity]]</f>
        <v>7343</v>
      </c>
      <c r="AF2640">
        <f>MIS[[#This Row],[LTP]]*MIS[[#This Row],[OrderQuantity]]</f>
        <v>4716</v>
      </c>
      <c r="AG2640">
        <f>IF(MIS[[#This Row],[OrderSide]]="SELL",MIS[[#This Row],[VALUE]]-MIS[[#This Row],[LIVE_VALUE]],MIS[[#This Row],[LIVE_VALUE]]-MIS[[#This Row],[VALUE]])</f>
        <v>-2627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SENSEX2552081100PE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  <c r="AL2640" t="str">
        <f>MIS[[#This Row],[Broker]]</f>
        <v>MO</v>
      </c>
      <c r="AM2640" t="str">
        <f>MIS[[#This Row],[ClientID]]</f>
        <v>OMDLAS1215</v>
      </c>
    </row>
    <row r="2641" spans="1:39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65.75</v>
      </c>
      <c r="AE2641">
        <f>MIS[[#This Row],[OrderAverageTradedPrice]]*MIS[[#This Row],[OrderQuantity]]</f>
        <v>1888</v>
      </c>
      <c r="AF2641">
        <f>MIS[[#This Row],[LTP]]*MIS[[#This Row],[OrderQuantity]]</f>
        <v>1315</v>
      </c>
      <c r="AG2641">
        <f>IF(MIS[[#This Row],[OrderSide]]="SELL",MIS[[#This Row],[VALUE]]-MIS[[#This Row],[LIVE_VALUE]],MIS[[#This Row],[LIVE_VALUE]]-MIS[[#This Row],[VALUE]])</f>
        <v>-573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SENSEX2552083300CE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  <c r="AL2641" t="str">
        <f>MIS[[#This Row],[Broker]]</f>
        <v>MO</v>
      </c>
      <c r="AM2641" t="str">
        <f>MIS[[#This Row],[ClientID]]</f>
        <v>OMDLAS1223</v>
      </c>
    </row>
    <row r="2642" spans="1:39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55.45</v>
      </c>
      <c r="AE2642">
        <f>MIS[[#This Row],[OrderAverageTradedPrice]]*MIS[[#This Row],[OrderQuantity]]</f>
        <v>1625</v>
      </c>
      <c r="AF2642">
        <f>MIS[[#This Row],[LTP]]*MIS[[#This Row],[OrderQuantity]]</f>
        <v>1109</v>
      </c>
      <c r="AG2642">
        <f>IF(MIS[[#This Row],[OrderSide]]="SELL",MIS[[#This Row],[VALUE]]-MIS[[#This Row],[LIVE_VALUE]],MIS[[#This Row],[LIVE_VALUE]]-MIS[[#This Row],[VALUE]])</f>
        <v>-516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SENSEX2552083400CE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  <c r="AL2642" t="str">
        <f>MIS[[#This Row],[Broker]]</f>
        <v>MO</v>
      </c>
      <c r="AM2642" t="str">
        <f>MIS[[#This Row],[ClientID]]</f>
        <v>OMDLAS1223</v>
      </c>
    </row>
    <row r="2643" spans="1:39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46.6</v>
      </c>
      <c r="AE2643">
        <f>MIS[[#This Row],[OrderAverageTradedPrice]]*MIS[[#This Row],[OrderQuantity]]</f>
        <v>1412</v>
      </c>
      <c r="AF2643">
        <f>MIS[[#This Row],[LTP]]*MIS[[#This Row],[OrderQuantity]]</f>
        <v>932</v>
      </c>
      <c r="AG2643">
        <f>IF(MIS[[#This Row],[OrderSide]]="SELL",MIS[[#This Row],[VALUE]]-MIS[[#This Row],[LIVE_VALUE]],MIS[[#This Row],[LIVE_VALUE]]-MIS[[#This Row],[VALUE]])</f>
        <v>-480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SENSEX2552083500CE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  <c r="AL2643" t="str">
        <f>MIS[[#This Row],[Broker]]</f>
        <v>MO</v>
      </c>
      <c r="AM2643" t="str">
        <f>MIS[[#This Row],[ClientID]]</f>
        <v>OMDLAS1223</v>
      </c>
    </row>
    <row r="2644" spans="1:39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65.75</v>
      </c>
      <c r="AE2644">
        <f>MIS[[#This Row],[OrderAverageTradedPrice]]*MIS[[#This Row],[OrderQuantity]]</f>
        <v>1893</v>
      </c>
      <c r="AF2644">
        <f>MIS[[#This Row],[LTP]]*MIS[[#This Row],[OrderQuantity]]</f>
        <v>1315</v>
      </c>
      <c r="AG2644">
        <f>IF(MIS[[#This Row],[OrderSide]]="SELL",MIS[[#This Row],[VALUE]]-MIS[[#This Row],[LIVE_VALUE]],MIS[[#This Row],[LIVE_VALUE]]-MIS[[#This Row],[VALUE]])</f>
        <v>-578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SENSEX2552083300CE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  <c r="AL2644" t="str">
        <f>MIS[[#This Row],[Broker]]</f>
        <v>MO</v>
      </c>
      <c r="AM2644" t="str">
        <f>MIS[[#This Row],[ClientID]]</f>
        <v>OMDLAS1230</v>
      </c>
    </row>
    <row r="2645" spans="1:39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55.45</v>
      </c>
      <c r="AE2645">
        <f>MIS[[#This Row],[OrderAverageTradedPrice]]*MIS[[#This Row],[OrderQuantity]]</f>
        <v>1617</v>
      </c>
      <c r="AF2645">
        <f>MIS[[#This Row],[LTP]]*MIS[[#This Row],[OrderQuantity]]</f>
        <v>1109</v>
      </c>
      <c r="AG2645">
        <f>IF(MIS[[#This Row],[OrderSide]]="SELL",MIS[[#This Row],[VALUE]]-MIS[[#This Row],[LIVE_VALUE]],MIS[[#This Row],[LIVE_VALUE]]-MIS[[#This Row],[VALUE]])</f>
        <v>-508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SENSEX2552083400CE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  <c r="AL2645" t="str">
        <f>MIS[[#This Row],[Broker]]</f>
        <v>MO</v>
      </c>
      <c r="AM2645" t="str">
        <f>MIS[[#This Row],[ClientID]]</f>
        <v>OMDLAS1230</v>
      </c>
    </row>
    <row r="2646" spans="1:39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46.6</v>
      </c>
      <c r="AE2646">
        <f>MIS[[#This Row],[OrderAverageTradedPrice]]*MIS[[#This Row],[OrderQuantity]]</f>
        <v>1400</v>
      </c>
      <c r="AF2646">
        <f>MIS[[#This Row],[LTP]]*MIS[[#This Row],[OrderQuantity]]</f>
        <v>932</v>
      </c>
      <c r="AG2646">
        <f>IF(MIS[[#This Row],[OrderSide]]="SELL",MIS[[#This Row],[VALUE]]-MIS[[#This Row],[LIVE_VALUE]],MIS[[#This Row],[LIVE_VALUE]]-MIS[[#This Row],[VALUE]])</f>
        <v>-468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  <c r="AL2646" t="str">
        <f>MIS[[#This Row],[Broker]]</f>
        <v>MO</v>
      </c>
      <c r="AM2646" t="str">
        <f>MIS[[#This Row],[ClientID]]</f>
        <v>OMDLAS1230</v>
      </c>
    </row>
    <row r="2647" spans="1:39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75.650000000000006</v>
      </c>
      <c r="AE2647">
        <f>MIS[[#This Row],[OrderAverageTradedPrice]]*MIS[[#This Row],[OrderQuantity]]</f>
        <v>2361</v>
      </c>
      <c r="AF2647">
        <f>MIS[[#This Row],[LTP]]*MIS[[#This Row],[OrderQuantity]]</f>
        <v>1513</v>
      </c>
      <c r="AG2647">
        <f>IF(MIS[[#This Row],[OrderSide]]="SELL",MIS[[#This Row],[VALUE]]-MIS[[#This Row],[LIVE_VALUE]],MIS[[#This Row],[LIVE_VALUE]]-MIS[[#This Row],[VALUE]])</f>
        <v>-848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  <c r="AL2647" t="str">
        <f>MIS[[#This Row],[Broker]]</f>
        <v>MO</v>
      </c>
      <c r="AM2647" t="str">
        <f>MIS[[#This Row],[ClientID]]</f>
        <v>OMDLAS1230</v>
      </c>
    </row>
    <row r="2648" spans="1:39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65.75</v>
      </c>
      <c r="AE2648">
        <f>MIS[[#This Row],[OrderAverageTradedPrice]]*MIS[[#This Row],[OrderQuantity]]</f>
        <v>1888</v>
      </c>
      <c r="AF2648">
        <f>MIS[[#This Row],[LTP]]*MIS[[#This Row],[OrderQuantity]]</f>
        <v>1315</v>
      </c>
      <c r="AG2648">
        <f>IF(MIS[[#This Row],[OrderSide]]="SELL",MIS[[#This Row],[VALUE]]-MIS[[#This Row],[LIVE_VALUE]],MIS[[#This Row],[LIVE_VALUE]]-MIS[[#This Row],[VALUE]])</f>
        <v>-573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SENSEX2552083300CE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  <c r="AL2648" t="str">
        <f>MIS[[#This Row],[Broker]]</f>
        <v>MO</v>
      </c>
      <c r="AM2648" t="str">
        <f>MIS[[#This Row],[ClientID]]</f>
        <v>OMDLAS1231</v>
      </c>
    </row>
    <row r="2649" spans="1:39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55.45</v>
      </c>
      <c r="AE2649">
        <f>MIS[[#This Row],[OrderAverageTradedPrice]]*MIS[[#This Row],[OrderQuantity]]</f>
        <v>1631</v>
      </c>
      <c r="AF2649">
        <f>MIS[[#This Row],[LTP]]*MIS[[#This Row],[OrderQuantity]]</f>
        <v>1109</v>
      </c>
      <c r="AG2649">
        <f>IF(MIS[[#This Row],[OrderSide]]="SELL",MIS[[#This Row],[VALUE]]-MIS[[#This Row],[LIVE_VALUE]],MIS[[#This Row],[LIVE_VALUE]]-MIS[[#This Row],[VALUE]])</f>
        <v>-522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SENSEX2552083400CE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  <c r="AL2649" t="str">
        <f>MIS[[#This Row],[Broker]]</f>
        <v>MO</v>
      </c>
      <c r="AM2649" t="str">
        <f>MIS[[#This Row],[ClientID]]</f>
        <v>OMDLAS1231</v>
      </c>
    </row>
    <row r="2650" spans="1:39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55.45</v>
      </c>
      <c r="AE2650">
        <f>MIS[[#This Row],[OrderAverageTradedPrice]]*MIS[[#This Row],[OrderQuantity]]</f>
        <v>9729.9999999999964</v>
      </c>
      <c r="AF2650">
        <f>MIS[[#This Row],[LTP]]*MIS[[#This Row],[OrderQuantity]]</f>
        <v>6654</v>
      </c>
      <c r="AG2650">
        <f>IF(MIS[[#This Row],[OrderSide]]="SELL",MIS[[#This Row],[VALUE]]-MIS[[#This Row],[LIVE_VALUE]],MIS[[#This Row],[LIVE_VALUE]]-MIS[[#This Row],[VALUE]])</f>
        <v>-3075.9999999999964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SENSEX2552083400CE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  <c r="AL2650" t="str">
        <f>MIS[[#This Row],[Broker]]</f>
        <v>MO</v>
      </c>
      <c r="AM2650" t="str">
        <f>MIS[[#This Row],[ClientID]]</f>
        <v>SHSS083</v>
      </c>
    </row>
    <row r="2651" spans="1:39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46.6</v>
      </c>
      <c r="AE2651">
        <f>MIS[[#This Row],[OrderAverageTradedPrice]]*MIS[[#This Row],[OrderQuantity]]</f>
        <v>8394</v>
      </c>
      <c r="AF2651">
        <f>MIS[[#This Row],[LTP]]*MIS[[#This Row],[OrderQuantity]]</f>
        <v>5592</v>
      </c>
      <c r="AG2651">
        <f>IF(MIS[[#This Row],[OrderSide]]="SELL",MIS[[#This Row],[VALUE]]-MIS[[#This Row],[LIVE_VALUE]],MIS[[#This Row],[LIVE_VALUE]]-MIS[[#This Row],[VALUE]])</f>
        <v>-2802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  <c r="AL2651" t="str">
        <f>MIS[[#This Row],[Broker]]</f>
        <v>MO</v>
      </c>
      <c r="AM2651" t="str">
        <f>MIS[[#This Row],[ClientID]]</f>
        <v>SHSS083</v>
      </c>
    </row>
    <row r="2652" spans="1:39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75.650000000000006</v>
      </c>
      <c r="AE2652">
        <f>MIS[[#This Row],[OrderAverageTradedPrice]]*MIS[[#This Row],[OrderQuantity]]</f>
        <v>14241</v>
      </c>
      <c r="AF2652">
        <f>MIS[[#This Row],[LTP]]*MIS[[#This Row],[OrderQuantity]]</f>
        <v>9078</v>
      </c>
      <c r="AG2652">
        <f>IF(MIS[[#This Row],[OrderSide]]="SELL",MIS[[#This Row],[VALUE]]-MIS[[#This Row],[LIVE_VALUE]],MIS[[#This Row],[LIVE_VALUE]]-MIS[[#This Row],[VALUE]])</f>
        <v>-5163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SENSEX2552081300PE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  <c r="AL2652" t="str">
        <f>MIS[[#This Row],[Broker]]</f>
        <v>MO</v>
      </c>
      <c r="AM2652" t="str">
        <f>MIS[[#This Row],[ClientID]]</f>
        <v>SHSS083</v>
      </c>
    </row>
    <row r="2653" spans="1:39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58.95</v>
      </c>
      <c r="AE2653">
        <f>MIS[[#This Row],[OrderAverageTradedPrice]]*MIS[[#This Row],[OrderQuantity]]</f>
        <v>11025.999999999996</v>
      </c>
      <c r="AF2653">
        <f>MIS[[#This Row],[LTP]]*MIS[[#This Row],[OrderQuantity]]</f>
        <v>7074</v>
      </c>
      <c r="AG2653">
        <f>IF(MIS[[#This Row],[OrderSide]]="SELL",MIS[[#This Row],[VALUE]]-MIS[[#This Row],[LIVE_VALUE]],MIS[[#This Row],[LIVE_VALUE]]-MIS[[#This Row],[VALUE]])</f>
        <v>-3951.9999999999964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SENSEX2552081100PE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  <c r="AL2653" t="str">
        <f>MIS[[#This Row],[Broker]]</f>
        <v>MO</v>
      </c>
      <c r="AM2653" t="str">
        <f>MIS[[#This Row],[ClientID]]</f>
        <v>SHSS083</v>
      </c>
    </row>
    <row r="2654" spans="1:39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55.45</v>
      </c>
      <c r="AE2654">
        <f>MIS[[#This Row],[OrderAverageTradedPrice]]*MIS[[#This Row],[OrderQuantity]]</f>
        <v>3248</v>
      </c>
      <c r="AF2654">
        <f>MIS[[#This Row],[LTP]]*MIS[[#This Row],[OrderQuantity]]</f>
        <v>2218</v>
      </c>
      <c r="AG2654">
        <f>IF(MIS[[#This Row],[OrderSide]]="SELL",MIS[[#This Row],[VALUE]]-MIS[[#This Row],[LIVE_VALUE]],MIS[[#This Row],[LIVE_VALUE]]-MIS[[#This Row],[VALUE]])</f>
        <v>-1030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SENSEX2552083400CE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  <c r="AL2654" t="str">
        <f>MIS[[#This Row],[Broker]]</f>
        <v>AR</v>
      </c>
      <c r="AM2654" t="str">
        <f>MIS[[#This Row],[ClientID]]</f>
        <v>GDL1R112</v>
      </c>
    </row>
    <row r="2655" spans="1:39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55.45</v>
      </c>
      <c r="AE2655">
        <f>MIS[[#This Row],[OrderAverageTradedPrice]]*MIS[[#This Row],[OrderQuantity]]</f>
        <v>3250</v>
      </c>
      <c r="AF2655">
        <f>MIS[[#This Row],[LTP]]*MIS[[#This Row],[OrderQuantity]]</f>
        <v>2218</v>
      </c>
      <c r="AG2655">
        <f>IF(MIS[[#This Row],[OrderSide]]="SELL",MIS[[#This Row],[VALUE]]-MIS[[#This Row],[LIVE_VALUE]],MIS[[#This Row],[LIVE_VALUE]]-MIS[[#This Row],[VALUE]])</f>
        <v>-1032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SENSEX2552083400CE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  <c r="AL2655" t="str">
        <f>MIS[[#This Row],[Broker]]</f>
        <v>AR</v>
      </c>
      <c r="AM2655" t="str">
        <f>MIS[[#This Row],[ClientID]]</f>
        <v>GDLC2R124</v>
      </c>
    </row>
    <row r="2656" spans="1:39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293.05</v>
      </c>
      <c r="AE2656">
        <f>MIS[[#This Row],[OrderAverageTradedPrice]]*MIS[[#This Row],[OrderQuantity]]</f>
        <v>30132</v>
      </c>
      <c r="AF2656">
        <f>MIS[[#This Row],[LTP]]*MIS[[#This Row],[OrderQuantity]]</f>
        <v>23444</v>
      </c>
      <c r="AG2656">
        <f>IF(MIS[[#This Row],[OrderSide]]="SELL",MIS[[#This Row],[VALUE]]-MIS[[#This Row],[LIVE_VALUE]],MIS[[#This Row],[LIVE_VALUE]]-MIS[[#This Row],[VALUE]])</f>
        <v>6688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56" t="str">
        <f>MIS[[#This Row],[TRADING SYMBOL]]</f>
        <v>SENSEX2552082200PE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NOTREND</v>
      </c>
      <c r="AL2656" t="str">
        <f>MIS[[#This Row],[Broker]]</f>
        <v>AR</v>
      </c>
      <c r="AM2656" t="str">
        <f>MIS[[#This Row],[ClientID]]</f>
        <v>GKOHNS211</v>
      </c>
    </row>
    <row r="2657" spans="1:39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65.75</v>
      </c>
      <c r="AE2657">
        <f>MIS[[#This Row],[OrderAverageTradedPrice]]*MIS[[#This Row],[OrderQuantity]]</f>
        <v>3800</v>
      </c>
      <c r="AF2657">
        <f>MIS[[#This Row],[LTP]]*MIS[[#This Row],[OrderQuantity]]</f>
        <v>2630</v>
      </c>
      <c r="AG2657">
        <f>IF(MIS[[#This Row],[OrderSide]]="SELL",MIS[[#This Row],[VALUE]]-MIS[[#This Row],[LIVE_VALUE]],MIS[[#This Row],[LIVE_VALUE]]-MIS[[#This Row],[VALUE]])</f>
        <v>-1170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SENSEX2552083300CE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  <c r="AL2657" t="str">
        <f>MIS[[#This Row],[Broker]]</f>
        <v>AR</v>
      </c>
      <c r="AM2657" t="str">
        <f>MIS[[#This Row],[ClientID]]</f>
        <v>HOT133</v>
      </c>
    </row>
    <row r="2658" spans="1:39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55.45</v>
      </c>
      <c r="AE2658">
        <f>MIS[[#This Row],[OrderAverageTradedPrice]]*MIS[[#This Row],[OrderQuantity]]</f>
        <v>3248</v>
      </c>
      <c r="AF2658">
        <f>MIS[[#This Row],[LTP]]*MIS[[#This Row],[OrderQuantity]]</f>
        <v>2218</v>
      </c>
      <c r="AG2658">
        <f>IF(MIS[[#This Row],[OrderSide]]="SELL",MIS[[#This Row],[VALUE]]-MIS[[#This Row],[LIVE_VALUE]],MIS[[#This Row],[LIVE_VALUE]]-MIS[[#This Row],[VALUE]])</f>
        <v>-1030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SENSEX2552083400CE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  <c r="AL2658" t="str">
        <f>MIS[[#This Row],[Broker]]</f>
        <v>AR</v>
      </c>
      <c r="AM2658" t="str">
        <f>MIS[[#This Row],[ClientID]]</f>
        <v>HOT133</v>
      </c>
    </row>
    <row r="2659" spans="1:39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55.45</v>
      </c>
      <c r="AE2659">
        <f>MIS[[#This Row],[OrderAverageTradedPrice]]*MIS[[#This Row],[OrderQuantity]]</f>
        <v>3256</v>
      </c>
      <c r="AF2659">
        <f>MIS[[#This Row],[LTP]]*MIS[[#This Row],[OrderQuantity]]</f>
        <v>2218</v>
      </c>
      <c r="AG2659">
        <f>IF(MIS[[#This Row],[OrderSide]]="SELL",MIS[[#This Row],[VALUE]]-MIS[[#This Row],[LIVE_VALUE]],MIS[[#This Row],[LIVE_VALUE]]-MIS[[#This Row],[VALUE]])</f>
        <v>-1038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SENSEX2552083400CE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  <c r="AL2659" t="str">
        <f>MIS[[#This Row],[Broker]]</f>
        <v>AR</v>
      </c>
      <c r="AM2659" t="str">
        <f>MIS[[#This Row],[ClientID]]</f>
        <v>HYD5K129</v>
      </c>
    </row>
    <row r="2660" spans="1:39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58.95</v>
      </c>
      <c r="AE2660">
        <f>MIS[[#This Row],[OrderAverageTradedPrice]]*MIS[[#This Row],[OrderQuantity]]</f>
        <v>1849</v>
      </c>
      <c r="AF2660">
        <f>MIS[[#This Row],[LTP]]*MIS[[#This Row],[OrderQuantity]]</f>
        <v>1179</v>
      </c>
      <c r="AG2660">
        <f>IF(MIS[[#This Row],[OrderSide]]="SELL",MIS[[#This Row],[VALUE]]-MIS[[#This Row],[LIVE_VALUE]],MIS[[#This Row],[LIVE_VALUE]]-MIS[[#This Row],[VALUE]])</f>
        <v>-670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SENSEX2552081100PE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  <c r="AL2660" t="str">
        <f>MIS[[#This Row],[Broker]]</f>
        <v>AR</v>
      </c>
      <c r="AM2660" t="str">
        <f>MIS[[#This Row],[ClientID]]</f>
        <v>JPF1A121</v>
      </c>
    </row>
    <row r="2661" spans="1:39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293.05</v>
      </c>
      <c r="AE2661">
        <f>MIS[[#This Row],[OrderAverageTradedPrice]]*MIS[[#This Row],[OrderQuantity]]</f>
        <v>15066</v>
      </c>
      <c r="AF2661">
        <f>MIS[[#This Row],[LTP]]*MIS[[#This Row],[OrderQuantity]]</f>
        <v>11722</v>
      </c>
      <c r="AG2661">
        <f>IF(MIS[[#This Row],[OrderSide]]="SELL",MIS[[#This Row],[VALUE]]-MIS[[#This Row],[LIVE_VALUE]],MIS[[#This Row],[LIVE_VALUE]]-MIS[[#This Row],[VALUE]])</f>
        <v>3344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1" t="str">
        <f>MIS[[#This Row],[TRADING SYMBOL]]</f>
        <v>SENSEX2552082200PE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NOTREND</v>
      </c>
      <c r="AL2661" t="str">
        <f>MIS[[#This Row],[Broker]]</f>
        <v>AR</v>
      </c>
      <c r="AM2661" t="str">
        <f>MIS[[#This Row],[ClientID]]</f>
        <v>JPF1A184</v>
      </c>
    </row>
    <row r="2662" spans="1:39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55.45</v>
      </c>
      <c r="AE2662">
        <f>MIS[[#This Row],[OrderAverageTradedPrice]]*MIS[[#This Row],[OrderQuantity]]</f>
        <v>1627</v>
      </c>
      <c r="AF2662">
        <f>MIS[[#This Row],[LTP]]*MIS[[#This Row],[OrderQuantity]]</f>
        <v>1109</v>
      </c>
      <c r="AG2662">
        <f>IF(MIS[[#This Row],[OrderSide]]="SELL",MIS[[#This Row],[VALUE]]-MIS[[#This Row],[LIVE_VALUE]],MIS[[#This Row],[LIVE_VALUE]]-MIS[[#This Row],[VALUE]])</f>
        <v>-518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SENSEX2552083400CE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  <c r="AL2662" t="str">
        <f>MIS[[#This Row],[Broker]]</f>
        <v>AR</v>
      </c>
      <c r="AM2662" t="str">
        <f>MIS[[#This Row],[ClientID]]</f>
        <v>JPF1A184</v>
      </c>
    </row>
    <row r="2663" spans="1:39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377</v>
      </c>
      <c r="AE2663">
        <f>MIS[[#This Row],[OrderAverageTradedPrice]]*MIS[[#This Row],[OrderQuantity]]</f>
        <v>17603</v>
      </c>
      <c r="AF2663">
        <f>MIS[[#This Row],[LTP]]*MIS[[#This Row],[OrderQuantity]]</f>
        <v>15080</v>
      </c>
      <c r="AG2663">
        <f>IF(MIS[[#This Row],[OrderSide]]="SELL",MIS[[#This Row],[VALUE]]-MIS[[#This Row],[LIVE_VALUE]],MIS[[#This Row],[LIVE_VALUE]]-MIS[[#This Row],[VALUE]])</f>
        <v>2523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3" t="str">
        <f>MIS[[#This Row],[TRADING SYMBOL]]</f>
        <v>SENSEX2552082200CE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NOTREND</v>
      </c>
      <c r="AL2663" t="str">
        <f>MIS[[#This Row],[Broker]]</f>
        <v>AR</v>
      </c>
      <c r="AM2663" t="str">
        <f>MIS[[#This Row],[ClientID]]</f>
        <v>JPF1A187</v>
      </c>
    </row>
    <row r="2664" spans="1:39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377</v>
      </c>
      <c r="AE2664">
        <f>MIS[[#This Row],[OrderAverageTradedPrice]]*MIS[[#This Row],[OrderQuantity]]</f>
        <v>8812</v>
      </c>
      <c r="AF2664">
        <f>MIS[[#This Row],[LTP]]*MIS[[#This Row],[OrderQuantity]]</f>
        <v>7540</v>
      </c>
      <c r="AG2664">
        <f>IF(MIS[[#This Row],[OrderSide]]="SELL",MIS[[#This Row],[VALUE]]-MIS[[#This Row],[LIVE_VALUE]],MIS[[#This Row],[LIVE_VALUE]]-MIS[[#This Row],[VALUE]])</f>
        <v>1272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4" t="str">
        <f>MIS[[#This Row],[TRADING SYMBOL]]</f>
        <v>SENSEX2552082200CE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NOTREND</v>
      </c>
      <c r="AL2664" t="str">
        <f>MIS[[#This Row],[Broker]]</f>
        <v>AR</v>
      </c>
      <c r="AM2664" t="str">
        <f>MIS[[#This Row],[ClientID]]</f>
        <v>JPF1A188</v>
      </c>
    </row>
    <row r="2665" spans="1:39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293.05</v>
      </c>
      <c r="AE2665">
        <f>MIS[[#This Row],[OrderAverageTradedPrice]]*MIS[[#This Row],[OrderQuantity]]</f>
        <v>7507</v>
      </c>
      <c r="AF2665">
        <f>MIS[[#This Row],[LTP]]*MIS[[#This Row],[OrderQuantity]]</f>
        <v>5861</v>
      </c>
      <c r="AG2665">
        <f>IF(MIS[[#This Row],[OrderSide]]="SELL",MIS[[#This Row],[VALUE]]-MIS[[#This Row],[LIVE_VALUE]],MIS[[#This Row],[LIVE_VALUE]]-MIS[[#This Row],[VALUE]])</f>
        <v>1646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5" t="str">
        <f>MIS[[#This Row],[TRADING SYMBOL]]</f>
        <v>SENSEX2552082200PE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NOTREND</v>
      </c>
      <c r="AL2665" t="str">
        <f>MIS[[#This Row],[Broker]]</f>
        <v>AR</v>
      </c>
      <c r="AM2665" t="str">
        <f>MIS[[#This Row],[ClientID]]</f>
        <v>JPF1A188</v>
      </c>
    </row>
    <row r="2666" spans="1:39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293.05</v>
      </c>
      <c r="AE2666">
        <f>MIS[[#This Row],[OrderAverageTradedPrice]]*MIS[[#This Row],[OrderQuantity]]</f>
        <v>30055</v>
      </c>
      <c r="AF2666">
        <f>MIS[[#This Row],[LTP]]*MIS[[#This Row],[OrderQuantity]]</f>
        <v>23444</v>
      </c>
      <c r="AG2666">
        <f>IF(MIS[[#This Row],[OrderSide]]="SELL",MIS[[#This Row],[VALUE]]-MIS[[#This Row],[LIVE_VALUE]],MIS[[#This Row],[LIVE_VALUE]]-MIS[[#This Row],[VALUE]])</f>
        <v>6611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6" t="str">
        <f>MIS[[#This Row],[TRADING SYMBOL]]</f>
        <v>SENSEX2552082200PE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NOTREND</v>
      </c>
      <c r="AL2666" t="str">
        <f>MIS[[#This Row],[Broker]]</f>
        <v>AR</v>
      </c>
      <c r="AM2666" t="str">
        <f>MIS[[#This Row],[ClientID]]</f>
        <v>JPF1A195</v>
      </c>
    </row>
    <row r="2667" spans="1:39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377</v>
      </c>
      <c r="AE2667">
        <f>MIS[[#This Row],[OrderAverageTradedPrice]]*MIS[[#This Row],[OrderQuantity]]</f>
        <v>8801</v>
      </c>
      <c r="AF2667">
        <f>MIS[[#This Row],[LTP]]*MIS[[#This Row],[OrderQuantity]]</f>
        <v>7540</v>
      </c>
      <c r="AG2667">
        <f>IF(MIS[[#This Row],[OrderSide]]="SELL",MIS[[#This Row],[VALUE]]-MIS[[#This Row],[LIVE_VALUE]],MIS[[#This Row],[LIVE_VALUE]]-MIS[[#This Row],[VALUE]])</f>
        <v>1261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7" t="str">
        <f>MIS[[#This Row],[TRADING SYMBOL]]</f>
        <v>SENSEX2552082200CE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NOTREND</v>
      </c>
      <c r="AL2667" t="str">
        <f>MIS[[#This Row],[Broker]]</f>
        <v>AR</v>
      </c>
      <c r="AM2667" t="str">
        <f>MIS[[#This Row],[ClientID]]</f>
        <v>JPF1A200</v>
      </c>
    </row>
    <row r="2668" spans="1:39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65.75</v>
      </c>
      <c r="AE2668">
        <f>MIS[[#This Row],[OrderAverageTradedPrice]]*MIS[[#This Row],[OrderQuantity]]</f>
        <v>1900</v>
      </c>
      <c r="AF2668">
        <f>MIS[[#This Row],[LTP]]*MIS[[#This Row],[OrderQuantity]]</f>
        <v>1315</v>
      </c>
      <c r="AG2668">
        <f>IF(MIS[[#This Row],[OrderSide]]="SELL",MIS[[#This Row],[VALUE]]-MIS[[#This Row],[LIVE_VALUE]],MIS[[#This Row],[LIVE_VALUE]]-MIS[[#This Row],[VALUE]])</f>
        <v>-585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SENSEX2552083300CE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  <c r="AL2668" t="str">
        <f>MIS[[#This Row],[Broker]]</f>
        <v>AR</v>
      </c>
      <c r="AM2668" t="str">
        <f>MIS[[#This Row],[ClientID]]</f>
        <v>JPF1A200</v>
      </c>
    </row>
    <row r="2669" spans="1:39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377</v>
      </c>
      <c r="AE2669">
        <f>MIS[[#This Row],[OrderAverageTradedPrice]]*MIS[[#This Row],[OrderQuantity]]</f>
        <v>8793</v>
      </c>
      <c r="AF2669">
        <f>MIS[[#This Row],[LTP]]*MIS[[#This Row],[OrderQuantity]]</f>
        <v>7540</v>
      </c>
      <c r="AG2669">
        <f>IF(MIS[[#This Row],[OrderSide]]="SELL",MIS[[#This Row],[VALUE]]-MIS[[#This Row],[LIVE_VALUE]],MIS[[#This Row],[LIVE_VALUE]]-MIS[[#This Row],[VALUE]])</f>
        <v>1253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9" t="str">
        <f>MIS[[#This Row],[TRADING SYMBOL]]</f>
        <v>SENSEX2552082200CE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NOTREND</v>
      </c>
      <c r="AL2669" t="str">
        <f>MIS[[#This Row],[Broker]]</f>
        <v>AR</v>
      </c>
      <c r="AM2669" t="str">
        <f>MIS[[#This Row],[ClientID]]</f>
        <v>JPF1A206</v>
      </c>
    </row>
    <row r="2670" spans="1:39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58.95</v>
      </c>
      <c r="AE2670">
        <f>MIS[[#This Row],[OrderAverageTradedPrice]]*MIS[[#This Row],[OrderQuantity]]</f>
        <v>1851</v>
      </c>
      <c r="AF2670">
        <f>MIS[[#This Row],[LTP]]*MIS[[#This Row],[OrderQuantity]]</f>
        <v>1179</v>
      </c>
      <c r="AG2670">
        <f>IF(MIS[[#This Row],[OrderSide]]="SELL",MIS[[#This Row],[VALUE]]-MIS[[#This Row],[LIVE_VALUE]],MIS[[#This Row],[LIVE_VALUE]]-MIS[[#This Row],[VALUE]])</f>
        <v>-672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SENSEX2552081100PE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  <c r="AL2670" t="str">
        <f>MIS[[#This Row],[Broker]]</f>
        <v>AR</v>
      </c>
      <c r="AM2670" t="str">
        <f>MIS[[#This Row],[ClientID]]</f>
        <v>JPF1A206</v>
      </c>
    </row>
    <row r="2671" spans="1:39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293.05</v>
      </c>
      <c r="AE2671">
        <f>MIS[[#This Row],[OrderAverageTradedPrice]]*MIS[[#This Row],[OrderQuantity]]</f>
        <v>7511</v>
      </c>
      <c r="AF2671">
        <f>MIS[[#This Row],[LTP]]*MIS[[#This Row],[OrderQuantity]]</f>
        <v>5861</v>
      </c>
      <c r="AG2671">
        <f>IF(MIS[[#This Row],[OrderSide]]="SELL",MIS[[#This Row],[VALUE]]-MIS[[#This Row],[LIVE_VALUE]],MIS[[#This Row],[LIVE_VALUE]]-MIS[[#This Row],[VALUE]])</f>
        <v>1650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1" t="str">
        <f>MIS[[#This Row],[TRADING SYMBOL]]</f>
        <v>SENSEX2552082200PE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NOTREND</v>
      </c>
      <c r="AL2671" t="str">
        <f>MIS[[#This Row],[Broker]]</f>
        <v>AR</v>
      </c>
      <c r="AM2671" t="str">
        <f>MIS[[#This Row],[ClientID]]</f>
        <v>JPF1A222</v>
      </c>
    </row>
    <row r="2672" spans="1:39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55.45</v>
      </c>
      <c r="AE2672">
        <f>MIS[[#This Row],[OrderAverageTradedPrice]]*MIS[[#This Row],[OrderQuantity]]</f>
        <v>1625</v>
      </c>
      <c r="AF2672">
        <f>MIS[[#This Row],[LTP]]*MIS[[#This Row],[OrderQuantity]]</f>
        <v>1109</v>
      </c>
      <c r="AG2672">
        <f>IF(MIS[[#This Row],[OrderSide]]="SELL",MIS[[#This Row],[VALUE]]-MIS[[#This Row],[LIVE_VALUE]],MIS[[#This Row],[LIVE_VALUE]]-MIS[[#This Row],[VALUE]])</f>
        <v>-516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SENSEX2552083400CE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  <c r="AL2672" t="str">
        <f>MIS[[#This Row],[Broker]]</f>
        <v>AR</v>
      </c>
      <c r="AM2672" t="str">
        <f>MIS[[#This Row],[ClientID]]</f>
        <v>JPF1A222</v>
      </c>
    </row>
    <row r="2673" spans="1:39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46.6</v>
      </c>
      <c r="AE2673">
        <f>MIS[[#This Row],[OrderAverageTradedPrice]]*MIS[[#This Row],[OrderQuantity]]</f>
        <v>1406</v>
      </c>
      <c r="AF2673">
        <f>MIS[[#This Row],[LTP]]*MIS[[#This Row],[OrderQuantity]]</f>
        <v>932</v>
      </c>
      <c r="AG2673">
        <f>IF(MIS[[#This Row],[OrderSide]]="SELL",MIS[[#This Row],[VALUE]]-MIS[[#This Row],[LIVE_VALUE]],MIS[[#This Row],[LIVE_VALUE]]-MIS[[#This Row],[VALUE]])</f>
        <v>-474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SENSEX2552083500CE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  <c r="AL2673" t="str">
        <f>MIS[[#This Row],[Broker]]</f>
        <v>AR</v>
      </c>
      <c r="AM2673" t="str">
        <f>MIS[[#This Row],[ClientID]]</f>
        <v>JPF1D107</v>
      </c>
    </row>
    <row r="2674" spans="1:39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377</v>
      </c>
      <c r="AE2674">
        <f>MIS[[#This Row],[OrderAverageTradedPrice]]*MIS[[#This Row],[OrderQuantity]]</f>
        <v>17613</v>
      </c>
      <c r="AF2674">
        <f>MIS[[#This Row],[LTP]]*MIS[[#This Row],[OrderQuantity]]</f>
        <v>15080</v>
      </c>
      <c r="AG2674">
        <f>IF(MIS[[#This Row],[OrderSide]]="SELL",MIS[[#This Row],[VALUE]]-MIS[[#This Row],[LIVE_VALUE]],MIS[[#This Row],[LIVE_VALUE]]-MIS[[#This Row],[VALUE]])</f>
        <v>2533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4" t="str">
        <f>MIS[[#This Row],[TRADING SYMBOL]]</f>
        <v>SENSEX2552082200CE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NOTREND</v>
      </c>
      <c r="AL2674" t="str">
        <f>MIS[[#This Row],[Broker]]</f>
        <v>AR</v>
      </c>
      <c r="AM2674" t="str">
        <f>MIS[[#This Row],[ClientID]]</f>
        <v>JPF1D162</v>
      </c>
    </row>
    <row r="2675" spans="1:39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75.650000000000006</v>
      </c>
      <c r="AE2675">
        <f>MIS[[#This Row],[OrderAverageTradedPrice]]*MIS[[#This Row],[OrderQuantity]]</f>
        <v>2370</v>
      </c>
      <c r="AF2675">
        <f>MIS[[#This Row],[LTP]]*MIS[[#This Row],[OrderQuantity]]</f>
        <v>1513</v>
      </c>
      <c r="AG2675">
        <f>IF(MIS[[#This Row],[OrderSide]]="SELL",MIS[[#This Row],[VALUE]]-MIS[[#This Row],[LIVE_VALUE]],MIS[[#This Row],[LIVE_VALUE]]-MIS[[#This Row],[VALUE]])</f>
        <v>-857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SENSEX2552081300PE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  <c r="AL2675" t="str">
        <f>MIS[[#This Row],[Broker]]</f>
        <v>AR</v>
      </c>
      <c r="AM2675" t="str">
        <f>MIS[[#This Row],[ClientID]]</f>
        <v>JPF1D166</v>
      </c>
    </row>
    <row r="2676" spans="1:39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58.95</v>
      </c>
      <c r="AE2676">
        <f>MIS[[#This Row],[OrderAverageTradedPrice]]*MIS[[#This Row],[OrderQuantity]]</f>
        <v>1846</v>
      </c>
      <c r="AF2676">
        <f>MIS[[#This Row],[LTP]]*MIS[[#This Row],[OrderQuantity]]</f>
        <v>1179</v>
      </c>
      <c r="AG2676">
        <f>IF(MIS[[#This Row],[OrderSide]]="SELL",MIS[[#This Row],[VALUE]]-MIS[[#This Row],[LIVE_VALUE]],MIS[[#This Row],[LIVE_VALUE]]-MIS[[#This Row],[VALUE]])</f>
        <v>-667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SENSEX2552081100PE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  <c r="AL2676" t="str">
        <f>MIS[[#This Row],[Broker]]</f>
        <v>AR</v>
      </c>
      <c r="AM2676" t="str">
        <f>MIS[[#This Row],[ClientID]]</f>
        <v>JPF1D166</v>
      </c>
    </row>
    <row r="2677" spans="1:39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293.05</v>
      </c>
      <c r="AE2677">
        <f>MIS[[#This Row],[OrderAverageTradedPrice]]*MIS[[#This Row],[OrderQuantity]]</f>
        <v>7516</v>
      </c>
      <c r="AF2677">
        <f>MIS[[#This Row],[LTP]]*MIS[[#This Row],[OrderQuantity]]</f>
        <v>5861</v>
      </c>
      <c r="AG2677">
        <f>IF(MIS[[#This Row],[OrderSide]]="SELL",MIS[[#This Row],[VALUE]]-MIS[[#This Row],[LIVE_VALUE]],MIS[[#This Row],[LIVE_VALUE]]-MIS[[#This Row],[VALUE]])</f>
        <v>1655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7" t="str">
        <f>MIS[[#This Row],[TRADING SYMBOL]]</f>
        <v>SENSEX2552082200PE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NOTREND</v>
      </c>
      <c r="AL2677" t="str">
        <f>MIS[[#This Row],[Broker]]</f>
        <v>AR</v>
      </c>
      <c r="AM2677" t="str">
        <f>MIS[[#This Row],[ClientID]]</f>
        <v>JPF1G102</v>
      </c>
    </row>
    <row r="2678" spans="1:39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46.6</v>
      </c>
      <c r="AE2678">
        <f>MIS[[#This Row],[OrderAverageTradedPrice]]*MIS[[#This Row],[OrderQuantity]]</f>
        <v>1407</v>
      </c>
      <c r="AF2678">
        <f>MIS[[#This Row],[LTP]]*MIS[[#This Row],[OrderQuantity]]</f>
        <v>932</v>
      </c>
      <c r="AG2678">
        <f>IF(MIS[[#This Row],[OrderSide]]="SELL",MIS[[#This Row],[VALUE]]-MIS[[#This Row],[LIVE_VALUE]],MIS[[#This Row],[LIVE_VALUE]]-MIS[[#This Row],[VALUE]])</f>
        <v>-475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SENSEX2552083500CE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  <c r="AL2678" t="str">
        <f>MIS[[#This Row],[Broker]]</f>
        <v>AR</v>
      </c>
      <c r="AM2678" t="str">
        <f>MIS[[#This Row],[ClientID]]</f>
        <v>JPF1G102</v>
      </c>
    </row>
    <row r="2679" spans="1:39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377</v>
      </c>
      <c r="AE2679">
        <f>MIS[[#This Row],[OrderAverageTradedPrice]]*MIS[[#This Row],[OrderQuantity]]</f>
        <v>8793</v>
      </c>
      <c r="AF2679">
        <f>MIS[[#This Row],[LTP]]*MIS[[#This Row],[OrderQuantity]]</f>
        <v>7540</v>
      </c>
      <c r="AG2679">
        <f>IF(MIS[[#This Row],[OrderSide]]="SELL",MIS[[#This Row],[VALUE]]-MIS[[#This Row],[LIVE_VALUE]],MIS[[#This Row],[LIVE_VALUE]]-MIS[[#This Row],[VALUE]])</f>
        <v>1253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9" t="str">
        <f>MIS[[#This Row],[TRADING SYMBOL]]</f>
        <v>SENSEX2552082200CE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NOTREND</v>
      </c>
      <c r="AL2679" t="str">
        <f>MIS[[#This Row],[Broker]]</f>
        <v>AR</v>
      </c>
      <c r="AM2679" t="str">
        <f>MIS[[#This Row],[ClientID]]</f>
        <v>JPF1H106</v>
      </c>
    </row>
    <row r="2680" spans="1:39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65.75</v>
      </c>
      <c r="AE2680">
        <f>MIS[[#This Row],[OrderAverageTradedPrice]]*MIS[[#This Row],[OrderQuantity]]</f>
        <v>1900</v>
      </c>
      <c r="AF2680">
        <f>MIS[[#This Row],[LTP]]*MIS[[#This Row],[OrderQuantity]]</f>
        <v>1315</v>
      </c>
      <c r="AG2680">
        <f>IF(MIS[[#This Row],[OrderSide]]="SELL",MIS[[#This Row],[VALUE]]-MIS[[#This Row],[LIVE_VALUE]],MIS[[#This Row],[LIVE_VALUE]]-MIS[[#This Row],[VALUE]])</f>
        <v>-585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SENSEX2552083300CE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  <c r="AL2680" t="str">
        <f>MIS[[#This Row],[Broker]]</f>
        <v>AR</v>
      </c>
      <c r="AM2680" t="str">
        <f>MIS[[#This Row],[ClientID]]</f>
        <v>JPF1H106</v>
      </c>
    </row>
    <row r="2681" spans="1:39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58.95</v>
      </c>
      <c r="AE2681">
        <f>MIS[[#This Row],[OrderAverageTradedPrice]]*MIS[[#This Row],[OrderQuantity]]</f>
        <v>1849</v>
      </c>
      <c r="AF2681">
        <f>MIS[[#This Row],[LTP]]*MIS[[#This Row],[OrderQuantity]]</f>
        <v>1179</v>
      </c>
      <c r="AG2681">
        <f>IF(MIS[[#This Row],[OrderSide]]="SELL",MIS[[#This Row],[VALUE]]-MIS[[#This Row],[LIVE_VALUE]],MIS[[#This Row],[LIVE_VALUE]]-MIS[[#This Row],[VALUE]])</f>
        <v>-670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SENSEX2552081100PE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  <c r="AL2681" t="str">
        <f>MIS[[#This Row],[Broker]]</f>
        <v>AR</v>
      </c>
      <c r="AM2681" t="str">
        <f>MIS[[#This Row],[ClientID]]</f>
        <v>JPF1J101</v>
      </c>
    </row>
    <row r="2682" spans="1:39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58.95</v>
      </c>
      <c r="AE2682">
        <f>MIS[[#This Row],[OrderAverageTradedPrice]]*MIS[[#This Row],[OrderQuantity]]</f>
        <v>1846</v>
      </c>
      <c r="AF2682">
        <f>MIS[[#This Row],[LTP]]*MIS[[#This Row],[OrderQuantity]]</f>
        <v>1179</v>
      </c>
      <c r="AG2682">
        <f>IF(MIS[[#This Row],[OrderSide]]="SELL",MIS[[#This Row],[VALUE]]-MIS[[#This Row],[LIVE_VALUE]],MIS[[#This Row],[LIVE_VALUE]]-MIS[[#This Row],[VALUE]])</f>
        <v>-667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SENSEX2552081100PE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  <c r="AL2682" t="str">
        <f>MIS[[#This Row],[Broker]]</f>
        <v>AR</v>
      </c>
      <c r="AM2682" t="str">
        <f>MIS[[#This Row],[ClientID]]</f>
        <v>JPF1L102</v>
      </c>
    </row>
    <row r="2683" spans="1:39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66.5</v>
      </c>
      <c r="AE2683">
        <f>MIS[[#This Row],[OrderAverageTradedPrice]]*MIS[[#This Row],[OrderQuantity]]</f>
        <v>2088</v>
      </c>
      <c r="AF2683">
        <f>MIS[[#This Row],[LTP]]*MIS[[#This Row],[OrderQuantity]]</f>
        <v>1330</v>
      </c>
      <c r="AG2683">
        <f>IF(MIS[[#This Row],[OrderSide]]="SELL",MIS[[#This Row],[VALUE]]-MIS[[#This Row],[LIVE_VALUE]],MIS[[#This Row],[LIVE_VALUE]]-MIS[[#This Row],[VALUE]])</f>
        <v>-758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  <c r="AL2683" t="str">
        <f>MIS[[#This Row],[Broker]]</f>
        <v>AR</v>
      </c>
      <c r="AM2683" t="str">
        <f>MIS[[#This Row],[ClientID]]</f>
        <v>JPF1L102</v>
      </c>
    </row>
    <row r="2684" spans="1:39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46.6</v>
      </c>
      <c r="AE2684">
        <f>MIS[[#This Row],[OrderAverageTradedPrice]]*MIS[[#This Row],[OrderQuantity]]</f>
        <v>2814</v>
      </c>
      <c r="AF2684">
        <f>MIS[[#This Row],[LTP]]*MIS[[#This Row],[OrderQuantity]]</f>
        <v>1864</v>
      </c>
      <c r="AG2684">
        <f>IF(MIS[[#This Row],[OrderSide]]="SELL",MIS[[#This Row],[VALUE]]-MIS[[#This Row],[LIVE_VALUE]],MIS[[#This Row],[LIVE_VALUE]]-MIS[[#This Row],[VALUE]])</f>
        <v>-950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SENSEX2552083500CE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  <c r="AL2684" t="str">
        <f>MIS[[#This Row],[Broker]]</f>
        <v>AR</v>
      </c>
      <c r="AM2684" t="str">
        <f>MIS[[#This Row],[ClientID]]</f>
        <v>JPF1L103</v>
      </c>
    </row>
    <row r="2685" spans="1:39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46.6</v>
      </c>
      <c r="AE2685">
        <f>MIS[[#This Row],[OrderAverageTradedPrice]]*MIS[[#This Row],[OrderQuantity]]</f>
        <v>1408</v>
      </c>
      <c r="AF2685">
        <f>MIS[[#This Row],[LTP]]*MIS[[#This Row],[OrderQuantity]]</f>
        <v>932</v>
      </c>
      <c r="AG2685">
        <f>IF(MIS[[#This Row],[OrderSide]]="SELL",MIS[[#This Row],[VALUE]]-MIS[[#This Row],[LIVE_VALUE]],MIS[[#This Row],[LIVE_VALUE]]-MIS[[#This Row],[VALUE]])</f>
        <v>-476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SENSEX2552083500CE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  <c r="AL2685" t="str">
        <f>MIS[[#This Row],[Broker]]</f>
        <v>AR</v>
      </c>
      <c r="AM2685" t="str">
        <f>MIS[[#This Row],[ClientID]]</f>
        <v>JPF1M118</v>
      </c>
    </row>
    <row r="2686" spans="1:39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46.6</v>
      </c>
      <c r="AE2686">
        <f>MIS[[#This Row],[OrderAverageTradedPrice]]*MIS[[#This Row],[OrderQuantity]]</f>
        <v>1409</v>
      </c>
      <c r="AF2686">
        <f>MIS[[#This Row],[LTP]]*MIS[[#This Row],[OrderQuantity]]</f>
        <v>932</v>
      </c>
      <c r="AG2686">
        <f>IF(MIS[[#This Row],[OrderSide]]="SELL",MIS[[#This Row],[VALUE]]-MIS[[#This Row],[LIVE_VALUE]],MIS[[#This Row],[LIVE_VALUE]]-MIS[[#This Row],[VALUE]])</f>
        <v>-477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SENSEX2552083500CE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  <c r="AL2686" t="str">
        <f>MIS[[#This Row],[Broker]]</f>
        <v>AR</v>
      </c>
      <c r="AM2686" t="str">
        <f>MIS[[#This Row],[ClientID]]</f>
        <v>JPF1M170</v>
      </c>
    </row>
    <row r="2687" spans="1:39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75.650000000000006</v>
      </c>
      <c r="AE2687">
        <f>MIS[[#This Row],[OrderAverageTradedPrice]]*MIS[[#This Row],[OrderQuantity]]</f>
        <v>2367</v>
      </c>
      <c r="AF2687">
        <f>MIS[[#This Row],[LTP]]*MIS[[#This Row],[OrderQuantity]]</f>
        <v>1513</v>
      </c>
      <c r="AG2687">
        <f>IF(MIS[[#This Row],[OrderSide]]="SELL",MIS[[#This Row],[VALUE]]-MIS[[#This Row],[LIVE_VALUE]],MIS[[#This Row],[LIVE_VALUE]]-MIS[[#This Row],[VALUE]])</f>
        <v>-854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SENSEX2552081300PE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  <c r="AL2687" t="str">
        <f>MIS[[#This Row],[Broker]]</f>
        <v>AR</v>
      </c>
      <c r="AM2687" t="str">
        <f>MIS[[#This Row],[ClientID]]</f>
        <v>JPF1M174</v>
      </c>
    </row>
    <row r="2688" spans="1:39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58.95</v>
      </c>
      <c r="AE2688">
        <f>MIS[[#This Row],[OrderAverageTradedPrice]]*MIS[[#This Row],[OrderQuantity]]</f>
        <v>1845</v>
      </c>
      <c r="AF2688">
        <f>MIS[[#This Row],[LTP]]*MIS[[#This Row],[OrderQuantity]]</f>
        <v>1179</v>
      </c>
      <c r="AG2688">
        <f>IF(MIS[[#This Row],[OrderSide]]="SELL",MIS[[#This Row],[VALUE]]-MIS[[#This Row],[LIVE_VALUE]],MIS[[#This Row],[LIVE_VALUE]]-MIS[[#This Row],[VALUE]])</f>
        <v>-666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SENSEX2552081100PE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  <c r="AL2688" t="str">
        <f>MIS[[#This Row],[Broker]]</f>
        <v>AR</v>
      </c>
      <c r="AM2688" t="str">
        <f>MIS[[#This Row],[ClientID]]</f>
        <v>JPF1M174</v>
      </c>
    </row>
    <row r="2689" spans="1:39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66.5</v>
      </c>
      <c r="AE2689">
        <f>MIS[[#This Row],[OrderAverageTradedPrice]]*MIS[[#This Row],[OrderQuantity]]</f>
        <v>10440</v>
      </c>
      <c r="AF2689">
        <f>MIS[[#This Row],[LTP]]*MIS[[#This Row],[OrderQuantity]]</f>
        <v>6650</v>
      </c>
      <c r="AG2689">
        <f>IF(MIS[[#This Row],[OrderSide]]="SELL",MIS[[#This Row],[VALUE]]-MIS[[#This Row],[LIVE_VALUE]],MIS[[#This Row],[LIVE_VALUE]]-MIS[[#This Row],[VALUE]])</f>
        <v>-3790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  <c r="AL2689" t="str">
        <f>MIS[[#This Row],[Broker]]</f>
        <v>AR</v>
      </c>
      <c r="AM2689" t="str">
        <f>MIS[[#This Row],[ClientID]]</f>
        <v>JPF1M176</v>
      </c>
    </row>
    <row r="2690" spans="1:39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65.75</v>
      </c>
      <c r="AE2690">
        <f>MIS[[#This Row],[OrderAverageTradedPrice]]*MIS[[#This Row],[OrderQuantity]]</f>
        <v>1900</v>
      </c>
      <c r="AF2690">
        <f>MIS[[#This Row],[LTP]]*MIS[[#This Row],[OrderQuantity]]</f>
        <v>1315</v>
      </c>
      <c r="AG2690">
        <f>IF(MIS[[#This Row],[OrderSide]]="SELL",MIS[[#This Row],[VALUE]]-MIS[[#This Row],[LIVE_VALUE]],MIS[[#This Row],[LIVE_VALUE]]-MIS[[#This Row],[VALUE]])</f>
        <v>-585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SENSEX2552083300CE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  <c r="AL2690" t="str">
        <f>MIS[[#This Row],[Broker]]</f>
        <v>AR</v>
      </c>
      <c r="AM2690" t="str">
        <f>MIS[[#This Row],[ClientID]]</f>
        <v>JPF1N169</v>
      </c>
    </row>
    <row r="2691" spans="1:39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58.95</v>
      </c>
      <c r="AE2691">
        <f>MIS[[#This Row],[OrderAverageTradedPrice]]*MIS[[#This Row],[OrderQuantity]]</f>
        <v>3692</v>
      </c>
      <c r="AF2691">
        <f>MIS[[#This Row],[LTP]]*MIS[[#This Row],[OrderQuantity]]</f>
        <v>2358</v>
      </c>
      <c r="AG2691">
        <f>IF(MIS[[#This Row],[OrderSide]]="SELL",MIS[[#This Row],[VALUE]]-MIS[[#This Row],[LIVE_VALUE]],MIS[[#This Row],[LIVE_VALUE]]-MIS[[#This Row],[VALUE]])</f>
        <v>-1334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SENSEX2552081100PE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  <c r="AL2691" t="str">
        <f>MIS[[#This Row],[Broker]]</f>
        <v>AR</v>
      </c>
      <c r="AM2691" t="str">
        <f>MIS[[#This Row],[ClientID]]</f>
        <v>JPF1N171</v>
      </c>
    </row>
    <row r="2692" spans="1:39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66.5</v>
      </c>
      <c r="AE2692">
        <f>MIS[[#This Row],[OrderAverageTradedPrice]]*MIS[[#This Row],[OrderQuantity]]</f>
        <v>20924</v>
      </c>
      <c r="AF2692">
        <f>MIS[[#This Row],[LTP]]*MIS[[#This Row],[OrderQuantity]]</f>
        <v>13300</v>
      </c>
      <c r="AG2692">
        <f>IF(MIS[[#This Row],[OrderSide]]="SELL",MIS[[#This Row],[VALUE]]-MIS[[#This Row],[LIVE_VALUE]],MIS[[#This Row],[LIVE_VALUE]]-MIS[[#This Row],[VALUE]])</f>
        <v>-7624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SENSEX2552081200PE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  <c r="AL2692" t="str">
        <f>MIS[[#This Row],[Broker]]</f>
        <v>AR</v>
      </c>
      <c r="AM2692" t="str">
        <f>MIS[[#This Row],[ClientID]]</f>
        <v>JPF1N172</v>
      </c>
    </row>
    <row r="2693" spans="1:39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75.650000000000006</v>
      </c>
      <c r="AE2693">
        <f>MIS[[#This Row],[OrderAverageTradedPrice]]*MIS[[#This Row],[OrderQuantity]]</f>
        <v>2372</v>
      </c>
      <c r="AF2693">
        <f>MIS[[#This Row],[LTP]]*MIS[[#This Row],[OrderQuantity]]</f>
        <v>1513</v>
      </c>
      <c r="AG2693">
        <f>IF(MIS[[#This Row],[OrderSide]]="SELL",MIS[[#This Row],[VALUE]]-MIS[[#This Row],[LIVE_VALUE]],MIS[[#This Row],[LIVE_VALUE]]-MIS[[#This Row],[VALUE]])</f>
        <v>-859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SENSEX2552081300PE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  <c r="AL2693" t="str">
        <f>MIS[[#This Row],[Broker]]</f>
        <v>AR</v>
      </c>
      <c r="AM2693" t="str">
        <f>MIS[[#This Row],[ClientID]]</f>
        <v>JPF1N173</v>
      </c>
    </row>
    <row r="2694" spans="1:39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66.5</v>
      </c>
      <c r="AE2694">
        <f>MIS[[#This Row],[OrderAverageTradedPrice]]*MIS[[#This Row],[OrderQuantity]]</f>
        <v>2091</v>
      </c>
      <c r="AF2694">
        <f>MIS[[#This Row],[LTP]]*MIS[[#This Row],[OrderQuantity]]</f>
        <v>1330</v>
      </c>
      <c r="AG2694">
        <f>IF(MIS[[#This Row],[OrderSide]]="SELL",MIS[[#This Row],[VALUE]]-MIS[[#This Row],[LIVE_VALUE]],MIS[[#This Row],[LIVE_VALUE]]-MIS[[#This Row],[VALUE]])</f>
        <v>-761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  <c r="AL2694" t="str">
        <f>MIS[[#This Row],[Broker]]</f>
        <v>AR</v>
      </c>
      <c r="AM2694" t="str">
        <f>MIS[[#This Row],[ClientID]]</f>
        <v>JPF1N180</v>
      </c>
    </row>
    <row r="2695" spans="1:39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46.6</v>
      </c>
      <c r="AE2695">
        <f>MIS[[#This Row],[OrderAverageTradedPrice]]*MIS[[#This Row],[OrderQuantity]]</f>
        <v>1408</v>
      </c>
      <c r="AF2695">
        <f>MIS[[#This Row],[LTP]]*MIS[[#This Row],[OrderQuantity]]</f>
        <v>932</v>
      </c>
      <c r="AG2695">
        <f>IF(MIS[[#This Row],[OrderSide]]="SELL",MIS[[#This Row],[VALUE]]-MIS[[#This Row],[LIVE_VALUE]],MIS[[#This Row],[LIVE_VALUE]]-MIS[[#This Row],[VALUE]])</f>
        <v>-476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SENSEX2552083500CE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  <c r="AL2695" t="str">
        <f>MIS[[#This Row],[Broker]]</f>
        <v>AR</v>
      </c>
      <c r="AM2695" t="str">
        <f>MIS[[#This Row],[ClientID]]</f>
        <v>JPF1O151</v>
      </c>
    </row>
    <row r="2696" spans="1:39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75.650000000000006</v>
      </c>
      <c r="AE2696">
        <f>MIS[[#This Row],[OrderAverageTradedPrice]]*MIS[[#This Row],[OrderQuantity]]</f>
        <v>2370</v>
      </c>
      <c r="AF2696">
        <f>MIS[[#This Row],[LTP]]*MIS[[#This Row],[OrderQuantity]]</f>
        <v>1513</v>
      </c>
      <c r="AG2696">
        <f>IF(MIS[[#This Row],[OrderSide]]="SELL",MIS[[#This Row],[VALUE]]-MIS[[#This Row],[LIVE_VALUE]],MIS[[#This Row],[LIVE_VALUE]]-MIS[[#This Row],[VALUE]])</f>
        <v>-857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SENSEX2552081300PE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  <c r="AL2696" t="str">
        <f>MIS[[#This Row],[Broker]]</f>
        <v>AR</v>
      </c>
      <c r="AM2696" t="str">
        <f>MIS[[#This Row],[ClientID]]</f>
        <v>JPF1O151</v>
      </c>
    </row>
    <row r="2697" spans="1:39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46.6</v>
      </c>
      <c r="AE2697">
        <f>MIS[[#This Row],[OrderAverageTradedPrice]]*MIS[[#This Row],[OrderQuantity]]</f>
        <v>1408</v>
      </c>
      <c r="AF2697">
        <f>MIS[[#This Row],[LTP]]*MIS[[#This Row],[OrderQuantity]]</f>
        <v>932</v>
      </c>
      <c r="AG2697">
        <f>IF(MIS[[#This Row],[OrderSide]]="SELL",MIS[[#This Row],[VALUE]]-MIS[[#This Row],[LIVE_VALUE]],MIS[[#This Row],[LIVE_VALUE]]-MIS[[#This Row],[VALUE]])</f>
        <v>-476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SENSEX2552083500CE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  <c r="AL2697" t="str">
        <f>MIS[[#This Row],[Broker]]</f>
        <v>AR</v>
      </c>
      <c r="AM2697" t="str">
        <f>MIS[[#This Row],[ClientID]]</f>
        <v>JPF1P111</v>
      </c>
    </row>
    <row r="2698" spans="1:39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75.650000000000006</v>
      </c>
      <c r="AE2698">
        <f>MIS[[#This Row],[OrderAverageTradedPrice]]*MIS[[#This Row],[OrderQuantity]]</f>
        <v>2373</v>
      </c>
      <c r="AF2698">
        <f>MIS[[#This Row],[LTP]]*MIS[[#This Row],[OrderQuantity]]</f>
        <v>1513</v>
      </c>
      <c r="AG2698">
        <f>IF(MIS[[#This Row],[OrderSide]]="SELL",MIS[[#This Row],[VALUE]]-MIS[[#This Row],[LIVE_VALUE]],MIS[[#This Row],[LIVE_VALUE]]-MIS[[#This Row],[VALUE]])</f>
        <v>-860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SENSEX2552081300PE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  <c r="AL2698" t="str">
        <f>MIS[[#This Row],[Broker]]</f>
        <v>AR</v>
      </c>
      <c r="AM2698" t="str">
        <f>MIS[[#This Row],[ClientID]]</f>
        <v>JPF1P111</v>
      </c>
    </row>
    <row r="2699" spans="1:39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293.05</v>
      </c>
      <c r="AE2699">
        <f>MIS[[#This Row],[OrderAverageTradedPrice]]*MIS[[#This Row],[OrderQuantity]]</f>
        <v>30029</v>
      </c>
      <c r="AF2699">
        <f>MIS[[#This Row],[LTP]]*MIS[[#This Row],[OrderQuantity]]</f>
        <v>23444</v>
      </c>
      <c r="AG2699">
        <f>IF(MIS[[#This Row],[OrderSide]]="SELL",MIS[[#This Row],[VALUE]]-MIS[[#This Row],[LIVE_VALUE]],MIS[[#This Row],[LIVE_VALUE]]-MIS[[#This Row],[VALUE]])</f>
        <v>6585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99" t="str">
        <f>MIS[[#This Row],[TRADING SYMBOL]]</f>
        <v>SENSEX2552082200PE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NOTREND</v>
      </c>
      <c r="AL2699" t="str">
        <f>MIS[[#This Row],[Broker]]</f>
        <v>AR</v>
      </c>
      <c r="AM2699" t="str">
        <f>MIS[[#This Row],[ClientID]]</f>
        <v>JPF1P164</v>
      </c>
    </row>
    <row r="2700" spans="1:39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46.6</v>
      </c>
      <c r="AE2700">
        <f>MIS[[#This Row],[OrderAverageTradedPrice]]*MIS[[#This Row],[OrderQuantity]]</f>
        <v>2816</v>
      </c>
      <c r="AF2700">
        <f>MIS[[#This Row],[LTP]]*MIS[[#This Row],[OrderQuantity]]</f>
        <v>1864</v>
      </c>
      <c r="AG2700">
        <f>IF(MIS[[#This Row],[OrderSide]]="SELL",MIS[[#This Row],[VALUE]]-MIS[[#This Row],[LIVE_VALUE]],MIS[[#This Row],[LIVE_VALUE]]-MIS[[#This Row],[VALUE]])</f>
        <v>-952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  <c r="AL2700" t="str">
        <f>MIS[[#This Row],[Broker]]</f>
        <v>AR</v>
      </c>
      <c r="AM2700" t="str">
        <f>MIS[[#This Row],[ClientID]]</f>
        <v>JPF1P165</v>
      </c>
    </row>
    <row r="2701" spans="1:39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75.650000000000006</v>
      </c>
      <c r="AE2701">
        <f>MIS[[#This Row],[OrderAverageTradedPrice]]*MIS[[#This Row],[OrderQuantity]]</f>
        <v>4740</v>
      </c>
      <c r="AF2701">
        <f>MIS[[#This Row],[LTP]]*MIS[[#This Row],[OrderQuantity]]</f>
        <v>3026</v>
      </c>
      <c r="AG2701">
        <f>IF(MIS[[#This Row],[OrderSide]]="SELL",MIS[[#This Row],[VALUE]]-MIS[[#This Row],[LIVE_VALUE]],MIS[[#This Row],[LIVE_VALUE]]-MIS[[#This Row],[VALUE]])</f>
        <v>-1714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SENSEX2552081300PE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  <c r="AL2701" t="str">
        <f>MIS[[#This Row],[Broker]]</f>
        <v>AR</v>
      </c>
      <c r="AM2701" t="str">
        <f>MIS[[#This Row],[ClientID]]</f>
        <v>JPF1P165</v>
      </c>
    </row>
    <row r="2702" spans="1:39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293.05</v>
      </c>
      <c r="AE2702">
        <f>MIS[[#This Row],[OrderAverageTradedPrice]]*MIS[[#This Row],[OrderQuantity]]</f>
        <v>7511</v>
      </c>
      <c r="AF2702">
        <f>MIS[[#This Row],[LTP]]*MIS[[#This Row],[OrderQuantity]]</f>
        <v>5861</v>
      </c>
      <c r="AG2702">
        <f>IF(MIS[[#This Row],[OrderSide]]="SELL",MIS[[#This Row],[VALUE]]-MIS[[#This Row],[LIVE_VALUE]],MIS[[#This Row],[LIVE_VALUE]]-MIS[[#This Row],[VALUE]])</f>
        <v>1650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2" t="str">
        <f>MIS[[#This Row],[TRADING SYMBOL]]</f>
        <v>SENSEX2552082200PE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NOTREND</v>
      </c>
      <c r="AL2702" t="str">
        <f>MIS[[#This Row],[Broker]]</f>
        <v>AR</v>
      </c>
      <c r="AM2702" t="str">
        <f>MIS[[#This Row],[ClientID]]</f>
        <v>JPF1P170</v>
      </c>
    </row>
    <row r="2703" spans="1:39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55.45</v>
      </c>
      <c r="AE2703">
        <f>MIS[[#This Row],[OrderAverageTradedPrice]]*MIS[[#This Row],[OrderQuantity]]</f>
        <v>1626</v>
      </c>
      <c r="AF2703">
        <f>MIS[[#This Row],[LTP]]*MIS[[#This Row],[OrderQuantity]]</f>
        <v>1109</v>
      </c>
      <c r="AG2703">
        <f>IF(MIS[[#This Row],[OrderSide]]="SELL",MIS[[#This Row],[VALUE]]-MIS[[#This Row],[LIVE_VALUE]],MIS[[#This Row],[LIVE_VALUE]]-MIS[[#This Row],[VALUE]])</f>
        <v>-517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SENSEX2552083400CE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  <c r="AL2703" t="str">
        <f>MIS[[#This Row],[Broker]]</f>
        <v>AR</v>
      </c>
      <c r="AM2703" t="str">
        <f>MIS[[#This Row],[ClientID]]</f>
        <v>JPF1P170</v>
      </c>
    </row>
    <row r="2704" spans="1:39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46.6</v>
      </c>
      <c r="AE2704">
        <f>MIS[[#This Row],[OrderAverageTradedPrice]]*MIS[[#This Row],[OrderQuantity]]</f>
        <v>1406</v>
      </c>
      <c r="AF2704">
        <f>MIS[[#This Row],[LTP]]*MIS[[#This Row],[OrderQuantity]]</f>
        <v>932</v>
      </c>
      <c r="AG2704">
        <f>IF(MIS[[#This Row],[OrderSide]]="SELL",MIS[[#This Row],[VALUE]]-MIS[[#This Row],[LIVE_VALUE]],MIS[[#This Row],[LIVE_VALUE]]-MIS[[#This Row],[VALUE]])</f>
        <v>-474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SENSEX2552083500CE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  <c r="AL2704" t="str">
        <f>MIS[[#This Row],[Broker]]</f>
        <v>AR</v>
      </c>
      <c r="AM2704" t="str">
        <f>MIS[[#This Row],[ClientID]]</f>
        <v>JPF1P170</v>
      </c>
    </row>
    <row r="2705" spans="1:39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75.650000000000006</v>
      </c>
      <c r="AE2705">
        <f>MIS[[#This Row],[OrderAverageTradedPrice]]*MIS[[#This Row],[OrderQuantity]]</f>
        <v>2375</v>
      </c>
      <c r="AF2705">
        <f>MIS[[#This Row],[LTP]]*MIS[[#This Row],[OrderQuantity]]</f>
        <v>1513</v>
      </c>
      <c r="AG2705">
        <f>IF(MIS[[#This Row],[OrderSide]]="SELL",MIS[[#This Row],[VALUE]]-MIS[[#This Row],[LIVE_VALUE]],MIS[[#This Row],[LIVE_VALUE]]-MIS[[#This Row],[VALUE]])</f>
        <v>-862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SENSEX2552081300PE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  <c r="AL2705" t="str">
        <f>MIS[[#This Row],[Broker]]</f>
        <v>AR</v>
      </c>
      <c r="AM2705" t="str">
        <f>MIS[[#This Row],[ClientID]]</f>
        <v>JPF1R134</v>
      </c>
    </row>
    <row r="2706" spans="1:39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58.95</v>
      </c>
      <c r="AE2706">
        <f>MIS[[#This Row],[OrderAverageTradedPrice]]*MIS[[#This Row],[OrderQuantity]]</f>
        <v>1851</v>
      </c>
      <c r="AF2706">
        <f>MIS[[#This Row],[LTP]]*MIS[[#This Row],[OrderQuantity]]</f>
        <v>1179</v>
      </c>
      <c r="AG2706">
        <f>IF(MIS[[#This Row],[OrderSide]]="SELL",MIS[[#This Row],[VALUE]]-MIS[[#This Row],[LIVE_VALUE]],MIS[[#This Row],[LIVE_VALUE]]-MIS[[#This Row],[VALUE]])</f>
        <v>-672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SENSEX2552081100PE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  <c r="AL2706" t="str">
        <f>MIS[[#This Row],[Broker]]</f>
        <v>AR</v>
      </c>
      <c r="AM2706" t="str">
        <f>MIS[[#This Row],[ClientID]]</f>
        <v>JPF1R194</v>
      </c>
    </row>
    <row r="2707" spans="1:39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75.650000000000006</v>
      </c>
      <c r="AE2707">
        <f>MIS[[#This Row],[OrderAverageTradedPrice]]*MIS[[#This Row],[OrderQuantity]]</f>
        <v>4737</v>
      </c>
      <c r="AF2707">
        <f>MIS[[#This Row],[LTP]]*MIS[[#This Row],[OrderQuantity]]</f>
        <v>3026</v>
      </c>
      <c r="AG2707">
        <f>IF(MIS[[#This Row],[OrderSide]]="SELL",MIS[[#This Row],[VALUE]]-MIS[[#This Row],[LIVE_VALUE]],MIS[[#This Row],[LIVE_VALUE]]-MIS[[#This Row],[VALUE]])</f>
        <v>-1711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  <c r="AL2707" t="str">
        <f>MIS[[#This Row],[Broker]]</f>
        <v>AR</v>
      </c>
      <c r="AM2707" t="str">
        <f>MIS[[#This Row],[ClientID]]</f>
        <v>JPF1R199</v>
      </c>
    </row>
    <row r="2708" spans="1:39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58.95</v>
      </c>
      <c r="AE2708">
        <f>MIS[[#This Row],[OrderAverageTradedPrice]]*MIS[[#This Row],[OrderQuantity]]</f>
        <v>3690</v>
      </c>
      <c r="AF2708">
        <f>MIS[[#This Row],[LTP]]*MIS[[#This Row],[OrderQuantity]]</f>
        <v>2358</v>
      </c>
      <c r="AG2708">
        <f>IF(MIS[[#This Row],[OrderSide]]="SELL",MIS[[#This Row],[VALUE]]-MIS[[#This Row],[LIVE_VALUE]],MIS[[#This Row],[LIVE_VALUE]]-MIS[[#This Row],[VALUE]])</f>
        <v>-1332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  <c r="AL2708" t="str">
        <f>MIS[[#This Row],[Broker]]</f>
        <v>AR</v>
      </c>
      <c r="AM2708" t="str">
        <f>MIS[[#This Row],[ClientID]]</f>
        <v>JPF1R199</v>
      </c>
    </row>
    <row r="2709" spans="1:39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377</v>
      </c>
      <c r="AE2709">
        <f>MIS[[#This Row],[OrderAverageTradedPrice]]*MIS[[#This Row],[OrderQuantity]]</f>
        <v>8802</v>
      </c>
      <c r="AF2709">
        <f>MIS[[#This Row],[LTP]]*MIS[[#This Row],[OrderQuantity]]</f>
        <v>7540</v>
      </c>
      <c r="AG2709">
        <f>IF(MIS[[#This Row],[OrderSide]]="SELL",MIS[[#This Row],[VALUE]]-MIS[[#This Row],[LIVE_VALUE]],MIS[[#This Row],[LIVE_VALUE]]-MIS[[#This Row],[VALUE]])</f>
        <v>1262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9" t="str">
        <f>MIS[[#This Row],[TRADING SYMBOL]]</f>
        <v>SENSEX2552082200CE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NOTREND</v>
      </c>
      <c r="AL2709" t="str">
        <f>MIS[[#This Row],[Broker]]</f>
        <v>AR</v>
      </c>
      <c r="AM2709" t="str">
        <f>MIS[[#This Row],[ClientID]]</f>
        <v>JPF1R203</v>
      </c>
    </row>
    <row r="2710" spans="1:39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55.45</v>
      </c>
      <c r="AE2710">
        <f>MIS[[#This Row],[OrderAverageTradedPrice]]*MIS[[#This Row],[OrderQuantity]]</f>
        <v>3254</v>
      </c>
      <c r="AF2710">
        <f>MIS[[#This Row],[LTP]]*MIS[[#This Row],[OrderQuantity]]</f>
        <v>2218</v>
      </c>
      <c r="AG2710">
        <f>IF(MIS[[#This Row],[OrderSide]]="SELL",MIS[[#This Row],[VALUE]]-MIS[[#This Row],[LIVE_VALUE]],MIS[[#This Row],[LIVE_VALUE]]-MIS[[#This Row],[VALUE]])</f>
        <v>-1036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SENSEX2552083400CE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  <c r="AL2710" t="str">
        <f>MIS[[#This Row],[Broker]]</f>
        <v>AR</v>
      </c>
      <c r="AM2710" t="str">
        <f>MIS[[#This Row],[ClientID]]</f>
        <v>JPF1R205</v>
      </c>
    </row>
    <row r="2711" spans="1:39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46.6</v>
      </c>
      <c r="AE2711">
        <f>MIS[[#This Row],[OrderAverageTradedPrice]]*MIS[[#This Row],[OrderQuantity]]</f>
        <v>2808</v>
      </c>
      <c r="AF2711">
        <f>MIS[[#This Row],[LTP]]*MIS[[#This Row],[OrderQuantity]]</f>
        <v>1864</v>
      </c>
      <c r="AG2711">
        <f>IF(MIS[[#This Row],[OrderSide]]="SELL",MIS[[#This Row],[VALUE]]-MIS[[#This Row],[LIVE_VALUE]],MIS[[#This Row],[LIVE_VALUE]]-MIS[[#This Row],[VALUE]])</f>
        <v>-944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SENSEX2552083500CE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  <c r="AL2711" t="str">
        <f>MIS[[#This Row],[Broker]]</f>
        <v>AR</v>
      </c>
      <c r="AM2711" t="str">
        <f>MIS[[#This Row],[ClientID]]</f>
        <v>JPF1R205</v>
      </c>
    </row>
    <row r="2712" spans="1:39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75.650000000000006</v>
      </c>
      <c r="AE2712">
        <f>MIS[[#This Row],[OrderAverageTradedPrice]]*MIS[[#This Row],[OrderQuantity]]</f>
        <v>2374</v>
      </c>
      <c r="AF2712">
        <f>MIS[[#This Row],[LTP]]*MIS[[#This Row],[OrderQuantity]]</f>
        <v>1513</v>
      </c>
      <c r="AG2712">
        <f>IF(MIS[[#This Row],[OrderSide]]="SELL",MIS[[#This Row],[VALUE]]-MIS[[#This Row],[LIVE_VALUE]],MIS[[#This Row],[LIVE_VALUE]]-MIS[[#This Row],[VALUE]])</f>
        <v>-861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SENSEX2552081300PE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  <c r="AL2712" t="str">
        <f>MIS[[#This Row],[Broker]]</f>
        <v>AR</v>
      </c>
      <c r="AM2712" t="str">
        <f>MIS[[#This Row],[ClientID]]</f>
        <v>JPF1S210</v>
      </c>
    </row>
    <row r="2713" spans="1:39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377</v>
      </c>
      <c r="AE2713">
        <f>MIS[[#This Row],[OrderAverageTradedPrice]]*MIS[[#This Row],[OrderQuantity]]</f>
        <v>8793</v>
      </c>
      <c r="AF2713">
        <f>MIS[[#This Row],[LTP]]*MIS[[#This Row],[OrderQuantity]]</f>
        <v>7540</v>
      </c>
      <c r="AG2713">
        <f>IF(MIS[[#This Row],[OrderSide]]="SELL",MIS[[#This Row],[VALUE]]-MIS[[#This Row],[LIVE_VALUE]],MIS[[#This Row],[LIVE_VALUE]]-MIS[[#This Row],[VALUE]])</f>
        <v>1253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3" t="str">
        <f>MIS[[#This Row],[TRADING SYMBOL]]</f>
        <v>SENSEX2552082200CE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NOTREND</v>
      </c>
      <c r="AL2713" t="str">
        <f>MIS[[#This Row],[Broker]]</f>
        <v>AR</v>
      </c>
      <c r="AM2713" t="str">
        <f>MIS[[#This Row],[ClientID]]</f>
        <v>JPF1S217</v>
      </c>
    </row>
    <row r="2714" spans="1:39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75.650000000000006</v>
      </c>
      <c r="AE2714">
        <f>MIS[[#This Row],[OrderAverageTradedPrice]]*MIS[[#This Row],[OrderQuantity]]</f>
        <v>2374</v>
      </c>
      <c r="AF2714">
        <f>MIS[[#This Row],[LTP]]*MIS[[#This Row],[OrderQuantity]]</f>
        <v>1513</v>
      </c>
      <c r="AG2714">
        <f>IF(MIS[[#This Row],[OrderSide]]="SELL",MIS[[#This Row],[VALUE]]-MIS[[#This Row],[LIVE_VALUE]],MIS[[#This Row],[LIVE_VALUE]]-MIS[[#This Row],[VALUE]])</f>
        <v>-861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SENSEX2552081300PE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  <c r="AL2714" t="str">
        <f>MIS[[#This Row],[Broker]]</f>
        <v>AR</v>
      </c>
      <c r="AM2714" t="str">
        <f>MIS[[#This Row],[ClientID]]</f>
        <v>JPF1S218</v>
      </c>
    </row>
    <row r="2715" spans="1:39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58.95</v>
      </c>
      <c r="AE2715">
        <f>MIS[[#This Row],[OrderAverageTradedPrice]]*MIS[[#This Row],[OrderQuantity]]</f>
        <v>1845</v>
      </c>
      <c r="AF2715">
        <f>MIS[[#This Row],[LTP]]*MIS[[#This Row],[OrderQuantity]]</f>
        <v>1179</v>
      </c>
      <c r="AG2715">
        <f>IF(MIS[[#This Row],[OrderSide]]="SELL",MIS[[#This Row],[VALUE]]-MIS[[#This Row],[LIVE_VALUE]],MIS[[#This Row],[LIVE_VALUE]]-MIS[[#This Row],[VALUE]])</f>
        <v>-666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SENSEX2552081100PE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  <c r="AL2715" t="str">
        <f>MIS[[#This Row],[Broker]]</f>
        <v>AR</v>
      </c>
      <c r="AM2715" t="str">
        <f>MIS[[#This Row],[ClientID]]</f>
        <v>JPF1S218</v>
      </c>
    </row>
    <row r="2716" spans="1:39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377</v>
      </c>
      <c r="AE2716">
        <f>MIS[[#This Row],[OrderAverageTradedPrice]]*MIS[[#This Row],[OrderQuantity]]</f>
        <v>8800</v>
      </c>
      <c r="AF2716">
        <f>MIS[[#This Row],[LTP]]*MIS[[#This Row],[OrderQuantity]]</f>
        <v>7540</v>
      </c>
      <c r="AG2716">
        <f>IF(MIS[[#This Row],[OrderSide]]="SELL",MIS[[#This Row],[VALUE]]-MIS[[#This Row],[LIVE_VALUE]],MIS[[#This Row],[LIVE_VALUE]]-MIS[[#This Row],[VALUE]])</f>
        <v>1260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6" t="str">
        <f>MIS[[#This Row],[TRADING SYMBOL]]</f>
        <v>SENSEX2552082200CE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NOTREND</v>
      </c>
      <c r="AL2716" t="str">
        <f>MIS[[#This Row],[Broker]]</f>
        <v>AR</v>
      </c>
      <c r="AM2716" t="str">
        <f>MIS[[#This Row],[ClientID]]</f>
        <v>JPF1S222</v>
      </c>
    </row>
    <row r="2717" spans="1:39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75.650000000000006</v>
      </c>
      <c r="AE2717">
        <f>MIS[[#This Row],[OrderAverageTradedPrice]]*MIS[[#This Row],[OrderQuantity]]</f>
        <v>2372</v>
      </c>
      <c r="AF2717">
        <f>MIS[[#This Row],[LTP]]*MIS[[#This Row],[OrderQuantity]]</f>
        <v>1513</v>
      </c>
      <c r="AG2717">
        <f>IF(MIS[[#This Row],[OrderSide]]="SELL",MIS[[#This Row],[VALUE]]-MIS[[#This Row],[LIVE_VALUE]],MIS[[#This Row],[LIVE_VALUE]]-MIS[[#This Row],[VALUE]])</f>
        <v>-859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SENSEX2552081300PE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  <c r="AL2717" t="str">
        <f>MIS[[#This Row],[Broker]]</f>
        <v>AR</v>
      </c>
      <c r="AM2717" t="str">
        <f>MIS[[#This Row],[ClientID]]</f>
        <v>JPF1S233</v>
      </c>
    </row>
    <row r="2718" spans="1:39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46.6</v>
      </c>
      <c r="AE2718">
        <f>MIS[[#This Row],[OrderAverageTradedPrice]]*MIS[[#This Row],[OrderQuantity]]</f>
        <v>2814</v>
      </c>
      <c r="AF2718">
        <f>MIS[[#This Row],[LTP]]*MIS[[#This Row],[OrderQuantity]]</f>
        <v>1864</v>
      </c>
      <c r="AG2718">
        <f>IF(MIS[[#This Row],[OrderSide]]="SELL",MIS[[#This Row],[VALUE]]-MIS[[#This Row],[LIVE_VALUE]],MIS[[#This Row],[LIVE_VALUE]]-MIS[[#This Row],[VALUE]])</f>
        <v>-950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  <c r="AL2718" t="str">
        <f>MIS[[#This Row],[Broker]]</f>
        <v>AR</v>
      </c>
      <c r="AM2718" t="str">
        <f>MIS[[#This Row],[ClientID]]</f>
        <v>JPF1S241</v>
      </c>
    </row>
    <row r="2719" spans="1:39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293.05</v>
      </c>
      <c r="AE2719">
        <f>MIS[[#This Row],[OrderAverageTradedPrice]]*MIS[[#This Row],[OrderQuantity]]</f>
        <v>7513</v>
      </c>
      <c r="AF2719">
        <f>MIS[[#This Row],[LTP]]*MIS[[#This Row],[OrderQuantity]]</f>
        <v>5861</v>
      </c>
      <c r="AG2719">
        <f>IF(MIS[[#This Row],[OrderSide]]="SELL",MIS[[#This Row],[VALUE]]-MIS[[#This Row],[LIVE_VALUE]],MIS[[#This Row],[LIVE_VALUE]]-MIS[[#This Row],[VALUE]])</f>
        <v>1652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9" t="str">
        <f>MIS[[#This Row],[TRADING SYMBOL]]</f>
        <v>SENSEX2552082200PE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NOTREND</v>
      </c>
      <c r="AL2719" t="str">
        <f>MIS[[#This Row],[Broker]]</f>
        <v>AR</v>
      </c>
      <c r="AM2719" t="str">
        <f>MIS[[#This Row],[ClientID]]</f>
        <v>JPF1T101</v>
      </c>
    </row>
    <row r="2720" spans="1:39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65.75</v>
      </c>
      <c r="AE2720">
        <f>MIS[[#This Row],[OrderAverageTradedPrice]]*MIS[[#This Row],[OrderQuantity]]</f>
        <v>1900</v>
      </c>
      <c r="AF2720">
        <f>MIS[[#This Row],[LTP]]*MIS[[#This Row],[OrderQuantity]]</f>
        <v>1315</v>
      </c>
      <c r="AG2720">
        <f>IF(MIS[[#This Row],[OrderSide]]="SELL",MIS[[#This Row],[VALUE]]-MIS[[#This Row],[LIVE_VALUE]],MIS[[#This Row],[LIVE_VALUE]]-MIS[[#This Row],[VALUE]])</f>
        <v>-585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SENSEX2552083300CE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  <c r="AL2720" t="str">
        <f>MIS[[#This Row],[Broker]]</f>
        <v>AR</v>
      </c>
      <c r="AM2720" t="str">
        <f>MIS[[#This Row],[ClientID]]</f>
        <v>JPF1V101</v>
      </c>
    </row>
    <row r="2721" spans="1:39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377</v>
      </c>
      <c r="AE2721">
        <f>MIS[[#This Row],[OrderAverageTradedPrice]]*MIS[[#This Row],[OrderQuantity]]</f>
        <v>17622</v>
      </c>
      <c r="AF2721">
        <f>MIS[[#This Row],[LTP]]*MIS[[#This Row],[OrderQuantity]]</f>
        <v>15080</v>
      </c>
      <c r="AG2721">
        <f>IF(MIS[[#This Row],[OrderSide]]="SELL",MIS[[#This Row],[VALUE]]-MIS[[#This Row],[LIVE_VALUE]],MIS[[#This Row],[LIVE_VALUE]]-MIS[[#This Row],[VALUE]])</f>
        <v>2542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1" t="str">
        <f>MIS[[#This Row],[TRADING SYMBOL]]</f>
        <v>SENSEX2552082200CE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NOTREND</v>
      </c>
      <c r="AL2721" t="str">
        <f>MIS[[#This Row],[Broker]]</f>
        <v>AR</v>
      </c>
      <c r="AM2721" t="str">
        <f>MIS[[#This Row],[ClientID]]</f>
        <v>JPF1V101</v>
      </c>
    </row>
    <row r="2722" spans="1:39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293.05</v>
      </c>
      <c r="AE2722">
        <f>MIS[[#This Row],[OrderAverageTradedPrice]]*MIS[[#This Row],[OrderQuantity]]</f>
        <v>15024</v>
      </c>
      <c r="AF2722">
        <f>MIS[[#This Row],[LTP]]*MIS[[#This Row],[OrderQuantity]]</f>
        <v>11722</v>
      </c>
      <c r="AG2722">
        <f>IF(MIS[[#This Row],[OrderSide]]="SELL",MIS[[#This Row],[VALUE]]-MIS[[#This Row],[LIVE_VALUE]],MIS[[#This Row],[LIVE_VALUE]]-MIS[[#This Row],[VALUE]])</f>
        <v>3302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2" t="str">
        <f>MIS[[#This Row],[TRADING SYMBOL]]</f>
        <v>SENSEX2552082200PE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NOTREND</v>
      </c>
      <c r="AL2722" t="str">
        <f>MIS[[#This Row],[Broker]]</f>
        <v>AR</v>
      </c>
      <c r="AM2722" t="str">
        <f>MIS[[#This Row],[ClientID]]</f>
        <v>JPF1V101</v>
      </c>
    </row>
    <row r="2723" spans="1:39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55.45</v>
      </c>
      <c r="AE2723">
        <f>MIS[[#This Row],[OrderAverageTradedPrice]]*MIS[[#This Row],[OrderQuantity]]</f>
        <v>1625</v>
      </c>
      <c r="AF2723">
        <f>MIS[[#This Row],[LTP]]*MIS[[#This Row],[OrderQuantity]]</f>
        <v>1109</v>
      </c>
      <c r="AG2723">
        <f>IF(MIS[[#This Row],[OrderSide]]="SELL",MIS[[#This Row],[VALUE]]-MIS[[#This Row],[LIVE_VALUE]],MIS[[#This Row],[LIVE_VALUE]]-MIS[[#This Row],[VALUE]])</f>
        <v>-516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SENSEX2552083400CE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  <c r="AL2723" t="str">
        <f>MIS[[#This Row],[Broker]]</f>
        <v>AR</v>
      </c>
      <c r="AM2723" t="str">
        <f>MIS[[#This Row],[ClientID]]</f>
        <v>JPF1V101</v>
      </c>
    </row>
    <row r="2724" spans="1:39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58.95</v>
      </c>
      <c r="AE2724">
        <f>MIS[[#This Row],[OrderAverageTradedPrice]]*MIS[[#This Row],[OrderQuantity]]</f>
        <v>1851</v>
      </c>
      <c r="AF2724">
        <f>MIS[[#This Row],[LTP]]*MIS[[#This Row],[OrderQuantity]]</f>
        <v>1179</v>
      </c>
      <c r="AG2724">
        <f>IF(MIS[[#This Row],[OrderSide]]="SELL",MIS[[#This Row],[VALUE]]-MIS[[#This Row],[LIVE_VALUE]],MIS[[#This Row],[LIVE_VALUE]]-MIS[[#This Row],[VALUE]])</f>
        <v>-672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SENSEX2552081100PE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  <c r="AL2724" t="str">
        <f>MIS[[#This Row],[Broker]]</f>
        <v>AR</v>
      </c>
      <c r="AM2724" t="str">
        <f>MIS[[#This Row],[ClientID]]</f>
        <v>JPF1V164</v>
      </c>
    </row>
    <row r="2725" spans="1:39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377</v>
      </c>
      <c r="AE2725">
        <f>MIS[[#This Row],[OrderAverageTradedPrice]]*MIS[[#This Row],[OrderQuantity]]</f>
        <v>8801</v>
      </c>
      <c r="AF2725">
        <f>MIS[[#This Row],[LTP]]*MIS[[#This Row],[OrderQuantity]]</f>
        <v>7540</v>
      </c>
      <c r="AG2725">
        <f>IF(MIS[[#This Row],[OrderSide]]="SELL",MIS[[#This Row],[VALUE]]-MIS[[#This Row],[LIVE_VALUE]],MIS[[#This Row],[LIVE_VALUE]]-MIS[[#This Row],[VALUE]])</f>
        <v>1261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5" t="str">
        <f>MIS[[#This Row],[TRADING SYMBOL]]</f>
        <v>SENSEX2552082200CE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NOTREND</v>
      </c>
      <c r="AL2725" t="str">
        <f>MIS[[#This Row],[Broker]]</f>
        <v>AR</v>
      </c>
      <c r="AM2725" t="str">
        <f>MIS[[#This Row],[ClientID]]</f>
        <v>JPF1V179</v>
      </c>
    </row>
    <row r="2726" spans="1:39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65.75</v>
      </c>
      <c r="AE2726">
        <f>MIS[[#This Row],[OrderAverageTradedPrice]]*MIS[[#This Row],[OrderQuantity]]</f>
        <v>1900</v>
      </c>
      <c r="AF2726">
        <f>MIS[[#This Row],[LTP]]*MIS[[#This Row],[OrderQuantity]]</f>
        <v>1315</v>
      </c>
      <c r="AG2726">
        <f>IF(MIS[[#This Row],[OrderSide]]="SELL",MIS[[#This Row],[VALUE]]-MIS[[#This Row],[LIVE_VALUE]],MIS[[#This Row],[LIVE_VALUE]]-MIS[[#This Row],[VALUE]])</f>
        <v>-585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SENSEX2552083300CE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  <c r="AL2726" t="str">
        <f>MIS[[#This Row],[Broker]]</f>
        <v>AR</v>
      </c>
      <c r="AM2726" t="str">
        <f>MIS[[#This Row],[ClientID]]</f>
        <v>JPF1V179</v>
      </c>
    </row>
    <row r="2727" spans="1:39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46.6</v>
      </c>
      <c r="AE2727">
        <f>MIS[[#This Row],[OrderAverageTradedPrice]]*MIS[[#This Row],[OrderQuantity]]</f>
        <v>2819</v>
      </c>
      <c r="AF2727">
        <f>MIS[[#This Row],[LTP]]*MIS[[#This Row],[OrderQuantity]]</f>
        <v>1864</v>
      </c>
      <c r="AG2727">
        <f>IF(MIS[[#This Row],[OrderSide]]="SELL",MIS[[#This Row],[VALUE]]-MIS[[#This Row],[LIVE_VALUE]],MIS[[#This Row],[LIVE_VALUE]]-MIS[[#This Row],[VALUE]])</f>
        <v>-955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SENSEX2552083500CE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  <c r="AL2727" t="str">
        <f>MIS[[#This Row],[Broker]]</f>
        <v>AR</v>
      </c>
      <c r="AM2727" t="str">
        <f>MIS[[#This Row],[ClientID]]</f>
        <v>JPF1Y102</v>
      </c>
    </row>
    <row r="2728" spans="1:39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58.95</v>
      </c>
      <c r="AE2728">
        <f>MIS[[#This Row],[OrderAverageTradedPrice]]*MIS[[#This Row],[OrderQuantity]]</f>
        <v>3699</v>
      </c>
      <c r="AF2728">
        <f>MIS[[#This Row],[LTP]]*MIS[[#This Row],[OrderQuantity]]</f>
        <v>2358</v>
      </c>
      <c r="AG2728">
        <f>IF(MIS[[#This Row],[OrderSide]]="SELL",MIS[[#This Row],[VALUE]]-MIS[[#This Row],[LIVE_VALUE]],MIS[[#This Row],[LIVE_VALUE]]-MIS[[#This Row],[VALUE]])</f>
        <v>-1341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SENSEX2552081100PE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  <c r="AL2728" t="str">
        <f>MIS[[#This Row],[Broker]]</f>
        <v>AR</v>
      </c>
      <c r="AM2728" t="str">
        <f>MIS[[#This Row],[ClientID]]</f>
        <v>JPP032</v>
      </c>
    </row>
    <row r="2729" spans="1:39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65.75</v>
      </c>
      <c r="AE2729">
        <f>MIS[[#This Row],[OrderAverageTradedPrice]]*MIS[[#This Row],[OrderQuantity]]</f>
        <v>1898</v>
      </c>
      <c r="AF2729">
        <f>MIS[[#This Row],[LTP]]*MIS[[#This Row],[OrderQuantity]]</f>
        <v>1315</v>
      </c>
      <c r="AG2729">
        <f>IF(MIS[[#This Row],[OrderSide]]="SELL",MIS[[#This Row],[VALUE]]-MIS[[#This Row],[LIVE_VALUE]],MIS[[#This Row],[LIVE_VALUE]]-MIS[[#This Row],[VALUE]])</f>
        <v>-583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SENSEX2552083300CE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  <c r="AL2729" t="str">
        <f>MIS[[#This Row],[Broker]]</f>
        <v>AR</v>
      </c>
      <c r="AM2729" t="str">
        <f>MIS[[#This Row],[ClientID]]</f>
        <v>JPS10S109</v>
      </c>
    </row>
    <row r="2730" spans="1:39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65.75</v>
      </c>
      <c r="AE2730">
        <f>MIS[[#This Row],[OrderAverageTradedPrice]]*MIS[[#This Row],[OrderQuantity]]</f>
        <v>1899</v>
      </c>
      <c r="AF2730">
        <f>MIS[[#This Row],[LTP]]*MIS[[#This Row],[OrderQuantity]]</f>
        <v>1315</v>
      </c>
      <c r="AG2730">
        <f>IF(MIS[[#This Row],[OrderSide]]="SELL",MIS[[#This Row],[VALUE]]-MIS[[#This Row],[LIVE_VALUE]],MIS[[#This Row],[LIVE_VALUE]]-MIS[[#This Row],[VALUE]])</f>
        <v>-584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SENSEX2552083300CE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  <c r="AL2730" t="str">
        <f>MIS[[#This Row],[Broker]]</f>
        <v>AR</v>
      </c>
      <c r="AM2730" t="str">
        <f>MIS[[#This Row],[ClientID]]</f>
        <v>JPS10U102</v>
      </c>
    </row>
    <row r="2731" spans="1:39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58.95</v>
      </c>
      <c r="AE2731">
        <f>MIS[[#This Row],[OrderAverageTradedPrice]]*MIS[[#This Row],[OrderQuantity]]</f>
        <v>1849</v>
      </c>
      <c r="AF2731">
        <f>MIS[[#This Row],[LTP]]*MIS[[#This Row],[OrderQuantity]]</f>
        <v>1179</v>
      </c>
      <c r="AG2731">
        <f>IF(MIS[[#This Row],[OrderSide]]="SELL",MIS[[#This Row],[VALUE]]-MIS[[#This Row],[LIVE_VALUE]],MIS[[#This Row],[LIVE_VALUE]]-MIS[[#This Row],[VALUE]])</f>
        <v>-670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SENSEX2552081100PE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  <c r="AL2731" t="str">
        <f>MIS[[#This Row],[Broker]]</f>
        <v>AR</v>
      </c>
      <c r="AM2731" t="str">
        <f>MIS[[#This Row],[ClientID]]</f>
        <v>JPS7N102</v>
      </c>
    </row>
    <row r="2732" spans="1:39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65.75</v>
      </c>
      <c r="AE2732">
        <f>MIS[[#This Row],[OrderAverageTradedPrice]]*MIS[[#This Row],[OrderQuantity]]</f>
        <v>9499</v>
      </c>
      <c r="AF2732">
        <f>MIS[[#This Row],[LTP]]*MIS[[#This Row],[OrderQuantity]]</f>
        <v>6575</v>
      </c>
      <c r="AG2732">
        <f>IF(MIS[[#This Row],[OrderSide]]="SELL",MIS[[#This Row],[VALUE]]-MIS[[#This Row],[LIVE_VALUE]],MIS[[#This Row],[LIVE_VALUE]]-MIS[[#This Row],[VALUE]])</f>
        <v>-2924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SENSEX2552083300CE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  <c r="AL2732" t="str">
        <f>MIS[[#This Row],[Broker]]</f>
        <v>JM</v>
      </c>
      <c r="AM2732" t="str">
        <f>MIS[[#This Row],[ClientID]]</f>
        <v>12314927</v>
      </c>
    </row>
    <row r="2733" spans="1:39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55.45</v>
      </c>
      <c r="AE2733">
        <f>MIS[[#This Row],[OrderAverageTradedPrice]]*MIS[[#This Row],[OrderQuantity]]</f>
        <v>8128</v>
      </c>
      <c r="AF2733">
        <f>MIS[[#This Row],[LTP]]*MIS[[#This Row],[OrderQuantity]]</f>
        <v>5545</v>
      </c>
      <c r="AG2733">
        <f>IF(MIS[[#This Row],[OrderSide]]="SELL",MIS[[#This Row],[VALUE]]-MIS[[#This Row],[LIVE_VALUE]],MIS[[#This Row],[LIVE_VALUE]]-MIS[[#This Row],[VALUE]])</f>
        <v>-2583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SENSEX2552083400CE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  <c r="AL2733" t="str">
        <f>MIS[[#This Row],[Broker]]</f>
        <v>JM</v>
      </c>
      <c r="AM2733" t="str">
        <f>MIS[[#This Row],[ClientID]]</f>
        <v>12314927</v>
      </c>
    </row>
    <row r="2734" spans="1:39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46.6</v>
      </c>
      <c r="AE2734">
        <f>MIS[[#This Row],[OrderAverageTradedPrice]]*MIS[[#This Row],[OrderQuantity]]</f>
        <v>7038</v>
      </c>
      <c r="AF2734">
        <f>MIS[[#This Row],[LTP]]*MIS[[#This Row],[OrderQuantity]]</f>
        <v>4660</v>
      </c>
      <c r="AG2734">
        <f>IF(MIS[[#This Row],[OrderSide]]="SELL",MIS[[#This Row],[VALUE]]-MIS[[#This Row],[LIVE_VALUE]],MIS[[#This Row],[LIVE_VALUE]]-MIS[[#This Row],[VALUE]])</f>
        <v>-2378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SENSEX2552083500CE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  <c r="AL2734" t="str">
        <f>MIS[[#This Row],[Broker]]</f>
        <v>JM</v>
      </c>
      <c r="AM2734" t="str">
        <f>MIS[[#This Row],[ClientID]]</f>
        <v>12314927</v>
      </c>
    </row>
    <row r="2735" spans="1:39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66.5</v>
      </c>
      <c r="AE2735">
        <f>MIS[[#This Row],[OrderAverageTradedPrice]]*MIS[[#This Row],[OrderQuantity]]</f>
        <v>6264.99999999996</v>
      </c>
      <c r="AF2735">
        <f>MIS[[#This Row],[LTP]]*MIS[[#This Row],[OrderQuantity]]</f>
        <v>3990</v>
      </c>
      <c r="AG2735">
        <f>IF(MIS[[#This Row],[OrderSide]]="SELL",MIS[[#This Row],[VALUE]]-MIS[[#This Row],[LIVE_VALUE]],MIS[[#This Row],[LIVE_VALUE]]-MIS[[#This Row],[VALUE]])</f>
        <v>-2274.99999999996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SENSEX2552081200PE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  <c r="AL2735" t="str">
        <f>MIS[[#This Row],[Broker]]</f>
        <v>MO</v>
      </c>
      <c r="AM2735" t="str">
        <f>MIS[[#This Row],[ClientID]]</f>
        <v>FINE1F02</v>
      </c>
    </row>
    <row r="2736" spans="1:39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66.5</v>
      </c>
      <c r="AE2736">
        <f>MIS[[#This Row],[OrderAverageTradedPrice]]*MIS[[#This Row],[OrderQuantity]]</f>
        <v>8352</v>
      </c>
      <c r="AF2736">
        <f>MIS[[#This Row],[LTP]]*MIS[[#This Row],[OrderQuantity]]</f>
        <v>5320</v>
      </c>
      <c r="AG2736">
        <f>IF(MIS[[#This Row],[OrderSide]]="SELL",MIS[[#This Row],[VALUE]]-MIS[[#This Row],[LIVE_VALUE]],MIS[[#This Row],[LIVE_VALUE]]-MIS[[#This Row],[VALUE]])</f>
        <v>-3032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SENSEX2552081200PE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  <c r="AL2736" t="str">
        <f>MIS[[#This Row],[Broker]]</f>
        <v>MO</v>
      </c>
      <c r="AM2736" t="str">
        <f>MIS[[#This Row],[ClientID]]</f>
        <v>OMDLAS1215</v>
      </c>
    </row>
    <row r="2737" spans="1:39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75.650000000000006</v>
      </c>
      <c r="AE2737">
        <f>MIS[[#This Row],[OrderAverageTradedPrice]]*MIS[[#This Row],[OrderQuantity]]</f>
        <v>2370</v>
      </c>
      <c r="AF2737">
        <f>MIS[[#This Row],[LTP]]*MIS[[#This Row],[OrderQuantity]]</f>
        <v>1513</v>
      </c>
      <c r="AG2737">
        <f>IF(MIS[[#This Row],[OrderSide]]="SELL",MIS[[#This Row],[VALUE]]-MIS[[#This Row],[LIVE_VALUE]],MIS[[#This Row],[LIVE_VALUE]]-MIS[[#This Row],[VALUE]])</f>
        <v>-857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SENSEX2552081300PE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  <c r="AL2737" t="str">
        <f>MIS[[#This Row],[Broker]]</f>
        <v>MO</v>
      </c>
      <c r="AM2737" t="str">
        <f>MIS[[#This Row],[ClientID]]</f>
        <v>OMDLAS1223</v>
      </c>
    </row>
    <row r="2738" spans="1:39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58.95</v>
      </c>
      <c r="AE2738">
        <f>MIS[[#This Row],[OrderAverageTradedPrice]]*MIS[[#This Row],[OrderQuantity]]</f>
        <v>1848</v>
      </c>
      <c r="AF2738">
        <f>MIS[[#This Row],[LTP]]*MIS[[#This Row],[OrderQuantity]]</f>
        <v>1179</v>
      </c>
      <c r="AG2738">
        <f>IF(MIS[[#This Row],[OrderSide]]="SELL",MIS[[#This Row],[VALUE]]-MIS[[#This Row],[LIVE_VALUE]],MIS[[#This Row],[LIVE_VALUE]]-MIS[[#This Row],[VALUE]])</f>
        <v>-669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SENSEX2552081100PE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  <c r="AL2738" t="str">
        <f>MIS[[#This Row],[Broker]]</f>
        <v>MO</v>
      </c>
      <c r="AM2738" t="str">
        <f>MIS[[#This Row],[ClientID]]</f>
        <v>OMDLAS1223</v>
      </c>
    </row>
    <row r="2739" spans="1:39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66.5</v>
      </c>
      <c r="AE2739">
        <f>MIS[[#This Row],[OrderAverageTradedPrice]]*MIS[[#This Row],[OrderQuantity]]</f>
        <v>2092</v>
      </c>
      <c r="AF2739">
        <f>MIS[[#This Row],[LTP]]*MIS[[#This Row],[OrderQuantity]]</f>
        <v>1330</v>
      </c>
      <c r="AG2739">
        <f>IF(MIS[[#This Row],[OrderSide]]="SELL",MIS[[#This Row],[VALUE]]-MIS[[#This Row],[LIVE_VALUE]],MIS[[#This Row],[LIVE_VALUE]]-MIS[[#This Row],[VALUE]])</f>
        <v>-762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SENSEX2552081200PE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  <c r="AL2739" t="str">
        <f>MIS[[#This Row],[Broker]]</f>
        <v>MO</v>
      </c>
      <c r="AM2739" t="str">
        <f>MIS[[#This Row],[ClientID]]</f>
        <v>OMDLAS1223</v>
      </c>
    </row>
    <row r="2740" spans="1:39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58.95</v>
      </c>
      <c r="AE2740">
        <f>MIS[[#This Row],[OrderAverageTradedPrice]]*MIS[[#This Row],[OrderQuantity]]</f>
        <v>1846</v>
      </c>
      <c r="AF2740">
        <f>MIS[[#This Row],[LTP]]*MIS[[#This Row],[OrderQuantity]]</f>
        <v>1179</v>
      </c>
      <c r="AG2740">
        <f>IF(MIS[[#This Row],[OrderSide]]="SELL",MIS[[#This Row],[VALUE]]-MIS[[#This Row],[LIVE_VALUE]],MIS[[#This Row],[LIVE_VALUE]]-MIS[[#This Row],[VALUE]])</f>
        <v>-667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  <c r="AL2740" t="str">
        <f>MIS[[#This Row],[Broker]]</f>
        <v>MO</v>
      </c>
      <c r="AM2740" t="str">
        <f>MIS[[#This Row],[ClientID]]</f>
        <v>OMDLAS1230</v>
      </c>
    </row>
    <row r="2741" spans="1:39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66.5</v>
      </c>
      <c r="AE2741">
        <f>MIS[[#This Row],[OrderAverageTradedPrice]]*MIS[[#This Row],[OrderQuantity]]</f>
        <v>2088</v>
      </c>
      <c r="AF2741">
        <f>MIS[[#This Row],[LTP]]*MIS[[#This Row],[OrderQuantity]]</f>
        <v>1330</v>
      </c>
      <c r="AG2741">
        <f>IF(MIS[[#This Row],[OrderSide]]="SELL",MIS[[#This Row],[VALUE]]-MIS[[#This Row],[LIVE_VALUE]],MIS[[#This Row],[LIVE_VALUE]]-MIS[[#This Row],[VALUE]])</f>
        <v>-758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  <c r="AL2741" t="str">
        <f>MIS[[#This Row],[Broker]]</f>
        <v>MO</v>
      </c>
      <c r="AM2741" t="str">
        <f>MIS[[#This Row],[ClientID]]</f>
        <v>OMDLAS1230</v>
      </c>
    </row>
    <row r="2742" spans="1:39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46.6</v>
      </c>
      <c r="AE2742">
        <f>MIS[[#This Row],[OrderAverageTradedPrice]]*MIS[[#This Row],[OrderQuantity]]</f>
        <v>1409</v>
      </c>
      <c r="AF2742">
        <f>MIS[[#This Row],[LTP]]*MIS[[#This Row],[OrderQuantity]]</f>
        <v>932</v>
      </c>
      <c r="AG2742">
        <f>IF(MIS[[#This Row],[OrderSide]]="SELL",MIS[[#This Row],[VALUE]]-MIS[[#This Row],[LIVE_VALUE]],MIS[[#This Row],[LIVE_VALUE]]-MIS[[#This Row],[VALUE]])</f>
        <v>-477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SENSEX2552083500CE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  <c r="AL2742" t="str">
        <f>MIS[[#This Row],[Broker]]</f>
        <v>MO</v>
      </c>
      <c r="AM2742" t="str">
        <f>MIS[[#This Row],[ClientID]]</f>
        <v>OMDLAS1231</v>
      </c>
    </row>
    <row r="2743" spans="1:39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75.650000000000006</v>
      </c>
      <c r="AE2743">
        <f>MIS[[#This Row],[OrderAverageTradedPrice]]*MIS[[#This Row],[OrderQuantity]]</f>
        <v>2373</v>
      </c>
      <c r="AF2743">
        <f>MIS[[#This Row],[LTP]]*MIS[[#This Row],[OrderQuantity]]</f>
        <v>1513</v>
      </c>
      <c r="AG2743">
        <f>IF(MIS[[#This Row],[OrderSide]]="SELL",MIS[[#This Row],[VALUE]]-MIS[[#This Row],[LIVE_VALUE]],MIS[[#This Row],[LIVE_VALUE]]-MIS[[#This Row],[VALUE]])</f>
        <v>-860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SENSEX2552081300PE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  <c r="AL2743" t="str">
        <f>MIS[[#This Row],[Broker]]</f>
        <v>MO</v>
      </c>
      <c r="AM2743" t="str">
        <f>MIS[[#This Row],[ClientID]]</f>
        <v>OMDLAS1231</v>
      </c>
    </row>
    <row r="2744" spans="1:39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66.5</v>
      </c>
      <c r="AE2744">
        <f>MIS[[#This Row],[OrderAverageTradedPrice]]*MIS[[#This Row],[OrderQuantity]]</f>
        <v>12538.99999999992</v>
      </c>
      <c r="AF2744">
        <f>MIS[[#This Row],[LTP]]*MIS[[#This Row],[OrderQuantity]]</f>
        <v>7980</v>
      </c>
      <c r="AG2744">
        <f>IF(MIS[[#This Row],[OrderSide]]="SELL",MIS[[#This Row],[VALUE]]-MIS[[#This Row],[LIVE_VALUE]],MIS[[#This Row],[LIVE_VALUE]]-MIS[[#This Row],[VALUE]])</f>
        <v>-4558.99999999992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  <c r="AL2744" t="str">
        <f>MIS[[#This Row],[Broker]]</f>
        <v>MO</v>
      </c>
      <c r="AM2744" t="str">
        <f>MIS[[#This Row],[ClientID]]</f>
        <v>SHSS083</v>
      </c>
    </row>
    <row r="2745" spans="1:39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46.6</v>
      </c>
      <c r="AE2745">
        <f>MIS[[#This Row],[OrderAverageTradedPrice]]*MIS[[#This Row],[OrderQuantity]]</f>
        <v>2812</v>
      </c>
      <c r="AF2745">
        <f>MIS[[#This Row],[LTP]]*MIS[[#This Row],[OrderQuantity]]</f>
        <v>1864</v>
      </c>
      <c r="AG2745">
        <f>IF(MIS[[#This Row],[OrderSide]]="SELL",MIS[[#This Row],[VALUE]]-MIS[[#This Row],[LIVE_VALUE]],MIS[[#This Row],[LIVE_VALUE]]-MIS[[#This Row],[VALUE]])</f>
        <v>-948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SENSEX2552083500CE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  <c r="AL2745" t="str">
        <f>MIS[[#This Row],[Broker]]</f>
        <v>AR</v>
      </c>
      <c r="AM2745" t="str">
        <f>MIS[[#This Row],[ClientID]]</f>
        <v>GDL1R112</v>
      </c>
    </row>
    <row r="2746" spans="1:39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46.6</v>
      </c>
      <c r="AE2746">
        <f>MIS[[#This Row],[OrderAverageTradedPrice]]*MIS[[#This Row],[OrderQuantity]]</f>
        <v>2818</v>
      </c>
      <c r="AF2746">
        <f>MIS[[#This Row],[LTP]]*MIS[[#This Row],[OrderQuantity]]</f>
        <v>1864</v>
      </c>
      <c r="AG2746">
        <f>IF(MIS[[#This Row],[OrderSide]]="SELL",MIS[[#This Row],[VALUE]]-MIS[[#This Row],[LIVE_VALUE]],MIS[[#This Row],[LIVE_VALUE]]-MIS[[#This Row],[VALUE]])</f>
        <v>-954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SENSEX2552083500CE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  <c r="AL2746" t="str">
        <f>MIS[[#This Row],[Broker]]</f>
        <v>AR</v>
      </c>
      <c r="AM2746" t="str">
        <f>MIS[[#This Row],[ClientID]]</f>
        <v>GDLC2R124</v>
      </c>
    </row>
    <row r="2747" spans="1:39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65.75</v>
      </c>
      <c r="AE2747">
        <f>MIS[[#This Row],[OrderAverageTradedPrice]]*MIS[[#This Row],[OrderQuantity]]</f>
        <v>3792</v>
      </c>
      <c r="AF2747">
        <f>MIS[[#This Row],[LTP]]*MIS[[#This Row],[OrderQuantity]]</f>
        <v>2630</v>
      </c>
      <c r="AG2747">
        <f>IF(MIS[[#This Row],[OrderSide]]="SELL",MIS[[#This Row],[VALUE]]-MIS[[#This Row],[LIVE_VALUE]],MIS[[#This Row],[LIVE_VALUE]]-MIS[[#This Row],[VALUE]])</f>
        <v>-1162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SENSEX2552083300CE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  <c r="AL2747" t="str">
        <f>MIS[[#This Row],[Broker]]</f>
        <v>AR</v>
      </c>
      <c r="AM2747" t="str">
        <f>MIS[[#This Row],[ClientID]]</f>
        <v>GKOHNA327</v>
      </c>
    </row>
    <row r="2748" spans="1:39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46.6</v>
      </c>
      <c r="AE2748">
        <f>MIS[[#This Row],[OrderAverageTradedPrice]]*MIS[[#This Row],[OrderQuantity]]</f>
        <v>2816</v>
      </c>
      <c r="AF2748">
        <f>MIS[[#This Row],[LTP]]*MIS[[#This Row],[OrderQuantity]]</f>
        <v>1864</v>
      </c>
      <c r="AG2748">
        <f>IF(MIS[[#This Row],[OrderSide]]="SELL",MIS[[#This Row],[VALUE]]-MIS[[#This Row],[LIVE_VALUE]],MIS[[#This Row],[LIVE_VALUE]]-MIS[[#This Row],[VALUE]])</f>
        <v>-952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SENSEX2552083500CE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  <c r="AL2748" t="str">
        <f>MIS[[#This Row],[Broker]]</f>
        <v>AR</v>
      </c>
      <c r="AM2748" t="str">
        <f>MIS[[#This Row],[ClientID]]</f>
        <v>HOT133</v>
      </c>
    </row>
    <row r="2749" spans="1:39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46.6</v>
      </c>
      <c r="AE2749">
        <f>MIS[[#This Row],[OrderAverageTradedPrice]]*MIS[[#This Row],[OrderQuantity]]</f>
        <v>2818</v>
      </c>
      <c r="AF2749">
        <f>MIS[[#This Row],[LTP]]*MIS[[#This Row],[OrderQuantity]]</f>
        <v>1864</v>
      </c>
      <c r="AG2749">
        <f>IF(MIS[[#This Row],[OrderSide]]="SELL",MIS[[#This Row],[VALUE]]-MIS[[#This Row],[LIVE_VALUE]],MIS[[#This Row],[LIVE_VALUE]]-MIS[[#This Row],[VALUE]])</f>
        <v>-954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SENSEX2552083500CE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  <c r="AL2749" t="str">
        <f>MIS[[#This Row],[Broker]]</f>
        <v>AR</v>
      </c>
      <c r="AM2749" t="str">
        <f>MIS[[#This Row],[ClientID]]</f>
        <v>HYD5K129</v>
      </c>
    </row>
    <row r="2750" spans="1:39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75.650000000000006</v>
      </c>
      <c r="AE2750">
        <f>MIS[[#This Row],[OrderAverageTradedPrice]]*MIS[[#This Row],[OrderQuantity]]</f>
        <v>4736</v>
      </c>
      <c r="AF2750">
        <f>MIS[[#This Row],[LTP]]*MIS[[#This Row],[OrderQuantity]]</f>
        <v>3026</v>
      </c>
      <c r="AG2750">
        <f>IF(MIS[[#This Row],[OrderSide]]="SELL",MIS[[#This Row],[VALUE]]-MIS[[#This Row],[LIVE_VALUE]],MIS[[#This Row],[LIVE_VALUE]]-MIS[[#This Row],[VALUE]])</f>
        <v>-1710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SENSEX2552081300PE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  <c r="AL2750" t="str">
        <f>MIS[[#This Row],[Broker]]</f>
        <v>AR</v>
      </c>
      <c r="AM2750" t="str">
        <f>MIS[[#This Row],[ClientID]]</f>
        <v>HYD5K129</v>
      </c>
    </row>
    <row r="2751" spans="1:39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65.75</v>
      </c>
      <c r="AE2751">
        <f>MIS[[#This Row],[OrderAverageTradedPrice]]*MIS[[#This Row],[OrderQuantity]]</f>
        <v>1901</v>
      </c>
      <c r="AF2751">
        <f>MIS[[#This Row],[LTP]]*MIS[[#This Row],[OrderQuantity]]</f>
        <v>1315</v>
      </c>
      <c r="AG2751">
        <f>IF(MIS[[#This Row],[OrderSide]]="SELL",MIS[[#This Row],[VALUE]]-MIS[[#This Row],[LIVE_VALUE]],MIS[[#This Row],[LIVE_VALUE]]-MIS[[#This Row],[VALUE]])</f>
        <v>-586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SENSEX2552083300CE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  <c r="AL2751" t="str">
        <f>MIS[[#This Row],[Broker]]</f>
        <v>AR</v>
      </c>
      <c r="AM2751" t="str">
        <f>MIS[[#This Row],[ClientID]]</f>
        <v>JPF1A104</v>
      </c>
    </row>
    <row r="2752" spans="1:39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55.45</v>
      </c>
      <c r="AE2752">
        <f>MIS[[#This Row],[OrderAverageTradedPrice]]*MIS[[#This Row],[OrderQuantity]]</f>
        <v>1621</v>
      </c>
      <c r="AF2752">
        <f>MIS[[#This Row],[LTP]]*MIS[[#This Row],[OrderQuantity]]</f>
        <v>1109</v>
      </c>
      <c r="AG2752">
        <f>IF(MIS[[#This Row],[OrderSide]]="SELL",MIS[[#This Row],[VALUE]]-MIS[[#This Row],[LIVE_VALUE]],MIS[[#This Row],[LIVE_VALUE]]-MIS[[#This Row],[VALUE]])</f>
        <v>-512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SENSEX2552083400CE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  <c r="AL2752" t="str">
        <f>MIS[[#This Row],[Broker]]</f>
        <v>AR</v>
      </c>
      <c r="AM2752" t="str">
        <f>MIS[[#This Row],[ClientID]]</f>
        <v>JPF1A104</v>
      </c>
    </row>
    <row r="2753" spans="1:39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66.5</v>
      </c>
      <c r="AE2753">
        <f>MIS[[#This Row],[OrderAverageTradedPrice]]*MIS[[#This Row],[OrderQuantity]]</f>
        <v>2094</v>
      </c>
      <c r="AF2753">
        <f>MIS[[#This Row],[LTP]]*MIS[[#This Row],[OrderQuantity]]</f>
        <v>1330</v>
      </c>
      <c r="AG2753">
        <f>IF(MIS[[#This Row],[OrderSide]]="SELL",MIS[[#This Row],[VALUE]]-MIS[[#This Row],[LIVE_VALUE]],MIS[[#This Row],[LIVE_VALUE]]-MIS[[#This Row],[VALUE]])</f>
        <v>-764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SENSEX2552081200PE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  <c r="AL2753" t="str">
        <f>MIS[[#This Row],[Broker]]</f>
        <v>AR</v>
      </c>
      <c r="AM2753" t="str">
        <f>MIS[[#This Row],[ClientID]]</f>
        <v>JPF1A121</v>
      </c>
    </row>
    <row r="2754" spans="1:39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46.6</v>
      </c>
      <c r="AE2754">
        <f>MIS[[#This Row],[OrderAverageTradedPrice]]*MIS[[#This Row],[OrderQuantity]]</f>
        <v>1408</v>
      </c>
      <c r="AF2754">
        <f>MIS[[#This Row],[LTP]]*MIS[[#This Row],[OrderQuantity]]</f>
        <v>932</v>
      </c>
      <c r="AG2754">
        <f>IF(MIS[[#This Row],[OrderSide]]="SELL",MIS[[#This Row],[VALUE]]-MIS[[#This Row],[LIVE_VALUE]],MIS[[#This Row],[LIVE_VALUE]]-MIS[[#This Row],[VALUE]])</f>
        <v>-476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SENSEX2552083500CE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  <c r="AL2754" t="str">
        <f>MIS[[#This Row],[Broker]]</f>
        <v>AR</v>
      </c>
      <c r="AM2754" t="str">
        <f>MIS[[#This Row],[ClientID]]</f>
        <v>JPF1A184</v>
      </c>
    </row>
    <row r="2755" spans="1:39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75.650000000000006</v>
      </c>
      <c r="AE2755">
        <f>MIS[[#This Row],[OrderAverageTradedPrice]]*MIS[[#This Row],[OrderQuantity]]</f>
        <v>2375</v>
      </c>
      <c r="AF2755">
        <f>MIS[[#This Row],[LTP]]*MIS[[#This Row],[OrderQuantity]]</f>
        <v>1513</v>
      </c>
      <c r="AG2755">
        <f>IF(MIS[[#This Row],[OrderSide]]="SELL",MIS[[#This Row],[VALUE]]-MIS[[#This Row],[LIVE_VALUE]],MIS[[#This Row],[LIVE_VALUE]]-MIS[[#This Row],[VALUE]])</f>
        <v>-862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SENSEX2552081300PE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  <c r="AL2755" t="str">
        <f>MIS[[#This Row],[Broker]]</f>
        <v>AR</v>
      </c>
      <c r="AM2755" t="str">
        <f>MIS[[#This Row],[ClientID]]</f>
        <v>JPF1A184</v>
      </c>
    </row>
    <row r="2756" spans="1:39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293.05</v>
      </c>
      <c r="AE2756">
        <f>MIS[[#This Row],[OrderAverageTradedPrice]]*MIS[[#This Row],[OrderQuantity]]</f>
        <v>15001</v>
      </c>
      <c r="AF2756">
        <f>MIS[[#This Row],[LTP]]*MIS[[#This Row],[OrderQuantity]]</f>
        <v>11722</v>
      </c>
      <c r="AG2756">
        <f>IF(MIS[[#This Row],[OrderSide]]="SELL",MIS[[#This Row],[VALUE]]-MIS[[#This Row],[LIVE_VALUE]],MIS[[#This Row],[LIVE_VALUE]]-MIS[[#This Row],[VALUE]])</f>
        <v>3279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6" t="str">
        <f>MIS[[#This Row],[TRADING SYMBOL]]</f>
        <v>SENSEX2552082200PE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NOTREND</v>
      </c>
      <c r="AL2756" t="str">
        <f>MIS[[#This Row],[Broker]]</f>
        <v>AR</v>
      </c>
      <c r="AM2756" t="str">
        <f>MIS[[#This Row],[ClientID]]</f>
        <v>JPF1A187</v>
      </c>
    </row>
    <row r="2757" spans="1:39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293.05</v>
      </c>
      <c r="AE2757">
        <f>MIS[[#This Row],[OrderAverageTradedPrice]]*MIS[[#This Row],[OrderQuantity]]</f>
        <v>7509</v>
      </c>
      <c r="AF2757">
        <f>MIS[[#This Row],[LTP]]*MIS[[#This Row],[OrderQuantity]]</f>
        <v>5861</v>
      </c>
      <c r="AG2757">
        <f>IF(MIS[[#This Row],[OrderSide]]="SELL",MIS[[#This Row],[VALUE]]-MIS[[#This Row],[LIVE_VALUE]],MIS[[#This Row],[LIVE_VALUE]]-MIS[[#This Row],[VALUE]])</f>
        <v>1648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7" t="str">
        <f>MIS[[#This Row],[TRADING SYMBOL]]</f>
        <v>SENSEX2552082200PE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NOTREND</v>
      </c>
      <c r="AL2757" t="str">
        <f>MIS[[#This Row],[Broker]]</f>
        <v>AR</v>
      </c>
      <c r="AM2757" t="str">
        <f>MIS[[#This Row],[ClientID]]</f>
        <v>JPF1A200</v>
      </c>
    </row>
    <row r="2758" spans="1:39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55.45</v>
      </c>
      <c r="AE2758">
        <f>MIS[[#This Row],[OrderAverageTradedPrice]]*MIS[[#This Row],[OrderQuantity]]</f>
        <v>1626</v>
      </c>
      <c r="AF2758">
        <f>MIS[[#This Row],[LTP]]*MIS[[#This Row],[OrderQuantity]]</f>
        <v>1109</v>
      </c>
      <c r="AG2758">
        <f>IF(MIS[[#This Row],[OrderSide]]="SELL",MIS[[#This Row],[VALUE]]-MIS[[#This Row],[LIVE_VALUE]],MIS[[#This Row],[LIVE_VALUE]]-MIS[[#This Row],[VALUE]])</f>
        <v>-517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SENSEX2552083400CE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  <c r="AL2758" t="str">
        <f>MIS[[#This Row],[Broker]]</f>
        <v>AR</v>
      </c>
      <c r="AM2758" t="str">
        <f>MIS[[#This Row],[ClientID]]</f>
        <v>JPF1A200</v>
      </c>
    </row>
    <row r="2759" spans="1:39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293.05</v>
      </c>
      <c r="AE2759">
        <f>MIS[[#This Row],[OrderAverageTradedPrice]]*MIS[[#This Row],[OrderQuantity]]</f>
        <v>7500</v>
      </c>
      <c r="AF2759">
        <f>MIS[[#This Row],[LTP]]*MIS[[#This Row],[OrderQuantity]]</f>
        <v>5861</v>
      </c>
      <c r="AG2759">
        <f>IF(MIS[[#This Row],[OrderSide]]="SELL",MIS[[#This Row],[VALUE]]-MIS[[#This Row],[LIVE_VALUE]],MIS[[#This Row],[LIVE_VALUE]]-MIS[[#This Row],[VALUE]])</f>
        <v>1639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9" t="str">
        <f>MIS[[#This Row],[TRADING SYMBOL]]</f>
        <v>SENSEX2552082200PE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NOTREND</v>
      </c>
      <c r="AL2759" t="str">
        <f>MIS[[#This Row],[Broker]]</f>
        <v>AR</v>
      </c>
      <c r="AM2759" t="str">
        <f>MIS[[#This Row],[ClientID]]</f>
        <v>JPF1A206</v>
      </c>
    </row>
    <row r="2760" spans="1:39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66.5</v>
      </c>
      <c r="AE2760">
        <f>MIS[[#This Row],[OrderAverageTradedPrice]]*MIS[[#This Row],[OrderQuantity]]</f>
        <v>2088</v>
      </c>
      <c r="AF2760">
        <f>MIS[[#This Row],[LTP]]*MIS[[#This Row],[OrderQuantity]]</f>
        <v>1330</v>
      </c>
      <c r="AG2760">
        <f>IF(MIS[[#This Row],[OrderSide]]="SELL",MIS[[#This Row],[VALUE]]-MIS[[#This Row],[LIVE_VALUE]],MIS[[#This Row],[LIVE_VALUE]]-MIS[[#This Row],[VALUE]])</f>
        <v>-758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SENSEX2552081200PE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  <c r="AL2760" t="str">
        <f>MIS[[#This Row],[Broker]]</f>
        <v>AR</v>
      </c>
      <c r="AM2760" t="str">
        <f>MIS[[#This Row],[ClientID]]</f>
        <v>JPF1A206</v>
      </c>
    </row>
    <row r="2761" spans="1:39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46.6</v>
      </c>
      <c r="AE2761">
        <f>MIS[[#This Row],[OrderAverageTradedPrice]]*MIS[[#This Row],[OrderQuantity]]</f>
        <v>1406</v>
      </c>
      <c r="AF2761">
        <f>MIS[[#This Row],[LTP]]*MIS[[#This Row],[OrderQuantity]]</f>
        <v>932</v>
      </c>
      <c r="AG2761">
        <f>IF(MIS[[#This Row],[OrderSide]]="SELL",MIS[[#This Row],[VALUE]]-MIS[[#This Row],[LIVE_VALUE]],MIS[[#This Row],[LIVE_VALUE]]-MIS[[#This Row],[VALUE]])</f>
        <v>-474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SENSEX2552083500CE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  <c r="AL2761" t="str">
        <f>MIS[[#This Row],[Broker]]</f>
        <v>AR</v>
      </c>
      <c r="AM2761" t="str">
        <f>MIS[[#This Row],[ClientID]]</f>
        <v>JPF1A222</v>
      </c>
    </row>
    <row r="2762" spans="1:39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75.650000000000006</v>
      </c>
      <c r="AE2762">
        <f>MIS[[#This Row],[OrderAverageTradedPrice]]*MIS[[#This Row],[OrderQuantity]]</f>
        <v>2369</v>
      </c>
      <c r="AF2762">
        <f>MIS[[#This Row],[LTP]]*MIS[[#This Row],[OrderQuantity]]</f>
        <v>1513</v>
      </c>
      <c r="AG2762">
        <f>IF(MIS[[#This Row],[OrderSide]]="SELL",MIS[[#This Row],[VALUE]]-MIS[[#This Row],[LIVE_VALUE]],MIS[[#This Row],[LIVE_VALUE]]-MIS[[#This Row],[VALUE]])</f>
        <v>-856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SENSEX2552081300PE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  <c r="AL2762" t="str">
        <f>MIS[[#This Row],[Broker]]</f>
        <v>AR</v>
      </c>
      <c r="AM2762" t="str">
        <f>MIS[[#This Row],[ClientID]]</f>
        <v>JPF1D107</v>
      </c>
    </row>
    <row r="2763" spans="1:39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377</v>
      </c>
      <c r="AE2763">
        <f>MIS[[#This Row],[OrderAverageTradedPrice]]*MIS[[#This Row],[OrderQuantity]]</f>
        <v>52560</v>
      </c>
      <c r="AF2763">
        <f>MIS[[#This Row],[LTP]]*MIS[[#This Row],[OrderQuantity]]</f>
        <v>45240</v>
      </c>
      <c r="AG2763">
        <f>IF(MIS[[#This Row],[OrderSide]]="SELL",MIS[[#This Row],[VALUE]]-MIS[[#This Row],[LIVE_VALUE]],MIS[[#This Row],[LIVE_VALUE]]-MIS[[#This Row],[VALUE]])</f>
        <v>7320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3" t="str">
        <f>MIS[[#This Row],[TRADING SYMBOL]]</f>
        <v>SENSEX2552082200CE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NOTREND</v>
      </c>
      <c r="AL2763" t="str">
        <f>MIS[[#This Row],[Broker]]</f>
        <v>AR</v>
      </c>
      <c r="AM2763" t="str">
        <f>MIS[[#This Row],[ClientID]]</f>
        <v>JPF1D108</v>
      </c>
    </row>
    <row r="2764" spans="1:39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293.05</v>
      </c>
      <c r="AE2764">
        <f>MIS[[#This Row],[OrderAverageTradedPrice]]*MIS[[#This Row],[OrderQuantity]]</f>
        <v>14995</v>
      </c>
      <c r="AF2764">
        <f>MIS[[#This Row],[LTP]]*MIS[[#This Row],[OrderQuantity]]</f>
        <v>11722</v>
      </c>
      <c r="AG2764">
        <f>IF(MIS[[#This Row],[OrderSide]]="SELL",MIS[[#This Row],[VALUE]]-MIS[[#This Row],[LIVE_VALUE]],MIS[[#This Row],[LIVE_VALUE]]-MIS[[#This Row],[VALUE]])</f>
        <v>3273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4" t="str">
        <f>MIS[[#This Row],[TRADING SYMBOL]]</f>
        <v>SENSEX2552082200PE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NOTREND</v>
      </c>
      <c r="AL2764" t="str">
        <f>MIS[[#This Row],[Broker]]</f>
        <v>AR</v>
      </c>
      <c r="AM2764" t="str">
        <f>MIS[[#This Row],[ClientID]]</f>
        <v>JPF1D162</v>
      </c>
    </row>
    <row r="2765" spans="1:39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377</v>
      </c>
      <c r="AE2765">
        <f>MIS[[#This Row],[OrderAverageTradedPrice]]*MIS[[#This Row],[OrderQuantity]]</f>
        <v>8786</v>
      </c>
      <c r="AF2765">
        <f>MIS[[#This Row],[LTP]]*MIS[[#This Row],[OrderQuantity]]</f>
        <v>7540</v>
      </c>
      <c r="AG2765">
        <f>IF(MIS[[#This Row],[OrderSide]]="SELL",MIS[[#This Row],[VALUE]]-MIS[[#This Row],[LIVE_VALUE]],MIS[[#This Row],[LIVE_VALUE]]-MIS[[#This Row],[VALUE]])</f>
        <v>1246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5" t="str">
        <f>MIS[[#This Row],[TRADING SYMBOL]]</f>
        <v>SENSEX2552082200CE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NOTREND</v>
      </c>
      <c r="AL2765" t="str">
        <f>MIS[[#This Row],[Broker]]</f>
        <v>AR</v>
      </c>
      <c r="AM2765" t="str">
        <f>MIS[[#This Row],[ClientID]]</f>
        <v>JPF1D166</v>
      </c>
    </row>
    <row r="2766" spans="1:39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66.5</v>
      </c>
      <c r="AE2766">
        <f>MIS[[#This Row],[OrderAverageTradedPrice]]*MIS[[#This Row],[OrderQuantity]]</f>
        <v>2083</v>
      </c>
      <c r="AF2766">
        <f>MIS[[#This Row],[LTP]]*MIS[[#This Row],[OrderQuantity]]</f>
        <v>1330</v>
      </c>
      <c r="AG2766">
        <f>IF(MIS[[#This Row],[OrderSide]]="SELL",MIS[[#This Row],[VALUE]]-MIS[[#This Row],[LIVE_VALUE]],MIS[[#This Row],[LIVE_VALUE]]-MIS[[#This Row],[VALUE]])</f>
        <v>-753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  <c r="AL2766" t="str">
        <f>MIS[[#This Row],[Broker]]</f>
        <v>AR</v>
      </c>
      <c r="AM2766" t="str">
        <f>MIS[[#This Row],[ClientID]]</f>
        <v>JPF1D166</v>
      </c>
    </row>
    <row r="2767" spans="1:39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75.650000000000006</v>
      </c>
      <c r="AE2767">
        <f>MIS[[#This Row],[OrderAverageTradedPrice]]*MIS[[#This Row],[OrderQuantity]]</f>
        <v>2375</v>
      </c>
      <c r="AF2767">
        <f>MIS[[#This Row],[LTP]]*MIS[[#This Row],[OrderQuantity]]</f>
        <v>1513</v>
      </c>
      <c r="AG2767">
        <f>IF(MIS[[#This Row],[OrderSide]]="SELL",MIS[[#This Row],[VALUE]]-MIS[[#This Row],[LIVE_VALUE]],MIS[[#This Row],[LIVE_VALUE]]-MIS[[#This Row],[VALUE]])</f>
        <v>-862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  <c r="AL2767" t="str">
        <f>MIS[[#This Row],[Broker]]</f>
        <v>AR</v>
      </c>
      <c r="AM2767" t="str">
        <f>MIS[[#This Row],[ClientID]]</f>
        <v>JPF1G102</v>
      </c>
    </row>
    <row r="2768" spans="1:39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65.75</v>
      </c>
      <c r="AE2768">
        <f>MIS[[#This Row],[OrderAverageTradedPrice]]*MIS[[#This Row],[OrderQuantity]]</f>
        <v>1896</v>
      </c>
      <c r="AF2768">
        <f>MIS[[#This Row],[LTP]]*MIS[[#This Row],[OrderQuantity]]</f>
        <v>1315</v>
      </c>
      <c r="AG2768">
        <f>IF(MIS[[#This Row],[OrderSide]]="SELL",MIS[[#This Row],[VALUE]]-MIS[[#This Row],[LIVE_VALUE]],MIS[[#This Row],[LIVE_VALUE]]-MIS[[#This Row],[VALUE]])</f>
        <v>-581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SENSEX2552083300CE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  <c r="AL2768" t="str">
        <f>MIS[[#This Row],[Broker]]</f>
        <v>AR</v>
      </c>
      <c r="AM2768" t="str">
        <f>MIS[[#This Row],[ClientID]]</f>
        <v>JPF1G157</v>
      </c>
    </row>
    <row r="2769" spans="1:39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293.05</v>
      </c>
      <c r="AE2769">
        <f>MIS[[#This Row],[OrderAverageTradedPrice]]*MIS[[#This Row],[OrderQuantity]]</f>
        <v>7490</v>
      </c>
      <c r="AF2769">
        <f>MIS[[#This Row],[LTP]]*MIS[[#This Row],[OrderQuantity]]</f>
        <v>5861</v>
      </c>
      <c r="AG2769">
        <f>IF(MIS[[#This Row],[OrderSide]]="SELL",MIS[[#This Row],[VALUE]]-MIS[[#This Row],[LIVE_VALUE]],MIS[[#This Row],[LIVE_VALUE]]-MIS[[#This Row],[VALUE]])</f>
        <v>1629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9" t="str">
        <f>MIS[[#This Row],[TRADING SYMBOL]]</f>
        <v>SENSEX2552082200PE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NOTREND</v>
      </c>
      <c r="AL2769" t="str">
        <f>MIS[[#This Row],[Broker]]</f>
        <v>AR</v>
      </c>
      <c r="AM2769" t="str">
        <f>MIS[[#This Row],[ClientID]]</f>
        <v>JPF1H106</v>
      </c>
    </row>
    <row r="2770" spans="1:39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55.45</v>
      </c>
      <c r="AE2770">
        <f>MIS[[#This Row],[OrderAverageTradedPrice]]*MIS[[#This Row],[OrderQuantity]]</f>
        <v>1625</v>
      </c>
      <c r="AF2770">
        <f>MIS[[#This Row],[LTP]]*MIS[[#This Row],[OrderQuantity]]</f>
        <v>1109</v>
      </c>
      <c r="AG2770">
        <f>IF(MIS[[#This Row],[OrderSide]]="SELL",MIS[[#This Row],[VALUE]]-MIS[[#This Row],[LIVE_VALUE]],MIS[[#This Row],[LIVE_VALUE]]-MIS[[#This Row],[VALUE]])</f>
        <v>-516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SENSEX2552083400CE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  <c r="AL2770" t="str">
        <f>MIS[[#This Row],[Broker]]</f>
        <v>AR</v>
      </c>
      <c r="AM2770" t="str">
        <f>MIS[[#This Row],[ClientID]]</f>
        <v>JPF1H106</v>
      </c>
    </row>
    <row r="2771" spans="1:39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377</v>
      </c>
      <c r="AE2771">
        <f>MIS[[#This Row],[OrderAverageTradedPrice]]*MIS[[#This Row],[OrderQuantity]]</f>
        <v>8795</v>
      </c>
      <c r="AF2771">
        <f>MIS[[#This Row],[LTP]]*MIS[[#This Row],[OrderQuantity]]</f>
        <v>7540</v>
      </c>
      <c r="AG2771">
        <f>IF(MIS[[#This Row],[OrderSide]]="SELL",MIS[[#This Row],[VALUE]]-MIS[[#This Row],[LIVE_VALUE]],MIS[[#This Row],[LIVE_VALUE]]-MIS[[#This Row],[VALUE]])</f>
        <v>1255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1" t="str">
        <f>MIS[[#This Row],[TRADING SYMBOL]]</f>
        <v>SENSEX2552082200CE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NOTREND</v>
      </c>
      <c r="AL2771" t="str">
        <f>MIS[[#This Row],[Broker]]</f>
        <v>AR</v>
      </c>
      <c r="AM2771" t="str">
        <f>MIS[[#This Row],[ClientID]]</f>
        <v>JPF1J101</v>
      </c>
    </row>
    <row r="2772" spans="1:39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66.5</v>
      </c>
      <c r="AE2772">
        <f>MIS[[#This Row],[OrderAverageTradedPrice]]*MIS[[#This Row],[OrderQuantity]]</f>
        <v>2094</v>
      </c>
      <c r="AF2772">
        <f>MIS[[#This Row],[LTP]]*MIS[[#This Row],[OrderQuantity]]</f>
        <v>1330</v>
      </c>
      <c r="AG2772">
        <f>IF(MIS[[#This Row],[OrderSide]]="SELL",MIS[[#This Row],[VALUE]]-MIS[[#This Row],[LIVE_VALUE]],MIS[[#This Row],[LIVE_VALUE]]-MIS[[#This Row],[VALUE]])</f>
        <v>-764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  <c r="AL2772" t="str">
        <f>MIS[[#This Row],[Broker]]</f>
        <v>AR</v>
      </c>
      <c r="AM2772" t="str">
        <f>MIS[[#This Row],[ClientID]]</f>
        <v>JPF1J101</v>
      </c>
    </row>
    <row r="2773" spans="1:39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377</v>
      </c>
      <c r="AE2773">
        <f>MIS[[#This Row],[OrderAverageTradedPrice]]*MIS[[#This Row],[OrderQuantity]]</f>
        <v>8801</v>
      </c>
      <c r="AF2773">
        <f>MIS[[#This Row],[LTP]]*MIS[[#This Row],[OrderQuantity]]</f>
        <v>7540</v>
      </c>
      <c r="AG2773">
        <f>IF(MIS[[#This Row],[OrderSide]]="SELL",MIS[[#This Row],[VALUE]]-MIS[[#This Row],[LIVE_VALUE]],MIS[[#This Row],[LIVE_VALUE]]-MIS[[#This Row],[VALUE]])</f>
        <v>1261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3" t="str">
        <f>MIS[[#This Row],[TRADING SYMBOL]]</f>
        <v>SENSEX2552082200CE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NOTREND</v>
      </c>
      <c r="AL2773" t="str">
        <f>MIS[[#This Row],[Broker]]</f>
        <v>AR</v>
      </c>
      <c r="AM2773" t="str">
        <f>MIS[[#This Row],[ClientID]]</f>
        <v>JPF1K163</v>
      </c>
    </row>
    <row r="2774" spans="1:39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293.05</v>
      </c>
      <c r="AE2774">
        <f>MIS[[#This Row],[OrderAverageTradedPrice]]*MIS[[#This Row],[OrderQuantity]]</f>
        <v>7493</v>
      </c>
      <c r="AF2774">
        <f>MIS[[#This Row],[LTP]]*MIS[[#This Row],[OrderQuantity]]</f>
        <v>5861</v>
      </c>
      <c r="AG2774">
        <f>IF(MIS[[#This Row],[OrderSide]]="SELL",MIS[[#This Row],[VALUE]]-MIS[[#This Row],[LIVE_VALUE]],MIS[[#This Row],[LIVE_VALUE]]-MIS[[#This Row],[VALUE]])</f>
        <v>1632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4" t="str">
        <f>MIS[[#This Row],[TRADING SYMBOL]]</f>
        <v>SENSEX2552082200PE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NOTREND</v>
      </c>
      <c r="AL2774" t="str">
        <f>MIS[[#This Row],[Broker]]</f>
        <v>AR</v>
      </c>
      <c r="AM2774" t="str">
        <f>MIS[[#This Row],[ClientID]]</f>
        <v>JPF1K163</v>
      </c>
    </row>
    <row r="2775" spans="1:39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65.75</v>
      </c>
      <c r="AE2775">
        <f>MIS[[#This Row],[OrderAverageTradedPrice]]*MIS[[#This Row],[OrderQuantity]]</f>
        <v>1902</v>
      </c>
      <c r="AF2775">
        <f>MIS[[#This Row],[LTP]]*MIS[[#This Row],[OrderQuantity]]</f>
        <v>1315</v>
      </c>
      <c r="AG2775">
        <f>IF(MIS[[#This Row],[OrderSide]]="SELL",MIS[[#This Row],[VALUE]]-MIS[[#This Row],[LIVE_VALUE]],MIS[[#This Row],[LIVE_VALUE]]-MIS[[#This Row],[VALUE]])</f>
        <v>-587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SENSEX2552083300CE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  <c r="AL2775" t="str">
        <f>MIS[[#This Row],[Broker]]</f>
        <v>AR</v>
      </c>
      <c r="AM2775" t="str">
        <f>MIS[[#This Row],[ClientID]]</f>
        <v>JPF1K163</v>
      </c>
    </row>
    <row r="2776" spans="1:39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55.45</v>
      </c>
      <c r="AE2776">
        <f>MIS[[#This Row],[OrderAverageTradedPrice]]*MIS[[#This Row],[OrderQuantity]]</f>
        <v>1625</v>
      </c>
      <c r="AF2776">
        <f>MIS[[#This Row],[LTP]]*MIS[[#This Row],[OrderQuantity]]</f>
        <v>1109</v>
      </c>
      <c r="AG2776">
        <f>IF(MIS[[#This Row],[OrderSide]]="SELL",MIS[[#This Row],[VALUE]]-MIS[[#This Row],[LIVE_VALUE]],MIS[[#This Row],[LIVE_VALUE]]-MIS[[#This Row],[VALUE]])</f>
        <v>-516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SENSEX2552083400CE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  <c r="AL2776" t="str">
        <f>MIS[[#This Row],[Broker]]</f>
        <v>AR</v>
      </c>
      <c r="AM2776" t="str">
        <f>MIS[[#This Row],[ClientID]]</f>
        <v>JPF1K163</v>
      </c>
    </row>
    <row r="2777" spans="1:39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377</v>
      </c>
      <c r="AE2777">
        <f>MIS[[#This Row],[OrderAverageTradedPrice]]*MIS[[#This Row],[OrderQuantity]]</f>
        <v>17590</v>
      </c>
      <c r="AF2777">
        <f>MIS[[#This Row],[LTP]]*MIS[[#This Row],[OrderQuantity]]</f>
        <v>15080</v>
      </c>
      <c r="AG2777">
        <f>IF(MIS[[#This Row],[OrderSide]]="SELL",MIS[[#This Row],[VALUE]]-MIS[[#This Row],[LIVE_VALUE]],MIS[[#This Row],[LIVE_VALUE]]-MIS[[#This Row],[VALUE]])</f>
        <v>2510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7" t="str">
        <f>MIS[[#This Row],[TRADING SYMBOL]]</f>
        <v>SENSEX2552082200CE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NOTREND</v>
      </c>
      <c r="AL2777" t="str">
        <f>MIS[[#This Row],[Broker]]</f>
        <v>AR</v>
      </c>
      <c r="AM2777" t="str">
        <f>MIS[[#This Row],[ClientID]]</f>
        <v>JPF1L102</v>
      </c>
    </row>
    <row r="2778" spans="1:39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75.650000000000006</v>
      </c>
      <c r="AE2778">
        <f>MIS[[#This Row],[OrderAverageTradedPrice]]*MIS[[#This Row],[OrderQuantity]]</f>
        <v>4744</v>
      </c>
      <c r="AF2778">
        <f>MIS[[#This Row],[LTP]]*MIS[[#This Row],[OrderQuantity]]</f>
        <v>3026</v>
      </c>
      <c r="AG2778">
        <f>IF(MIS[[#This Row],[OrderSide]]="SELL",MIS[[#This Row],[VALUE]]-MIS[[#This Row],[LIVE_VALUE]],MIS[[#This Row],[LIVE_VALUE]]-MIS[[#This Row],[VALUE]])</f>
        <v>-1718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  <c r="AL2778" t="str">
        <f>MIS[[#This Row],[Broker]]</f>
        <v>AR</v>
      </c>
      <c r="AM2778" t="str">
        <f>MIS[[#This Row],[ClientID]]</f>
        <v>JPF1L103</v>
      </c>
    </row>
    <row r="2779" spans="1:39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75.650000000000006</v>
      </c>
      <c r="AE2779">
        <f>MIS[[#This Row],[OrderAverageTradedPrice]]*MIS[[#This Row],[OrderQuantity]]</f>
        <v>2369</v>
      </c>
      <c r="AF2779">
        <f>MIS[[#This Row],[LTP]]*MIS[[#This Row],[OrderQuantity]]</f>
        <v>1513</v>
      </c>
      <c r="AG2779">
        <f>IF(MIS[[#This Row],[OrderSide]]="SELL",MIS[[#This Row],[VALUE]]-MIS[[#This Row],[LIVE_VALUE]],MIS[[#This Row],[LIVE_VALUE]]-MIS[[#This Row],[VALUE]])</f>
        <v>-856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SENSEX2552081300PE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  <c r="AL2779" t="str">
        <f>MIS[[#This Row],[Broker]]</f>
        <v>AR</v>
      </c>
      <c r="AM2779" t="str">
        <f>MIS[[#This Row],[ClientID]]</f>
        <v>JPF1M118</v>
      </c>
    </row>
    <row r="2780" spans="1:39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58.95</v>
      </c>
      <c r="AE2780">
        <f>MIS[[#This Row],[OrderAverageTradedPrice]]*MIS[[#This Row],[OrderQuantity]]</f>
        <v>1845</v>
      </c>
      <c r="AF2780">
        <f>MIS[[#This Row],[LTP]]*MIS[[#This Row],[OrderQuantity]]</f>
        <v>1179</v>
      </c>
      <c r="AG2780">
        <f>IF(MIS[[#This Row],[OrderSide]]="SELL",MIS[[#This Row],[VALUE]]-MIS[[#This Row],[LIVE_VALUE]],MIS[[#This Row],[LIVE_VALUE]]-MIS[[#This Row],[VALUE]])</f>
        <v>-666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SENSEX2552081100PE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  <c r="AL2780" t="str">
        <f>MIS[[#This Row],[Broker]]</f>
        <v>AR</v>
      </c>
      <c r="AM2780" t="str">
        <f>MIS[[#This Row],[ClientID]]</f>
        <v>JPF1M118</v>
      </c>
    </row>
    <row r="2781" spans="1:39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75.650000000000006</v>
      </c>
      <c r="AE2781">
        <f>MIS[[#This Row],[OrderAverageTradedPrice]]*MIS[[#This Row],[OrderQuantity]]</f>
        <v>2362</v>
      </c>
      <c r="AF2781">
        <f>MIS[[#This Row],[LTP]]*MIS[[#This Row],[OrderQuantity]]</f>
        <v>1513</v>
      </c>
      <c r="AG2781">
        <f>IF(MIS[[#This Row],[OrderSide]]="SELL",MIS[[#This Row],[VALUE]]-MIS[[#This Row],[LIVE_VALUE]],MIS[[#This Row],[LIVE_VALUE]]-MIS[[#This Row],[VALUE]])</f>
        <v>-849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  <c r="AL2781" t="str">
        <f>MIS[[#This Row],[Broker]]</f>
        <v>AR</v>
      </c>
      <c r="AM2781" t="str">
        <f>MIS[[#This Row],[ClientID]]</f>
        <v>JPF1M170</v>
      </c>
    </row>
    <row r="2782" spans="1:39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58.95</v>
      </c>
      <c r="AE2782">
        <f>MIS[[#This Row],[OrderAverageTradedPrice]]*MIS[[#This Row],[OrderQuantity]]</f>
        <v>1841</v>
      </c>
      <c r="AF2782">
        <f>MIS[[#This Row],[LTP]]*MIS[[#This Row],[OrderQuantity]]</f>
        <v>1179</v>
      </c>
      <c r="AG2782">
        <f>IF(MIS[[#This Row],[OrderSide]]="SELL",MIS[[#This Row],[VALUE]]-MIS[[#This Row],[LIVE_VALUE]],MIS[[#This Row],[LIVE_VALUE]]-MIS[[#This Row],[VALUE]])</f>
        <v>-662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SENSEX2552081100PE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  <c r="AL2782" t="str">
        <f>MIS[[#This Row],[Broker]]</f>
        <v>AR</v>
      </c>
      <c r="AM2782" t="str">
        <f>MIS[[#This Row],[ClientID]]</f>
        <v>JPF1M170</v>
      </c>
    </row>
    <row r="2783" spans="1:39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66.5</v>
      </c>
      <c r="AE2783">
        <f>MIS[[#This Row],[OrderAverageTradedPrice]]*MIS[[#This Row],[OrderQuantity]]</f>
        <v>2084</v>
      </c>
      <c r="AF2783">
        <f>MIS[[#This Row],[LTP]]*MIS[[#This Row],[OrderQuantity]]</f>
        <v>1330</v>
      </c>
      <c r="AG2783">
        <f>IF(MIS[[#This Row],[OrderSide]]="SELL",MIS[[#This Row],[VALUE]]-MIS[[#This Row],[LIVE_VALUE]],MIS[[#This Row],[LIVE_VALUE]]-MIS[[#This Row],[VALUE]])</f>
        <v>-754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SENSEX2552081200PE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  <c r="AL2783" t="str">
        <f>MIS[[#This Row],[Broker]]</f>
        <v>AR</v>
      </c>
      <c r="AM2783" t="str">
        <f>MIS[[#This Row],[ClientID]]</f>
        <v>JPF1M174</v>
      </c>
    </row>
    <row r="2784" spans="1:39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377</v>
      </c>
      <c r="AE2784">
        <f>MIS[[#This Row],[OrderAverageTradedPrice]]*MIS[[#This Row],[OrderQuantity]]</f>
        <v>8784</v>
      </c>
      <c r="AF2784">
        <f>MIS[[#This Row],[LTP]]*MIS[[#This Row],[OrderQuantity]]</f>
        <v>7540</v>
      </c>
      <c r="AG2784">
        <f>IF(MIS[[#This Row],[OrderSide]]="SELL",MIS[[#This Row],[VALUE]]-MIS[[#This Row],[LIVE_VALUE]],MIS[[#This Row],[LIVE_VALUE]]-MIS[[#This Row],[VALUE]])</f>
        <v>1244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4" t="str">
        <f>MIS[[#This Row],[TRADING SYMBOL]]</f>
        <v>SENSEX2552082200CE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NOTREND</v>
      </c>
      <c r="AL2784" t="str">
        <f>MIS[[#This Row],[Broker]]</f>
        <v>AR</v>
      </c>
      <c r="AM2784" t="str">
        <f>MIS[[#This Row],[ClientID]]</f>
        <v>JPF1N167</v>
      </c>
    </row>
    <row r="2785" spans="1:39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55.45</v>
      </c>
      <c r="AE2785">
        <f>MIS[[#This Row],[OrderAverageTradedPrice]]*MIS[[#This Row],[OrderQuantity]]</f>
        <v>1622</v>
      </c>
      <c r="AF2785">
        <f>MIS[[#This Row],[LTP]]*MIS[[#This Row],[OrderQuantity]]</f>
        <v>1109</v>
      </c>
      <c r="AG2785">
        <f>IF(MIS[[#This Row],[OrderSide]]="SELL",MIS[[#This Row],[VALUE]]-MIS[[#This Row],[LIVE_VALUE]],MIS[[#This Row],[LIVE_VALUE]]-MIS[[#This Row],[VALUE]])</f>
        <v>-513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  <c r="AL2785" t="str">
        <f>MIS[[#This Row],[Broker]]</f>
        <v>AR</v>
      </c>
      <c r="AM2785" t="str">
        <f>MIS[[#This Row],[ClientID]]</f>
        <v>JPF1N169</v>
      </c>
    </row>
    <row r="2786" spans="1:39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377</v>
      </c>
      <c r="AE2786">
        <f>MIS[[#This Row],[OrderAverageTradedPrice]]*MIS[[#This Row],[OrderQuantity]]</f>
        <v>17580</v>
      </c>
      <c r="AF2786">
        <f>MIS[[#This Row],[LTP]]*MIS[[#This Row],[OrderQuantity]]</f>
        <v>15080</v>
      </c>
      <c r="AG2786">
        <f>IF(MIS[[#This Row],[OrderSide]]="SELL",MIS[[#This Row],[VALUE]]-MIS[[#This Row],[LIVE_VALUE]],MIS[[#This Row],[LIVE_VALUE]]-MIS[[#This Row],[VALUE]])</f>
        <v>2500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6" t="str">
        <f>MIS[[#This Row],[TRADING SYMBOL]]</f>
        <v>SENSEX2552082200CE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NOTREND</v>
      </c>
      <c r="AL2786" t="str">
        <f>MIS[[#This Row],[Broker]]</f>
        <v>AR</v>
      </c>
      <c r="AM2786" t="str">
        <f>MIS[[#This Row],[ClientID]]</f>
        <v>JPF1N171</v>
      </c>
    </row>
    <row r="2787" spans="1:39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66.5</v>
      </c>
      <c r="AE2787">
        <f>MIS[[#This Row],[OrderAverageTradedPrice]]*MIS[[#This Row],[OrderQuantity]]</f>
        <v>4162</v>
      </c>
      <c r="AF2787">
        <f>MIS[[#This Row],[LTP]]*MIS[[#This Row],[OrderQuantity]]</f>
        <v>2660</v>
      </c>
      <c r="AG2787">
        <f>IF(MIS[[#This Row],[OrderSide]]="SELL",MIS[[#This Row],[VALUE]]-MIS[[#This Row],[LIVE_VALUE]],MIS[[#This Row],[LIVE_VALUE]]-MIS[[#This Row],[VALUE]])</f>
        <v>-1502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SENSEX2552081200PE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  <c r="AL2787" t="str">
        <f>MIS[[#This Row],[Broker]]</f>
        <v>AR</v>
      </c>
      <c r="AM2787" t="str">
        <f>MIS[[#This Row],[ClientID]]</f>
        <v>JPF1N171</v>
      </c>
    </row>
    <row r="2788" spans="1:39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58.95</v>
      </c>
      <c r="AE2788">
        <f>MIS[[#This Row],[OrderAverageTradedPrice]]*MIS[[#This Row],[OrderQuantity]]</f>
        <v>1845</v>
      </c>
      <c r="AF2788">
        <f>MIS[[#This Row],[LTP]]*MIS[[#This Row],[OrderQuantity]]</f>
        <v>1179</v>
      </c>
      <c r="AG2788">
        <f>IF(MIS[[#This Row],[OrderSide]]="SELL",MIS[[#This Row],[VALUE]]-MIS[[#This Row],[LIVE_VALUE]],MIS[[#This Row],[LIVE_VALUE]]-MIS[[#This Row],[VALUE]])</f>
        <v>-666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SENSEX2552081100PE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  <c r="AL2788" t="str">
        <f>MIS[[#This Row],[Broker]]</f>
        <v>AR</v>
      </c>
      <c r="AM2788" t="str">
        <f>MIS[[#This Row],[ClientID]]</f>
        <v>JPF1N173</v>
      </c>
    </row>
    <row r="2789" spans="1:39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66.5</v>
      </c>
      <c r="AE2789">
        <f>MIS[[#This Row],[OrderAverageTradedPrice]]*MIS[[#This Row],[OrderQuantity]]</f>
        <v>2096</v>
      </c>
      <c r="AF2789">
        <f>MIS[[#This Row],[LTP]]*MIS[[#This Row],[OrderQuantity]]</f>
        <v>1330</v>
      </c>
      <c r="AG2789">
        <f>IF(MIS[[#This Row],[OrderSide]]="SELL",MIS[[#This Row],[VALUE]]-MIS[[#This Row],[LIVE_VALUE]],MIS[[#This Row],[LIVE_VALUE]]-MIS[[#This Row],[VALUE]])</f>
        <v>-766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SENSEX2552081200PE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  <c r="AL2789" t="str">
        <f>MIS[[#This Row],[Broker]]</f>
        <v>AR</v>
      </c>
      <c r="AM2789" t="str">
        <f>MIS[[#This Row],[ClientID]]</f>
        <v>JPF1N173</v>
      </c>
    </row>
    <row r="2790" spans="1:39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377</v>
      </c>
      <c r="AE2790">
        <f>MIS[[#This Row],[OrderAverageTradedPrice]]*MIS[[#This Row],[OrderQuantity]]</f>
        <v>17602</v>
      </c>
      <c r="AF2790">
        <f>MIS[[#This Row],[LTP]]*MIS[[#This Row],[OrderQuantity]]</f>
        <v>15080</v>
      </c>
      <c r="AG2790">
        <f>IF(MIS[[#This Row],[OrderSide]]="SELL",MIS[[#This Row],[VALUE]]-MIS[[#This Row],[LIVE_VALUE]],MIS[[#This Row],[LIVE_VALUE]]-MIS[[#This Row],[VALUE]])</f>
        <v>2522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0" t="str">
        <f>MIS[[#This Row],[TRADING SYMBOL]]</f>
        <v>SENSEX2552082200CE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NOTREND</v>
      </c>
      <c r="AL2790" t="str">
        <f>MIS[[#This Row],[Broker]]</f>
        <v>AR</v>
      </c>
      <c r="AM2790" t="str">
        <f>MIS[[#This Row],[ClientID]]</f>
        <v>JPF1N180</v>
      </c>
    </row>
    <row r="2791" spans="1:39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293.05</v>
      </c>
      <c r="AE2791">
        <f>MIS[[#This Row],[OrderAverageTradedPrice]]*MIS[[#This Row],[OrderQuantity]]</f>
        <v>14972</v>
      </c>
      <c r="AF2791">
        <f>MIS[[#This Row],[LTP]]*MIS[[#This Row],[OrderQuantity]]</f>
        <v>11722</v>
      </c>
      <c r="AG2791">
        <f>IF(MIS[[#This Row],[OrderSide]]="SELL",MIS[[#This Row],[VALUE]]-MIS[[#This Row],[LIVE_VALUE]],MIS[[#This Row],[LIVE_VALUE]]-MIS[[#This Row],[VALUE]])</f>
        <v>3250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1" t="str">
        <f>MIS[[#This Row],[TRADING SYMBOL]]</f>
        <v>SENSEX2552082200PE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NOTREND</v>
      </c>
      <c r="AL2791" t="str">
        <f>MIS[[#This Row],[Broker]]</f>
        <v>AR</v>
      </c>
      <c r="AM2791" t="str">
        <f>MIS[[#This Row],[ClientID]]</f>
        <v>JPF1N180</v>
      </c>
    </row>
    <row r="2792" spans="1:39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377</v>
      </c>
      <c r="AE2792">
        <f>MIS[[#This Row],[OrderAverageTradedPrice]]*MIS[[#This Row],[OrderQuantity]]</f>
        <v>8757</v>
      </c>
      <c r="AF2792">
        <f>MIS[[#This Row],[LTP]]*MIS[[#This Row],[OrderQuantity]]</f>
        <v>7540</v>
      </c>
      <c r="AG2792">
        <f>IF(MIS[[#This Row],[OrderSide]]="SELL",MIS[[#This Row],[VALUE]]-MIS[[#This Row],[LIVE_VALUE]],MIS[[#This Row],[LIVE_VALUE]]-MIS[[#This Row],[VALUE]])</f>
        <v>1217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2" t="str">
        <f>MIS[[#This Row],[TRADING SYMBOL]]</f>
        <v>SENSEX2552082200CE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NOTREND</v>
      </c>
      <c r="AL2792" t="str">
        <f>MIS[[#This Row],[Broker]]</f>
        <v>AR</v>
      </c>
      <c r="AM2792" t="str">
        <f>MIS[[#This Row],[ClientID]]</f>
        <v>JPF1O151</v>
      </c>
    </row>
    <row r="2793" spans="1:39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58.95</v>
      </c>
      <c r="AE2793">
        <f>MIS[[#This Row],[OrderAverageTradedPrice]]*MIS[[#This Row],[OrderQuantity]]</f>
        <v>1845</v>
      </c>
      <c r="AF2793">
        <f>MIS[[#This Row],[LTP]]*MIS[[#This Row],[OrderQuantity]]</f>
        <v>1179</v>
      </c>
      <c r="AG2793">
        <f>IF(MIS[[#This Row],[OrderSide]]="SELL",MIS[[#This Row],[VALUE]]-MIS[[#This Row],[LIVE_VALUE]],MIS[[#This Row],[LIVE_VALUE]]-MIS[[#This Row],[VALUE]])</f>
        <v>-666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SENSEX2552081100PE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  <c r="AL2793" t="str">
        <f>MIS[[#This Row],[Broker]]</f>
        <v>AR</v>
      </c>
      <c r="AM2793" t="str">
        <f>MIS[[#This Row],[ClientID]]</f>
        <v>JPF1O151</v>
      </c>
    </row>
    <row r="2794" spans="1:39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58.95</v>
      </c>
      <c r="AE2794">
        <f>MIS[[#This Row],[OrderAverageTradedPrice]]*MIS[[#This Row],[OrderQuantity]]</f>
        <v>1845</v>
      </c>
      <c r="AF2794">
        <f>MIS[[#This Row],[LTP]]*MIS[[#This Row],[OrderQuantity]]</f>
        <v>1179</v>
      </c>
      <c r="AG2794">
        <f>IF(MIS[[#This Row],[OrderSide]]="SELL",MIS[[#This Row],[VALUE]]-MIS[[#This Row],[LIVE_VALUE]],MIS[[#This Row],[LIVE_VALUE]]-MIS[[#This Row],[VALUE]])</f>
        <v>-666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SENSEX2552081100PE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  <c r="AL2794" t="str">
        <f>MIS[[#This Row],[Broker]]</f>
        <v>AR</v>
      </c>
      <c r="AM2794" t="str">
        <f>MIS[[#This Row],[ClientID]]</f>
        <v>JPF1P111</v>
      </c>
    </row>
    <row r="2795" spans="1:39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58.95</v>
      </c>
      <c r="AE2795">
        <f>MIS[[#This Row],[OrderAverageTradedPrice]]*MIS[[#This Row],[OrderQuantity]]</f>
        <v>3692</v>
      </c>
      <c r="AF2795">
        <f>MIS[[#This Row],[LTP]]*MIS[[#This Row],[OrderQuantity]]</f>
        <v>2358</v>
      </c>
      <c r="AG2795">
        <f>IF(MIS[[#This Row],[OrderSide]]="SELL",MIS[[#This Row],[VALUE]]-MIS[[#This Row],[LIVE_VALUE]],MIS[[#This Row],[LIVE_VALUE]]-MIS[[#This Row],[VALUE]])</f>
        <v>-1334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SENSEX2552081100PE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  <c r="AL2795" t="str">
        <f>MIS[[#This Row],[Broker]]</f>
        <v>AR</v>
      </c>
      <c r="AM2795" t="str">
        <f>MIS[[#This Row],[ClientID]]</f>
        <v>JPF1P165</v>
      </c>
    </row>
    <row r="2796" spans="1:39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75.650000000000006</v>
      </c>
      <c r="AE2796">
        <f>MIS[[#This Row],[OrderAverageTradedPrice]]*MIS[[#This Row],[OrderQuantity]]</f>
        <v>2361</v>
      </c>
      <c r="AF2796">
        <f>MIS[[#This Row],[LTP]]*MIS[[#This Row],[OrderQuantity]]</f>
        <v>1513</v>
      </c>
      <c r="AG2796">
        <f>IF(MIS[[#This Row],[OrderSide]]="SELL",MIS[[#This Row],[VALUE]]-MIS[[#This Row],[LIVE_VALUE]],MIS[[#This Row],[LIVE_VALUE]]-MIS[[#This Row],[VALUE]])</f>
        <v>-848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SENSEX2552081300PE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  <c r="AL2796" t="str">
        <f>MIS[[#This Row],[Broker]]</f>
        <v>AR</v>
      </c>
      <c r="AM2796" t="str">
        <f>MIS[[#This Row],[ClientID]]</f>
        <v>JPF1P170</v>
      </c>
    </row>
    <row r="2797" spans="1:39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377</v>
      </c>
      <c r="AE2797">
        <f>MIS[[#This Row],[OrderAverageTradedPrice]]*MIS[[#This Row],[OrderQuantity]]</f>
        <v>8788</v>
      </c>
      <c r="AF2797">
        <f>MIS[[#This Row],[LTP]]*MIS[[#This Row],[OrderQuantity]]</f>
        <v>7540</v>
      </c>
      <c r="AG2797">
        <f>IF(MIS[[#This Row],[OrderSide]]="SELL",MIS[[#This Row],[VALUE]]-MIS[[#This Row],[LIVE_VALUE]],MIS[[#This Row],[LIVE_VALUE]]-MIS[[#This Row],[VALUE]])</f>
        <v>1248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7" t="str">
        <f>MIS[[#This Row],[TRADING SYMBOL]]</f>
        <v>SENSEX2552082200CE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NOTREND</v>
      </c>
      <c r="AL2797" t="str">
        <f>MIS[[#This Row],[Broker]]</f>
        <v>AR</v>
      </c>
      <c r="AM2797" t="str">
        <f>MIS[[#This Row],[ClientID]]</f>
        <v>JPF1R134</v>
      </c>
    </row>
    <row r="2798" spans="1:39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58.95</v>
      </c>
      <c r="AE2798">
        <f>MIS[[#This Row],[OrderAverageTradedPrice]]*MIS[[#This Row],[OrderQuantity]]</f>
        <v>1848</v>
      </c>
      <c r="AF2798">
        <f>MIS[[#This Row],[LTP]]*MIS[[#This Row],[OrderQuantity]]</f>
        <v>1179</v>
      </c>
      <c r="AG2798">
        <f>IF(MIS[[#This Row],[OrderSide]]="SELL",MIS[[#This Row],[VALUE]]-MIS[[#This Row],[LIVE_VALUE]],MIS[[#This Row],[LIVE_VALUE]]-MIS[[#This Row],[VALUE]])</f>
        <v>-669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  <c r="AL2798" t="str">
        <f>MIS[[#This Row],[Broker]]</f>
        <v>AR</v>
      </c>
      <c r="AM2798" t="str">
        <f>MIS[[#This Row],[ClientID]]</f>
        <v>JPF1R134</v>
      </c>
    </row>
    <row r="2799" spans="1:39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66.5</v>
      </c>
      <c r="AE2799">
        <f>MIS[[#This Row],[OrderAverageTradedPrice]]*MIS[[#This Row],[OrderQuantity]]</f>
        <v>2084</v>
      </c>
      <c r="AF2799">
        <f>MIS[[#This Row],[LTP]]*MIS[[#This Row],[OrderQuantity]]</f>
        <v>1330</v>
      </c>
      <c r="AG2799">
        <f>IF(MIS[[#This Row],[OrderSide]]="SELL",MIS[[#This Row],[VALUE]]-MIS[[#This Row],[LIVE_VALUE]],MIS[[#This Row],[LIVE_VALUE]]-MIS[[#This Row],[VALUE]])</f>
        <v>-754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  <c r="AL2799" t="str">
        <f>MIS[[#This Row],[Broker]]</f>
        <v>AR</v>
      </c>
      <c r="AM2799" t="str">
        <f>MIS[[#This Row],[ClientID]]</f>
        <v>JPF1R194</v>
      </c>
    </row>
    <row r="2800" spans="1:39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66.5</v>
      </c>
      <c r="AE2800">
        <f>MIS[[#This Row],[OrderAverageTradedPrice]]*MIS[[#This Row],[OrderQuantity]]</f>
        <v>4165</v>
      </c>
      <c r="AF2800">
        <f>MIS[[#This Row],[LTP]]*MIS[[#This Row],[OrderQuantity]]</f>
        <v>2660</v>
      </c>
      <c r="AG2800">
        <f>IF(MIS[[#This Row],[OrderSide]]="SELL",MIS[[#This Row],[VALUE]]-MIS[[#This Row],[LIVE_VALUE]],MIS[[#This Row],[LIVE_VALUE]]-MIS[[#This Row],[VALUE]])</f>
        <v>-1505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SENSEX2552081200PE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  <c r="AL2800" t="str">
        <f>MIS[[#This Row],[Broker]]</f>
        <v>AR</v>
      </c>
      <c r="AM2800" t="str">
        <f>MIS[[#This Row],[ClientID]]</f>
        <v>JPF1R199</v>
      </c>
    </row>
    <row r="2801" spans="1:39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293.05</v>
      </c>
      <c r="AE2801">
        <f>MIS[[#This Row],[OrderAverageTradedPrice]]*MIS[[#This Row],[OrderQuantity]]</f>
        <v>7495</v>
      </c>
      <c r="AF2801">
        <f>MIS[[#This Row],[LTP]]*MIS[[#This Row],[OrderQuantity]]</f>
        <v>5861</v>
      </c>
      <c r="AG2801">
        <f>IF(MIS[[#This Row],[OrderSide]]="SELL",MIS[[#This Row],[VALUE]]-MIS[[#This Row],[LIVE_VALUE]],MIS[[#This Row],[LIVE_VALUE]]-MIS[[#This Row],[VALUE]])</f>
        <v>1634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1" t="str">
        <f>MIS[[#This Row],[TRADING SYMBOL]]</f>
        <v>SENSEX2552082200PE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NOTREND</v>
      </c>
      <c r="AL2801" t="str">
        <f>MIS[[#This Row],[Broker]]</f>
        <v>AR</v>
      </c>
      <c r="AM2801" t="str">
        <f>MIS[[#This Row],[ClientID]]</f>
        <v>JPF1R203</v>
      </c>
    </row>
    <row r="2802" spans="1:39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75.650000000000006</v>
      </c>
      <c r="AE2802">
        <f>MIS[[#This Row],[OrderAverageTradedPrice]]*MIS[[#This Row],[OrderQuantity]]</f>
        <v>4728</v>
      </c>
      <c r="AF2802">
        <f>MIS[[#This Row],[LTP]]*MIS[[#This Row],[OrderQuantity]]</f>
        <v>3026</v>
      </c>
      <c r="AG2802">
        <f>IF(MIS[[#This Row],[OrderSide]]="SELL",MIS[[#This Row],[VALUE]]-MIS[[#This Row],[LIVE_VALUE]],MIS[[#This Row],[LIVE_VALUE]]-MIS[[#This Row],[VALUE]])</f>
        <v>-1702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SENSEX2552081300PE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  <c r="AL2802" t="str">
        <f>MIS[[#This Row],[Broker]]</f>
        <v>AR</v>
      </c>
      <c r="AM2802" t="str">
        <f>MIS[[#This Row],[ClientID]]</f>
        <v>JPF1R205</v>
      </c>
    </row>
    <row r="2803" spans="1:39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65.75</v>
      </c>
      <c r="AE2803">
        <f>MIS[[#This Row],[OrderAverageTradedPrice]]*MIS[[#This Row],[OrderQuantity]]</f>
        <v>1901</v>
      </c>
      <c r="AF2803">
        <f>MIS[[#This Row],[LTP]]*MIS[[#This Row],[OrderQuantity]]</f>
        <v>1315</v>
      </c>
      <c r="AG2803">
        <f>IF(MIS[[#This Row],[OrderSide]]="SELL",MIS[[#This Row],[VALUE]]-MIS[[#This Row],[LIVE_VALUE]],MIS[[#This Row],[LIVE_VALUE]]-MIS[[#This Row],[VALUE]])</f>
        <v>-586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SENSEX2552083300CE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  <c r="AL2803" t="str">
        <f>MIS[[#This Row],[Broker]]</f>
        <v>AR</v>
      </c>
      <c r="AM2803" t="str">
        <f>MIS[[#This Row],[ClientID]]</f>
        <v>JPF1R212</v>
      </c>
    </row>
    <row r="2804" spans="1:39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55.45</v>
      </c>
      <c r="AE2804">
        <f>MIS[[#This Row],[OrderAverageTradedPrice]]*MIS[[#This Row],[OrderQuantity]]</f>
        <v>1625</v>
      </c>
      <c r="AF2804">
        <f>MIS[[#This Row],[LTP]]*MIS[[#This Row],[OrderQuantity]]</f>
        <v>1109</v>
      </c>
      <c r="AG2804">
        <f>IF(MIS[[#This Row],[OrderSide]]="SELL",MIS[[#This Row],[VALUE]]-MIS[[#This Row],[LIVE_VALUE]],MIS[[#This Row],[LIVE_VALUE]]-MIS[[#This Row],[VALUE]])</f>
        <v>-516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SENSEX2552083400CE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  <c r="AL2804" t="str">
        <f>MIS[[#This Row],[Broker]]</f>
        <v>AR</v>
      </c>
      <c r="AM2804" t="str">
        <f>MIS[[#This Row],[ClientID]]</f>
        <v>JPF1R212</v>
      </c>
    </row>
    <row r="2805" spans="1:39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377</v>
      </c>
      <c r="AE2805">
        <f>MIS[[#This Row],[OrderAverageTradedPrice]]*MIS[[#This Row],[OrderQuantity]]</f>
        <v>8790</v>
      </c>
      <c r="AF2805">
        <f>MIS[[#This Row],[LTP]]*MIS[[#This Row],[OrderQuantity]]</f>
        <v>7540</v>
      </c>
      <c r="AG2805">
        <f>IF(MIS[[#This Row],[OrderSide]]="SELL",MIS[[#This Row],[VALUE]]-MIS[[#This Row],[LIVE_VALUE]],MIS[[#This Row],[LIVE_VALUE]]-MIS[[#This Row],[VALUE]])</f>
        <v>1250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5" t="str">
        <f>MIS[[#This Row],[TRADING SYMBOL]]</f>
        <v>SENSEX2552082200CE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NOTREND</v>
      </c>
      <c r="AL2805" t="str">
        <f>MIS[[#This Row],[Broker]]</f>
        <v>AR</v>
      </c>
      <c r="AM2805" t="str">
        <f>MIS[[#This Row],[ClientID]]</f>
        <v>JPF1S104</v>
      </c>
    </row>
    <row r="2806" spans="1:39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377</v>
      </c>
      <c r="AE2806">
        <f>MIS[[#This Row],[OrderAverageTradedPrice]]*MIS[[#This Row],[OrderQuantity]]</f>
        <v>8788</v>
      </c>
      <c r="AF2806">
        <f>MIS[[#This Row],[LTP]]*MIS[[#This Row],[OrderQuantity]]</f>
        <v>7540</v>
      </c>
      <c r="AG2806">
        <f>IF(MIS[[#This Row],[OrderSide]]="SELL",MIS[[#This Row],[VALUE]]-MIS[[#This Row],[LIVE_VALUE]],MIS[[#This Row],[LIVE_VALUE]]-MIS[[#This Row],[VALUE]])</f>
        <v>1248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6" t="str">
        <f>MIS[[#This Row],[TRADING SYMBOL]]</f>
        <v>SENSEX2552082200CE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NOTREND</v>
      </c>
      <c r="AL2806" t="str">
        <f>MIS[[#This Row],[Broker]]</f>
        <v>AR</v>
      </c>
      <c r="AM2806" t="str">
        <f>MIS[[#This Row],[ClientID]]</f>
        <v>JPF1S138</v>
      </c>
    </row>
    <row r="2807" spans="1:39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65.75</v>
      </c>
      <c r="AE2807">
        <f>MIS[[#This Row],[OrderAverageTradedPrice]]*MIS[[#This Row],[OrderQuantity]]</f>
        <v>1899</v>
      </c>
      <c r="AF2807">
        <f>MIS[[#This Row],[LTP]]*MIS[[#This Row],[OrderQuantity]]</f>
        <v>1315</v>
      </c>
      <c r="AG2807">
        <f>IF(MIS[[#This Row],[OrderSide]]="SELL",MIS[[#This Row],[VALUE]]-MIS[[#This Row],[LIVE_VALUE]],MIS[[#This Row],[LIVE_VALUE]]-MIS[[#This Row],[VALUE]])</f>
        <v>-584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SENSEX2552083300CE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  <c r="AL2807" t="str">
        <f>MIS[[#This Row],[Broker]]</f>
        <v>AR</v>
      </c>
      <c r="AM2807" t="str">
        <f>MIS[[#This Row],[ClientID]]</f>
        <v>JPF1S138</v>
      </c>
    </row>
    <row r="2808" spans="1:39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58.95</v>
      </c>
      <c r="AE2808">
        <f>MIS[[#This Row],[OrderAverageTradedPrice]]*MIS[[#This Row],[OrderQuantity]]</f>
        <v>1846</v>
      </c>
      <c r="AF2808">
        <f>MIS[[#This Row],[LTP]]*MIS[[#This Row],[OrderQuantity]]</f>
        <v>1179</v>
      </c>
      <c r="AG2808">
        <f>IF(MIS[[#This Row],[OrderSide]]="SELL",MIS[[#This Row],[VALUE]]-MIS[[#This Row],[LIVE_VALUE]],MIS[[#This Row],[LIVE_VALUE]]-MIS[[#This Row],[VALUE]])</f>
        <v>-667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SENSEX2552081100PE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  <c r="AL2808" t="str">
        <f>MIS[[#This Row],[Broker]]</f>
        <v>AR</v>
      </c>
      <c r="AM2808" t="str">
        <f>MIS[[#This Row],[ClientID]]</f>
        <v>JPF1S210</v>
      </c>
    </row>
    <row r="2809" spans="1:39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66.5</v>
      </c>
      <c r="AE2809">
        <f>MIS[[#This Row],[OrderAverageTradedPrice]]*MIS[[#This Row],[OrderQuantity]]</f>
        <v>2099</v>
      </c>
      <c r="AF2809">
        <f>MIS[[#This Row],[LTP]]*MIS[[#This Row],[OrderQuantity]]</f>
        <v>1330</v>
      </c>
      <c r="AG2809">
        <f>IF(MIS[[#This Row],[OrderSide]]="SELL",MIS[[#This Row],[VALUE]]-MIS[[#This Row],[LIVE_VALUE]],MIS[[#This Row],[LIVE_VALUE]]-MIS[[#This Row],[VALUE]])</f>
        <v>-769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  <c r="AL2809" t="str">
        <f>MIS[[#This Row],[Broker]]</f>
        <v>AR</v>
      </c>
      <c r="AM2809" t="str">
        <f>MIS[[#This Row],[ClientID]]</f>
        <v>JPF1S210</v>
      </c>
    </row>
    <row r="2810" spans="1:39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293.05</v>
      </c>
      <c r="AE2810">
        <f>MIS[[#This Row],[OrderAverageTradedPrice]]*MIS[[#This Row],[OrderQuantity]]</f>
        <v>7480</v>
      </c>
      <c r="AF2810">
        <f>MIS[[#This Row],[LTP]]*MIS[[#This Row],[OrderQuantity]]</f>
        <v>5861</v>
      </c>
      <c r="AG2810">
        <f>IF(MIS[[#This Row],[OrderSide]]="SELL",MIS[[#This Row],[VALUE]]-MIS[[#This Row],[LIVE_VALUE]],MIS[[#This Row],[LIVE_VALUE]]-MIS[[#This Row],[VALUE]])</f>
        <v>1619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0" t="str">
        <f>MIS[[#This Row],[TRADING SYMBOL]]</f>
        <v>SENSEX2552082200PE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NOTREND</v>
      </c>
      <c r="AL2810" t="str">
        <f>MIS[[#This Row],[Broker]]</f>
        <v>AR</v>
      </c>
      <c r="AM2810" t="str">
        <f>MIS[[#This Row],[ClientID]]</f>
        <v>JPF1S217</v>
      </c>
    </row>
    <row r="2811" spans="1:39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66.5</v>
      </c>
      <c r="AE2811">
        <f>MIS[[#This Row],[OrderAverageTradedPrice]]*MIS[[#This Row],[OrderQuantity]]</f>
        <v>2084</v>
      </c>
      <c r="AF2811">
        <f>MIS[[#This Row],[LTP]]*MIS[[#This Row],[OrderQuantity]]</f>
        <v>1330</v>
      </c>
      <c r="AG2811">
        <f>IF(MIS[[#This Row],[OrderSide]]="SELL",MIS[[#This Row],[VALUE]]-MIS[[#This Row],[LIVE_VALUE]],MIS[[#This Row],[LIVE_VALUE]]-MIS[[#This Row],[VALUE]])</f>
        <v>-754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SENSEX2552081200PE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  <c r="AL2811" t="str">
        <f>MIS[[#This Row],[Broker]]</f>
        <v>AR</v>
      </c>
      <c r="AM2811" t="str">
        <f>MIS[[#This Row],[ClientID]]</f>
        <v>JPF1S218</v>
      </c>
    </row>
    <row r="2812" spans="1:39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293.05</v>
      </c>
      <c r="AE2812">
        <f>MIS[[#This Row],[OrderAverageTradedPrice]]*MIS[[#This Row],[OrderQuantity]]</f>
        <v>7509</v>
      </c>
      <c r="AF2812">
        <f>MIS[[#This Row],[LTP]]*MIS[[#This Row],[OrderQuantity]]</f>
        <v>5861</v>
      </c>
      <c r="AG2812">
        <f>IF(MIS[[#This Row],[OrderSide]]="SELL",MIS[[#This Row],[VALUE]]-MIS[[#This Row],[LIVE_VALUE]],MIS[[#This Row],[LIVE_VALUE]]-MIS[[#This Row],[VALUE]])</f>
        <v>1648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2" t="str">
        <f>MIS[[#This Row],[TRADING SYMBOL]]</f>
        <v>SENSEX2552082200PE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NOTREND</v>
      </c>
      <c r="AL2812" t="str">
        <f>MIS[[#This Row],[Broker]]</f>
        <v>AR</v>
      </c>
      <c r="AM2812" t="str">
        <f>MIS[[#This Row],[ClientID]]</f>
        <v>JPF1S222</v>
      </c>
    </row>
    <row r="2813" spans="1:39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58.95</v>
      </c>
      <c r="AE2813">
        <f>MIS[[#This Row],[OrderAverageTradedPrice]]*MIS[[#This Row],[OrderQuantity]]</f>
        <v>1849</v>
      </c>
      <c r="AF2813">
        <f>MIS[[#This Row],[LTP]]*MIS[[#This Row],[OrderQuantity]]</f>
        <v>1179</v>
      </c>
      <c r="AG2813">
        <f>IF(MIS[[#This Row],[OrderSide]]="SELL",MIS[[#This Row],[VALUE]]-MIS[[#This Row],[LIVE_VALUE]],MIS[[#This Row],[LIVE_VALUE]]-MIS[[#This Row],[VALUE]])</f>
        <v>-670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SENSEX2552081100PE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  <c r="AL2813" t="str">
        <f>MIS[[#This Row],[Broker]]</f>
        <v>AR</v>
      </c>
      <c r="AM2813" t="str">
        <f>MIS[[#This Row],[ClientID]]</f>
        <v>JPF1S233</v>
      </c>
    </row>
    <row r="2814" spans="1:39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75.650000000000006</v>
      </c>
      <c r="AE2814">
        <f>MIS[[#This Row],[OrderAverageTradedPrice]]*MIS[[#This Row],[OrderQuantity]]</f>
        <v>4732</v>
      </c>
      <c r="AF2814">
        <f>MIS[[#This Row],[LTP]]*MIS[[#This Row],[OrderQuantity]]</f>
        <v>3026</v>
      </c>
      <c r="AG2814">
        <f>IF(MIS[[#This Row],[OrderSide]]="SELL",MIS[[#This Row],[VALUE]]-MIS[[#This Row],[LIVE_VALUE]],MIS[[#This Row],[LIVE_VALUE]]-MIS[[#This Row],[VALUE]])</f>
        <v>-1706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SENSEX2552081300PE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  <c r="AL2814" t="str">
        <f>MIS[[#This Row],[Broker]]</f>
        <v>AR</v>
      </c>
      <c r="AM2814" t="str">
        <f>MIS[[#This Row],[ClientID]]</f>
        <v>JPF1S241</v>
      </c>
    </row>
    <row r="2815" spans="1:39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46.6</v>
      </c>
      <c r="AE2815">
        <f>MIS[[#This Row],[OrderAverageTradedPrice]]*MIS[[#This Row],[OrderQuantity]]</f>
        <v>1409</v>
      </c>
      <c r="AF2815">
        <f>MIS[[#This Row],[LTP]]*MIS[[#This Row],[OrderQuantity]]</f>
        <v>932</v>
      </c>
      <c r="AG2815">
        <f>IF(MIS[[#This Row],[OrderSide]]="SELL",MIS[[#This Row],[VALUE]]-MIS[[#This Row],[LIVE_VALUE]],MIS[[#This Row],[LIVE_VALUE]]-MIS[[#This Row],[VALUE]])</f>
        <v>-477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SENSEX2552083500CE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  <c r="AL2815" t="str">
        <f>MIS[[#This Row],[Broker]]</f>
        <v>AR</v>
      </c>
      <c r="AM2815" t="str">
        <f>MIS[[#This Row],[ClientID]]</f>
        <v>JPF1V101</v>
      </c>
    </row>
    <row r="2816" spans="1:39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377</v>
      </c>
      <c r="AE2816">
        <f>MIS[[#This Row],[OrderAverageTradedPrice]]*MIS[[#This Row],[OrderQuantity]]</f>
        <v>17614</v>
      </c>
      <c r="AF2816">
        <f>MIS[[#This Row],[LTP]]*MIS[[#This Row],[OrderQuantity]]</f>
        <v>15080</v>
      </c>
      <c r="AG2816">
        <f>IF(MIS[[#This Row],[OrderSide]]="SELL",MIS[[#This Row],[VALUE]]-MIS[[#This Row],[LIVE_VALUE]],MIS[[#This Row],[LIVE_VALUE]]-MIS[[#This Row],[VALUE]])</f>
        <v>2534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6" t="str">
        <f>MIS[[#This Row],[TRADING SYMBOL]]</f>
        <v>SENSEX2552082200CE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NOTREND</v>
      </c>
      <c r="AL2816" t="str">
        <f>MIS[[#This Row],[Broker]]</f>
        <v>AR</v>
      </c>
      <c r="AM2816" t="str">
        <f>MIS[[#This Row],[ClientID]]</f>
        <v>JPF1V164</v>
      </c>
    </row>
    <row r="2817" spans="1:39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66.5</v>
      </c>
      <c r="AE2817">
        <f>MIS[[#This Row],[OrderAverageTradedPrice]]*MIS[[#This Row],[OrderQuantity]]</f>
        <v>2093</v>
      </c>
      <c r="AF2817">
        <f>MIS[[#This Row],[LTP]]*MIS[[#This Row],[OrderQuantity]]</f>
        <v>1330</v>
      </c>
      <c r="AG2817">
        <f>IF(MIS[[#This Row],[OrderSide]]="SELL",MIS[[#This Row],[VALUE]]-MIS[[#This Row],[LIVE_VALUE]],MIS[[#This Row],[LIVE_VALUE]]-MIS[[#This Row],[VALUE]])</f>
        <v>-763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  <c r="AL2817" t="str">
        <f>MIS[[#This Row],[Broker]]</f>
        <v>AR</v>
      </c>
      <c r="AM2817" t="str">
        <f>MIS[[#This Row],[ClientID]]</f>
        <v>JPF1V164</v>
      </c>
    </row>
    <row r="2818" spans="1:39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293.05</v>
      </c>
      <c r="AE2818">
        <f>MIS[[#This Row],[OrderAverageTradedPrice]]*MIS[[#This Row],[OrderQuantity]]</f>
        <v>7501</v>
      </c>
      <c r="AF2818">
        <f>MIS[[#This Row],[LTP]]*MIS[[#This Row],[OrderQuantity]]</f>
        <v>5861</v>
      </c>
      <c r="AG2818">
        <f>IF(MIS[[#This Row],[OrderSide]]="SELL",MIS[[#This Row],[VALUE]]-MIS[[#This Row],[LIVE_VALUE]],MIS[[#This Row],[LIVE_VALUE]]-MIS[[#This Row],[VALUE]])</f>
        <v>1640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8" t="str">
        <f>MIS[[#This Row],[TRADING SYMBOL]]</f>
        <v>SENSEX2552082200PE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NOTREND</v>
      </c>
      <c r="AL2818" t="str">
        <f>MIS[[#This Row],[Broker]]</f>
        <v>AR</v>
      </c>
      <c r="AM2818" t="str">
        <f>MIS[[#This Row],[ClientID]]</f>
        <v>JPF1V179</v>
      </c>
    </row>
    <row r="2819" spans="1:39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55.45</v>
      </c>
      <c r="AE2819">
        <f>MIS[[#This Row],[OrderAverageTradedPrice]]*MIS[[#This Row],[OrderQuantity]]</f>
        <v>1627</v>
      </c>
      <c r="AF2819">
        <f>MIS[[#This Row],[LTP]]*MIS[[#This Row],[OrderQuantity]]</f>
        <v>1109</v>
      </c>
      <c r="AG2819">
        <f>IF(MIS[[#This Row],[OrderSide]]="SELL",MIS[[#This Row],[VALUE]]-MIS[[#This Row],[LIVE_VALUE]],MIS[[#This Row],[LIVE_VALUE]]-MIS[[#This Row],[VALUE]])</f>
        <v>-518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SENSEX2552083400CE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  <c r="AL2819" t="str">
        <f>MIS[[#This Row],[Broker]]</f>
        <v>AR</v>
      </c>
      <c r="AM2819" t="str">
        <f>MIS[[#This Row],[ClientID]]</f>
        <v>JPF1V179</v>
      </c>
    </row>
    <row r="2820" spans="1:39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46.6</v>
      </c>
      <c r="AE2820">
        <f>MIS[[#This Row],[OrderAverageTradedPrice]]*MIS[[#This Row],[OrderQuantity]]</f>
        <v>1410</v>
      </c>
      <c r="AF2820">
        <f>MIS[[#This Row],[LTP]]*MIS[[#This Row],[OrderQuantity]]</f>
        <v>932</v>
      </c>
      <c r="AG2820">
        <f>IF(MIS[[#This Row],[OrderSide]]="SELL",MIS[[#This Row],[VALUE]]-MIS[[#This Row],[LIVE_VALUE]],MIS[[#This Row],[LIVE_VALUE]]-MIS[[#This Row],[VALUE]])</f>
        <v>-478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SENSEX2552083500CE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  <c r="AL2820" t="str">
        <f>MIS[[#This Row],[Broker]]</f>
        <v>AR</v>
      </c>
      <c r="AM2820" t="str">
        <f>MIS[[#This Row],[ClientID]]</f>
        <v>JPF1V179</v>
      </c>
    </row>
    <row r="2821" spans="1:39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75.650000000000006</v>
      </c>
      <c r="AE2821">
        <f>MIS[[#This Row],[OrderAverageTradedPrice]]*MIS[[#This Row],[OrderQuantity]]</f>
        <v>4724</v>
      </c>
      <c r="AF2821">
        <f>MIS[[#This Row],[LTP]]*MIS[[#This Row],[OrderQuantity]]</f>
        <v>3026</v>
      </c>
      <c r="AG2821">
        <f>IF(MIS[[#This Row],[OrderSide]]="SELL",MIS[[#This Row],[VALUE]]-MIS[[#This Row],[LIVE_VALUE]],MIS[[#This Row],[LIVE_VALUE]]-MIS[[#This Row],[VALUE]])</f>
        <v>-1698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SENSEX2552081300PE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  <c r="AL2821" t="str">
        <f>MIS[[#This Row],[Broker]]</f>
        <v>AR</v>
      </c>
      <c r="AM2821" t="str">
        <f>MIS[[#This Row],[ClientID]]</f>
        <v>JPF1Y102</v>
      </c>
    </row>
    <row r="2822" spans="1:39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58.95</v>
      </c>
      <c r="AE2822">
        <f>MIS[[#This Row],[OrderAverageTradedPrice]]*MIS[[#This Row],[OrderQuantity]]</f>
        <v>3681</v>
      </c>
      <c r="AF2822">
        <f>MIS[[#This Row],[LTP]]*MIS[[#This Row],[OrderQuantity]]</f>
        <v>2358</v>
      </c>
      <c r="AG2822">
        <f>IF(MIS[[#This Row],[OrderSide]]="SELL",MIS[[#This Row],[VALUE]]-MIS[[#This Row],[LIVE_VALUE]],MIS[[#This Row],[LIVE_VALUE]]-MIS[[#This Row],[VALUE]])</f>
        <v>-1323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  <c r="AL2822" t="str">
        <f>MIS[[#This Row],[Broker]]</f>
        <v>AR</v>
      </c>
      <c r="AM2822" t="str">
        <f>MIS[[#This Row],[ClientID]]</f>
        <v>JPF1Y102</v>
      </c>
    </row>
    <row r="2823" spans="1:39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377</v>
      </c>
      <c r="AE2823">
        <f>MIS[[#This Row],[OrderAverageTradedPrice]]*MIS[[#This Row],[OrderQuantity]]</f>
        <v>17503</v>
      </c>
      <c r="AF2823">
        <f>MIS[[#This Row],[LTP]]*MIS[[#This Row],[OrderQuantity]]</f>
        <v>15080</v>
      </c>
      <c r="AG2823">
        <f>IF(MIS[[#This Row],[OrderSide]]="SELL",MIS[[#This Row],[VALUE]]-MIS[[#This Row],[LIVE_VALUE]],MIS[[#This Row],[LIVE_VALUE]]-MIS[[#This Row],[VALUE]])</f>
        <v>2423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3" t="str">
        <f>MIS[[#This Row],[TRADING SYMBOL]]</f>
        <v>SENSEX2552082200CE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NOTREND</v>
      </c>
      <c r="AL2823" t="str">
        <f>MIS[[#This Row],[Broker]]</f>
        <v>AR</v>
      </c>
      <c r="AM2823" t="str">
        <f>MIS[[#This Row],[ClientID]]</f>
        <v>JPP032</v>
      </c>
    </row>
    <row r="2824" spans="1:39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66.5</v>
      </c>
      <c r="AE2824">
        <f>MIS[[#This Row],[OrderAverageTradedPrice]]*MIS[[#This Row],[OrderQuantity]]</f>
        <v>4167</v>
      </c>
      <c r="AF2824">
        <f>MIS[[#This Row],[LTP]]*MIS[[#This Row],[OrderQuantity]]</f>
        <v>2660</v>
      </c>
      <c r="AG2824">
        <f>IF(MIS[[#This Row],[OrderSide]]="SELL",MIS[[#This Row],[VALUE]]-MIS[[#This Row],[LIVE_VALUE]],MIS[[#This Row],[LIVE_VALUE]]-MIS[[#This Row],[VALUE]])</f>
        <v>-1507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SENSEX2552081200PE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  <c r="AL2824" t="str">
        <f>MIS[[#This Row],[Broker]]</f>
        <v>AR</v>
      </c>
      <c r="AM2824" t="str">
        <f>MIS[[#This Row],[ClientID]]</f>
        <v>JPP032</v>
      </c>
    </row>
    <row r="2825" spans="1:39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55.45</v>
      </c>
      <c r="AE2825">
        <f>MIS[[#This Row],[OrderAverageTradedPrice]]*MIS[[#This Row],[OrderQuantity]]</f>
        <v>1626</v>
      </c>
      <c r="AF2825">
        <f>MIS[[#This Row],[LTP]]*MIS[[#This Row],[OrderQuantity]]</f>
        <v>1109</v>
      </c>
      <c r="AG2825">
        <f>IF(MIS[[#This Row],[OrderSide]]="SELL",MIS[[#This Row],[VALUE]]-MIS[[#This Row],[LIVE_VALUE]],MIS[[#This Row],[LIVE_VALUE]]-MIS[[#This Row],[VALUE]])</f>
        <v>-517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SENSEX2552083400CE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  <c r="AL2825" t="str">
        <f>MIS[[#This Row],[Broker]]</f>
        <v>AR</v>
      </c>
      <c r="AM2825" t="str">
        <f>MIS[[#This Row],[ClientID]]</f>
        <v>JPS10S109</v>
      </c>
    </row>
    <row r="2826" spans="1:39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46.6</v>
      </c>
      <c r="AE2826">
        <f>MIS[[#This Row],[OrderAverageTradedPrice]]*MIS[[#This Row],[OrderQuantity]]</f>
        <v>1401</v>
      </c>
      <c r="AF2826">
        <f>MIS[[#This Row],[LTP]]*MIS[[#This Row],[OrderQuantity]]</f>
        <v>932</v>
      </c>
      <c r="AG2826">
        <f>IF(MIS[[#This Row],[OrderSide]]="SELL",MIS[[#This Row],[VALUE]]-MIS[[#This Row],[LIVE_VALUE]],MIS[[#This Row],[LIVE_VALUE]]-MIS[[#This Row],[VALUE]])</f>
        <v>-469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  <c r="AL2826" t="str">
        <f>MIS[[#This Row],[Broker]]</f>
        <v>AR</v>
      </c>
      <c r="AM2826" t="str">
        <f>MIS[[#This Row],[ClientID]]</f>
        <v>JPS10S109</v>
      </c>
    </row>
    <row r="2827" spans="1:39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55.45</v>
      </c>
      <c r="AE2827">
        <f>MIS[[#This Row],[OrderAverageTradedPrice]]*MIS[[#This Row],[OrderQuantity]]</f>
        <v>1626</v>
      </c>
      <c r="AF2827">
        <f>MIS[[#This Row],[LTP]]*MIS[[#This Row],[OrderQuantity]]</f>
        <v>1109</v>
      </c>
      <c r="AG2827">
        <f>IF(MIS[[#This Row],[OrderSide]]="SELL",MIS[[#This Row],[VALUE]]-MIS[[#This Row],[LIVE_VALUE]],MIS[[#This Row],[LIVE_VALUE]]-MIS[[#This Row],[VALUE]])</f>
        <v>-517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SENSEX2552083400CE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  <c r="AL2827" t="str">
        <f>MIS[[#This Row],[Broker]]</f>
        <v>AR</v>
      </c>
      <c r="AM2827" t="str">
        <f>MIS[[#This Row],[ClientID]]</f>
        <v>JPS10U102</v>
      </c>
    </row>
    <row r="2828" spans="1:39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377</v>
      </c>
      <c r="AE2828">
        <f>MIS[[#This Row],[OrderAverageTradedPrice]]*MIS[[#This Row],[OrderQuantity]]</f>
        <v>8797</v>
      </c>
      <c r="AF2828">
        <f>MIS[[#This Row],[LTP]]*MIS[[#This Row],[OrderQuantity]]</f>
        <v>7540</v>
      </c>
      <c r="AG2828">
        <f>IF(MIS[[#This Row],[OrderSide]]="SELL",MIS[[#This Row],[VALUE]]-MIS[[#This Row],[LIVE_VALUE]],MIS[[#This Row],[LIVE_VALUE]]-MIS[[#This Row],[VALUE]])</f>
        <v>1257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8" t="str">
        <f>MIS[[#This Row],[TRADING SYMBOL]]</f>
        <v>SENSEX2552082200CE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NOTREND</v>
      </c>
      <c r="AL2828" t="str">
        <f>MIS[[#This Row],[Broker]]</f>
        <v>AR</v>
      </c>
      <c r="AM2828" t="str">
        <f>MIS[[#This Row],[ClientID]]</f>
        <v>JPS7N102</v>
      </c>
    </row>
    <row r="2829" spans="1:39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293.05</v>
      </c>
      <c r="AE2829">
        <f>MIS[[#This Row],[OrderAverageTradedPrice]]*MIS[[#This Row],[OrderQuantity]]</f>
        <v>7489</v>
      </c>
      <c r="AF2829">
        <f>MIS[[#This Row],[LTP]]*MIS[[#This Row],[OrderQuantity]]</f>
        <v>5861</v>
      </c>
      <c r="AG2829">
        <f>IF(MIS[[#This Row],[OrderSide]]="SELL",MIS[[#This Row],[VALUE]]-MIS[[#This Row],[LIVE_VALUE]],MIS[[#This Row],[LIVE_VALUE]]-MIS[[#This Row],[VALUE]])</f>
        <v>1628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9" t="str">
        <f>MIS[[#This Row],[TRADING SYMBOL]]</f>
        <v>SENSEX2552082200PE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NOTREND</v>
      </c>
      <c r="AL2829" t="str">
        <f>MIS[[#This Row],[Broker]]</f>
        <v>AR</v>
      </c>
      <c r="AM2829" t="str">
        <f>MIS[[#This Row],[ClientID]]</f>
        <v>JPS7N102</v>
      </c>
    </row>
    <row r="2830" spans="1:39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66.5</v>
      </c>
      <c r="AE2830">
        <f>MIS[[#This Row],[OrderAverageTradedPrice]]*MIS[[#This Row],[OrderQuantity]]</f>
        <v>2093</v>
      </c>
      <c r="AF2830">
        <f>MIS[[#This Row],[LTP]]*MIS[[#This Row],[OrderQuantity]]</f>
        <v>1330</v>
      </c>
      <c r="AG2830">
        <f>IF(MIS[[#This Row],[OrderSide]]="SELL",MIS[[#This Row],[VALUE]]-MIS[[#This Row],[LIVE_VALUE]],MIS[[#This Row],[LIVE_VALUE]]-MIS[[#This Row],[VALUE]])</f>
        <v>-763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SENSEX2552081200PE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  <c r="AL2830" t="str">
        <f>MIS[[#This Row],[Broker]]</f>
        <v>AR</v>
      </c>
      <c r="AM2830" t="str">
        <f>MIS[[#This Row],[ClientID]]</f>
        <v>JPS7N102</v>
      </c>
    </row>
    <row r="2831" spans="1:39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75.650000000000006</v>
      </c>
      <c r="AE2831">
        <f>MIS[[#This Row],[OrderAverageTradedPrice]]*MIS[[#This Row],[OrderQuantity]]</f>
        <v>11845</v>
      </c>
      <c r="AF2831">
        <f>MIS[[#This Row],[LTP]]*MIS[[#This Row],[OrderQuantity]]</f>
        <v>7565.0000000000009</v>
      </c>
      <c r="AG2831">
        <f>IF(MIS[[#This Row],[OrderSide]]="SELL",MIS[[#This Row],[VALUE]]-MIS[[#This Row],[LIVE_VALUE]],MIS[[#This Row],[LIVE_VALUE]]-MIS[[#This Row],[VALUE]])</f>
        <v>-4279.9999999999991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SENSEX2552081300PE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  <c r="AL2831" t="str">
        <f>MIS[[#This Row],[Broker]]</f>
        <v>JM</v>
      </c>
      <c r="AM2831" t="str">
        <f>MIS[[#This Row],[ClientID]]</f>
        <v>12314927</v>
      </c>
    </row>
    <row r="2832" spans="1:39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58.95</v>
      </c>
      <c r="AE2832">
        <f>MIS[[#This Row],[OrderAverageTradedPrice]]*MIS[[#This Row],[OrderQuantity]]</f>
        <v>9242</v>
      </c>
      <c r="AF2832">
        <f>MIS[[#This Row],[LTP]]*MIS[[#This Row],[OrderQuantity]]</f>
        <v>5895</v>
      </c>
      <c r="AG2832">
        <f>IF(MIS[[#This Row],[OrderSide]]="SELL",MIS[[#This Row],[VALUE]]-MIS[[#This Row],[LIVE_VALUE]],MIS[[#This Row],[LIVE_VALUE]]-MIS[[#This Row],[VALUE]])</f>
        <v>-3347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SENSEX2552081100PE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  <c r="AL2832" t="str">
        <f>MIS[[#This Row],[Broker]]</f>
        <v>JM</v>
      </c>
      <c r="AM2832" t="str">
        <f>MIS[[#This Row],[ClientID]]</f>
        <v>12314927</v>
      </c>
    </row>
    <row r="2833" spans="1:39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65.75</v>
      </c>
      <c r="AE2833">
        <f>MIS[[#This Row],[OrderAverageTradedPrice]]*MIS[[#This Row],[OrderQuantity]]</f>
        <v>39813.999999999964</v>
      </c>
      <c r="AF2833">
        <f>MIS[[#This Row],[LTP]]*MIS[[#This Row],[OrderQuantity]]</f>
        <v>27615</v>
      </c>
      <c r="AG2833">
        <f>IF(MIS[[#This Row],[OrderSide]]="SELL",MIS[[#This Row],[VALUE]]-MIS[[#This Row],[LIVE_VALUE]],MIS[[#This Row],[LIVE_VALUE]]-MIS[[#This Row],[VALUE]])</f>
        <v>-12198.999999999964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  <c r="AL2833" t="str">
        <f>MIS[[#This Row],[Broker]]</f>
        <v>MO</v>
      </c>
      <c r="AM2833" t="str">
        <f>MIS[[#This Row],[ClientID]]</f>
        <v>DELD991</v>
      </c>
    </row>
    <row r="2834" spans="1:39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65.75</v>
      </c>
      <c r="AE2834">
        <f>MIS[[#This Row],[OrderAverageTradedPrice]]*MIS[[#This Row],[OrderQuantity]]</f>
        <v>34197.999999999985</v>
      </c>
      <c r="AF2834">
        <f>MIS[[#This Row],[LTP]]*MIS[[#This Row],[OrderQuantity]]</f>
        <v>23670</v>
      </c>
      <c r="AG2834">
        <f>IF(MIS[[#This Row],[OrderSide]]="SELL",MIS[[#This Row],[VALUE]]-MIS[[#This Row],[LIVE_VALUE]],MIS[[#This Row],[LIVE_VALUE]]-MIS[[#This Row],[VALUE]])</f>
        <v>-10527.999999999985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SENSEX2552083300CE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  <c r="AL2834" t="str">
        <f>MIS[[#This Row],[Broker]]</f>
        <v>MO</v>
      </c>
      <c r="AM2834" t="str">
        <f>MIS[[#This Row],[ClientID]]</f>
        <v>JR0546</v>
      </c>
    </row>
    <row r="2835" spans="1:39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55.45</v>
      </c>
      <c r="AE2835">
        <f>MIS[[#This Row],[OrderAverageTradedPrice]]*MIS[[#This Row],[OrderQuantity]]</f>
        <v>29246.999999999978</v>
      </c>
      <c r="AF2835">
        <f>MIS[[#This Row],[LTP]]*MIS[[#This Row],[OrderQuantity]]</f>
        <v>19962</v>
      </c>
      <c r="AG2835">
        <f>IF(MIS[[#This Row],[OrderSide]]="SELL",MIS[[#This Row],[VALUE]]-MIS[[#This Row],[LIVE_VALUE]],MIS[[#This Row],[LIVE_VALUE]]-MIS[[#This Row],[VALUE]])</f>
        <v>-9284.9999999999782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SENSEX2552083400CE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  <c r="AL2835" t="str">
        <f>MIS[[#This Row],[Broker]]</f>
        <v>MO</v>
      </c>
      <c r="AM2835" t="str">
        <f>MIS[[#This Row],[ClientID]]</f>
        <v>JR0546</v>
      </c>
    </row>
    <row r="2836" spans="1:39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46.6</v>
      </c>
      <c r="AE2836">
        <f>MIS[[#This Row],[OrderAverageTradedPrice]]*MIS[[#This Row],[OrderQuantity]]</f>
        <v>25331.999999999978</v>
      </c>
      <c r="AF2836">
        <f>MIS[[#This Row],[LTP]]*MIS[[#This Row],[OrderQuantity]]</f>
        <v>16776</v>
      </c>
      <c r="AG2836">
        <f>IF(MIS[[#This Row],[OrderSide]]="SELL",MIS[[#This Row],[VALUE]]-MIS[[#This Row],[LIVE_VALUE]],MIS[[#This Row],[LIVE_VALUE]]-MIS[[#This Row],[VALUE]])</f>
        <v>-8555.9999999999782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SENSEX2552083500CE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  <c r="AL2836" t="str">
        <f>MIS[[#This Row],[Broker]]</f>
        <v>MO</v>
      </c>
      <c r="AM2836" t="str">
        <f>MIS[[#This Row],[ClientID]]</f>
        <v>JR0546</v>
      </c>
    </row>
    <row r="2837" spans="1:39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65.75</v>
      </c>
      <c r="AE2837">
        <f>MIS[[#This Row],[OrderAverageTradedPrice]]*MIS[[#This Row],[OrderQuantity]]</f>
        <v>7600</v>
      </c>
      <c r="AF2837">
        <f>MIS[[#This Row],[LTP]]*MIS[[#This Row],[OrderQuantity]]</f>
        <v>5260</v>
      </c>
      <c r="AG2837">
        <f>IF(MIS[[#This Row],[OrderSide]]="SELL",MIS[[#This Row],[VALUE]]-MIS[[#This Row],[LIVE_VALUE]],MIS[[#This Row],[LIVE_VALUE]]-MIS[[#This Row],[VALUE]])</f>
        <v>-2340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SENSEX2552083300CE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  <c r="AL2837" t="str">
        <f>MIS[[#This Row],[Broker]]</f>
        <v>MO</v>
      </c>
      <c r="AM2837" t="str">
        <f>MIS[[#This Row],[ClientID]]</f>
        <v>OMDLAS1203</v>
      </c>
    </row>
    <row r="2838" spans="1:39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55.45</v>
      </c>
      <c r="AE2838">
        <f>MIS[[#This Row],[OrderAverageTradedPrice]]*MIS[[#This Row],[OrderQuantity]]</f>
        <v>6496</v>
      </c>
      <c r="AF2838">
        <f>MIS[[#This Row],[LTP]]*MIS[[#This Row],[OrderQuantity]]</f>
        <v>4436</v>
      </c>
      <c r="AG2838">
        <f>IF(MIS[[#This Row],[OrderSide]]="SELL",MIS[[#This Row],[VALUE]]-MIS[[#This Row],[LIVE_VALUE]],MIS[[#This Row],[LIVE_VALUE]]-MIS[[#This Row],[VALUE]])</f>
        <v>-2060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SENSEX2552083400CE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  <c r="AL2838" t="str">
        <f>MIS[[#This Row],[Broker]]</f>
        <v>MO</v>
      </c>
      <c r="AM2838" t="str">
        <f>MIS[[#This Row],[ClientID]]</f>
        <v>OMDLAS1203</v>
      </c>
    </row>
    <row r="2839" spans="1:39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46.6</v>
      </c>
      <c r="AE2839">
        <f>MIS[[#This Row],[OrderAverageTradedPrice]]*MIS[[#This Row],[OrderQuantity]]</f>
        <v>5642</v>
      </c>
      <c r="AF2839">
        <f>MIS[[#This Row],[LTP]]*MIS[[#This Row],[OrderQuantity]]</f>
        <v>3728</v>
      </c>
      <c r="AG2839">
        <f>IF(MIS[[#This Row],[OrderSide]]="SELL",MIS[[#This Row],[VALUE]]-MIS[[#This Row],[LIVE_VALUE]],MIS[[#This Row],[LIVE_VALUE]]-MIS[[#This Row],[VALUE]])</f>
        <v>-1914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SENSEX2552083500CE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  <c r="AL2839" t="str">
        <f>MIS[[#This Row],[Broker]]</f>
        <v>MO</v>
      </c>
      <c r="AM2839" t="str">
        <f>MIS[[#This Row],[ClientID]]</f>
        <v>OMDLAS1203</v>
      </c>
    </row>
    <row r="2840" spans="1:39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75.650000000000006</v>
      </c>
      <c r="AE2840">
        <f>MIS[[#This Row],[OrderAverageTradedPrice]]*MIS[[#This Row],[OrderQuantity]]</f>
        <v>9495</v>
      </c>
      <c r="AF2840">
        <f>MIS[[#This Row],[LTP]]*MIS[[#This Row],[OrderQuantity]]</f>
        <v>6052</v>
      </c>
      <c r="AG2840">
        <f>IF(MIS[[#This Row],[OrderSide]]="SELL",MIS[[#This Row],[VALUE]]-MIS[[#This Row],[LIVE_VALUE]],MIS[[#This Row],[LIVE_VALUE]]-MIS[[#This Row],[VALUE]])</f>
        <v>-3443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SENSEX2552081300PE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  <c r="AL2840" t="str">
        <f>MIS[[#This Row],[Broker]]</f>
        <v>MO</v>
      </c>
      <c r="AM2840" t="str">
        <f>MIS[[#This Row],[ClientID]]</f>
        <v>OMDLAS1203</v>
      </c>
    </row>
    <row r="2841" spans="1:39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65.75</v>
      </c>
      <c r="AE2841">
        <f>MIS[[#This Row],[OrderAverageTradedPrice]]*MIS[[#This Row],[OrderQuantity]]</f>
        <v>11383.999999999993</v>
      </c>
      <c r="AF2841">
        <f>MIS[[#This Row],[LTP]]*MIS[[#This Row],[OrderQuantity]]</f>
        <v>7890</v>
      </c>
      <c r="AG2841">
        <f>IF(MIS[[#This Row],[OrderSide]]="SELL",MIS[[#This Row],[VALUE]]-MIS[[#This Row],[LIVE_VALUE]],MIS[[#This Row],[LIVE_VALUE]]-MIS[[#This Row],[VALUE]])</f>
        <v>-3493.9999999999927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SENSEX2552083300CE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  <c r="AL2841" t="str">
        <f>MIS[[#This Row],[Broker]]</f>
        <v>MO</v>
      </c>
      <c r="AM2841" t="str">
        <f>MIS[[#This Row],[ClientID]]</f>
        <v>OMDLAS1225</v>
      </c>
    </row>
    <row r="2842" spans="1:39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65.75</v>
      </c>
      <c r="AE2842">
        <f>MIS[[#This Row],[OrderAverageTradedPrice]]*MIS[[#This Row],[OrderQuantity]]</f>
        <v>9497</v>
      </c>
      <c r="AF2842">
        <f>MIS[[#This Row],[LTP]]*MIS[[#This Row],[OrderQuantity]]</f>
        <v>6575</v>
      </c>
      <c r="AG2842">
        <f>IF(MIS[[#This Row],[OrderSide]]="SELL",MIS[[#This Row],[VALUE]]-MIS[[#This Row],[LIVE_VALUE]],MIS[[#This Row],[LIVE_VALUE]]-MIS[[#This Row],[VALUE]])</f>
        <v>-2922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SENSEX2552083300CE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  <c r="AL2842" t="str">
        <f>MIS[[#This Row],[Broker]]</f>
        <v>MO</v>
      </c>
      <c r="AM2842" t="str">
        <f>MIS[[#This Row],[ClientID]]</f>
        <v>OMDLAS1226</v>
      </c>
    </row>
    <row r="2843" spans="1:39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65.75</v>
      </c>
      <c r="AE2843">
        <f>MIS[[#This Row],[OrderAverageTradedPrice]]*MIS[[#This Row],[OrderQuantity]]</f>
        <v>7608</v>
      </c>
      <c r="AF2843">
        <f>MIS[[#This Row],[LTP]]*MIS[[#This Row],[OrderQuantity]]</f>
        <v>5260</v>
      </c>
      <c r="AG2843">
        <f>IF(MIS[[#This Row],[OrderSide]]="SELL",MIS[[#This Row],[VALUE]]-MIS[[#This Row],[LIVE_VALUE]],MIS[[#This Row],[LIVE_VALUE]]-MIS[[#This Row],[VALUE]])</f>
        <v>-2348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SENSEX2552083300CE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  <c r="AL2843" t="str">
        <f>MIS[[#This Row],[Broker]]</f>
        <v>MO</v>
      </c>
      <c r="AM2843" t="str">
        <f>MIS[[#This Row],[ClientID]]</f>
        <v>OMDLAS1227</v>
      </c>
    </row>
    <row r="2844" spans="1:39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58.95</v>
      </c>
      <c r="AE2844">
        <f>MIS[[#This Row],[OrderAverageTradedPrice]]*MIS[[#This Row],[OrderQuantity]]</f>
        <v>1842</v>
      </c>
      <c r="AF2844">
        <f>MIS[[#This Row],[LTP]]*MIS[[#This Row],[OrderQuantity]]</f>
        <v>1179</v>
      </c>
      <c r="AG2844">
        <f>IF(MIS[[#This Row],[OrderSide]]="SELL",MIS[[#This Row],[VALUE]]-MIS[[#This Row],[LIVE_VALUE]],MIS[[#This Row],[LIVE_VALUE]]-MIS[[#This Row],[VALUE]])</f>
        <v>-663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SENSEX2552081100PE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  <c r="AL2844" t="str">
        <f>MIS[[#This Row],[Broker]]</f>
        <v>MO</v>
      </c>
      <c r="AM2844" t="str">
        <f>MIS[[#This Row],[ClientID]]</f>
        <v>OMDLAS1231</v>
      </c>
    </row>
    <row r="2845" spans="1:39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75.650000000000006</v>
      </c>
      <c r="AE2845">
        <f>MIS[[#This Row],[OrderAverageTradedPrice]]*MIS[[#This Row],[OrderQuantity]]</f>
        <v>4795</v>
      </c>
      <c r="AF2845">
        <f>MIS[[#This Row],[LTP]]*MIS[[#This Row],[OrderQuantity]]</f>
        <v>3026</v>
      </c>
      <c r="AG2845">
        <f>IF(MIS[[#This Row],[OrderSide]]="SELL",MIS[[#This Row],[VALUE]]-MIS[[#This Row],[LIVE_VALUE]],MIS[[#This Row],[LIVE_VALUE]]-MIS[[#This Row],[VALUE]])</f>
        <v>-1769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SENSEX2552081300PE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  <c r="AL2845" t="str">
        <f>MIS[[#This Row],[Broker]]</f>
        <v>AR</v>
      </c>
      <c r="AM2845" t="str">
        <f>MIS[[#This Row],[ClientID]]</f>
        <v>GDL1R112</v>
      </c>
    </row>
    <row r="2846" spans="1:39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58.95</v>
      </c>
      <c r="AE2846">
        <f>MIS[[#This Row],[OrderAverageTradedPrice]]*MIS[[#This Row],[OrderQuantity]]</f>
        <v>3717</v>
      </c>
      <c r="AF2846">
        <f>MIS[[#This Row],[LTP]]*MIS[[#This Row],[OrderQuantity]]</f>
        <v>2358</v>
      </c>
      <c r="AG2846">
        <f>IF(MIS[[#This Row],[OrderSide]]="SELL",MIS[[#This Row],[VALUE]]-MIS[[#This Row],[LIVE_VALUE]],MIS[[#This Row],[LIVE_VALUE]]-MIS[[#This Row],[VALUE]])</f>
        <v>-1359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SENSEX2552081100PE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  <c r="AL2846" t="str">
        <f>MIS[[#This Row],[Broker]]</f>
        <v>AR</v>
      </c>
      <c r="AM2846" t="str">
        <f>MIS[[#This Row],[ClientID]]</f>
        <v>GDL1R112</v>
      </c>
    </row>
    <row r="2847" spans="1:39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75.650000000000006</v>
      </c>
      <c r="AE2847">
        <f>MIS[[#This Row],[OrderAverageTradedPrice]]*MIS[[#This Row],[OrderQuantity]]</f>
        <v>4770</v>
      </c>
      <c r="AF2847">
        <f>MIS[[#This Row],[LTP]]*MIS[[#This Row],[OrderQuantity]]</f>
        <v>3026</v>
      </c>
      <c r="AG2847">
        <f>IF(MIS[[#This Row],[OrderSide]]="SELL",MIS[[#This Row],[VALUE]]-MIS[[#This Row],[LIVE_VALUE]],MIS[[#This Row],[LIVE_VALUE]]-MIS[[#This Row],[VALUE]])</f>
        <v>-1744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SENSEX2552081300PE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  <c r="AL2847" t="str">
        <f>MIS[[#This Row],[Broker]]</f>
        <v>AR</v>
      </c>
      <c r="AM2847" t="str">
        <f>MIS[[#This Row],[ClientID]]</f>
        <v>GDLC2R124</v>
      </c>
    </row>
    <row r="2848" spans="1:39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55.45</v>
      </c>
      <c r="AE2848">
        <f>MIS[[#This Row],[OrderAverageTradedPrice]]*MIS[[#This Row],[OrderQuantity]]</f>
        <v>3250</v>
      </c>
      <c r="AF2848">
        <f>MIS[[#This Row],[LTP]]*MIS[[#This Row],[OrderQuantity]]</f>
        <v>2218</v>
      </c>
      <c r="AG2848">
        <f>IF(MIS[[#This Row],[OrderSide]]="SELL",MIS[[#This Row],[VALUE]]-MIS[[#This Row],[LIVE_VALUE]],MIS[[#This Row],[LIVE_VALUE]]-MIS[[#This Row],[VALUE]])</f>
        <v>-1032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SENSEX2552083400CE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  <c r="AL2848" t="str">
        <f>MIS[[#This Row],[Broker]]</f>
        <v>AR</v>
      </c>
      <c r="AM2848" t="str">
        <f>MIS[[#This Row],[ClientID]]</f>
        <v>GKOHNA327</v>
      </c>
    </row>
    <row r="2849" spans="1:39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75.650000000000006</v>
      </c>
      <c r="AE2849">
        <f>MIS[[#This Row],[OrderAverageTradedPrice]]*MIS[[#This Row],[OrderQuantity]]</f>
        <v>4766</v>
      </c>
      <c r="AF2849">
        <f>MIS[[#This Row],[LTP]]*MIS[[#This Row],[OrderQuantity]]</f>
        <v>3026</v>
      </c>
      <c r="AG2849">
        <f>IF(MIS[[#This Row],[OrderSide]]="SELL",MIS[[#This Row],[VALUE]]-MIS[[#This Row],[LIVE_VALUE]],MIS[[#This Row],[LIVE_VALUE]]-MIS[[#This Row],[VALUE]])</f>
        <v>-1740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SENSEX2552081300PE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  <c r="AL2849" t="str">
        <f>MIS[[#This Row],[Broker]]</f>
        <v>AR</v>
      </c>
      <c r="AM2849" t="str">
        <f>MIS[[#This Row],[ClientID]]</f>
        <v>HOT133</v>
      </c>
    </row>
    <row r="2850" spans="1:39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58.95</v>
      </c>
      <c r="AE2850">
        <f>MIS[[#This Row],[OrderAverageTradedPrice]]*MIS[[#This Row],[OrderQuantity]]</f>
        <v>3728</v>
      </c>
      <c r="AF2850">
        <f>MIS[[#This Row],[LTP]]*MIS[[#This Row],[OrderQuantity]]</f>
        <v>2358</v>
      </c>
      <c r="AG2850">
        <f>IF(MIS[[#This Row],[OrderSide]]="SELL",MIS[[#This Row],[VALUE]]-MIS[[#This Row],[LIVE_VALUE]],MIS[[#This Row],[LIVE_VALUE]]-MIS[[#This Row],[VALUE]])</f>
        <v>-1370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SENSEX2552081100PE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  <c r="AL2850" t="str">
        <f>MIS[[#This Row],[Broker]]</f>
        <v>AR</v>
      </c>
      <c r="AM2850" t="str">
        <f>MIS[[#This Row],[ClientID]]</f>
        <v>HYD5K129</v>
      </c>
    </row>
    <row r="2851" spans="1:39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46.6</v>
      </c>
      <c r="AE2851">
        <f>MIS[[#This Row],[OrderAverageTradedPrice]]*MIS[[#This Row],[OrderQuantity]]</f>
        <v>1406</v>
      </c>
      <c r="AF2851">
        <f>MIS[[#This Row],[LTP]]*MIS[[#This Row],[OrderQuantity]]</f>
        <v>932</v>
      </c>
      <c r="AG2851">
        <f>IF(MIS[[#This Row],[OrderSide]]="SELL",MIS[[#This Row],[VALUE]]-MIS[[#This Row],[LIVE_VALUE]],MIS[[#This Row],[LIVE_VALUE]]-MIS[[#This Row],[VALUE]])</f>
        <v>-474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SENSEX2552083500CE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  <c r="AL2851" t="str">
        <f>MIS[[#This Row],[Broker]]</f>
        <v>AR</v>
      </c>
      <c r="AM2851" t="str">
        <f>MIS[[#This Row],[ClientID]]</f>
        <v>JPF1A104</v>
      </c>
    </row>
    <row r="2852" spans="1:39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377</v>
      </c>
      <c r="AE2852">
        <f>MIS[[#This Row],[OrderAverageTradedPrice]]*MIS[[#This Row],[OrderQuantity]]</f>
        <v>78779.999999999884</v>
      </c>
      <c r="AF2852">
        <f>MIS[[#This Row],[LTP]]*MIS[[#This Row],[OrderQuantity]]</f>
        <v>67860</v>
      </c>
      <c r="AG2852">
        <f>IF(MIS[[#This Row],[OrderSide]]="SELL",MIS[[#This Row],[VALUE]]-MIS[[#This Row],[LIVE_VALUE]],MIS[[#This Row],[LIVE_VALUE]]-MIS[[#This Row],[VALUE]])</f>
        <v>10919.999999999884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2" t="str">
        <f>MIS[[#This Row],[TRADING SYMBOL]]</f>
        <v>SENSEX2552082200CE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NOTREND</v>
      </c>
      <c r="AL2852" t="str">
        <f>MIS[[#This Row],[Broker]]</f>
        <v>AR</v>
      </c>
      <c r="AM2852" t="str">
        <f>MIS[[#This Row],[ClientID]]</f>
        <v>JPF1A197</v>
      </c>
    </row>
    <row r="2853" spans="1:39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46.6</v>
      </c>
      <c r="AE2853">
        <f>MIS[[#This Row],[OrderAverageTradedPrice]]*MIS[[#This Row],[OrderQuantity]]</f>
        <v>1400</v>
      </c>
      <c r="AF2853">
        <f>MIS[[#This Row],[LTP]]*MIS[[#This Row],[OrderQuantity]]</f>
        <v>932</v>
      </c>
      <c r="AG2853">
        <f>IF(MIS[[#This Row],[OrderSide]]="SELL",MIS[[#This Row],[VALUE]]-MIS[[#This Row],[LIVE_VALUE]],MIS[[#This Row],[LIVE_VALUE]]-MIS[[#This Row],[VALUE]])</f>
        <v>-468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SENSEX2552083500CE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  <c r="AL2853" t="str">
        <f>MIS[[#This Row],[Broker]]</f>
        <v>AR</v>
      </c>
      <c r="AM2853" t="str">
        <f>MIS[[#This Row],[ClientID]]</f>
        <v>JPF1A200</v>
      </c>
    </row>
    <row r="2854" spans="1:39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75.650000000000006</v>
      </c>
      <c r="AE2854">
        <f>MIS[[#This Row],[OrderAverageTradedPrice]]*MIS[[#This Row],[OrderQuantity]]</f>
        <v>2378</v>
      </c>
      <c r="AF2854">
        <f>MIS[[#This Row],[LTP]]*MIS[[#This Row],[OrderQuantity]]</f>
        <v>1513</v>
      </c>
      <c r="AG2854">
        <f>IF(MIS[[#This Row],[OrderSide]]="SELL",MIS[[#This Row],[VALUE]]-MIS[[#This Row],[LIVE_VALUE]],MIS[[#This Row],[LIVE_VALUE]]-MIS[[#This Row],[VALUE]])</f>
        <v>-865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SENSEX2552081300PE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  <c r="AL2854" t="str">
        <f>MIS[[#This Row],[Broker]]</f>
        <v>AR</v>
      </c>
      <c r="AM2854" t="str">
        <f>MIS[[#This Row],[ClientID]]</f>
        <v>JPF1A200</v>
      </c>
    </row>
    <row r="2855" spans="1:39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75.650000000000006</v>
      </c>
      <c r="AE2855">
        <f>MIS[[#This Row],[OrderAverageTradedPrice]]*MIS[[#This Row],[OrderQuantity]]</f>
        <v>2397</v>
      </c>
      <c r="AF2855">
        <f>MIS[[#This Row],[LTP]]*MIS[[#This Row],[OrderQuantity]]</f>
        <v>1513</v>
      </c>
      <c r="AG2855">
        <f>IF(MIS[[#This Row],[OrderSide]]="SELL",MIS[[#This Row],[VALUE]]-MIS[[#This Row],[LIVE_VALUE]],MIS[[#This Row],[LIVE_VALUE]]-MIS[[#This Row],[VALUE]])</f>
        <v>-884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SENSEX2552081300PE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  <c r="AL2855" t="str">
        <f>MIS[[#This Row],[Broker]]</f>
        <v>AR</v>
      </c>
      <c r="AM2855" t="str">
        <f>MIS[[#This Row],[ClientID]]</f>
        <v>JPF1A222</v>
      </c>
    </row>
    <row r="2856" spans="1:39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58.95</v>
      </c>
      <c r="AE2856">
        <f>MIS[[#This Row],[OrderAverageTradedPrice]]*MIS[[#This Row],[OrderQuantity]]</f>
        <v>1858</v>
      </c>
      <c r="AF2856">
        <f>MIS[[#This Row],[LTP]]*MIS[[#This Row],[OrderQuantity]]</f>
        <v>1179</v>
      </c>
      <c r="AG2856">
        <f>IF(MIS[[#This Row],[OrderSide]]="SELL",MIS[[#This Row],[VALUE]]-MIS[[#This Row],[LIVE_VALUE]],MIS[[#This Row],[LIVE_VALUE]]-MIS[[#This Row],[VALUE]])</f>
        <v>-679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SENSEX2552081100PE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  <c r="AL2856" t="str">
        <f>MIS[[#This Row],[Broker]]</f>
        <v>AR</v>
      </c>
      <c r="AM2856" t="str">
        <f>MIS[[#This Row],[ClientID]]</f>
        <v>JPF1A222</v>
      </c>
    </row>
    <row r="2857" spans="1:39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58.95</v>
      </c>
      <c r="AE2857">
        <f>MIS[[#This Row],[OrderAverageTradedPrice]]*MIS[[#This Row],[OrderQuantity]]</f>
        <v>1864</v>
      </c>
      <c r="AF2857">
        <f>MIS[[#This Row],[LTP]]*MIS[[#This Row],[OrderQuantity]]</f>
        <v>1179</v>
      </c>
      <c r="AG2857">
        <f>IF(MIS[[#This Row],[OrderSide]]="SELL",MIS[[#This Row],[VALUE]]-MIS[[#This Row],[LIVE_VALUE]],MIS[[#This Row],[LIVE_VALUE]]-MIS[[#This Row],[VALUE]])</f>
        <v>-685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SENSEX2552081100PE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  <c r="AL2857" t="str">
        <f>MIS[[#This Row],[Broker]]</f>
        <v>AR</v>
      </c>
      <c r="AM2857" t="str">
        <f>MIS[[#This Row],[ClientID]]</f>
        <v>JPF1D107</v>
      </c>
    </row>
    <row r="2858" spans="1:39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66.5</v>
      </c>
      <c r="AE2858">
        <f>MIS[[#This Row],[OrderAverageTradedPrice]]*MIS[[#This Row],[OrderQuantity]]</f>
        <v>2102</v>
      </c>
      <c r="AF2858">
        <f>MIS[[#This Row],[LTP]]*MIS[[#This Row],[OrderQuantity]]</f>
        <v>1330</v>
      </c>
      <c r="AG2858">
        <f>IF(MIS[[#This Row],[OrderSide]]="SELL",MIS[[#This Row],[VALUE]]-MIS[[#This Row],[LIVE_VALUE]],MIS[[#This Row],[LIVE_VALUE]]-MIS[[#This Row],[VALUE]])</f>
        <v>-772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SENSEX2552081200PE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  <c r="AL2858" t="str">
        <f>MIS[[#This Row],[Broker]]</f>
        <v>AR</v>
      </c>
      <c r="AM2858" t="str">
        <f>MIS[[#This Row],[ClientID]]</f>
        <v>JPF1D107</v>
      </c>
    </row>
    <row r="2859" spans="1:39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293.05</v>
      </c>
      <c r="AE2859">
        <f>MIS[[#This Row],[OrderAverageTradedPrice]]*MIS[[#This Row],[OrderQuantity]]</f>
        <v>45130.99999999992</v>
      </c>
      <c r="AF2859">
        <f>MIS[[#This Row],[LTP]]*MIS[[#This Row],[OrderQuantity]]</f>
        <v>35166</v>
      </c>
      <c r="AG2859">
        <f>IF(MIS[[#This Row],[OrderSide]]="SELL",MIS[[#This Row],[VALUE]]-MIS[[#This Row],[LIVE_VALUE]],MIS[[#This Row],[LIVE_VALUE]]-MIS[[#This Row],[VALUE]])</f>
        <v>9964.99999999992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9" t="str">
        <f>MIS[[#This Row],[TRADING SYMBOL]]</f>
        <v>SENSEX2552082200PE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NOTREND</v>
      </c>
      <c r="AL2859" t="str">
        <f>MIS[[#This Row],[Broker]]</f>
        <v>AR</v>
      </c>
      <c r="AM2859" t="str">
        <f>MIS[[#This Row],[ClientID]]</f>
        <v>JPF1D108</v>
      </c>
    </row>
    <row r="2860" spans="1:39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293.05</v>
      </c>
      <c r="AE2860">
        <f>MIS[[#This Row],[OrderAverageTradedPrice]]*MIS[[#This Row],[OrderQuantity]]</f>
        <v>7549</v>
      </c>
      <c r="AF2860">
        <f>MIS[[#This Row],[LTP]]*MIS[[#This Row],[OrderQuantity]]</f>
        <v>5861</v>
      </c>
      <c r="AG2860">
        <f>IF(MIS[[#This Row],[OrderSide]]="SELL",MIS[[#This Row],[VALUE]]-MIS[[#This Row],[LIVE_VALUE]],MIS[[#This Row],[LIVE_VALUE]]-MIS[[#This Row],[VALUE]])</f>
        <v>1688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0" t="str">
        <f>MIS[[#This Row],[TRADING SYMBOL]]</f>
        <v>SENSEX2552082200PE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NOTREND</v>
      </c>
      <c r="AL2860" t="str">
        <f>MIS[[#This Row],[Broker]]</f>
        <v>AR</v>
      </c>
      <c r="AM2860" t="str">
        <f>MIS[[#This Row],[ClientID]]</f>
        <v>JPF1D166</v>
      </c>
    </row>
    <row r="2861" spans="1:39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58.95</v>
      </c>
      <c r="AE2861">
        <f>MIS[[#This Row],[OrderAverageTradedPrice]]*MIS[[#This Row],[OrderQuantity]]</f>
        <v>1862</v>
      </c>
      <c r="AF2861">
        <f>MIS[[#This Row],[LTP]]*MIS[[#This Row],[OrderQuantity]]</f>
        <v>1179</v>
      </c>
      <c r="AG2861">
        <f>IF(MIS[[#This Row],[OrderSide]]="SELL",MIS[[#This Row],[VALUE]]-MIS[[#This Row],[LIVE_VALUE]],MIS[[#This Row],[LIVE_VALUE]]-MIS[[#This Row],[VALUE]])</f>
        <v>-683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SENSEX2552081100PE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  <c r="AL2861" t="str">
        <f>MIS[[#This Row],[Broker]]</f>
        <v>AR</v>
      </c>
      <c r="AM2861" t="str">
        <f>MIS[[#This Row],[ClientID]]</f>
        <v>JPF1G102</v>
      </c>
    </row>
    <row r="2862" spans="1:39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55.45</v>
      </c>
      <c r="AE2862">
        <f>MIS[[#This Row],[OrderAverageTradedPrice]]*MIS[[#This Row],[OrderQuantity]]</f>
        <v>1620</v>
      </c>
      <c r="AF2862">
        <f>MIS[[#This Row],[LTP]]*MIS[[#This Row],[OrderQuantity]]</f>
        <v>1109</v>
      </c>
      <c r="AG2862">
        <f>IF(MIS[[#This Row],[OrderSide]]="SELL",MIS[[#This Row],[VALUE]]-MIS[[#This Row],[LIVE_VALUE]],MIS[[#This Row],[LIVE_VALUE]]-MIS[[#This Row],[VALUE]])</f>
        <v>-511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SENSEX2552083400CE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  <c r="AL2862" t="str">
        <f>MIS[[#This Row],[Broker]]</f>
        <v>AR</v>
      </c>
      <c r="AM2862" t="str">
        <f>MIS[[#This Row],[ClientID]]</f>
        <v>JPF1G157</v>
      </c>
    </row>
    <row r="2863" spans="1:39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46.6</v>
      </c>
      <c r="AE2863">
        <f>MIS[[#This Row],[OrderAverageTradedPrice]]*MIS[[#This Row],[OrderQuantity]]</f>
        <v>1413</v>
      </c>
      <c r="AF2863">
        <f>MIS[[#This Row],[LTP]]*MIS[[#This Row],[OrderQuantity]]</f>
        <v>932</v>
      </c>
      <c r="AG2863">
        <f>IF(MIS[[#This Row],[OrderSide]]="SELL",MIS[[#This Row],[VALUE]]-MIS[[#This Row],[LIVE_VALUE]],MIS[[#This Row],[LIVE_VALUE]]-MIS[[#This Row],[VALUE]])</f>
        <v>-481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SENSEX2552083500CE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  <c r="AL2863" t="str">
        <f>MIS[[#This Row],[Broker]]</f>
        <v>AR</v>
      </c>
      <c r="AM2863" t="str">
        <f>MIS[[#This Row],[ClientID]]</f>
        <v>JPF1G157</v>
      </c>
    </row>
    <row r="2864" spans="1:39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46.6</v>
      </c>
      <c r="AE2864">
        <f>MIS[[#This Row],[OrderAverageTradedPrice]]*MIS[[#This Row],[OrderQuantity]]</f>
        <v>1406</v>
      </c>
      <c r="AF2864">
        <f>MIS[[#This Row],[LTP]]*MIS[[#This Row],[OrderQuantity]]</f>
        <v>932</v>
      </c>
      <c r="AG2864">
        <f>IF(MIS[[#This Row],[OrderSide]]="SELL",MIS[[#This Row],[VALUE]]-MIS[[#This Row],[LIVE_VALUE]],MIS[[#This Row],[LIVE_VALUE]]-MIS[[#This Row],[VALUE]])</f>
        <v>-474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  <c r="AL2864" t="str">
        <f>MIS[[#This Row],[Broker]]</f>
        <v>AR</v>
      </c>
      <c r="AM2864" t="str">
        <f>MIS[[#This Row],[ClientID]]</f>
        <v>JPF1H106</v>
      </c>
    </row>
    <row r="2865" spans="1:39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293.05</v>
      </c>
      <c r="AE2865">
        <f>MIS[[#This Row],[OrderAverageTradedPrice]]*MIS[[#This Row],[OrderQuantity]]</f>
        <v>7541</v>
      </c>
      <c r="AF2865">
        <f>MIS[[#This Row],[LTP]]*MIS[[#This Row],[OrderQuantity]]</f>
        <v>5861</v>
      </c>
      <c r="AG2865">
        <f>IF(MIS[[#This Row],[OrderSide]]="SELL",MIS[[#This Row],[VALUE]]-MIS[[#This Row],[LIVE_VALUE]],MIS[[#This Row],[LIVE_VALUE]]-MIS[[#This Row],[VALUE]])</f>
        <v>1680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5" t="str">
        <f>MIS[[#This Row],[TRADING SYMBOL]]</f>
        <v>SENSEX2552082200PE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NOTREND</v>
      </c>
      <c r="AL2865" t="str">
        <f>MIS[[#This Row],[Broker]]</f>
        <v>AR</v>
      </c>
      <c r="AM2865" t="str">
        <f>MIS[[#This Row],[ClientID]]</f>
        <v>JPF1J101</v>
      </c>
    </row>
    <row r="2866" spans="1:39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377</v>
      </c>
      <c r="AE2866">
        <f>MIS[[#This Row],[OrderAverageTradedPrice]]*MIS[[#This Row],[OrderQuantity]]</f>
        <v>78926.999999999942</v>
      </c>
      <c r="AF2866">
        <f>MIS[[#This Row],[LTP]]*MIS[[#This Row],[OrderQuantity]]</f>
        <v>67860</v>
      </c>
      <c r="AG2866">
        <f>IF(MIS[[#This Row],[OrderSide]]="SELL",MIS[[#This Row],[VALUE]]-MIS[[#This Row],[LIVE_VALUE]],MIS[[#This Row],[LIVE_VALUE]]-MIS[[#This Row],[VALUE]])</f>
        <v>11066.999999999942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6" t="str">
        <f>MIS[[#This Row],[TRADING SYMBOL]]</f>
        <v>SENSEX2552082200CE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NOTREND</v>
      </c>
      <c r="AL2866" t="str">
        <f>MIS[[#This Row],[Broker]]</f>
        <v>AR</v>
      </c>
      <c r="AM2866" t="str">
        <f>MIS[[#This Row],[ClientID]]</f>
        <v>JPF1K110</v>
      </c>
    </row>
    <row r="2867" spans="1:39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46.6</v>
      </c>
      <c r="AE2867">
        <f>MIS[[#This Row],[OrderAverageTradedPrice]]*MIS[[#This Row],[OrderQuantity]]</f>
        <v>1402</v>
      </c>
      <c r="AF2867">
        <f>MIS[[#This Row],[LTP]]*MIS[[#This Row],[OrderQuantity]]</f>
        <v>932</v>
      </c>
      <c r="AG2867">
        <f>IF(MIS[[#This Row],[OrderSide]]="SELL",MIS[[#This Row],[VALUE]]-MIS[[#This Row],[LIVE_VALUE]],MIS[[#This Row],[LIVE_VALUE]]-MIS[[#This Row],[VALUE]])</f>
        <v>-470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SENSEX2552083500CE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  <c r="AL2867" t="str">
        <f>MIS[[#This Row],[Broker]]</f>
        <v>AR</v>
      </c>
      <c r="AM2867" t="str">
        <f>MIS[[#This Row],[ClientID]]</f>
        <v>JPF1K163</v>
      </c>
    </row>
    <row r="2868" spans="1:39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293.05</v>
      </c>
      <c r="AE2868">
        <f>MIS[[#This Row],[OrderAverageTradedPrice]]*MIS[[#This Row],[OrderQuantity]]</f>
        <v>15078</v>
      </c>
      <c r="AF2868">
        <f>MIS[[#This Row],[LTP]]*MIS[[#This Row],[OrderQuantity]]</f>
        <v>11722</v>
      </c>
      <c r="AG2868">
        <f>IF(MIS[[#This Row],[OrderSide]]="SELL",MIS[[#This Row],[VALUE]]-MIS[[#This Row],[LIVE_VALUE]],MIS[[#This Row],[LIVE_VALUE]]-MIS[[#This Row],[VALUE]])</f>
        <v>3356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8" t="str">
        <f>MIS[[#This Row],[TRADING SYMBOL]]</f>
        <v>SENSEX2552082200PE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NOTREND</v>
      </c>
      <c r="AL2868" t="str">
        <f>MIS[[#This Row],[Broker]]</f>
        <v>AR</v>
      </c>
      <c r="AM2868" t="str">
        <f>MIS[[#This Row],[ClientID]]</f>
        <v>JPF1L102</v>
      </c>
    </row>
    <row r="2869" spans="1:39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58.95</v>
      </c>
      <c r="AE2869">
        <f>MIS[[#This Row],[OrderAverageTradedPrice]]*MIS[[#This Row],[OrderQuantity]]</f>
        <v>3729</v>
      </c>
      <c r="AF2869">
        <f>MIS[[#This Row],[LTP]]*MIS[[#This Row],[OrderQuantity]]</f>
        <v>2358</v>
      </c>
      <c r="AG2869">
        <f>IF(MIS[[#This Row],[OrderSide]]="SELL",MIS[[#This Row],[VALUE]]-MIS[[#This Row],[LIVE_VALUE]],MIS[[#This Row],[LIVE_VALUE]]-MIS[[#This Row],[VALUE]])</f>
        <v>-1371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SENSEX2552081100PE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  <c r="AL2869" t="str">
        <f>MIS[[#This Row],[Broker]]</f>
        <v>AR</v>
      </c>
      <c r="AM2869" t="str">
        <f>MIS[[#This Row],[ClientID]]</f>
        <v>JPF1L103</v>
      </c>
    </row>
    <row r="2870" spans="1:39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66.5</v>
      </c>
      <c r="AE2870">
        <f>MIS[[#This Row],[OrderAverageTradedPrice]]*MIS[[#This Row],[OrderQuantity]]</f>
        <v>4208</v>
      </c>
      <c r="AF2870">
        <f>MIS[[#This Row],[LTP]]*MIS[[#This Row],[OrderQuantity]]</f>
        <v>2660</v>
      </c>
      <c r="AG2870">
        <f>IF(MIS[[#This Row],[OrderSide]]="SELL",MIS[[#This Row],[VALUE]]-MIS[[#This Row],[LIVE_VALUE]],MIS[[#This Row],[LIVE_VALUE]]-MIS[[#This Row],[VALUE]])</f>
        <v>-1548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SENSEX2552081200PE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  <c r="AL2870" t="str">
        <f>MIS[[#This Row],[Broker]]</f>
        <v>AR</v>
      </c>
      <c r="AM2870" t="str">
        <f>MIS[[#This Row],[ClientID]]</f>
        <v>JPF1L103</v>
      </c>
    </row>
    <row r="2871" spans="1:39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66.5</v>
      </c>
      <c r="AE2871">
        <f>MIS[[#This Row],[OrderAverageTradedPrice]]*MIS[[#This Row],[OrderQuantity]]</f>
        <v>2111</v>
      </c>
      <c r="AF2871">
        <f>MIS[[#This Row],[LTP]]*MIS[[#This Row],[OrderQuantity]]</f>
        <v>1330</v>
      </c>
      <c r="AG2871">
        <f>IF(MIS[[#This Row],[OrderSide]]="SELL",MIS[[#This Row],[VALUE]]-MIS[[#This Row],[LIVE_VALUE]],MIS[[#This Row],[LIVE_VALUE]]-MIS[[#This Row],[VALUE]])</f>
        <v>-781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SENSEX2552081200PE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  <c r="AL2871" t="str">
        <f>MIS[[#This Row],[Broker]]</f>
        <v>AR</v>
      </c>
      <c r="AM2871" t="str">
        <f>MIS[[#This Row],[ClientID]]</f>
        <v>JPF1M118</v>
      </c>
    </row>
    <row r="2872" spans="1:39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377</v>
      </c>
      <c r="AE2872">
        <f>MIS[[#This Row],[OrderAverageTradedPrice]]*MIS[[#This Row],[OrderQuantity]]</f>
        <v>8740</v>
      </c>
      <c r="AF2872">
        <f>MIS[[#This Row],[LTP]]*MIS[[#This Row],[OrderQuantity]]</f>
        <v>7540</v>
      </c>
      <c r="AG2872">
        <f>IF(MIS[[#This Row],[OrderSide]]="SELL",MIS[[#This Row],[VALUE]]-MIS[[#This Row],[LIVE_VALUE]],MIS[[#This Row],[LIVE_VALUE]]-MIS[[#This Row],[VALUE]])</f>
        <v>1200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2" t="str">
        <f>MIS[[#This Row],[TRADING SYMBOL]]</f>
        <v>SENSEX2552082200CE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NOTREND</v>
      </c>
      <c r="AL2872" t="str">
        <f>MIS[[#This Row],[Broker]]</f>
        <v>AR</v>
      </c>
      <c r="AM2872" t="str">
        <f>MIS[[#This Row],[ClientID]]</f>
        <v>JPF1M170</v>
      </c>
    </row>
    <row r="2873" spans="1:39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293.05</v>
      </c>
      <c r="AE2873">
        <f>MIS[[#This Row],[OrderAverageTradedPrice]]*MIS[[#This Row],[OrderQuantity]]</f>
        <v>7514</v>
      </c>
      <c r="AF2873">
        <f>MIS[[#This Row],[LTP]]*MIS[[#This Row],[OrderQuantity]]</f>
        <v>5861</v>
      </c>
      <c r="AG2873">
        <f>IF(MIS[[#This Row],[OrderSide]]="SELL",MIS[[#This Row],[VALUE]]-MIS[[#This Row],[LIVE_VALUE]],MIS[[#This Row],[LIVE_VALUE]]-MIS[[#This Row],[VALUE]])</f>
        <v>1653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3" t="str">
        <f>MIS[[#This Row],[TRADING SYMBOL]]</f>
        <v>SENSEX2552082200PE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NOTREND</v>
      </c>
      <c r="AL2873" t="str">
        <f>MIS[[#This Row],[Broker]]</f>
        <v>AR</v>
      </c>
      <c r="AM2873" t="str">
        <f>MIS[[#This Row],[ClientID]]</f>
        <v>JPF1M170</v>
      </c>
    </row>
    <row r="2874" spans="1:39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66.5</v>
      </c>
      <c r="AE2874">
        <f>MIS[[#This Row],[OrderAverageTradedPrice]]*MIS[[#This Row],[OrderQuantity]]</f>
        <v>2097</v>
      </c>
      <c r="AF2874">
        <f>MIS[[#This Row],[LTP]]*MIS[[#This Row],[OrderQuantity]]</f>
        <v>1330</v>
      </c>
      <c r="AG2874">
        <f>IF(MIS[[#This Row],[OrderSide]]="SELL",MIS[[#This Row],[VALUE]]-MIS[[#This Row],[LIVE_VALUE]],MIS[[#This Row],[LIVE_VALUE]]-MIS[[#This Row],[VALUE]])</f>
        <v>-767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SENSEX2552081200PE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  <c r="AL2874" t="str">
        <f>MIS[[#This Row],[Broker]]</f>
        <v>AR</v>
      </c>
      <c r="AM2874" t="str">
        <f>MIS[[#This Row],[ClientID]]</f>
        <v>JPF1M170</v>
      </c>
    </row>
    <row r="2875" spans="1:39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293.05</v>
      </c>
      <c r="AE2875">
        <f>MIS[[#This Row],[OrderAverageTradedPrice]]*MIS[[#This Row],[OrderQuantity]]</f>
        <v>7538</v>
      </c>
      <c r="AF2875">
        <f>MIS[[#This Row],[LTP]]*MIS[[#This Row],[OrderQuantity]]</f>
        <v>5861</v>
      </c>
      <c r="AG2875">
        <f>IF(MIS[[#This Row],[OrderSide]]="SELL",MIS[[#This Row],[VALUE]]-MIS[[#This Row],[LIVE_VALUE]],MIS[[#This Row],[LIVE_VALUE]]-MIS[[#This Row],[VALUE]])</f>
        <v>1677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5" t="str">
        <f>MIS[[#This Row],[TRADING SYMBOL]]</f>
        <v>SENSEX2552082200PE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NOTREND</v>
      </c>
      <c r="AL2875" t="str">
        <f>MIS[[#This Row],[Broker]]</f>
        <v>AR</v>
      </c>
      <c r="AM2875" t="str">
        <f>MIS[[#This Row],[ClientID]]</f>
        <v>JPF1N167</v>
      </c>
    </row>
    <row r="2876" spans="1:39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46.6</v>
      </c>
      <c r="AE2876">
        <f>MIS[[#This Row],[OrderAverageTradedPrice]]*MIS[[#This Row],[OrderQuantity]]</f>
        <v>1400</v>
      </c>
      <c r="AF2876">
        <f>MIS[[#This Row],[LTP]]*MIS[[#This Row],[OrderQuantity]]</f>
        <v>932</v>
      </c>
      <c r="AG2876">
        <f>IF(MIS[[#This Row],[OrderSide]]="SELL",MIS[[#This Row],[VALUE]]-MIS[[#This Row],[LIVE_VALUE]],MIS[[#This Row],[LIVE_VALUE]]-MIS[[#This Row],[VALUE]])</f>
        <v>-468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  <c r="AL2876" t="str">
        <f>MIS[[#This Row],[Broker]]</f>
        <v>AR</v>
      </c>
      <c r="AM2876" t="str">
        <f>MIS[[#This Row],[ClientID]]</f>
        <v>JPF1N169</v>
      </c>
    </row>
    <row r="2877" spans="1:39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75.650000000000006</v>
      </c>
      <c r="AE2877">
        <f>MIS[[#This Row],[OrderAverageTradedPrice]]*MIS[[#This Row],[OrderQuantity]]</f>
        <v>2380</v>
      </c>
      <c r="AF2877">
        <f>MIS[[#This Row],[LTP]]*MIS[[#This Row],[OrderQuantity]]</f>
        <v>1513</v>
      </c>
      <c r="AG2877">
        <f>IF(MIS[[#This Row],[OrderSide]]="SELL",MIS[[#This Row],[VALUE]]-MIS[[#This Row],[LIVE_VALUE]],MIS[[#This Row],[LIVE_VALUE]]-MIS[[#This Row],[VALUE]])</f>
        <v>-867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SENSEX2552081300PE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  <c r="AL2877" t="str">
        <f>MIS[[#This Row],[Broker]]</f>
        <v>AR</v>
      </c>
      <c r="AM2877" t="str">
        <f>MIS[[#This Row],[ClientID]]</f>
        <v>JPF1N169</v>
      </c>
    </row>
    <row r="2878" spans="1:39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293.05</v>
      </c>
      <c r="AE2878">
        <f>MIS[[#This Row],[OrderAverageTradedPrice]]*MIS[[#This Row],[OrderQuantity]]</f>
        <v>15139</v>
      </c>
      <c r="AF2878">
        <f>MIS[[#This Row],[LTP]]*MIS[[#This Row],[OrderQuantity]]</f>
        <v>11722</v>
      </c>
      <c r="AG2878">
        <f>IF(MIS[[#This Row],[OrderSide]]="SELL",MIS[[#This Row],[VALUE]]-MIS[[#This Row],[LIVE_VALUE]],MIS[[#This Row],[LIVE_VALUE]]-MIS[[#This Row],[VALUE]])</f>
        <v>3417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8" t="str">
        <f>MIS[[#This Row],[TRADING SYMBOL]]</f>
        <v>SENSEX2552082200PE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NOTREND</v>
      </c>
      <c r="AL2878" t="str">
        <f>MIS[[#This Row],[Broker]]</f>
        <v>AR</v>
      </c>
      <c r="AM2878" t="str">
        <f>MIS[[#This Row],[ClientID]]</f>
        <v>JPF1N171</v>
      </c>
    </row>
    <row r="2879" spans="1:39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377</v>
      </c>
      <c r="AE2879">
        <f>MIS[[#This Row],[OrderAverageTradedPrice]]*MIS[[#This Row],[OrderQuantity]]</f>
        <v>17530</v>
      </c>
      <c r="AF2879">
        <f>MIS[[#This Row],[LTP]]*MIS[[#This Row],[OrderQuantity]]</f>
        <v>15080</v>
      </c>
      <c r="AG2879">
        <f>IF(MIS[[#This Row],[OrderSide]]="SELL",MIS[[#This Row],[VALUE]]-MIS[[#This Row],[LIVE_VALUE]],MIS[[#This Row],[LIVE_VALUE]]-MIS[[#This Row],[VALUE]])</f>
        <v>2450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9" t="str">
        <f>MIS[[#This Row],[TRADING SYMBOL]]</f>
        <v>SENSEX2552082200CE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NOTREND</v>
      </c>
      <c r="AL2879" t="str">
        <f>MIS[[#This Row],[Broker]]</f>
        <v>AR</v>
      </c>
      <c r="AM2879" t="str">
        <f>MIS[[#This Row],[ClientID]]</f>
        <v>JPF1N173</v>
      </c>
    </row>
    <row r="2880" spans="1:39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293.05</v>
      </c>
      <c r="AE2880">
        <f>MIS[[#This Row],[OrderAverageTradedPrice]]*MIS[[#This Row],[OrderQuantity]]</f>
        <v>7534</v>
      </c>
      <c r="AF2880">
        <f>MIS[[#This Row],[LTP]]*MIS[[#This Row],[OrderQuantity]]</f>
        <v>5861</v>
      </c>
      <c r="AG2880">
        <f>IF(MIS[[#This Row],[OrderSide]]="SELL",MIS[[#This Row],[VALUE]]-MIS[[#This Row],[LIVE_VALUE]],MIS[[#This Row],[LIVE_VALUE]]-MIS[[#This Row],[VALUE]])</f>
        <v>1673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0" t="str">
        <f>MIS[[#This Row],[TRADING SYMBOL]]</f>
        <v>SENSEX2552082200PE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NOTREND</v>
      </c>
      <c r="AL2880" t="str">
        <f>MIS[[#This Row],[Broker]]</f>
        <v>AR</v>
      </c>
      <c r="AM2880" t="str">
        <f>MIS[[#This Row],[ClientID]]</f>
        <v>JPF1O151</v>
      </c>
    </row>
    <row r="2881" spans="1:39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66.5</v>
      </c>
      <c r="AE2881">
        <f>MIS[[#This Row],[OrderAverageTradedPrice]]*MIS[[#This Row],[OrderQuantity]]</f>
        <v>2096</v>
      </c>
      <c r="AF2881">
        <f>MIS[[#This Row],[LTP]]*MIS[[#This Row],[OrderQuantity]]</f>
        <v>1330</v>
      </c>
      <c r="AG2881">
        <f>IF(MIS[[#This Row],[OrderSide]]="SELL",MIS[[#This Row],[VALUE]]-MIS[[#This Row],[LIVE_VALUE]],MIS[[#This Row],[LIVE_VALUE]]-MIS[[#This Row],[VALUE]])</f>
        <v>-766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  <c r="AL2881" t="str">
        <f>MIS[[#This Row],[Broker]]</f>
        <v>AR</v>
      </c>
      <c r="AM2881" t="str">
        <f>MIS[[#This Row],[ClientID]]</f>
        <v>JPF1O151</v>
      </c>
    </row>
    <row r="2882" spans="1:39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66.5</v>
      </c>
      <c r="AE2882">
        <f>MIS[[#This Row],[OrderAverageTradedPrice]]*MIS[[#This Row],[OrderQuantity]]</f>
        <v>2100</v>
      </c>
      <c r="AF2882">
        <f>MIS[[#This Row],[LTP]]*MIS[[#This Row],[OrderQuantity]]</f>
        <v>1330</v>
      </c>
      <c r="AG2882">
        <f>IF(MIS[[#This Row],[OrderSide]]="SELL",MIS[[#This Row],[VALUE]]-MIS[[#This Row],[LIVE_VALUE]],MIS[[#This Row],[LIVE_VALUE]]-MIS[[#This Row],[VALUE]])</f>
        <v>-770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SENSEX2552081200PE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  <c r="AL2882" t="str">
        <f>MIS[[#This Row],[Broker]]</f>
        <v>AR</v>
      </c>
      <c r="AM2882" t="str">
        <f>MIS[[#This Row],[ClientID]]</f>
        <v>JPF1P111</v>
      </c>
    </row>
    <row r="2883" spans="1:39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377</v>
      </c>
      <c r="AE2883">
        <f>MIS[[#This Row],[OrderAverageTradedPrice]]*MIS[[#This Row],[OrderQuantity]]</f>
        <v>17590</v>
      </c>
      <c r="AF2883">
        <f>MIS[[#This Row],[LTP]]*MIS[[#This Row],[OrderQuantity]]</f>
        <v>15080</v>
      </c>
      <c r="AG2883">
        <f>IF(MIS[[#This Row],[OrderSide]]="SELL",MIS[[#This Row],[VALUE]]-MIS[[#This Row],[LIVE_VALUE]],MIS[[#This Row],[LIVE_VALUE]]-MIS[[#This Row],[VALUE]])</f>
        <v>2510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3" t="str">
        <f>MIS[[#This Row],[TRADING SYMBOL]]</f>
        <v>SENSEX2552082200CE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NOTREND</v>
      </c>
      <c r="AL2883" t="str">
        <f>MIS[[#This Row],[Broker]]</f>
        <v>AR</v>
      </c>
      <c r="AM2883" t="str">
        <f>MIS[[#This Row],[ClientID]]</f>
        <v>JPF1P165</v>
      </c>
    </row>
    <row r="2884" spans="1:39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66.5</v>
      </c>
      <c r="AE2884">
        <f>MIS[[#This Row],[OrderAverageTradedPrice]]*MIS[[#This Row],[OrderQuantity]]</f>
        <v>4198</v>
      </c>
      <c r="AF2884">
        <f>MIS[[#This Row],[LTP]]*MIS[[#This Row],[OrderQuantity]]</f>
        <v>2660</v>
      </c>
      <c r="AG2884">
        <f>IF(MIS[[#This Row],[OrderSide]]="SELL",MIS[[#This Row],[VALUE]]-MIS[[#This Row],[LIVE_VALUE]],MIS[[#This Row],[LIVE_VALUE]]-MIS[[#This Row],[VALUE]])</f>
        <v>-1538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SENSEX2552081200PE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  <c r="AL2884" t="str">
        <f>MIS[[#This Row],[Broker]]</f>
        <v>AR</v>
      </c>
      <c r="AM2884" t="str">
        <f>MIS[[#This Row],[ClientID]]</f>
        <v>JPF1P165</v>
      </c>
    </row>
    <row r="2885" spans="1:39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58.95</v>
      </c>
      <c r="AE2885">
        <f>MIS[[#This Row],[OrderAverageTradedPrice]]*MIS[[#This Row],[OrderQuantity]]</f>
        <v>1858</v>
      </c>
      <c r="AF2885">
        <f>MIS[[#This Row],[LTP]]*MIS[[#This Row],[OrderQuantity]]</f>
        <v>1179</v>
      </c>
      <c r="AG2885">
        <f>IF(MIS[[#This Row],[OrderSide]]="SELL",MIS[[#This Row],[VALUE]]-MIS[[#This Row],[LIVE_VALUE]],MIS[[#This Row],[LIVE_VALUE]]-MIS[[#This Row],[VALUE]])</f>
        <v>-679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SENSEX2552081100PE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  <c r="AL2885" t="str">
        <f>MIS[[#This Row],[Broker]]</f>
        <v>AR</v>
      </c>
      <c r="AM2885" t="str">
        <f>MIS[[#This Row],[ClientID]]</f>
        <v>JPF1P170</v>
      </c>
    </row>
    <row r="2886" spans="1:39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293.05</v>
      </c>
      <c r="AE2886">
        <f>MIS[[#This Row],[OrderAverageTradedPrice]]*MIS[[#This Row],[OrderQuantity]]</f>
        <v>7553</v>
      </c>
      <c r="AF2886">
        <f>MIS[[#This Row],[LTP]]*MIS[[#This Row],[OrderQuantity]]</f>
        <v>5861</v>
      </c>
      <c r="AG2886">
        <f>IF(MIS[[#This Row],[OrderSide]]="SELL",MIS[[#This Row],[VALUE]]-MIS[[#This Row],[LIVE_VALUE]],MIS[[#This Row],[LIVE_VALUE]]-MIS[[#This Row],[VALUE]])</f>
        <v>1692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6" t="str">
        <f>MIS[[#This Row],[TRADING SYMBOL]]</f>
        <v>SENSEX2552082200PE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NOTREND</v>
      </c>
      <c r="AL2886" t="str">
        <f>MIS[[#This Row],[Broker]]</f>
        <v>AR</v>
      </c>
      <c r="AM2886" t="str">
        <f>MIS[[#This Row],[ClientID]]</f>
        <v>JPF1R134</v>
      </c>
    </row>
    <row r="2887" spans="1:39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66.5</v>
      </c>
      <c r="AE2887">
        <f>MIS[[#This Row],[OrderAverageTradedPrice]]*MIS[[#This Row],[OrderQuantity]]</f>
        <v>2117</v>
      </c>
      <c r="AF2887">
        <f>MIS[[#This Row],[LTP]]*MIS[[#This Row],[OrderQuantity]]</f>
        <v>1330</v>
      </c>
      <c r="AG2887">
        <f>IF(MIS[[#This Row],[OrderSide]]="SELL",MIS[[#This Row],[VALUE]]-MIS[[#This Row],[LIVE_VALUE]],MIS[[#This Row],[LIVE_VALUE]]-MIS[[#This Row],[VALUE]])</f>
        <v>-787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SENSEX2552081200PE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  <c r="AL2887" t="str">
        <f>MIS[[#This Row],[Broker]]</f>
        <v>AR</v>
      </c>
      <c r="AM2887" t="str">
        <f>MIS[[#This Row],[ClientID]]</f>
        <v>JPF1R134</v>
      </c>
    </row>
    <row r="2888" spans="1:39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377</v>
      </c>
      <c r="AE2888">
        <f>MIS[[#This Row],[OrderAverageTradedPrice]]*MIS[[#This Row],[OrderQuantity]]</f>
        <v>70184</v>
      </c>
      <c r="AF2888">
        <f>MIS[[#This Row],[LTP]]*MIS[[#This Row],[OrderQuantity]]</f>
        <v>60320</v>
      </c>
      <c r="AG2888">
        <f>IF(MIS[[#This Row],[OrderSide]]="SELL",MIS[[#This Row],[VALUE]]-MIS[[#This Row],[LIVE_VALUE]],MIS[[#This Row],[LIVE_VALUE]]-MIS[[#This Row],[VALUE]])</f>
        <v>9864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8" t="str">
        <f>MIS[[#This Row],[TRADING SYMBOL]]</f>
        <v>SENSEX2552082200CE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NOTREND</v>
      </c>
      <c r="AL2888" t="str">
        <f>MIS[[#This Row],[Broker]]</f>
        <v>AR</v>
      </c>
      <c r="AM2888" t="str">
        <f>MIS[[#This Row],[ClientID]]</f>
        <v>JPF1R197</v>
      </c>
    </row>
    <row r="2889" spans="1:39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377</v>
      </c>
      <c r="AE2889">
        <f>MIS[[#This Row],[OrderAverageTradedPrice]]*MIS[[#This Row],[OrderQuantity]]</f>
        <v>17472</v>
      </c>
      <c r="AF2889">
        <f>MIS[[#This Row],[LTP]]*MIS[[#This Row],[OrderQuantity]]</f>
        <v>15080</v>
      </c>
      <c r="AG2889">
        <f>IF(MIS[[#This Row],[OrderSide]]="SELL",MIS[[#This Row],[VALUE]]-MIS[[#This Row],[LIVE_VALUE]],MIS[[#This Row],[LIVE_VALUE]]-MIS[[#This Row],[VALUE]])</f>
        <v>2392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9" t="str">
        <f>MIS[[#This Row],[TRADING SYMBOL]]</f>
        <v>SENSEX2552082200CE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NOTREND</v>
      </c>
      <c r="AL2889" t="str">
        <f>MIS[[#This Row],[Broker]]</f>
        <v>AR</v>
      </c>
      <c r="AM2889" t="str">
        <f>MIS[[#This Row],[ClientID]]</f>
        <v>JPF1R199</v>
      </c>
    </row>
    <row r="2890" spans="1:39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293.05</v>
      </c>
      <c r="AE2890">
        <f>MIS[[#This Row],[OrderAverageTradedPrice]]*MIS[[#This Row],[OrderQuantity]]</f>
        <v>15043</v>
      </c>
      <c r="AF2890">
        <f>MIS[[#This Row],[LTP]]*MIS[[#This Row],[OrderQuantity]]</f>
        <v>11722</v>
      </c>
      <c r="AG2890">
        <f>IF(MIS[[#This Row],[OrderSide]]="SELL",MIS[[#This Row],[VALUE]]-MIS[[#This Row],[LIVE_VALUE]],MIS[[#This Row],[LIVE_VALUE]]-MIS[[#This Row],[VALUE]])</f>
        <v>3321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0" t="str">
        <f>MIS[[#This Row],[TRADING SYMBOL]]</f>
        <v>SENSEX2552082200PE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NOTREND</v>
      </c>
      <c r="AL2890" t="str">
        <f>MIS[[#This Row],[Broker]]</f>
        <v>AR</v>
      </c>
      <c r="AM2890" t="str">
        <f>MIS[[#This Row],[ClientID]]</f>
        <v>JPF1R199</v>
      </c>
    </row>
    <row r="2891" spans="1:39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377</v>
      </c>
      <c r="AE2891">
        <f>MIS[[#This Row],[OrderAverageTradedPrice]]*MIS[[#This Row],[OrderQuantity]]</f>
        <v>43720</v>
      </c>
      <c r="AF2891">
        <f>MIS[[#This Row],[LTP]]*MIS[[#This Row],[OrderQuantity]]</f>
        <v>37700</v>
      </c>
      <c r="AG2891">
        <f>IF(MIS[[#This Row],[OrderSide]]="SELL",MIS[[#This Row],[VALUE]]-MIS[[#This Row],[LIVE_VALUE]],MIS[[#This Row],[LIVE_VALUE]]-MIS[[#This Row],[VALUE]])</f>
        <v>6020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1" t="str">
        <f>MIS[[#This Row],[TRADING SYMBOL]]</f>
        <v>SENSEX2552082200CE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NOTREND</v>
      </c>
      <c r="AL2891" t="str">
        <f>MIS[[#This Row],[Broker]]</f>
        <v>AR</v>
      </c>
      <c r="AM2891" t="str">
        <f>MIS[[#This Row],[ClientID]]</f>
        <v>JPF1R202</v>
      </c>
    </row>
    <row r="2892" spans="1:39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293.05</v>
      </c>
      <c r="AE2892">
        <f>MIS[[#This Row],[OrderAverageTradedPrice]]*MIS[[#This Row],[OrderQuantity]]</f>
        <v>37570</v>
      </c>
      <c r="AF2892">
        <f>MIS[[#This Row],[LTP]]*MIS[[#This Row],[OrderQuantity]]</f>
        <v>29305</v>
      </c>
      <c r="AG2892">
        <f>IF(MIS[[#This Row],[OrderSide]]="SELL",MIS[[#This Row],[VALUE]]-MIS[[#This Row],[LIVE_VALUE]],MIS[[#This Row],[LIVE_VALUE]]-MIS[[#This Row],[VALUE]])</f>
        <v>8265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2" t="str">
        <f>MIS[[#This Row],[TRADING SYMBOL]]</f>
        <v>SENSEX2552082200PE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NOTREND</v>
      </c>
      <c r="AL2892" t="str">
        <f>MIS[[#This Row],[Broker]]</f>
        <v>AR</v>
      </c>
      <c r="AM2892" t="str">
        <f>MIS[[#This Row],[ClientID]]</f>
        <v>JPF1R202</v>
      </c>
    </row>
    <row r="2893" spans="1:39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58.95</v>
      </c>
      <c r="AE2893">
        <f>MIS[[#This Row],[OrderAverageTradedPrice]]*MIS[[#This Row],[OrderQuantity]]</f>
        <v>3717</v>
      </c>
      <c r="AF2893">
        <f>MIS[[#This Row],[LTP]]*MIS[[#This Row],[OrderQuantity]]</f>
        <v>2358</v>
      </c>
      <c r="AG2893">
        <f>IF(MIS[[#This Row],[OrderSide]]="SELL",MIS[[#This Row],[VALUE]]-MIS[[#This Row],[LIVE_VALUE]],MIS[[#This Row],[LIVE_VALUE]]-MIS[[#This Row],[VALUE]])</f>
        <v>-1359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  <c r="AL2893" t="str">
        <f>MIS[[#This Row],[Broker]]</f>
        <v>AR</v>
      </c>
      <c r="AM2893" t="str">
        <f>MIS[[#This Row],[ClientID]]</f>
        <v>JPF1R205</v>
      </c>
    </row>
    <row r="2894" spans="1:39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46.6</v>
      </c>
      <c r="AE2894">
        <f>MIS[[#This Row],[OrderAverageTradedPrice]]*MIS[[#This Row],[OrderQuantity]]</f>
        <v>1405</v>
      </c>
      <c r="AF2894">
        <f>MIS[[#This Row],[LTP]]*MIS[[#This Row],[OrderQuantity]]</f>
        <v>932</v>
      </c>
      <c r="AG2894">
        <f>IF(MIS[[#This Row],[OrderSide]]="SELL",MIS[[#This Row],[VALUE]]-MIS[[#This Row],[LIVE_VALUE]],MIS[[#This Row],[LIVE_VALUE]]-MIS[[#This Row],[VALUE]])</f>
        <v>-473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SENSEX2552083500CE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  <c r="AL2894" t="str">
        <f>MIS[[#This Row],[Broker]]</f>
        <v>AR</v>
      </c>
      <c r="AM2894" t="str">
        <f>MIS[[#This Row],[ClientID]]</f>
        <v>JPF1R212</v>
      </c>
    </row>
    <row r="2895" spans="1:39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293.05</v>
      </c>
      <c r="AE2895">
        <f>MIS[[#This Row],[OrderAverageTradedPrice]]*MIS[[#This Row],[OrderQuantity]]</f>
        <v>7571</v>
      </c>
      <c r="AF2895">
        <f>MIS[[#This Row],[LTP]]*MIS[[#This Row],[OrderQuantity]]</f>
        <v>5861</v>
      </c>
      <c r="AG2895">
        <f>IF(MIS[[#This Row],[OrderSide]]="SELL",MIS[[#This Row],[VALUE]]-MIS[[#This Row],[LIVE_VALUE]],MIS[[#This Row],[LIVE_VALUE]]-MIS[[#This Row],[VALUE]])</f>
        <v>1710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5" t="str">
        <f>MIS[[#This Row],[TRADING SYMBOL]]</f>
        <v>SENSEX2552082200PE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NOTREND</v>
      </c>
      <c r="AL2895" t="str">
        <f>MIS[[#This Row],[Broker]]</f>
        <v>AR</v>
      </c>
      <c r="AM2895" t="str">
        <f>MIS[[#This Row],[ClientID]]</f>
        <v>JPF1S104</v>
      </c>
    </row>
    <row r="2896" spans="1:39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293.05</v>
      </c>
      <c r="AE2896">
        <f>MIS[[#This Row],[OrderAverageTradedPrice]]*MIS[[#This Row],[OrderQuantity]]</f>
        <v>7531</v>
      </c>
      <c r="AF2896">
        <f>MIS[[#This Row],[LTP]]*MIS[[#This Row],[OrderQuantity]]</f>
        <v>5861</v>
      </c>
      <c r="AG2896">
        <f>IF(MIS[[#This Row],[OrderSide]]="SELL",MIS[[#This Row],[VALUE]]-MIS[[#This Row],[LIVE_VALUE]],MIS[[#This Row],[LIVE_VALUE]]-MIS[[#This Row],[VALUE]])</f>
        <v>1670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6" t="str">
        <f>MIS[[#This Row],[TRADING SYMBOL]]</f>
        <v>SENSEX2552082200PE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NOTREND</v>
      </c>
      <c r="AL2896" t="str">
        <f>MIS[[#This Row],[Broker]]</f>
        <v>AR</v>
      </c>
      <c r="AM2896" t="str">
        <f>MIS[[#This Row],[ClientID]]</f>
        <v>JPF1S138</v>
      </c>
    </row>
    <row r="2897" spans="1:39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55.45</v>
      </c>
      <c r="AE2897">
        <f>MIS[[#This Row],[OrderAverageTradedPrice]]*MIS[[#This Row],[OrderQuantity]]</f>
        <v>1630</v>
      </c>
      <c r="AF2897">
        <f>MIS[[#This Row],[LTP]]*MIS[[#This Row],[OrderQuantity]]</f>
        <v>1109</v>
      </c>
      <c r="AG2897">
        <f>IF(MIS[[#This Row],[OrderSide]]="SELL",MIS[[#This Row],[VALUE]]-MIS[[#This Row],[LIVE_VALUE]],MIS[[#This Row],[LIVE_VALUE]]-MIS[[#This Row],[VALUE]])</f>
        <v>-521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SENSEX2552083400CE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  <c r="AL2897" t="str">
        <f>MIS[[#This Row],[Broker]]</f>
        <v>AR</v>
      </c>
      <c r="AM2897" t="str">
        <f>MIS[[#This Row],[ClientID]]</f>
        <v>JPF1S138</v>
      </c>
    </row>
    <row r="2898" spans="1:39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377</v>
      </c>
      <c r="AE2898">
        <f>MIS[[#This Row],[OrderAverageTradedPrice]]*MIS[[#This Row],[OrderQuantity]]</f>
        <v>17581</v>
      </c>
      <c r="AF2898">
        <f>MIS[[#This Row],[LTP]]*MIS[[#This Row],[OrderQuantity]]</f>
        <v>15080</v>
      </c>
      <c r="AG2898">
        <f>IF(MIS[[#This Row],[OrderSide]]="SELL",MIS[[#This Row],[VALUE]]-MIS[[#This Row],[LIVE_VALUE]],MIS[[#This Row],[LIVE_VALUE]]-MIS[[#This Row],[VALUE]])</f>
        <v>2501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8" t="str">
        <f>MIS[[#This Row],[TRADING SYMBOL]]</f>
        <v>SENSEX2552082200CE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NOTREND</v>
      </c>
      <c r="AL2898" t="str">
        <f>MIS[[#This Row],[Broker]]</f>
        <v>AR</v>
      </c>
      <c r="AM2898" t="str">
        <f>MIS[[#This Row],[ClientID]]</f>
        <v>JPF1S233</v>
      </c>
    </row>
    <row r="2899" spans="1:39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66.5</v>
      </c>
      <c r="AE2899">
        <f>MIS[[#This Row],[OrderAverageTradedPrice]]*MIS[[#This Row],[OrderQuantity]]</f>
        <v>2111</v>
      </c>
      <c r="AF2899">
        <f>MIS[[#This Row],[LTP]]*MIS[[#This Row],[OrderQuantity]]</f>
        <v>1330</v>
      </c>
      <c r="AG2899">
        <f>IF(MIS[[#This Row],[OrderSide]]="SELL",MIS[[#This Row],[VALUE]]-MIS[[#This Row],[LIVE_VALUE]],MIS[[#This Row],[LIVE_VALUE]]-MIS[[#This Row],[VALUE]])</f>
        <v>-781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SENSEX2552081200PE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  <c r="AL2899" t="str">
        <f>MIS[[#This Row],[Broker]]</f>
        <v>AR</v>
      </c>
      <c r="AM2899" t="str">
        <f>MIS[[#This Row],[ClientID]]</f>
        <v>JPF1S233</v>
      </c>
    </row>
    <row r="2900" spans="1:39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58.95</v>
      </c>
      <c r="AE2900">
        <f>MIS[[#This Row],[OrderAverageTradedPrice]]*MIS[[#This Row],[OrderQuantity]]</f>
        <v>3724</v>
      </c>
      <c r="AF2900">
        <f>MIS[[#This Row],[LTP]]*MIS[[#This Row],[OrderQuantity]]</f>
        <v>2358</v>
      </c>
      <c r="AG2900">
        <f>IF(MIS[[#This Row],[OrderSide]]="SELL",MIS[[#This Row],[VALUE]]-MIS[[#This Row],[LIVE_VALUE]],MIS[[#This Row],[LIVE_VALUE]]-MIS[[#This Row],[VALUE]])</f>
        <v>-1366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SENSEX2552081100PE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  <c r="AL2900" t="str">
        <f>MIS[[#This Row],[Broker]]</f>
        <v>AR</v>
      </c>
      <c r="AM2900" t="str">
        <f>MIS[[#This Row],[ClientID]]</f>
        <v>JPF1S241</v>
      </c>
    </row>
    <row r="2901" spans="1:39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75.650000000000006</v>
      </c>
      <c r="AE2901">
        <f>MIS[[#This Row],[OrderAverageTradedPrice]]*MIS[[#This Row],[OrderQuantity]]</f>
        <v>2385</v>
      </c>
      <c r="AF2901">
        <f>MIS[[#This Row],[LTP]]*MIS[[#This Row],[OrderQuantity]]</f>
        <v>1513</v>
      </c>
      <c r="AG2901">
        <f>IF(MIS[[#This Row],[OrderSide]]="SELL",MIS[[#This Row],[VALUE]]-MIS[[#This Row],[LIVE_VALUE]],MIS[[#This Row],[LIVE_VALUE]]-MIS[[#This Row],[VALUE]])</f>
        <v>-872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SENSEX2552081300PE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  <c r="AL2901" t="str">
        <f>MIS[[#This Row],[Broker]]</f>
        <v>AR</v>
      </c>
      <c r="AM2901" t="str">
        <f>MIS[[#This Row],[ClientID]]</f>
        <v>JPF1V101</v>
      </c>
    </row>
    <row r="2902" spans="1:39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293.05</v>
      </c>
      <c r="AE2902">
        <f>MIS[[#This Row],[OrderAverageTradedPrice]]*MIS[[#This Row],[OrderQuantity]]</f>
        <v>15113</v>
      </c>
      <c r="AF2902">
        <f>MIS[[#This Row],[LTP]]*MIS[[#This Row],[OrderQuantity]]</f>
        <v>11722</v>
      </c>
      <c r="AG2902">
        <f>IF(MIS[[#This Row],[OrderSide]]="SELL",MIS[[#This Row],[VALUE]]-MIS[[#This Row],[LIVE_VALUE]],MIS[[#This Row],[LIVE_VALUE]]-MIS[[#This Row],[VALUE]])</f>
        <v>3391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2" t="str">
        <f>MIS[[#This Row],[TRADING SYMBOL]]</f>
        <v>SENSEX2552082200PE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NOTREND</v>
      </c>
      <c r="AL2902" t="str">
        <f>MIS[[#This Row],[Broker]]</f>
        <v>AR</v>
      </c>
      <c r="AM2902" t="str">
        <f>MIS[[#This Row],[ClientID]]</f>
        <v>JPF1V164</v>
      </c>
    </row>
    <row r="2903" spans="1:39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75.650000000000006</v>
      </c>
      <c r="AE2903">
        <f>MIS[[#This Row],[OrderAverageTradedPrice]]*MIS[[#This Row],[OrderQuantity]]</f>
        <v>2393</v>
      </c>
      <c r="AF2903">
        <f>MIS[[#This Row],[LTP]]*MIS[[#This Row],[OrderQuantity]]</f>
        <v>1513</v>
      </c>
      <c r="AG2903">
        <f>IF(MIS[[#This Row],[OrderSide]]="SELL",MIS[[#This Row],[VALUE]]-MIS[[#This Row],[LIVE_VALUE]],MIS[[#This Row],[LIVE_VALUE]]-MIS[[#This Row],[VALUE]])</f>
        <v>-880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SENSEX2552081300PE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  <c r="AL2903" t="str">
        <f>MIS[[#This Row],[Broker]]</f>
        <v>AR</v>
      </c>
      <c r="AM2903" t="str">
        <f>MIS[[#This Row],[ClientID]]</f>
        <v>JPF1V179</v>
      </c>
    </row>
    <row r="2904" spans="1:39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66.5</v>
      </c>
      <c r="AE2904">
        <f>MIS[[#This Row],[OrderAverageTradedPrice]]*MIS[[#This Row],[OrderQuantity]]</f>
        <v>4221</v>
      </c>
      <c r="AF2904">
        <f>MIS[[#This Row],[LTP]]*MIS[[#This Row],[OrderQuantity]]</f>
        <v>2660</v>
      </c>
      <c r="AG2904">
        <f>IF(MIS[[#This Row],[OrderSide]]="SELL",MIS[[#This Row],[VALUE]]-MIS[[#This Row],[LIVE_VALUE]],MIS[[#This Row],[LIVE_VALUE]]-MIS[[#This Row],[VALUE]])</f>
        <v>-1561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SENSEX2552081200PE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  <c r="AL2904" t="str">
        <f>MIS[[#This Row],[Broker]]</f>
        <v>AR</v>
      </c>
      <c r="AM2904" t="str">
        <f>MIS[[#This Row],[ClientID]]</f>
        <v>JPF1Y102</v>
      </c>
    </row>
    <row r="2905" spans="1:39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293.05</v>
      </c>
      <c r="AE2905">
        <f>MIS[[#This Row],[OrderAverageTradedPrice]]*MIS[[#This Row],[OrderQuantity]]</f>
        <v>15100</v>
      </c>
      <c r="AF2905">
        <f>MIS[[#This Row],[LTP]]*MIS[[#This Row],[OrderQuantity]]</f>
        <v>11722</v>
      </c>
      <c r="AG2905">
        <f>IF(MIS[[#This Row],[OrderSide]]="SELL",MIS[[#This Row],[VALUE]]-MIS[[#This Row],[LIVE_VALUE]],MIS[[#This Row],[LIVE_VALUE]]-MIS[[#This Row],[VALUE]])</f>
        <v>3378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5" t="str">
        <f>MIS[[#This Row],[TRADING SYMBOL]]</f>
        <v>SENSEX2552082200PE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NOTREND</v>
      </c>
      <c r="AL2905" t="str">
        <f>MIS[[#This Row],[Broker]]</f>
        <v>AR</v>
      </c>
      <c r="AM2905" t="str">
        <f>MIS[[#This Row],[ClientID]]</f>
        <v>JPP032</v>
      </c>
    </row>
    <row r="2906" spans="1:39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75.650000000000006</v>
      </c>
      <c r="AE2906">
        <f>MIS[[#This Row],[OrderAverageTradedPrice]]*MIS[[#This Row],[OrderQuantity]]</f>
        <v>2393</v>
      </c>
      <c r="AF2906">
        <f>MIS[[#This Row],[LTP]]*MIS[[#This Row],[OrderQuantity]]</f>
        <v>1513</v>
      </c>
      <c r="AG2906">
        <f>IF(MIS[[#This Row],[OrderSide]]="SELL",MIS[[#This Row],[VALUE]]-MIS[[#This Row],[LIVE_VALUE]],MIS[[#This Row],[LIVE_VALUE]]-MIS[[#This Row],[VALUE]])</f>
        <v>-880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SENSEX2552081300PE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  <c r="AL2906" t="str">
        <f>MIS[[#This Row],[Broker]]</f>
        <v>AR</v>
      </c>
      <c r="AM2906" t="str">
        <f>MIS[[#This Row],[ClientID]]</f>
        <v>JPS10S109</v>
      </c>
    </row>
    <row r="2907" spans="1:39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46.6</v>
      </c>
      <c r="AE2907">
        <f>MIS[[#This Row],[OrderAverageTradedPrice]]*MIS[[#This Row],[OrderQuantity]]</f>
        <v>1401</v>
      </c>
      <c r="AF2907">
        <f>MIS[[#This Row],[LTP]]*MIS[[#This Row],[OrderQuantity]]</f>
        <v>932</v>
      </c>
      <c r="AG2907">
        <f>IF(MIS[[#This Row],[OrderSide]]="SELL",MIS[[#This Row],[VALUE]]-MIS[[#This Row],[LIVE_VALUE]],MIS[[#This Row],[LIVE_VALUE]]-MIS[[#This Row],[VALUE]])</f>
        <v>-469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SENSEX2552083500CE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  <c r="AL2907" t="str">
        <f>MIS[[#This Row],[Broker]]</f>
        <v>AR</v>
      </c>
      <c r="AM2907" t="str">
        <f>MIS[[#This Row],[ClientID]]</f>
        <v>JPS10U102</v>
      </c>
    </row>
    <row r="2908" spans="1:39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66.5</v>
      </c>
      <c r="AE2908">
        <f>MIS[[#This Row],[OrderAverageTradedPrice]]*MIS[[#This Row],[OrderQuantity]]</f>
        <v>10546</v>
      </c>
      <c r="AF2908">
        <f>MIS[[#This Row],[LTP]]*MIS[[#This Row],[OrderQuantity]]</f>
        <v>6650</v>
      </c>
      <c r="AG2908">
        <f>IF(MIS[[#This Row],[OrderSide]]="SELL",MIS[[#This Row],[VALUE]]-MIS[[#This Row],[LIVE_VALUE]],MIS[[#This Row],[LIVE_VALUE]]-MIS[[#This Row],[VALUE]])</f>
        <v>-3896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SENSEX2552081200PE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  <c r="AL2908" t="str">
        <f>MIS[[#This Row],[Broker]]</f>
        <v>JM</v>
      </c>
      <c r="AM2908" t="str">
        <f>MIS[[#This Row],[ClientID]]</f>
        <v>12314927</v>
      </c>
    </row>
    <row r="2909" spans="1:39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55.45</v>
      </c>
      <c r="AE2909">
        <f>MIS[[#This Row],[OrderAverageTradedPrice]]*MIS[[#This Row],[OrderQuantity]]</f>
        <v>34035.999999999985</v>
      </c>
      <c r="AF2909">
        <f>MIS[[#This Row],[LTP]]*MIS[[#This Row],[OrderQuantity]]</f>
        <v>23289</v>
      </c>
      <c r="AG2909">
        <f>IF(MIS[[#This Row],[OrderSide]]="SELL",MIS[[#This Row],[VALUE]]-MIS[[#This Row],[LIVE_VALUE]],MIS[[#This Row],[LIVE_VALUE]]-MIS[[#This Row],[VALUE]])</f>
        <v>-10746.999999999985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SENSEX2552083400CE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  <c r="AL2909" t="str">
        <f>MIS[[#This Row],[Broker]]</f>
        <v>MO</v>
      </c>
      <c r="AM2909" t="str">
        <f>MIS[[#This Row],[ClientID]]</f>
        <v>DELD991</v>
      </c>
    </row>
    <row r="2910" spans="1:39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46.6</v>
      </c>
      <c r="AE2910">
        <f>MIS[[#This Row],[OrderAverageTradedPrice]]*MIS[[#This Row],[OrderQuantity]]</f>
        <v>29650.999999999982</v>
      </c>
      <c r="AF2910">
        <f>MIS[[#This Row],[LTP]]*MIS[[#This Row],[OrderQuantity]]</f>
        <v>19572</v>
      </c>
      <c r="AG2910">
        <f>IF(MIS[[#This Row],[OrderSide]]="SELL",MIS[[#This Row],[VALUE]]-MIS[[#This Row],[LIVE_VALUE]],MIS[[#This Row],[LIVE_VALUE]]-MIS[[#This Row],[VALUE]])</f>
        <v>-10078.999999999982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SENSEX2552083500CE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  <c r="AL2910" t="str">
        <f>MIS[[#This Row],[Broker]]</f>
        <v>MO</v>
      </c>
      <c r="AM2910" t="str">
        <f>MIS[[#This Row],[ClientID]]</f>
        <v>DELD991</v>
      </c>
    </row>
    <row r="2911" spans="1:39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377</v>
      </c>
      <c r="AE2911">
        <f>MIS[[#This Row],[OrderAverageTradedPrice]]*MIS[[#This Row],[OrderQuantity]]</f>
        <v>35072</v>
      </c>
      <c r="AF2911">
        <f>MIS[[#This Row],[LTP]]*MIS[[#This Row],[OrderQuantity]]</f>
        <v>30160</v>
      </c>
      <c r="AG2911">
        <f>IF(MIS[[#This Row],[OrderSide]]="SELL",MIS[[#This Row],[VALUE]]-MIS[[#This Row],[LIVE_VALUE]],MIS[[#This Row],[LIVE_VALUE]]-MIS[[#This Row],[VALUE]])</f>
        <v>4912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1" t="str">
        <f>MIS[[#This Row],[TRADING SYMBOL]]</f>
        <v>SENSEX2552082200CE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NOTREND</v>
      </c>
      <c r="AL2911" t="str">
        <f>MIS[[#This Row],[Broker]]</f>
        <v>MO</v>
      </c>
      <c r="AM2911" t="str">
        <f>MIS[[#This Row],[ClientID]]</f>
        <v>FINE1F02</v>
      </c>
    </row>
    <row r="2912" spans="1:39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293.05</v>
      </c>
      <c r="AE2912">
        <f>MIS[[#This Row],[OrderAverageTradedPrice]]*MIS[[#This Row],[OrderQuantity]]</f>
        <v>30120</v>
      </c>
      <c r="AF2912">
        <f>MIS[[#This Row],[LTP]]*MIS[[#This Row],[OrderQuantity]]</f>
        <v>23444</v>
      </c>
      <c r="AG2912">
        <f>IF(MIS[[#This Row],[OrderSide]]="SELL",MIS[[#This Row],[VALUE]]-MIS[[#This Row],[LIVE_VALUE]],MIS[[#This Row],[LIVE_VALUE]]-MIS[[#This Row],[VALUE]])</f>
        <v>6676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2" t="str">
        <f>MIS[[#This Row],[TRADING SYMBOL]]</f>
        <v>SENSEX2552082200PE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NOTREND</v>
      </c>
      <c r="AL2912" t="str">
        <f>MIS[[#This Row],[Broker]]</f>
        <v>MO</v>
      </c>
      <c r="AM2912" t="str">
        <f>MIS[[#This Row],[ClientID]]</f>
        <v>FINE1F02</v>
      </c>
    </row>
    <row r="2913" spans="1:39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75.650000000000006</v>
      </c>
      <c r="AE2913">
        <f>MIS[[#This Row],[OrderAverageTradedPrice]]*MIS[[#This Row],[OrderQuantity]]</f>
        <v>42998.99999999976</v>
      </c>
      <c r="AF2913">
        <f>MIS[[#This Row],[LTP]]*MIS[[#This Row],[OrderQuantity]]</f>
        <v>27234.000000000004</v>
      </c>
      <c r="AG2913">
        <f>IF(MIS[[#This Row],[OrderSide]]="SELL",MIS[[#This Row],[VALUE]]-MIS[[#This Row],[LIVE_VALUE]],MIS[[#This Row],[LIVE_VALUE]]-MIS[[#This Row],[VALUE]])</f>
        <v>-15764.999999999756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SENSEX2552081300PE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  <c r="AL2913" t="str">
        <f>MIS[[#This Row],[Broker]]</f>
        <v>MO</v>
      </c>
      <c r="AM2913" t="str">
        <f>MIS[[#This Row],[ClientID]]</f>
        <v>JR0546</v>
      </c>
    </row>
    <row r="2914" spans="1:39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58.95</v>
      </c>
      <c r="AE2914">
        <f>MIS[[#This Row],[OrderAverageTradedPrice]]*MIS[[#This Row],[OrderQuantity]]</f>
        <v>33521.999999999978</v>
      </c>
      <c r="AF2914">
        <f>MIS[[#This Row],[LTP]]*MIS[[#This Row],[OrderQuantity]]</f>
        <v>21222</v>
      </c>
      <c r="AG2914">
        <f>IF(MIS[[#This Row],[OrderSide]]="SELL",MIS[[#This Row],[VALUE]]-MIS[[#This Row],[LIVE_VALUE]],MIS[[#This Row],[LIVE_VALUE]]-MIS[[#This Row],[VALUE]])</f>
        <v>-12299.999999999978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SENSEX2552081100PE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  <c r="AL2914" t="str">
        <f>MIS[[#This Row],[Broker]]</f>
        <v>MO</v>
      </c>
      <c r="AM2914" t="str">
        <f>MIS[[#This Row],[ClientID]]</f>
        <v>JR0546</v>
      </c>
    </row>
    <row r="2915" spans="1:39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58.95</v>
      </c>
      <c r="AE2915">
        <f>MIS[[#This Row],[OrderAverageTradedPrice]]*MIS[[#This Row],[OrderQuantity]]</f>
        <v>7452</v>
      </c>
      <c r="AF2915">
        <f>MIS[[#This Row],[LTP]]*MIS[[#This Row],[OrderQuantity]]</f>
        <v>4716</v>
      </c>
      <c r="AG2915">
        <f>IF(MIS[[#This Row],[OrderSide]]="SELL",MIS[[#This Row],[VALUE]]-MIS[[#This Row],[LIVE_VALUE]],MIS[[#This Row],[LIVE_VALUE]]-MIS[[#This Row],[VALUE]])</f>
        <v>-2736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SENSEX2552081100PE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  <c r="AL2915" t="str">
        <f>MIS[[#This Row],[Broker]]</f>
        <v>MO</v>
      </c>
      <c r="AM2915" t="str">
        <f>MIS[[#This Row],[ClientID]]</f>
        <v>OMDLAS1203</v>
      </c>
    </row>
    <row r="2916" spans="1:39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66.5</v>
      </c>
      <c r="AE2916">
        <f>MIS[[#This Row],[OrderAverageTradedPrice]]*MIS[[#This Row],[OrderQuantity]]</f>
        <v>8404</v>
      </c>
      <c r="AF2916">
        <f>MIS[[#This Row],[LTP]]*MIS[[#This Row],[OrderQuantity]]</f>
        <v>5320</v>
      </c>
      <c r="AG2916">
        <f>IF(MIS[[#This Row],[OrderSide]]="SELL",MIS[[#This Row],[VALUE]]-MIS[[#This Row],[LIVE_VALUE]],MIS[[#This Row],[LIVE_VALUE]]-MIS[[#This Row],[VALUE]])</f>
        <v>-3084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SENSEX2552081200PE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  <c r="AL2916" t="str">
        <f>MIS[[#This Row],[Broker]]</f>
        <v>MO</v>
      </c>
      <c r="AM2916" t="str">
        <f>MIS[[#This Row],[ClientID]]</f>
        <v>OMDLAS1203</v>
      </c>
    </row>
    <row r="2917" spans="1:39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377</v>
      </c>
      <c r="AE2917">
        <f>MIS[[#This Row],[OrderAverageTradedPrice]]*MIS[[#This Row],[OrderQuantity]]</f>
        <v>35059</v>
      </c>
      <c r="AF2917">
        <f>MIS[[#This Row],[LTP]]*MIS[[#This Row],[OrderQuantity]]</f>
        <v>30160</v>
      </c>
      <c r="AG2917">
        <f>IF(MIS[[#This Row],[OrderSide]]="SELL",MIS[[#This Row],[VALUE]]-MIS[[#This Row],[LIVE_VALUE]],MIS[[#This Row],[LIVE_VALUE]]-MIS[[#This Row],[VALUE]])</f>
        <v>4899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7" t="str">
        <f>MIS[[#This Row],[TRADING SYMBOL]]</f>
        <v>SENSEX2552082200CE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NOTREND</v>
      </c>
      <c r="AL2917" t="str">
        <f>MIS[[#This Row],[Broker]]</f>
        <v>MO</v>
      </c>
      <c r="AM2917" t="str">
        <f>MIS[[#This Row],[ClientID]]</f>
        <v>OMDLAS1215</v>
      </c>
    </row>
    <row r="2918" spans="1:39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293.05</v>
      </c>
      <c r="AE2918">
        <f>MIS[[#This Row],[OrderAverageTradedPrice]]*MIS[[#This Row],[OrderQuantity]]</f>
        <v>30140</v>
      </c>
      <c r="AF2918">
        <f>MIS[[#This Row],[LTP]]*MIS[[#This Row],[OrderQuantity]]</f>
        <v>23444</v>
      </c>
      <c r="AG2918">
        <f>IF(MIS[[#This Row],[OrderSide]]="SELL",MIS[[#This Row],[VALUE]]-MIS[[#This Row],[LIVE_VALUE]],MIS[[#This Row],[LIVE_VALUE]]-MIS[[#This Row],[VALUE]])</f>
        <v>6696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8" t="str">
        <f>MIS[[#This Row],[TRADING SYMBOL]]</f>
        <v>SENSEX2552082200PE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NOTREND</v>
      </c>
      <c r="AL2918" t="str">
        <f>MIS[[#This Row],[Broker]]</f>
        <v>MO</v>
      </c>
      <c r="AM2918" t="str">
        <f>MIS[[#This Row],[ClientID]]</f>
        <v>OMDLAS1215</v>
      </c>
    </row>
    <row r="2919" spans="1:39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377</v>
      </c>
      <c r="AE2919">
        <f>MIS[[#This Row],[OrderAverageTradedPrice]]*MIS[[#This Row],[OrderQuantity]]</f>
        <v>17519</v>
      </c>
      <c r="AF2919">
        <f>MIS[[#This Row],[LTP]]*MIS[[#This Row],[OrderQuantity]]</f>
        <v>15080</v>
      </c>
      <c r="AG2919">
        <f>IF(MIS[[#This Row],[OrderSide]]="SELL",MIS[[#This Row],[VALUE]]-MIS[[#This Row],[LIVE_VALUE]],MIS[[#This Row],[LIVE_VALUE]]-MIS[[#This Row],[VALUE]])</f>
        <v>2439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9" t="str">
        <f>MIS[[#This Row],[TRADING SYMBOL]]</f>
        <v>SENSEX2552082200CE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NOTREND</v>
      </c>
      <c r="AL2919" t="str">
        <f>MIS[[#This Row],[Broker]]</f>
        <v>MO</v>
      </c>
      <c r="AM2919" t="str">
        <f>MIS[[#This Row],[ClientID]]</f>
        <v>OMDLAS1223</v>
      </c>
    </row>
    <row r="2920" spans="1:39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293.05</v>
      </c>
      <c r="AE2920">
        <f>MIS[[#This Row],[OrderAverageTradedPrice]]*MIS[[#This Row],[OrderQuantity]]</f>
        <v>15067</v>
      </c>
      <c r="AF2920">
        <f>MIS[[#This Row],[LTP]]*MIS[[#This Row],[OrderQuantity]]</f>
        <v>11722</v>
      </c>
      <c r="AG2920">
        <f>IF(MIS[[#This Row],[OrderSide]]="SELL",MIS[[#This Row],[VALUE]]-MIS[[#This Row],[LIVE_VALUE]],MIS[[#This Row],[LIVE_VALUE]]-MIS[[#This Row],[VALUE]])</f>
        <v>3345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20" t="str">
        <f>MIS[[#This Row],[TRADING SYMBOL]]</f>
        <v>SENSEX2552082200PE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NOTREND</v>
      </c>
      <c r="AL2920" t="str">
        <f>MIS[[#This Row],[Broker]]</f>
        <v>MO</v>
      </c>
      <c r="AM2920" t="str">
        <f>MIS[[#This Row],[ClientID]]</f>
        <v>OMDLAS1223</v>
      </c>
    </row>
    <row r="2921" spans="1:39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55.45</v>
      </c>
      <c r="AE2921">
        <f>MIS[[#This Row],[OrderAverageTradedPrice]]*MIS[[#This Row],[OrderQuantity]]</f>
        <v>9756</v>
      </c>
      <c r="AF2921">
        <f>MIS[[#This Row],[LTP]]*MIS[[#This Row],[OrderQuantity]]</f>
        <v>6654</v>
      </c>
      <c r="AG2921">
        <f>IF(MIS[[#This Row],[OrderSide]]="SELL",MIS[[#This Row],[VALUE]]-MIS[[#This Row],[LIVE_VALUE]],MIS[[#This Row],[LIVE_VALUE]]-MIS[[#This Row],[VALUE]])</f>
        <v>-3102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SENSEX2552083400CE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  <c r="AL2921" t="str">
        <f>MIS[[#This Row],[Broker]]</f>
        <v>MO</v>
      </c>
      <c r="AM2921" t="str">
        <f>MIS[[#This Row],[ClientID]]</f>
        <v>OMDLAS1225</v>
      </c>
    </row>
    <row r="2922" spans="1:39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46.6</v>
      </c>
      <c r="AE2922">
        <f>MIS[[#This Row],[OrderAverageTradedPrice]]*MIS[[#This Row],[OrderQuantity]]</f>
        <v>8442</v>
      </c>
      <c r="AF2922">
        <f>MIS[[#This Row],[LTP]]*MIS[[#This Row],[OrderQuantity]]</f>
        <v>5592</v>
      </c>
      <c r="AG2922">
        <f>IF(MIS[[#This Row],[OrderSide]]="SELL",MIS[[#This Row],[VALUE]]-MIS[[#This Row],[LIVE_VALUE]],MIS[[#This Row],[LIVE_VALUE]]-MIS[[#This Row],[VALUE]])</f>
        <v>-2850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SENSEX2552083500CE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  <c r="AL2922" t="str">
        <f>MIS[[#This Row],[Broker]]</f>
        <v>MO</v>
      </c>
      <c r="AM2922" t="str">
        <f>MIS[[#This Row],[ClientID]]</f>
        <v>OMDLAS1225</v>
      </c>
    </row>
    <row r="2923" spans="1:39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75.650000000000006</v>
      </c>
      <c r="AE2923">
        <f>MIS[[#This Row],[OrderAverageTradedPrice]]*MIS[[#This Row],[OrderQuantity]]</f>
        <v>14347.99999999992</v>
      </c>
      <c r="AF2923">
        <f>MIS[[#This Row],[LTP]]*MIS[[#This Row],[OrderQuantity]]</f>
        <v>9078</v>
      </c>
      <c r="AG2923">
        <f>IF(MIS[[#This Row],[OrderSide]]="SELL",MIS[[#This Row],[VALUE]]-MIS[[#This Row],[LIVE_VALUE]],MIS[[#This Row],[LIVE_VALUE]]-MIS[[#This Row],[VALUE]])</f>
        <v>-5269.99999999992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SENSEX2552081300PE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  <c r="AL2923" t="str">
        <f>MIS[[#This Row],[Broker]]</f>
        <v>MO</v>
      </c>
      <c r="AM2923" t="str">
        <f>MIS[[#This Row],[ClientID]]</f>
        <v>OMDLAS1225</v>
      </c>
    </row>
    <row r="2924" spans="1:39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58.95</v>
      </c>
      <c r="AE2924">
        <f>MIS[[#This Row],[OrderAverageTradedPrice]]*MIS[[#This Row],[OrderQuantity]]</f>
        <v>11139.999999999996</v>
      </c>
      <c r="AF2924">
        <f>MIS[[#This Row],[LTP]]*MIS[[#This Row],[OrderQuantity]]</f>
        <v>7074</v>
      </c>
      <c r="AG2924">
        <f>IF(MIS[[#This Row],[OrderSide]]="SELL",MIS[[#This Row],[VALUE]]-MIS[[#This Row],[LIVE_VALUE]],MIS[[#This Row],[LIVE_VALUE]]-MIS[[#This Row],[VALUE]])</f>
        <v>-4065.9999999999964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SENSEX2552081100PE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  <c r="AL2924" t="str">
        <f>MIS[[#This Row],[Broker]]</f>
        <v>MO</v>
      </c>
      <c r="AM2924" t="str">
        <f>MIS[[#This Row],[ClientID]]</f>
        <v>OMDLAS1225</v>
      </c>
    </row>
    <row r="2925" spans="1:39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55.45</v>
      </c>
      <c r="AE2925">
        <f>MIS[[#This Row],[OrderAverageTradedPrice]]*MIS[[#This Row],[OrderQuantity]]</f>
        <v>8120</v>
      </c>
      <c r="AF2925">
        <f>MIS[[#This Row],[LTP]]*MIS[[#This Row],[OrderQuantity]]</f>
        <v>5545</v>
      </c>
      <c r="AG2925">
        <f>IF(MIS[[#This Row],[OrderSide]]="SELL",MIS[[#This Row],[VALUE]]-MIS[[#This Row],[LIVE_VALUE]],MIS[[#This Row],[LIVE_VALUE]]-MIS[[#This Row],[VALUE]])</f>
        <v>-2575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SENSEX2552083400CE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  <c r="AL2925" t="str">
        <f>MIS[[#This Row],[Broker]]</f>
        <v>MO</v>
      </c>
      <c r="AM2925" t="str">
        <f>MIS[[#This Row],[ClientID]]</f>
        <v>OMDLAS1226</v>
      </c>
    </row>
    <row r="2926" spans="1:39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46.6</v>
      </c>
      <c r="AE2926">
        <f>MIS[[#This Row],[OrderAverageTradedPrice]]*MIS[[#This Row],[OrderQuantity]]</f>
        <v>7034.9999999999991</v>
      </c>
      <c r="AF2926">
        <f>MIS[[#This Row],[LTP]]*MIS[[#This Row],[OrderQuantity]]</f>
        <v>4660</v>
      </c>
      <c r="AG2926">
        <f>IF(MIS[[#This Row],[OrderSide]]="SELL",MIS[[#This Row],[VALUE]]-MIS[[#This Row],[LIVE_VALUE]],MIS[[#This Row],[LIVE_VALUE]]-MIS[[#This Row],[VALUE]])</f>
        <v>-2374.9999999999991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SENSEX2552083500CE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  <c r="AL2926" t="str">
        <f>MIS[[#This Row],[Broker]]</f>
        <v>MO</v>
      </c>
      <c r="AM2926" t="str">
        <f>MIS[[#This Row],[ClientID]]</f>
        <v>OMDLAS1226</v>
      </c>
    </row>
    <row r="2927" spans="1:39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75.650000000000006</v>
      </c>
      <c r="AE2927">
        <f>MIS[[#This Row],[OrderAverageTradedPrice]]*MIS[[#This Row],[OrderQuantity]]</f>
        <v>11911</v>
      </c>
      <c r="AF2927">
        <f>MIS[[#This Row],[LTP]]*MIS[[#This Row],[OrderQuantity]]</f>
        <v>7565.0000000000009</v>
      </c>
      <c r="AG2927">
        <f>IF(MIS[[#This Row],[OrderSide]]="SELL",MIS[[#This Row],[VALUE]]-MIS[[#This Row],[LIVE_VALUE]],MIS[[#This Row],[LIVE_VALUE]]-MIS[[#This Row],[VALUE]])</f>
        <v>-4345.9999999999991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SENSEX2552081300PE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  <c r="AL2927" t="str">
        <f>MIS[[#This Row],[Broker]]</f>
        <v>MO</v>
      </c>
      <c r="AM2927" t="str">
        <f>MIS[[#This Row],[ClientID]]</f>
        <v>OMDLAS1226</v>
      </c>
    </row>
    <row r="2928" spans="1:39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55.45</v>
      </c>
      <c r="AE2928">
        <f>MIS[[#This Row],[OrderAverageTradedPrice]]*MIS[[#This Row],[OrderQuantity]]</f>
        <v>6518</v>
      </c>
      <c r="AF2928">
        <f>MIS[[#This Row],[LTP]]*MIS[[#This Row],[OrderQuantity]]</f>
        <v>4436</v>
      </c>
      <c r="AG2928">
        <f>IF(MIS[[#This Row],[OrderSide]]="SELL",MIS[[#This Row],[VALUE]]-MIS[[#This Row],[LIVE_VALUE]],MIS[[#This Row],[LIVE_VALUE]]-MIS[[#This Row],[VALUE]])</f>
        <v>-2082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SENSEX2552083400CE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  <c r="AL2928" t="str">
        <f>MIS[[#This Row],[Broker]]</f>
        <v>MO</v>
      </c>
      <c r="AM2928" t="str">
        <f>MIS[[#This Row],[ClientID]]</f>
        <v>OMDLAS1227</v>
      </c>
    </row>
    <row r="2929" spans="1:39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65.75</v>
      </c>
      <c r="AE2929">
        <f>MIS[[#This Row],[OrderAverageTradedPrice]]*MIS[[#This Row],[OrderQuantity]]</f>
        <v>13288.999999999991</v>
      </c>
      <c r="AF2929">
        <f>MIS[[#This Row],[LTP]]*MIS[[#This Row],[OrderQuantity]]</f>
        <v>9205</v>
      </c>
      <c r="AG2929">
        <f>IF(MIS[[#This Row],[OrderSide]]="SELL",MIS[[#This Row],[VALUE]]-MIS[[#This Row],[LIVE_VALUE]],MIS[[#This Row],[LIVE_VALUE]]-MIS[[#This Row],[VALUE]])</f>
        <v>-4083.9999999999909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SENSEX2552083300CE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  <c r="AL2929" t="str">
        <f>MIS[[#This Row],[Broker]]</f>
        <v>MO</v>
      </c>
      <c r="AM2929" t="str">
        <f>MIS[[#This Row],[ClientID]]</f>
        <v>OMDLAS1229</v>
      </c>
    </row>
    <row r="2930" spans="1:39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55.45</v>
      </c>
      <c r="AE2930">
        <f>MIS[[#This Row],[OrderAverageTradedPrice]]*MIS[[#This Row],[OrderQuantity]]</f>
        <v>11359.999999999993</v>
      </c>
      <c r="AF2930">
        <f>MIS[[#This Row],[LTP]]*MIS[[#This Row],[OrderQuantity]]</f>
        <v>7763</v>
      </c>
      <c r="AG2930">
        <f>IF(MIS[[#This Row],[OrderSide]]="SELL",MIS[[#This Row],[VALUE]]-MIS[[#This Row],[LIVE_VALUE]],MIS[[#This Row],[LIVE_VALUE]]-MIS[[#This Row],[VALUE]])</f>
        <v>-3596.9999999999927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SENSEX2552083400CE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  <c r="AL2930" t="str">
        <f>MIS[[#This Row],[Broker]]</f>
        <v>MO</v>
      </c>
      <c r="AM2930" t="str">
        <f>MIS[[#This Row],[ClientID]]</f>
        <v>OMDLAS1229</v>
      </c>
    </row>
    <row r="2931" spans="1:39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46.6</v>
      </c>
      <c r="AE2931">
        <f>MIS[[#This Row],[OrderAverageTradedPrice]]*MIS[[#This Row],[OrderQuantity]]</f>
        <v>9835</v>
      </c>
      <c r="AF2931">
        <f>MIS[[#This Row],[LTP]]*MIS[[#This Row],[OrderQuantity]]</f>
        <v>6524</v>
      </c>
      <c r="AG2931">
        <f>IF(MIS[[#This Row],[OrderSide]]="SELL",MIS[[#This Row],[VALUE]]-MIS[[#This Row],[LIVE_VALUE]],MIS[[#This Row],[LIVE_VALUE]]-MIS[[#This Row],[VALUE]])</f>
        <v>-3311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SENSEX2552083500CE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  <c r="AL2931" t="str">
        <f>MIS[[#This Row],[Broker]]</f>
        <v>MO</v>
      </c>
      <c r="AM2931" t="str">
        <f>MIS[[#This Row],[ClientID]]</f>
        <v>OMDLAS1229</v>
      </c>
    </row>
    <row r="2932" spans="1:39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75.650000000000006</v>
      </c>
      <c r="AE2932">
        <f>MIS[[#This Row],[OrderAverageTradedPrice]]*MIS[[#This Row],[OrderQuantity]]</f>
        <v>16651.999999999978</v>
      </c>
      <c r="AF2932">
        <f>MIS[[#This Row],[LTP]]*MIS[[#This Row],[OrderQuantity]]</f>
        <v>10591</v>
      </c>
      <c r="AG2932">
        <f>IF(MIS[[#This Row],[OrderSide]]="SELL",MIS[[#This Row],[VALUE]]-MIS[[#This Row],[LIVE_VALUE]],MIS[[#This Row],[LIVE_VALUE]]-MIS[[#This Row],[VALUE]])</f>
        <v>-6060.9999999999782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SENSEX2552081300PE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  <c r="AL2932" t="str">
        <f>MIS[[#This Row],[Broker]]</f>
        <v>MO</v>
      </c>
      <c r="AM2932" t="str">
        <f>MIS[[#This Row],[ClientID]]</f>
        <v>OMDLAS1229</v>
      </c>
    </row>
    <row r="2933" spans="1:39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377</v>
      </c>
      <c r="AE2933">
        <f>MIS[[#This Row],[OrderAverageTradedPrice]]*MIS[[#This Row],[OrderQuantity]]</f>
        <v>8776</v>
      </c>
      <c r="AF2933">
        <f>MIS[[#This Row],[LTP]]*MIS[[#This Row],[OrderQuantity]]</f>
        <v>7540</v>
      </c>
      <c r="AG2933">
        <f>IF(MIS[[#This Row],[OrderSide]]="SELL",MIS[[#This Row],[VALUE]]-MIS[[#This Row],[LIVE_VALUE]],MIS[[#This Row],[LIVE_VALUE]]-MIS[[#This Row],[VALUE]])</f>
        <v>1236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3" t="str">
        <f>MIS[[#This Row],[TRADING SYMBOL]]</f>
        <v>SENSEX2552082200CE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NOTREND</v>
      </c>
      <c r="AL2933" t="str">
        <f>MIS[[#This Row],[Broker]]</f>
        <v>MO</v>
      </c>
      <c r="AM2933" t="str">
        <f>MIS[[#This Row],[ClientID]]</f>
        <v>OMDLAS1230</v>
      </c>
    </row>
    <row r="2934" spans="1:39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293.05</v>
      </c>
      <c r="AE2934">
        <f>MIS[[#This Row],[OrderAverageTradedPrice]]*MIS[[#This Row],[OrderQuantity]]</f>
        <v>7546</v>
      </c>
      <c r="AF2934">
        <f>MIS[[#This Row],[LTP]]*MIS[[#This Row],[OrderQuantity]]</f>
        <v>5861</v>
      </c>
      <c r="AG2934">
        <f>IF(MIS[[#This Row],[OrderSide]]="SELL",MIS[[#This Row],[VALUE]]-MIS[[#This Row],[LIVE_VALUE]],MIS[[#This Row],[LIVE_VALUE]]-MIS[[#This Row],[VALUE]])</f>
        <v>1685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4" t="str">
        <f>MIS[[#This Row],[TRADING SYMBOL]]</f>
        <v>SENSEX2552082200PE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NOTREND</v>
      </c>
      <c r="AL2934" t="str">
        <f>MIS[[#This Row],[Broker]]</f>
        <v>MO</v>
      </c>
      <c r="AM2934" t="str">
        <f>MIS[[#This Row],[ClientID]]</f>
        <v>OMDLAS1230</v>
      </c>
    </row>
    <row r="2935" spans="1:39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66.5</v>
      </c>
      <c r="AE2935">
        <f>MIS[[#This Row],[OrderAverageTradedPrice]]*MIS[[#This Row],[OrderQuantity]]</f>
        <v>2106</v>
      </c>
      <c r="AF2935">
        <f>MIS[[#This Row],[LTP]]*MIS[[#This Row],[OrderQuantity]]</f>
        <v>1330</v>
      </c>
      <c r="AG2935">
        <f>IF(MIS[[#This Row],[OrderSide]]="SELL",MIS[[#This Row],[VALUE]]-MIS[[#This Row],[LIVE_VALUE]],MIS[[#This Row],[LIVE_VALUE]]-MIS[[#This Row],[VALUE]])</f>
        <v>-776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SENSEX2552081200PE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  <c r="AL2935" t="str">
        <f>MIS[[#This Row],[Broker]]</f>
        <v>MO</v>
      </c>
      <c r="AM2935" t="str">
        <f>MIS[[#This Row],[ClientID]]</f>
        <v>OMDLAS1231</v>
      </c>
    </row>
    <row r="2936" spans="1:39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377</v>
      </c>
      <c r="AE2936">
        <f>MIS[[#This Row],[OrderAverageTradedPrice]]*MIS[[#This Row],[OrderQuantity]]</f>
        <v>17632</v>
      </c>
      <c r="AF2936">
        <f>MIS[[#This Row],[LTP]]*MIS[[#This Row],[OrderQuantity]]</f>
        <v>15080</v>
      </c>
      <c r="AG2936">
        <f>IF(MIS[[#This Row],[OrderSide]]="SELL",MIS[[#This Row],[VALUE]]-MIS[[#This Row],[LIVE_VALUE]],MIS[[#This Row],[LIVE_VALUE]]-MIS[[#This Row],[VALUE]])</f>
        <v>2552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6" t="str">
        <f>MIS[[#This Row],[TRADING SYMBOL]]</f>
        <v>SENSEX2552082200CE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NOTREND</v>
      </c>
      <c r="AL2936" t="str">
        <f>MIS[[#This Row],[Broker]]</f>
        <v>AR</v>
      </c>
      <c r="AM2936" t="str">
        <f>MIS[[#This Row],[ClientID]]</f>
        <v>GDL1R112</v>
      </c>
    </row>
    <row r="2937" spans="1:39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66.5</v>
      </c>
      <c r="AE2937">
        <f>MIS[[#This Row],[OrderAverageTradedPrice]]*MIS[[#This Row],[OrderQuantity]]</f>
        <v>4216</v>
      </c>
      <c r="AF2937">
        <f>MIS[[#This Row],[LTP]]*MIS[[#This Row],[OrderQuantity]]</f>
        <v>2660</v>
      </c>
      <c r="AG2937">
        <f>IF(MIS[[#This Row],[OrderSide]]="SELL",MIS[[#This Row],[VALUE]]-MIS[[#This Row],[LIVE_VALUE]],MIS[[#This Row],[LIVE_VALUE]]-MIS[[#This Row],[VALUE]])</f>
        <v>-1556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SENSEX2552081200PE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  <c r="AL2937" t="str">
        <f>MIS[[#This Row],[Broker]]</f>
        <v>AR</v>
      </c>
      <c r="AM2937" t="str">
        <f>MIS[[#This Row],[ClientID]]</f>
        <v>GDL1R112</v>
      </c>
    </row>
    <row r="2938" spans="1:39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58.95</v>
      </c>
      <c r="AE2938">
        <f>MIS[[#This Row],[OrderAverageTradedPrice]]*MIS[[#This Row],[OrderQuantity]]</f>
        <v>3708</v>
      </c>
      <c r="AF2938">
        <f>MIS[[#This Row],[LTP]]*MIS[[#This Row],[OrderQuantity]]</f>
        <v>2358</v>
      </c>
      <c r="AG2938">
        <f>IF(MIS[[#This Row],[OrderSide]]="SELL",MIS[[#This Row],[VALUE]]-MIS[[#This Row],[LIVE_VALUE]],MIS[[#This Row],[LIVE_VALUE]]-MIS[[#This Row],[VALUE]])</f>
        <v>-1350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SENSEX2552081100PE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  <c r="AL2938" t="str">
        <f>MIS[[#This Row],[Broker]]</f>
        <v>AR</v>
      </c>
      <c r="AM2938" t="str">
        <f>MIS[[#This Row],[ClientID]]</f>
        <v>GDLC2R124</v>
      </c>
    </row>
    <row r="2939" spans="1:39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66.5</v>
      </c>
      <c r="AE2939">
        <f>MIS[[#This Row],[OrderAverageTradedPrice]]*MIS[[#This Row],[OrderQuantity]]</f>
        <v>4234</v>
      </c>
      <c r="AF2939">
        <f>MIS[[#This Row],[LTP]]*MIS[[#This Row],[OrderQuantity]]</f>
        <v>2660</v>
      </c>
      <c r="AG2939">
        <f>IF(MIS[[#This Row],[OrderSide]]="SELL",MIS[[#This Row],[VALUE]]-MIS[[#This Row],[LIVE_VALUE]],MIS[[#This Row],[LIVE_VALUE]]-MIS[[#This Row],[VALUE]])</f>
        <v>-1574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SENSEX2552081200PE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  <c r="AL2939" t="str">
        <f>MIS[[#This Row],[Broker]]</f>
        <v>AR</v>
      </c>
      <c r="AM2939" t="str">
        <f>MIS[[#This Row],[ClientID]]</f>
        <v>GDLC2R124</v>
      </c>
    </row>
    <row r="2940" spans="1:39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377</v>
      </c>
      <c r="AE2940">
        <f>MIS[[#This Row],[OrderAverageTradedPrice]]*MIS[[#This Row],[OrderQuantity]]</f>
        <v>53025</v>
      </c>
      <c r="AF2940">
        <f>MIS[[#This Row],[LTP]]*MIS[[#This Row],[OrderQuantity]]</f>
        <v>45240</v>
      </c>
      <c r="AG2940">
        <f>IF(MIS[[#This Row],[OrderSide]]="SELL",MIS[[#This Row],[VALUE]]-MIS[[#This Row],[LIVE_VALUE]],MIS[[#This Row],[LIVE_VALUE]]-MIS[[#This Row],[VALUE]])</f>
        <v>7785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0" t="str">
        <f>MIS[[#This Row],[TRADING SYMBOL]]</f>
        <v>SENSEX2552082200CE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NOTREND</v>
      </c>
      <c r="AL2940" t="str">
        <f>MIS[[#This Row],[Broker]]</f>
        <v>AR</v>
      </c>
      <c r="AM2940" t="str">
        <f>MIS[[#This Row],[ClientID]]</f>
        <v>GDLP1S332</v>
      </c>
    </row>
    <row r="2941" spans="1:39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377</v>
      </c>
      <c r="AE2941">
        <f>MIS[[#This Row],[OrderAverageTradedPrice]]*MIS[[#This Row],[OrderQuantity]]</f>
        <v>79551.999999999898</v>
      </c>
      <c r="AF2941">
        <f>MIS[[#This Row],[LTP]]*MIS[[#This Row],[OrderQuantity]]</f>
        <v>67860</v>
      </c>
      <c r="AG2941">
        <f>IF(MIS[[#This Row],[OrderSide]]="SELL",MIS[[#This Row],[VALUE]]-MIS[[#This Row],[LIVE_VALUE]],MIS[[#This Row],[LIVE_VALUE]]-MIS[[#This Row],[VALUE]])</f>
        <v>11691.999999999898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1" t="str">
        <f>MIS[[#This Row],[TRADING SYMBOL]]</f>
        <v>SENSEX2552082200CE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NOTREND</v>
      </c>
      <c r="AL2941" t="str">
        <f>MIS[[#This Row],[Broker]]</f>
        <v>AR</v>
      </c>
      <c r="AM2941" t="str">
        <f>MIS[[#This Row],[ClientID]]</f>
        <v>GKOHN3R110</v>
      </c>
    </row>
    <row r="2942" spans="1:39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46.6</v>
      </c>
      <c r="AE2942">
        <f>MIS[[#This Row],[OrderAverageTradedPrice]]*MIS[[#This Row],[OrderQuantity]]</f>
        <v>2826</v>
      </c>
      <c r="AF2942">
        <f>MIS[[#This Row],[LTP]]*MIS[[#This Row],[OrderQuantity]]</f>
        <v>1864</v>
      </c>
      <c r="AG2942">
        <f>IF(MIS[[#This Row],[OrderSide]]="SELL",MIS[[#This Row],[VALUE]]-MIS[[#This Row],[LIVE_VALUE]],MIS[[#This Row],[LIVE_VALUE]]-MIS[[#This Row],[VALUE]])</f>
        <v>-962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SENSEX2552083500CE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  <c r="AL2942" t="str">
        <f>MIS[[#This Row],[Broker]]</f>
        <v>AR</v>
      </c>
      <c r="AM2942" t="str">
        <f>MIS[[#This Row],[ClientID]]</f>
        <v>GKOHNA327</v>
      </c>
    </row>
    <row r="2943" spans="1:39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58.95</v>
      </c>
      <c r="AE2943">
        <f>MIS[[#This Row],[OrderAverageTradedPrice]]*MIS[[#This Row],[OrderQuantity]]</f>
        <v>3708</v>
      </c>
      <c r="AF2943">
        <f>MIS[[#This Row],[LTP]]*MIS[[#This Row],[OrderQuantity]]</f>
        <v>2358</v>
      </c>
      <c r="AG2943">
        <f>IF(MIS[[#This Row],[OrderSide]]="SELL",MIS[[#This Row],[VALUE]]-MIS[[#This Row],[LIVE_VALUE]],MIS[[#This Row],[LIVE_VALUE]]-MIS[[#This Row],[VALUE]])</f>
        <v>-1350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SENSEX2552081100PE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  <c r="AL2943" t="str">
        <f>MIS[[#This Row],[Broker]]</f>
        <v>AR</v>
      </c>
      <c r="AM2943" t="str">
        <f>MIS[[#This Row],[ClientID]]</f>
        <v>HOT133</v>
      </c>
    </row>
    <row r="2944" spans="1:39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377</v>
      </c>
      <c r="AE2944">
        <f>MIS[[#This Row],[OrderAverageTradedPrice]]*MIS[[#This Row],[OrderQuantity]]</f>
        <v>17640</v>
      </c>
      <c r="AF2944">
        <f>MIS[[#This Row],[LTP]]*MIS[[#This Row],[OrderQuantity]]</f>
        <v>15080</v>
      </c>
      <c r="AG2944">
        <f>IF(MIS[[#This Row],[OrderSide]]="SELL",MIS[[#This Row],[VALUE]]-MIS[[#This Row],[LIVE_VALUE]],MIS[[#This Row],[LIVE_VALUE]]-MIS[[#This Row],[VALUE]])</f>
        <v>2560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4" t="str">
        <f>MIS[[#This Row],[TRADING SYMBOL]]</f>
        <v>SENSEX2552082200CE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NOTREND</v>
      </c>
      <c r="AL2944" t="str">
        <f>MIS[[#This Row],[Broker]]</f>
        <v>AR</v>
      </c>
      <c r="AM2944" t="str">
        <f>MIS[[#This Row],[ClientID]]</f>
        <v>HYD5K129</v>
      </c>
    </row>
    <row r="2945" spans="1:39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66.5</v>
      </c>
      <c r="AE2945">
        <f>MIS[[#This Row],[OrderAverageTradedPrice]]*MIS[[#This Row],[OrderQuantity]]</f>
        <v>4199</v>
      </c>
      <c r="AF2945">
        <f>MIS[[#This Row],[LTP]]*MIS[[#This Row],[OrderQuantity]]</f>
        <v>2660</v>
      </c>
      <c r="AG2945">
        <f>IF(MIS[[#This Row],[OrderSide]]="SELL",MIS[[#This Row],[VALUE]]-MIS[[#This Row],[LIVE_VALUE]],MIS[[#This Row],[LIVE_VALUE]]-MIS[[#This Row],[VALUE]])</f>
        <v>-1539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SENSEX2552081200PE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  <c r="AL2945" t="str">
        <f>MIS[[#This Row],[Broker]]</f>
        <v>AR</v>
      </c>
      <c r="AM2945" t="str">
        <f>MIS[[#This Row],[ClientID]]</f>
        <v>HYD5K129</v>
      </c>
    </row>
    <row r="2946" spans="1:39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75.650000000000006</v>
      </c>
      <c r="AE2946">
        <f>MIS[[#This Row],[OrderAverageTradedPrice]]*MIS[[#This Row],[OrderQuantity]]</f>
        <v>2377</v>
      </c>
      <c r="AF2946">
        <f>MIS[[#This Row],[LTP]]*MIS[[#This Row],[OrderQuantity]]</f>
        <v>1513</v>
      </c>
      <c r="AG2946">
        <f>IF(MIS[[#This Row],[OrderSide]]="SELL",MIS[[#This Row],[VALUE]]-MIS[[#This Row],[LIVE_VALUE]],MIS[[#This Row],[LIVE_VALUE]]-MIS[[#This Row],[VALUE]])</f>
        <v>-864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SENSEX2552081300PE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  <c r="AL2946" t="str">
        <f>MIS[[#This Row],[Broker]]</f>
        <v>AR</v>
      </c>
      <c r="AM2946" t="str">
        <f>MIS[[#This Row],[ClientID]]</f>
        <v>JPF1A104</v>
      </c>
    </row>
    <row r="2947" spans="1:39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377</v>
      </c>
      <c r="AE2947">
        <f>MIS[[#This Row],[OrderAverageTradedPrice]]*MIS[[#This Row],[OrderQuantity]]</f>
        <v>17674</v>
      </c>
      <c r="AF2947">
        <f>MIS[[#This Row],[LTP]]*MIS[[#This Row],[OrderQuantity]]</f>
        <v>15080</v>
      </c>
      <c r="AG2947">
        <f>IF(MIS[[#This Row],[OrderSide]]="SELL",MIS[[#This Row],[VALUE]]-MIS[[#This Row],[LIVE_VALUE]],MIS[[#This Row],[LIVE_VALUE]]-MIS[[#This Row],[VALUE]])</f>
        <v>2594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7" t="str">
        <f>MIS[[#This Row],[TRADING SYMBOL]]</f>
        <v>SENSEX2552082200CE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NOTREND</v>
      </c>
      <c r="AL2947" t="str">
        <f>MIS[[#This Row],[Broker]]</f>
        <v>AR</v>
      </c>
      <c r="AM2947" t="str">
        <f>MIS[[#This Row],[ClientID]]</f>
        <v>JPF1A119</v>
      </c>
    </row>
    <row r="2948" spans="1:39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58.95</v>
      </c>
      <c r="AE2948">
        <f>MIS[[#This Row],[OrderAverageTradedPrice]]*MIS[[#This Row],[OrderQuantity]]</f>
        <v>1863</v>
      </c>
      <c r="AF2948">
        <f>MIS[[#This Row],[LTP]]*MIS[[#This Row],[OrderQuantity]]</f>
        <v>1179</v>
      </c>
      <c r="AG2948">
        <f>IF(MIS[[#This Row],[OrderSide]]="SELL",MIS[[#This Row],[VALUE]]-MIS[[#This Row],[LIVE_VALUE]],MIS[[#This Row],[LIVE_VALUE]]-MIS[[#This Row],[VALUE]])</f>
        <v>-684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SENSEX2552081100PE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  <c r="AL2948" t="str">
        <f>MIS[[#This Row],[Broker]]</f>
        <v>AR</v>
      </c>
      <c r="AM2948" t="str">
        <f>MIS[[#This Row],[ClientID]]</f>
        <v>JPF1A184</v>
      </c>
    </row>
    <row r="2949" spans="1:39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66.5</v>
      </c>
      <c r="AE2949">
        <f>MIS[[#This Row],[OrderAverageTradedPrice]]*MIS[[#This Row],[OrderQuantity]]</f>
        <v>2117</v>
      </c>
      <c r="AF2949">
        <f>MIS[[#This Row],[LTP]]*MIS[[#This Row],[OrderQuantity]]</f>
        <v>1330</v>
      </c>
      <c r="AG2949">
        <f>IF(MIS[[#This Row],[OrderSide]]="SELL",MIS[[#This Row],[VALUE]]-MIS[[#This Row],[LIVE_VALUE]],MIS[[#This Row],[LIVE_VALUE]]-MIS[[#This Row],[VALUE]])</f>
        <v>-787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SENSEX2552081200PE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  <c r="AL2949" t="str">
        <f>MIS[[#This Row],[Broker]]</f>
        <v>AR</v>
      </c>
      <c r="AM2949" t="str">
        <f>MIS[[#This Row],[ClientID]]</f>
        <v>JPF1A184</v>
      </c>
    </row>
    <row r="2950" spans="1:39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293.05</v>
      </c>
      <c r="AE2950">
        <f>MIS[[#This Row],[OrderAverageTradedPrice]]*MIS[[#This Row],[OrderQuantity]]</f>
        <v>67413.999999999956</v>
      </c>
      <c r="AF2950">
        <f>MIS[[#This Row],[LTP]]*MIS[[#This Row],[OrderQuantity]]</f>
        <v>52749</v>
      </c>
      <c r="AG2950">
        <f>IF(MIS[[#This Row],[OrderSide]]="SELL",MIS[[#This Row],[VALUE]]-MIS[[#This Row],[LIVE_VALUE]],MIS[[#This Row],[LIVE_VALUE]]-MIS[[#This Row],[VALUE]])</f>
        <v>14664.999999999956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0" t="str">
        <f>MIS[[#This Row],[TRADING SYMBOL]]</f>
        <v>SENSEX2552082200PE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NOTREND</v>
      </c>
      <c r="AL2950" t="str">
        <f>MIS[[#This Row],[Broker]]</f>
        <v>AR</v>
      </c>
      <c r="AM2950" t="str">
        <f>MIS[[#This Row],[ClientID]]</f>
        <v>JPF1A197</v>
      </c>
    </row>
    <row r="2951" spans="1:39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58.95</v>
      </c>
      <c r="AE2951">
        <f>MIS[[#This Row],[OrderAverageTradedPrice]]*MIS[[#This Row],[OrderQuantity]]</f>
        <v>1855</v>
      </c>
      <c r="AF2951">
        <f>MIS[[#This Row],[LTP]]*MIS[[#This Row],[OrderQuantity]]</f>
        <v>1179</v>
      </c>
      <c r="AG2951">
        <f>IF(MIS[[#This Row],[OrderSide]]="SELL",MIS[[#This Row],[VALUE]]-MIS[[#This Row],[LIVE_VALUE]],MIS[[#This Row],[LIVE_VALUE]]-MIS[[#This Row],[VALUE]])</f>
        <v>-676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SENSEX2552081100PE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  <c r="AL2951" t="str">
        <f>MIS[[#This Row],[Broker]]</f>
        <v>AR</v>
      </c>
      <c r="AM2951" t="str">
        <f>MIS[[#This Row],[ClientID]]</f>
        <v>JPF1A200</v>
      </c>
    </row>
    <row r="2952" spans="1:39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4.55</v>
      </c>
      <c r="AE2952">
        <f>MIS[[#This Row],[OrderAverageTradedPrice]]*MIS[[#This Row],[OrderQuantity]]</f>
        <v>7012.5</v>
      </c>
      <c r="AF2952">
        <f>MIS[[#This Row],[LTP]]*MIS[[#This Row],[OrderQuantity]]</f>
        <v>5801.25</v>
      </c>
      <c r="AG2952">
        <f>IF(MIS[[#This Row],[OrderSide]]="SELL",MIS[[#This Row],[VALUE]]-MIS[[#This Row],[LIVE_VALUE]],MIS[[#This Row],[LIVE_VALUE]]-MIS[[#This Row],[VALUE]])</f>
        <v>-1211.25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52" t="str">
        <f>MIS[[#This Row],[TRADING SYMBOL]]</f>
        <v>NIFTY2552223700PE</v>
      </c>
      <c r="AJ2952" t="str">
        <f>IF(RIGHT(MIS[[#This Row],[Main/Hedge]],4)="MAIN","MAIN","HEDGE")</f>
        <v>HEDGE</v>
      </c>
      <c r="AK2952" t="str" cm="1">
        <f t="array" ref="AK2952">_xlfn._xlws.FILTER(Table4[Column1],ISNUMBER(SEARCH(Table4[Column1],MIS[[#This Row],[OrderUniqueIdentifier]])),"")</f>
        <v>LONGSHORT</v>
      </c>
      <c r="AL2952" t="str">
        <f>MIS[[#This Row],[Broker]]</f>
        <v>AR</v>
      </c>
      <c r="AM2952" t="str">
        <f>MIS[[#This Row],[ClientID]]</f>
        <v>JPF1A207</v>
      </c>
    </row>
    <row r="2953" spans="1:39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377</v>
      </c>
      <c r="AE2953">
        <f>MIS[[#This Row],[OrderAverageTradedPrice]]*MIS[[#This Row],[OrderQuantity]]</f>
        <v>149365.99999999988</v>
      </c>
      <c r="AF2953">
        <f>MIS[[#This Row],[LTP]]*MIS[[#This Row],[OrderQuantity]]</f>
        <v>128180</v>
      </c>
      <c r="AG2953">
        <f>IF(MIS[[#This Row],[OrderSide]]="SELL",MIS[[#This Row],[VALUE]]-MIS[[#This Row],[LIVE_VALUE]],MIS[[#This Row],[LIVE_VALUE]]-MIS[[#This Row],[VALUE]])</f>
        <v>21185.999999999884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3" t="str">
        <f>MIS[[#This Row],[TRADING SYMBOL]]</f>
        <v>SENSEX2552082200CE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NOTREND</v>
      </c>
      <c r="AL2953" t="str">
        <f>MIS[[#This Row],[Broker]]</f>
        <v>AR</v>
      </c>
      <c r="AM2953" t="str">
        <f>MIS[[#This Row],[ClientID]]</f>
        <v>JPF1A207</v>
      </c>
    </row>
    <row r="2954" spans="1:39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293.05</v>
      </c>
      <c r="AE2954">
        <f>MIS[[#This Row],[OrderAverageTradedPrice]]*MIS[[#This Row],[OrderQuantity]]</f>
        <v>128008.99999999987</v>
      </c>
      <c r="AF2954">
        <f>MIS[[#This Row],[LTP]]*MIS[[#This Row],[OrderQuantity]]</f>
        <v>99637</v>
      </c>
      <c r="AG2954">
        <f>IF(MIS[[#This Row],[OrderSide]]="SELL",MIS[[#This Row],[VALUE]]-MIS[[#This Row],[LIVE_VALUE]],MIS[[#This Row],[LIVE_VALUE]]-MIS[[#This Row],[VALUE]])</f>
        <v>28371.999999999869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4" t="str">
        <f>MIS[[#This Row],[TRADING SYMBOL]]</f>
        <v>SENSEX2552082200PE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NOTREND</v>
      </c>
      <c r="AL2954" t="str">
        <f>MIS[[#This Row],[Broker]]</f>
        <v>AR</v>
      </c>
      <c r="AM2954" t="str">
        <f>MIS[[#This Row],[ClientID]]</f>
        <v>JPF1A207</v>
      </c>
    </row>
    <row r="2955" spans="1:39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66.5</v>
      </c>
      <c r="AE2955">
        <f>MIS[[#This Row],[OrderAverageTradedPrice]]*MIS[[#This Row],[OrderQuantity]]</f>
        <v>2105</v>
      </c>
      <c r="AF2955">
        <f>MIS[[#This Row],[LTP]]*MIS[[#This Row],[OrderQuantity]]</f>
        <v>1330</v>
      </c>
      <c r="AG2955">
        <f>IF(MIS[[#This Row],[OrderSide]]="SELL",MIS[[#This Row],[VALUE]]-MIS[[#This Row],[LIVE_VALUE]],MIS[[#This Row],[LIVE_VALUE]]-MIS[[#This Row],[VALUE]])</f>
        <v>-775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SENSEX2552081200PE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  <c r="AL2955" t="str">
        <f>MIS[[#This Row],[Broker]]</f>
        <v>AR</v>
      </c>
      <c r="AM2955" t="str">
        <f>MIS[[#This Row],[ClientID]]</f>
        <v>JPF1A222</v>
      </c>
    </row>
    <row r="2956" spans="1:39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66.5</v>
      </c>
      <c r="AE2956">
        <f>MIS[[#This Row],[OrderAverageTradedPrice]]*MIS[[#This Row],[OrderQuantity]]</f>
        <v>2105</v>
      </c>
      <c r="AF2956">
        <f>MIS[[#This Row],[LTP]]*MIS[[#This Row],[OrderQuantity]]</f>
        <v>1330</v>
      </c>
      <c r="AG2956">
        <f>IF(MIS[[#This Row],[OrderSide]]="SELL",MIS[[#This Row],[VALUE]]-MIS[[#This Row],[LIVE_VALUE]],MIS[[#This Row],[LIVE_VALUE]]-MIS[[#This Row],[VALUE]])</f>
        <v>-775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SENSEX2552081200PE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  <c r="AL2956" t="str">
        <f>MIS[[#This Row],[Broker]]</f>
        <v>AR</v>
      </c>
      <c r="AM2956" t="str">
        <f>MIS[[#This Row],[ClientID]]</f>
        <v>JPF1G102</v>
      </c>
    </row>
    <row r="2957" spans="1:39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75.650000000000006</v>
      </c>
      <c r="AE2957">
        <f>MIS[[#This Row],[OrderAverageTradedPrice]]*MIS[[#This Row],[OrderQuantity]]</f>
        <v>2383</v>
      </c>
      <c r="AF2957">
        <f>MIS[[#This Row],[LTP]]*MIS[[#This Row],[OrderQuantity]]</f>
        <v>1513</v>
      </c>
      <c r="AG2957">
        <f>IF(MIS[[#This Row],[OrderSide]]="SELL",MIS[[#This Row],[VALUE]]-MIS[[#This Row],[LIVE_VALUE]],MIS[[#This Row],[LIVE_VALUE]]-MIS[[#This Row],[VALUE]])</f>
        <v>-870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SENSEX2552081300PE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  <c r="AL2957" t="str">
        <f>MIS[[#This Row],[Broker]]</f>
        <v>AR</v>
      </c>
      <c r="AM2957" t="str">
        <f>MIS[[#This Row],[ClientID]]</f>
        <v>JPF1G157</v>
      </c>
    </row>
    <row r="2958" spans="1:39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75.650000000000006</v>
      </c>
      <c r="AE2958">
        <f>MIS[[#This Row],[OrderAverageTradedPrice]]*MIS[[#This Row],[OrderQuantity]]</f>
        <v>2386</v>
      </c>
      <c r="AF2958">
        <f>MIS[[#This Row],[LTP]]*MIS[[#This Row],[OrderQuantity]]</f>
        <v>1513</v>
      </c>
      <c r="AG2958">
        <f>IF(MIS[[#This Row],[OrderSide]]="SELL",MIS[[#This Row],[VALUE]]-MIS[[#This Row],[LIVE_VALUE]],MIS[[#This Row],[LIVE_VALUE]]-MIS[[#This Row],[VALUE]])</f>
        <v>-873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  <c r="AL2958" t="str">
        <f>MIS[[#This Row],[Broker]]</f>
        <v>AR</v>
      </c>
      <c r="AM2958" t="str">
        <f>MIS[[#This Row],[ClientID]]</f>
        <v>JPF1H106</v>
      </c>
    </row>
    <row r="2959" spans="1:39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58.95</v>
      </c>
      <c r="AE2959">
        <f>MIS[[#This Row],[OrderAverageTradedPrice]]*MIS[[#This Row],[OrderQuantity]]</f>
        <v>1859</v>
      </c>
      <c r="AF2959">
        <f>MIS[[#This Row],[LTP]]*MIS[[#This Row],[OrderQuantity]]</f>
        <v>1179</v>
      </c>
      <c r="AG2959">
        <f>IF(MIS[[#This Row],[OrderSide]]="SELL",MIS[[#This Row],[VALUE]]-MIS[[#This Row],[LIVE_VALUE]],MIS[[#This Row],[LIVE_VALUE]]-MIS[[#This Row],[VALUE]])</f>
        <v>-680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  <c r="AL2959" t="str">
        <f>MIS[[#This Row],[Broker]]</f>
        <v>AR</v>
      </c>
      <c r="AM2959" t="str">
        <f>MIS[[#This Row],[ClientID]]</f>
        <v>JPF1H106</v>
      </c>
    </row>
    <row r="2960" spans="1:39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377</v>
      </c>
      <c r="AE2960">
        <f>MIS[[#This Row],[OrderAverageTradedPrice]]*MIS[[#This Row],[OrderQuantity]]</f>
        <v>35267</v>
      </c>
      <c r="AF2960">
        <f>MIS[[#This Row],[LTP]]*MIS[[#This Row],[OrderQuantity]]</f>
        <v>30160</v>
      </c>
      <c r="AG2960">
        <f>IF(MIS[[#This Row],[OrderSide]]="SELL",MIS[[#This Row],[VALUE]]-MIS[[#This Row],[LIVE_VALUE]],MIS[[#This Row],[LIVE_VALUE]]-MIS[[#This Row],[VALUE]])</f>
        <v>5107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0" t="str">
        <f>MIS[[#This Row],[TRADING SYMBOL]]</f>
        <v>SENSEX2552082200CE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NOTREND</v>
      </c>
      <c r="AL2960" t="str">
        <f>MIS[[#This Row],[Broker]]</f>
        <v>AR</v>
      </c>
      <c r="AM2960" t="str">
        <f>MIS[[#This Row],[ClientID]]</f>
        <v>JPF1H158</v>
      </c>
    </row>
    <row r="2961" spans="1:39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293.05</v>
      </c>
      <c r="AE2961">
        <f>MIS[[#This Row],[OrderAverageTradedPrice]]*MIS[[#This Row],[OrderQuantity]]</f>
        <v>67827.999999999971</v>
      </c>
      <c r="AF2961">
        <f>MIS[[#This Row],[LTP]]*MIS[[#This Row],[OrderQuantity]]</f>
        <v>52749</v>
      </c>
      <c r="AG2961">
        <f>IF(MIS[[#This Row],[OrderSide]]="SELL",MIS[[#This Row],[VALUE]]-MIS[[#This Row],[LIVE_VALUE]],MIS[[#This Row],[LIVE_VALUE]]-MIS[[#This Row],[VALUE]])</f>
        <v>15078.999999999971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1" t="str">
        <f>MIS[[#This Row],[TRADING SYMBOL]]</f>
        <v>SENSEX2552082200PE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NOTREND</v>
      </c>
      <c r="AL2961" t="str">
        <f>MIS[[#This Row],[Broker]]</f>
        <v>AR</v>
      </c>
      <c r="AM2961" t="str">
        <f>MIS[[#This Row],[ClientID]]</f>
        <v>JPF1K110</v>
      </c>
    </row>
    <row r="2962" spans="1:39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75.650000000000006</v>
      </c>
      <c r="AE2962">
        <f>MIS[[#This Row],[OrderAverageTradedPrice]]*MIS[[#This Row],[OrderQuantity]]</f>
        <v>2377</v>
      </c>
      <c r="AF2962">
        <f>MIS[[#This Row],[LTP]]*MIS[[#This Row],[OrderQuantity]]</f>
        <v>1513</v>
      </c>
      <c r="AG2962">
        <f>IF(MIS[[#This Row],[OrderSide]]="SELL",MIS[[#This Row],[VALUE]]-MIS[[#This Row],[LIVE_VALUE]],MIS[[#This Row],[LIVE_VALUE]]-MIS[[#This Row],[VALUE]])</f>
        <v>-864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SENSEX2552081300PE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  <c r="AL2962" t="str">
        <f>MIS[[#This Row],[Broker]]</f>
        <v>AR</v>
      </c>
      <c r="AM2962" t="str">
        <f>MIS[[#This Row],[ClientID]]</f>
        <v>JPF1K163</v>
      </c>
    </row>
    <row r="2963" spans="1:39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377</v>
      </c>
      <c r="AE2963">
        <f>MIS[[#This Row],[OrderAverageTradedPrice]]*MIS[[#This Row],[OrderQuantity]]</f>
        <v>17588</v>
      </c>
      <c r="AF2963">
        <f>MIS[[#This Row],[LTP]]*MIS[[#This Row],[OrderQuantity]]</f>
        <v>15080</v>
      </c>
      <c r="AG2963">
        <f>IF(MIS[[#This Row],[OrderSide]]="SELL",MIS[[#This Row],[VALUE]]-MIS[[#This Row],[LIVE_VALUE]],MIS[[#This Row],[LIVE_VALUE]]-MIS[[#This Row],[VALUE]])</f>
        <v>2508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3" t="str">
        <f>MIS[[#This Row],[TRADING SYMBOL]]</f>
        <v>SENSEX2552082200CE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NOTREND</v>
      </c>
      <c r="AL2963" t="str">
        <f>MIS[[#This Row],[Broker]]</f>
        <v>AR</v>
      </c>
      <c r="AM2963" t="str">
        <f>MIS[[#This Row],[ClientID]]</f>
        <v>JPF1L103</v>
      </c>
    </row>
    <row r="2964" spans="1:39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293.05</v>
      </c>
      <c r="AE2964">
        <f>MIS[[#This Row],[OrderAverageTradedPrice]]*MIS[[#This Row],[OrderQuantity]]</f>
        <v>15086</v>
      </c>
      <c r="AF2964">
        <f>MIS[[#This Row],[LTP]]*MIS[[#This Row],[OrderQuantity]]</f>
        <v>11722</v>
      </c>
      <c r="AG2964">
        <f>IF(MIS[[#This Row],[OrderSide]]="SELL",MIS[[#This Row],[VALUE]]-MIS[[#This Row],[LIVE_VALUE]],MIS[[#This Row],[LIVE_VALUE]]-MIS[[#This Row],[VALUE]])</f>
        <v>3364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4" t="str">
        <f>MIS[[#This Row],[TRADING SYMBOL]]</f>
        <v>SENSEX2552082200PE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NOTREND</v>
      </c>
      <c r="AL2964" t="str">
        <f>MIS[[#This Row],[Broker]]</f>
        <v>AR</v>
      </c>
      <c r="AM2964" t="str">
        <f>MIS[[#This Row],[ClientID]]</f>
        <v>JPF1L103</v>
      </c>
    </row>
    <row r="2965" spans="1:39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377</v>
      </c>
      <c r="AE2965">
        <f>MIS[[#This Row],[OrderAverageTradedPrice]]*MIS[[#This Row],[OrderQuantity]]</f>
        <v>44097</v>
      </c>
      <c r="AF2965">
        <f>MIS[[#This Row],[LTP]]*MIS[[#This Row],[OrderQuantity]]</f>
        <v>37700</v>
      </c>
      <c r="AG2965">
        <f>IF(MIS[[#This Row],[OrderSide]]="SELL",MIS[[#This Row],[VALUE]]-MIS[[#This Row],[LIVE_VALUE]],MIS[[#This Row],[LIVE_VALUE]]-MIS[[#This Row],[VALUE]])</f>
        <v>6397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5" t="str">
        <f>MIS[[#This Row],[TRADING SYMBOL]]</f>
        <v>SENSEX2552082200CE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NOTREND</v>
      </c>
      <c r="AL2965" t="str">
        <f>MIS[[#This Row],[Broker]]</f>
        <v>AR</v>
      </c>
      <c r="AM2965" t="str">
        <f>MIS[[#This Row],[ClientID]]</f>
        <v>JPF1M176</v>
      </c>
    </row>
    <row r="2966" spans="1:39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58.95</v>
      </c>
      <c r="AE2966">
        <f>MIS[[#This Row],[OrderAverageTradedPrice]]*MIS[[#This Row],[OrderQuantity]]</f>
        <v>1858</v>
      </c>
      <c r="AF2966">
        <f>MIS[[#This Row],[LTP]]*MIS[[#This Row],[OrderQuantity]]</f>
        <v>1179</v>
      </c>
      <c r="AG2966">
        <f>IF(MIS[[#This Row],[OrderSide]]="SELL",MIS[[#This Row],[VALUE]]-MIS[[#This Row],[LIVE_VALUE]],MIS[[#This Row],[LIVE_VALUE]]-MIS[[#This Row],[VALUE]])</f>
        <v>-679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  <c r="AL2966" t="str">
        <f>MIS[[#This Row],[Broker]]</f>
        <v>AR</v>
      </c>
      <c r="AM2966" t="str">
        <f>MIS[[#This Row],[ClientID]]</f>
        <v>JPF1N169</v>
      </c>
    </row>
    <row r="2967" spans="1:39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377</v>
      </c>
      <c r="AE2967">
        <f>MIS[[#This Row],[OrderAverageTradedPrice]]*MIS[[#This Row],[OrderQuantity]]</f>
        <v>97171.999999999971</v>
      </c>
      <c r="AF2967">
        <f>MIS[[#This Row],[LTP]]*MIS[[#This Row],[OrderQuantity]]</f>
        <v>82940</v>
      </c>
      <c r="AG2967">
        <f>IF(MIS[[#This Row],[OrderSide]]="SELL",MIS[[#This Row],[VALUE]]-MIS[[#This Row],[LIVE_VALUE]],MIS[[#This Row],[LIVE_VALUE]]-MIS[[#This Row],[VALUE]])</f>
        <v>14231.999999999971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7" t="str">
        <f>MIS[[#This Row],[TRADING SYMBOL]]</f>
        <v>SENSEX2552082200CE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NOTREND</v>
      </c>
      <c r="AL2967" t="str">
        <f>MIS[[#This Row],[Broker]]</f>
        <v>AR</v>
      </c>
      <c r="AM2967" t="str">
        <f>MIS[[#This Row],[ClientID]]</f>
        <v>JPF1N172</v>
      </c>
    </row>
    <row r="2968" spans="1:39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293.05</v>
      </c>
      <c r="AE2968">
        <f>MIS[[#This Row],[OrderAverageTradedPrice]]*MIS[[#This Row],[OrderQuantity]]</f>
        <v>15018</v>
      </c>
      <c r="AF2968">
        <f>MIS[[#This Row],[LTP]]*MIS[[#This Row],[OrderQuantity]]</f>
        <v>11722</v>
      </c>
      <c r="AG2968">
        <f>IF(MIS[[#This Row],[OrderSide]]="SELL",MIS[[#This Row],[VALUE]]-MIS[[#This Row],[LIVE_VALUE]],MIS[[#This Row],[LIVE_VALUE]]-MIS[[#This Row],[VALUE]])</f>
        <v>3296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8" t="str">
        <f>MIS[[#This Row],[TRADING SYMBOL]]</f>
        <v>SENSEX2552082200PE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NOTREND</v>
      </c>
      <c r="AL2968" t="str">
        <f>MIS[[#This Row],[Broker]]</f>
        <v>AR</v>
      </c>
      <c r="AM2968" t="str">
        <f>MIS[[#This Row],[ClientID]]</f>
        <v>JPF1N173</v>
      </c>
    </row>
    <row r="2969" spans="1:39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293.05</v>
      </c>
      <c r="AE2969">
        <f>MIS[[#This Row],[OrderAverageTradedPrice]]*MIS[[#This Row],[OrderQuantity]]</f>
        <v>15002</v>
      </c>
      <c r="AF2969">
        <f>MIS[[#This Row],[LTP]]*MIS[[#This Row],[OrderQuantity]]</f>
        <v>11722</v>
      </c>
      <c r="AG2969">
        <f>IF(MIS[[#This Row],[OrderSide]]="SELL",MIS[[#This Row],[VALUE]]-MIS[[#This Row],[LIVE_VALUE]],MIS[[#This Row],[LIVE_VALUE]]-MIS[[#This Row],[VALUE]])</f>
        <v>3280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9" t="str">
        <f>MIS[[#This Row],[TRADING SYMBOL]]</f>
        <v>SENSEX2552082200PE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NOTREND</v>
      </c>
      <c r="AL2969" t="str">
        <f>MIS[[#This Row],[Broker]]</f>
        <v>AR</v>
      </c>
      <c r="AM2969" t="str">
        <f>MIS[[#This Row],[ClientID]]</f>
        <v>JPF1P165</v>
      </c>
    </row>
    <row r="2970" spans="1:39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66.5</v>
      </c>
      <c r="AE2970">
        <f>MIS[[#This Row],[OrderAverageTradedPrice]]*MIS[[#This Row],[OrderQuantity]]</f>
        <v>2100</v>
      </c>
      <c r="AF2970">
        <f>MIS[[#This Row],[LTP]]*MIS[[#This Row],[OrderQuantity]]</f>
        <v>1330</v>
      </c>
      <c r="AG2970">
        <f>IF(MIS[[#This Row],[OrderSide]]="SELL",MIS[[#This Row],[VALUE]]-MIS[[#This Row],[LIVE_VALUE]],MIS[[#This Row],[LIVE_VALUE]]-MIS[[#This Row],[VALUE]])</f>
        <v>-770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SENSEX2552081200PE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  <c r="AL2970" t="str">
        <f>MIS[[#This Row],[Broker]]</f>
        <v>AR</v>
      </c>
      <c r="AM2970" t="str">
        <f>MIS[[#This Row],[ClientID]]</f>
        <v>JPF1P170</v>
      </c>
    </row>
    <row r="2971" spans="1:39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4.55</v>
      </c>
      <c r="AE2971">
        <f>MIS[[#This Row],[OrderAverageTradedPrice]]*MIS[[#This Row],[OrderQuantity]]</f>
        <v>825</v>
      </c>
      <c r="AF2971">
        <f>MIS[[#This Row],[LTP]]*MIS[[#This Row],[OrderQuantity]]</f>
        <v>682.5</v>
      </c>
      <c r="AG2971">
        <f>IF(MIS[[#This Row],[OrderSide]]="SELL",MIS[[#This Row],[VALUE]]-MIS[[#This Row],[LIVE_VALUE]],MIS[[#This Row],[LIVE_VALUE]]-MIS[[#This Row],[VALUE]])</f>
        <v>-142.5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71" t="str">
        <f>MIS[[#This Row],[TRADING SYMBOL]]</f>
        <v>NIFTY2552223700PE</v>
      </c>
      <c r="AJ2971" t="str">
        <f>IF(RIGHT(MIS[[#This Row],[Main/Hedge]],4)="MAIN","MAIN","HEDGE")</f>
        <v>HEDGE</v>
      </c>
      <c r="AK2971" t="str" cm="1">
        <f t="array" ref="AK2971">_xlfn._xlws.FILTER(Table4[Column1],ISNUMBER(SEARCH(Table4[Column1],MIS[[#This Row],[OrderUniqueIdentifier]])),"")</f>
        <v>LONGSHORT</v>
      </c>
      <c r="AL2971" t="str">
        <f>MIS[[#This Row],[Broker]]</f>
        <v>AR</v>
      </c>
      <c r="AM2971" t="str">
        <f>MIS[[#This Row],[ClientID]]</f>
        <v>JPF1R193</v>
      </c>
    </row>
    <row r="2972" spans="1:39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293.05</v>
      </c>
      <c r="AE2972">
        <f>MIS[[#This Row],[OrderAverageTradedPrice]]*MIS[[#This Row],[OrderQuantity]]</f>
        <v>60005</v>
      </c>
      <c r="AF2972">
        <f>MIS[[#This Row],[LTP]]*MIS[[#This Row],[OrderQuantity]]</f>
        <v>46888</v>
      </c>
      <c r="AG2972">
        <f>IF(MIS[[#This Row],[OrderSide]]="SELL",MIS[[#This Row],[VALUE]]-MIS[[#This Row],[LIVE_VALUE]],MIS[[#This Row],[LIVE_VALUE]]-MIS[[#This Row],[VALUE]])</f>
        <v>13117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2" t="str">
        <f>MIS[[#This Row],[TRADING SYMBOL]]</f>
        <v>SENSEX2552082200PE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NOTREND</v>
      </c>
      <c r="AL2972" t="str">
        <f>MIS[[#This Row],[Broker]]</f>
        <v>AR</v>
      </c>
      <c r="AM2972" t="str">
        <f>MIS[[#This Row],[ClientID]]</f>
        <v>JPF1R197</v>
      </c>
    </row>
    <row r="2973" spans="1:39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377</v>
      </c>
      <c r="AE2973">
        <f>MIS[[#This Row],[OrderAverageTradedPrice]]*MIS[[#This Row],[OrderQuantity]]</f>
        <v>17676</v>
      </c>
      <c r="AF2973">
        <f>MIS[[#This Row],[LTP]]*MIS[[#This Row],[OrderQuantity]]</f>
        <v>15080</v>
      </c>
      <c r="AG2973">
        <f>IF(MIS[[#This Row],[OrderSide]]="SELL",MIS[[#This Row],[VALUE]]-MIS[[#This Row],[LIVE_VALUE]],MIS[[#This Row],[LIVE_VALUE]]-MIS[[#This Row],[VALUE]])</f>
        <v>2596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3" t="str">
        <f>MIS[[#This Row],[TRADING SYMBOL]]</f>
        <v>SENSEX2552082200CE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NOTREND</v>
      </c>
      <c r="AL2973" t="str">
        <f>MIS[[#This Row],[Broker]]</f>
        <v>AR</v>
      </c>
      <c r="AM2973" t="str">
        <f>MIS[[#This Row],[ClientID]]</f>
        <v>JPF1R205</v>
      </c>
    </row>
    <row r="2974" spans="1:39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66.5</v>
      </c>
      <c r="AE2974">
        <f>MIS[[#This Row],[OrderAverageTradedPrice]]*MIS[[#This Row],[OrderQuantity]]</f>
        <v>4197</v>
      </c>
      <c r="AF2974">
        <f>MIS[[#This Row],[LTP]]*MIS[[#This Row],[OrderQuantity]]</f>
        <v>2660</v>
      </c>
      <c r="AG2974">
        <f>IF(MIS[[#This Row],[OrderSide]]="SELL",MIS[[#This Row],[VALUE]]-MIS[[#This Row],[LIVE_VALUE]],MIS[[#This Row],[LIVE_VALUE]]-MIS[[#This Row],[VALUE]])</f>
        <v>-1537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SENSEX2552081200PE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  <c r="AL2974" t="str">
        <f>MIS[[#This Row],[Broker]]</f>
        <v>AR</v>
      </c>
      <c r="AM2974" t="str">
        <f>MIS[[#This Row],[ClientID]]</f>
        <v>JPF1R205</v>
      </c>
    </row>
    <row r="2975" spans="1:39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75.650000000000006</v>
      </c>
      <c r="AE2975">
        <f>MIS[[#This Row],[OrderAverageTradedPrice]]*MIS[[#This Row],[OrderQuantity]]</f>
        <v>2376</v>
      </c>
      <c r="AF2975">
        <f>MIS[[#This Row],[LTP]]*MIS[[#This Row],[OrderQuantity]]</f>
        <v>1513</v>
      </c>
      <c r="AG2975">
        <f>IF(MIS[[#This Row],[OrderSide]]="SELL",MIS[[#This Row],[VALUE]]-MIS[[#This Row],[LIVE_VALUE]],MIS[[#This Row],[LIVE_VALUE]]-MIS[[#This Row],[VALUE]])</f>
        <v>-863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SENSEX2552081300PE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  <c r="AL2975" t="str">
        <f>MIS[[#This Row],[Broker]]</f>
        <v>AR</v>
      </c>
      <c r="AM2975" t="str">
        <f>MIS[[#This Row],[ClientID]]</f>
        <v>JPF1R212</v>
      </c>
    </row>
    <row r="2976" spans="1:39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377</v>
      </c>
      <c r="AE2976">
        <f>MIS[[#This Row],[OrderAverageTradedPrice]]*MIS[[#This Row],[OrderQuantity]]</f>
        <v>70327</v>
      </c>
      <c r="AF2976">
        <f>MIS[[#This Row],[LTP]]*MIS[[#This Row],[OrderQuantity]]</f>
        <v>60320</v>
      </c>
      <c r="AG2976">
        <f>IF(MIS[[#This Row],[OrderSide]]="SELL",MIS[[#This Row],[VALUE]]-MIS[[#This Row],[LIVE_VALUE]],MIS[[#This Row],[LIVE_VALUE]]-MIS[[#This Row],[VALUE]])</f>
        <v>10007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6" t="str">
        <f>MIS[[#This Row],[TRADING SYMBOL]]</f>
        <v>SENSEX2552082200CE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NOTREND</v>
      </c>
      <c r="AL2976" t="str">
        <f>MIS[[#This Row],[Broker]]</f>
        <v>AR</v>
      </c>
      <c r="AM2976" t="str">
        <f>MIS[[#This Row],[ClientID]]</f>
        <v>JPF1S132</v>
      </c>
    </row>
    <row r="2977" spans="1:39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293.05</v>
      </c>
      <c r="AE2977">
        <f>MIS[[#This Row],[OrderAverageTradedPrice]]*MIS[[#This Row],[OrderQuantity]]</f>
        <v>60124</v>
      </c>
      <c r="AF2977">
        <f>MIS[[#This Row],[LTP]]*MIS[[#This Row],[OrderQuantity]]</f>
        <v>46888</v>
      </c>
      <c r="AG2977">
        <f>IF(MIS[[#This Row],[OrderSide]]="SELL",MIS[[#This Row],[VALUE]]-MIS[[#This Row],[LIVE_VALUE]],MIS[[#This Row],[LIVE_VALUE]]-MIS[[#This Row],[VALUE]])</f>
        <v>13236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7" t="str">
        <f>MIS[[#This Row],[TRADING SYMBOL]]</f>
        <v>SENSEX2552082200PE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NOTREND</v>
      </c>
      <c r="AL2977" t="str">
        <f>MIS[[#This Row],[Broker]]</f>
        <v>AR</v>
      </c>
      <c r="AM2977" t="str">
        <f>MIS[[#This Row],[ClientID]]</f>
        <v>JPF1S132</v>
      </c>
    </row>
    <row r="2978" spans="1:39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46.6</v>
      </c>
      <c r="AE2978">
        <f>MIS[[#This Row],[OrderAverageTradedPrice]]*MIS[[#This Row],[OrderQuantity]]</f>
        <v>1413</v>
      </c>
      <c r="AF2978">
        <f>MIS[[#This Row],[LTP]]*MIS[[#This Row],[OrderQuantity]]</f>
        <v>932</v>
      </c>
      <c r="AG2978">
        <f>IF(MIS[[#This Row],[OrderSide]]="SELL",MIS[[#This Row],[VALUE]]-MIS[[#This Row],[LIVE_VALUE]],MIS[[#This Row],[LIVE_VALUE]]-MIS[[#This Row],[VALUE]])</f>
        <v>-481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SENSEX2552083500CE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  <c r="AL2978" t="str">
        <f>MIS[[#This Row],[Broker]]</f>
        <v>AR</v>
      </c>
      <c r="AM2978" t="str">
        <f>MIS[[#This Row],[ClientID]]</f>
        <v>JPF1S138</v>
      </c>
    </row>
    <row r="2979" spans="1:39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75.650000000000006</v>
      </c>
      <c r="AE2979">
        <f>MIS[[#This Row],[OrderAverageTradedPrice]]*MIS[[#This Row],[OrderQuantity]]</f>
        <v>2394</v>
      </c>
      <c r="AF2979">
        <f>MIS[[#This Row],[LTP]]*MIS[[#This Row],[OrderQuantity]]</f>
        <v>1513</v>
      </c>
      <c r="AG2979">
        <f>IF(MIS[[#This Row],[OrderSide]]="SELL",MIS[[#This Row],[VALUE]]-MIS[[#This Row],[LIVE_VALUE]],MIS[[#This Row],[LIVE_VALUE]]-MIS[[#This Row],[VALUE]])</f>
        <v>-881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SENSEX2552081300PE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  <c r="AL2979" t="str">
        <f>MIS[[#This Row],[Broker]]</f>
        <v>AR</v>
      </c>
      <c r="AM2979" t="str">
        <f>MIS[[#This Row],[ClientID]]</f>
        <v>JPF1S138</v>
      </c>
    </row>
    <row r="2980" spans="1:39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377</v>
      </c>
      <c r="AE2980">
        <f>MIS[[#This Row],[OrderAverageTradedPrice]]*MIS[[#This Row],[OrderQuantity]]</f>
        <v>17656</v>
      </c>
      <c r="AF2980">
        <f>MIS[[#This Row],[LTP]]*MIS[[#This Row],[OrderQuantity]]</f>
        <v>15080</v>
      </c>
      <c r="AG2980">
        <f>IF(MIS[[#This Row],[OrderSide]]="SELL",MIS[[#This Row],[VALUE]]-MIS[[#This Row],[LIVE_VALUE]],MIS[[#This Row],[LIVE_VALUE]]-MIS[[#This Row],[VALUE]])</f>
        <v>2576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0" t="str">
        <f>MIS[[#This Row],[TRADING SYMBOL]]</f>
        <v>SENSEX2552082200CE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NOTREND</v>
      </c>
      <c r="AL2980" t="str">
        <f>MIS[[#This Row],[Broker]]</f>
        <v>AR</v>
      </c>
      <c r="AM2980" t="str">
        <f>MIS[[#This Row],[ClientID]]</f>
        <v>JPF1S152</v>
      </c>
    </row>
    <row r="2981" spans="1:39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293.05</v>
      </c>
      <c r="AE2981">
        <f>MIS[[#This Row],[OrderAverageTradedPrice]]*MIS[[#This Row],[OrderQuantity]]</f>
        <v>15072</v>
      </c>
      <c r="AF2981">
        <f>MIS[[#This Row],[LTP]]*MIS[[#This Row],[OrderQuantity]]</f>
        <v>11722</v>
      </c>
      <c r="AG2981">
        <f>IF(MIS[[#This Row],[OrderSide]]="SELL",MIS[[#This Row],[VALUE]]-MIS[[#This Row],[LIVE_VALUE]],MIS[[#This Row],[LIVE_VALUE]]-MIS[[#This Row],[VALUE]])</f>
        <v>3350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1" t="str">
        <f>MIS[[#This Row],[TRADING SYMBOL]]</f>
        <v>SENSEX2552082200PE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NOTREND</v>
      </c>
      <c r="AL2981" t="str">
        <f>MIS[[#This Row],[Broker]]</f>
        <v>AR</v>
      </c>
      <c r="AM2981" t="str">
        <f>MIS[[#This Row],[ClientID]]</f>
        <v>JPF1S152</v>
      </c>
    </row>
    <row r="2982" spans="1:39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377</v>
      </c>
      <c r="AE2982">
        <f>MIS[[#This Row],[OrderAverageTradedPrice]]*MIS[[#This Row],[OrderQuantity]]</f>
        <v>61863.999999999964</v>
      </c>
      <c r="AF2982">
        <f>MIS[[#This Row],[LTP]]*MIS[[#This Row],[OrderQuantity]]</f>
        <v>52780</v>
      </c>
      <c r="AG2982">
        <f>IF(MIS[[#This Row],[OrderSide]]="SELL",MIS[[#This Row],[VALUE]]-MIS[[#This Row],[LIVE_VALUE]],MIS[[#This Row],[LIVE_VALUE]]-MIS[[#This Row],[VALUE]])</f>
        <v>9083.9999999999636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2" t="str">
        <f>MIS[[#This Row],[TRADING SYMBOL]]</f>
        <v>SENSEX2552082200CE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NOTREND</v>
      </c>
      <c r="AL2982" t="str">
        <f>MIS[[#This Row],[Broker]]</f>
        <v>AR</v>
      </c>
      <c r="AM2982" t="str">
        <f>MIS[[#This Row],[ClientID]]</f>
        <v>JPF1S215</v>
      </c>
    </row>
    <row r="2983" spans="1:39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293.05</v>
      </c>
      <c r="AE2983">
        <f>MIS[[#This Row],[OrderAverageTradedPrice]]*MIS[[#This Row],[OrderQuantity]]</f>
        <v>52832.999999999935</v>
      </c>
      <c r="AF2983">
        <f>MIS[[#This Row],[LTP]]*MIS[[#This Row],[OrderQuantity]]</f>
        <v>41027</v>
      </c>
      <c r="AG2983">
        <f>IF(MIS[[#This Row],[OrderSide]]="SELL",MIS[[#This Row],[VALUE]]-MIS[[#This Row],[LIVE_VALUE]],MIS[[#This Row],[LIVE_VALUE]]-MIS[[#This Row],[VALUE]])</f>
        <v>11805.999999999935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3" t="str">
        <f>MIS[[#This Row],[TRADING SYMBOL]]</f>
        <v>SENSEX2552082200PE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NOTREND</v>
      </c>
      <c r="AL2983" t="str">
        <f>MIS[[#This Row],[Broker]]</f>
        <v>AR</v>
      </c>
      <c r="AM2983" t="str">
        <f>MIS[[#This Row],[ClientID]]</f>
        <v>JPF1S215</v>
      </c>
    </row>
    <row r="2984" spans="1:39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293.05</v>
      </c>
      <c r="AE2984">
        <f>MIS[[#This Row],[OrderAverageTradedPrice]]*MIS[[#This Row],[OrderQuantity]]</f>
        <v>14998</v>
      </c>
      <c r="AF2984">
        <f>MIS[[#This Row],[LTP]]*MIS[[#This Row],[OrderQuantity]]</f>
        <v>11722</v>
      </c>
      <c r="AG2984">
        <f>IF(MIS[[#This Row],[OrderSide]]="SELL",MIS[[#This Row],[VALUE]]-MIS[[#This Row],[LIVE_VALUE]],MIS[[#This Row],[LIVE_VALUE]]-MIS[[#This Row],[VALUE]])</f>
        <v>3276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4" t="str">
        <f>MIS[[#This Row],[TRADING SYMBOL]]</f>
        <v>SENSEX2552082200PE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NOTREND</v>
      </c>
      <c r="AL2984" t="str">
        <f>MIS[[#This Row],[Broker]]</f>
        <v>AR</v>
      </c>
      <c r="AM2984" t="str">
        <f>MIS[[#This Row],[ClientID]]</f>
        <v>JPF1S233</v>
      </c>
    </row>
    <row r="2985" spans="1:39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377</v>
      </c>
      <c r="AE2985">
        <f>MIS[[#This Row],[OrderAverageTradedPrice]]*MIS[[#This Row],[OrderQuantity]]</f>
        <v>17646</v>
      </c>
      <c r="AF2985">
        <f>MIS[[#This Row],[LTP]]*MIS[[#This Row],[OrderQuantity]]</f>
        <v>15080</v>
      </c>
      <c r="AG2985">
        <f>IF(MIS[[#This Row],[OrderSide]]="SELL",MIS[[#This Row],[VALUE]]-MIS[[#This Row],[LIVE_VALUE]],MIS[[#This Row],[LIVE_VALUE]]-MIS[[#This Row],[VALUE]])</f>
        <v>2566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5" t="str">
        <f>MIS[[#This Row],[TRADING SYMBOL]]</f>
        <v>SENSEX2552082200CE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NOTREND</v>
      </c>
      <c r="AL2985" t="str">
        <f>MIS[[#This Row],[Broker]]</f>
        <v>AR</v>
      </c>
      <c r="AM2985" t="str">
        <f>MIS[[#This Row],[ClientID]]</f>
        <v>JPF1S241</v>
      </c>
    </row>
    <row r="2986" spans="1:39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66.5</v>
      </c>
      <c r="AE2986">
        <f>MIS[[#This Row],[OrderAverageTradedPrice]]*MIS[[#This Row],[OrderQuantity]]</f>
        <v>4216</v>
      </c>
      <c r="AF2986">
        <f>MIS[[#This Row],[LTP]]*MIS[[#This Row],[OrderQuantity]]</f>
        <v>2660</v>
      </c>
      <c r="AG2986">
        <f>IF(MIS[[#This Row],[OrderSide]]="SELL",MIS[[#This Row],[VALUE]]-MIS[[#This Row],[LIVE_VALUE]],MIS[[#This Row],[LIVE_VALUE]]-MIS[[#This Row],[VALUE]])</f>
        <v>-1556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SENSEX2552081200PE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  <c r="AL2986" t="str">
        <f>MIS[[#This Row],[Broker]]</f>
        <v>AR</v>
      </c>
      <c r="AM2986" t="str">
        <f>MIS[[#This Row],[ClientID]]</f>
        <v>JPF1S241</v>
      </c>
    </row>
    <row r="2987" spans="1:39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58.95</v>
      </c>
      <c r="AE2987">
        <f>MIS[[#This Row],[OrderAverageTradedPrice]]*MIS[[#This Row],[OrderQuantity]]</f>
        <v>1854</v>
      </c>
      <c r="AF2987">
        <f>MIS[[#This Row],[LTP]]*MIS[[#This Row],[OrderQuantity]]</f>
        <v>1179</v>
      </c>
      <c r="AG2987">
        <f>IF(MIS[[#This Row],[OrderSide]]="SELL",MIS[[#This Row],[VALUE]]-MIS[[#This Row],[LIVE_VALUE]],MIS[[#This Row],[LIVE_VALUE]]-MIS[[#This Row],[VALUE]])</f>
        <v>-675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SENSEX2552081100PE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  <c r="AL2987" t="str">
        <f>MIS[[#This Row],[Broker]]</f>
        <v>AR</v>
      </c>
      <c r="AM2987" t="str">
        <f>MIS[[#This Row],[ClientID]]</f>
        <v>JPF1V101</v>
      </c>
    </row>
    <row r="2988" spans="1:39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58.95</v>
      </c>
      <c r="AE2988">
        <f>MIS[[#This Row],[OrderAverageTradedPrice]]*MIS[[#This Row],[OrderQuantity]]</f>
        <v>1854</v>
      </c>
      <c r="AF2988">
        <f>MIS[[#This Row],[LTP]]*MIS[[#This Row],[OrderQuantity]]</f>
        <v>1179</v>
      </c>
      <c r="AG2988">
        <f>IF(MIS[[#This Row],[OrderSide]]="SELL",MIS[[#This Row],[VALUE]]-MIS[[#This Row],[LIVE_VALUE]],MIS[[#This Row],[LIVE_VALUE]]-MIS[[#This Row],[VALUE]])</f>
        <v>-675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SENSEX2552081100PE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  <c r="AL2988" t="str">
        <f>MIS[[#This Row],[Broker]]</f>
        <v>AR</v>
      </c>
      <c r="AM2988" t="str">
        <f>MIS[[#This Row],[ClientID]]</f>
        <v>JPF1V179</v>
      </c>
    </row>
    <row r="2989" spans="1:39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377</v>
      </c>
      <c r="AE2989">
        <f>MIS[[#This Row],[OrderAverageTradedPrice]]*MIS[[#This Row],[OrderQuantity]]</f>
        <v>17584</v>
      </c>
      <c r="AF2989">
        <f>MIS[[#This Row],[LTP]]*MIS[[#This Row],[OrderQuantity]]</f>
        <v>15080</v>
      </c>
      <c r="AG2989">
        <f>IF(MIS[[#This Row],[OrderSide]]="SELL",MIS[[#This Row],[VALUE]]-MIS[[#This Row],[LIVE_VALUE]],MIS[[#This Row],[LIVE_VALUE]]-MIS[[#This Row],[VALUE]])</f>
        <v>2504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9" t="str">
        <f>MIS[[#This Row],[TRADING SYMBOL]]</f>
        <v>SENSEX2552082200CE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NOTREND</v>
      </c>
      <c r="AL2989" t="str">
        <f>MIS[[#This Row],[Broker]]</f>
        <v>AR</v>
      </c>
      <c r="AM2989" t="str">
        <f>MIS[[#This Row],[ClientID]]</f>
        <v>JPF1Y102</v>
      </c>
    </row>
    <row r="2990" spans="1:39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293.05</v>
      </c>
      <c r="AE2990">
        <f>MIS[[#This Row],[OrderAverageTradedPrice]]*MIS[[#This Row],[OrderQuantity]]</f>
        <v>15037</v>
      </c>
      <c r="AF2990">
        <f>MIS[[#This Row],[LTP]]*MIS[[#This Row],[OrderQuantity]]</f>
        <v>11722</v>
      </c>
      <c r="AG2990">
        <f>IF(MIS[[#This Row],[OrderSide]]="SELL",MIS[[#This Row],[VALUE]]-MIS[[#This Row],[LIVE_VALUE]],MIS[[#This Row],[LIVE_VALUE]]-MIS[[#This Row],[VALUE]])</f>
        <v>3315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0" t="str">
        <f>MIS[[#This Row],[TRADING SYMBOL]]</f>
        <v>SENSEX2552082200PE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NOTREND</v>
      </c>
      <c r="AL2990" t="str">
        <f>MIS[[#This Row],[Broker]]</f>
        <v>AR</v>
      </c>
      <c r="AM2990" t="str">
        <f>MIS[[#This Row],[ClientID]]</f>
        <v>JPF1Y102</v>
      </c>
    </row>
    <row r="2991" spans="1:39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377</v>
      </c>
      <c r="AE2991">
        <f>MIS[[#This Row],[OrderAverageTradedPrice]]*MIS[[#This Row],[OrderQuantity]]</f>
        <v>35337</v>
      </c>
      <c r="AF2991">
        <f>MIS[[#This Row],[LTP]]*MIS[[#This Row],[OrderQuantity]]</f>
        <v>30160</v>
      </c>
      <c r="AG2991">
        <f>IF(MIS[[#This Row],[OrderSide]]="SELL",MIS[[#This Row],[VALUE]]-MIS[[#This Row],[LIVE_VALUE]],MIS[[#This Row],[LIVE_VALUE]]-MIS[[#This Row],[VALUE]])</f>
        <v>5177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1" t="str">
        <f>MIS[[#This Row],[TRADING SYMBOL]]</f>
        <v>SENSEX2552082200CE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NOTREND</v>
      </c>
      <c r="AL2991" t="str">
        <f>MIS[[#This Row],[Broker]]</f>
        <v>AR</v>
      </c>
      <c r="AM2991" t="str">
        <f>MIS[[#This Row],[ClientID]]</f>
        <v>JPS10M103</v>
      </c>
    </row>
    <row r="2992" spans="1:39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58.95</v>
      </c>
      <c r="AE2992">
        <f>MIS[[#This Row],[OrderAverageTradedPrice]]*MIS[[#This Row],[OrderQuantity]]</f>
        <v>1854</v>
      </c>
      <c r="AF2992">
        <f>MIS[[#This Row],[LTP]]*MIS[[#This Row],[OrderQuantity]]</f>
        <v>1179</v>
      </c>
      <c r="AG2992">
        <f>IF(MIS[[#This Row],[OrderSide]]="SELL",MIS[[#This Row],[VALUE]]-MIS[[#This Row],[LIVE_VALUE]],MIS[[#This Row],[LIVE_VALUE]]-MIS[[#This Row],[VALUE]])</f>
        <v>-675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  <c r="AL2992" t="str">
        <f>MIS[[#This Row],[Broker]]</f>
        <v>AR</v>
      </c>
      <c r="AM2992" t="str">
        <f>MIS[[#This Row],[ClientID]]</f>
        <v>JPS10S109</v>
      </c>
    </row>
    <row r="2993" spans="1:39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75.650000000000006</v>
      </c>
      <c r="AE2993">
        <f>MIS[[#This Row],[OrderAverageTradedPrice]]*MIS[[#This Row],[OrderQuantity]]</f>
        <v>2387</v>
      </c>
      <c r="AF2993">
        <f>MIS[[#This Row],[LTP]]*MIS[[#This Row],[OrderQuantity]]</f>
        <v>1513</v>
      </c>
      <c r="AG2993">
        <f>IF(MIS[[#This Row],[OrderSide]]="SELL",MIS[[#This Row],[VALUE]]-MIS[[#This Row],[LIVE_VALUE]],MIS[[#This Row],[LIVE_VALUE]]-MIS[[#This Row],[VALUE]])</f>
        <v>-874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SENSEX2552081300PE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  <c r="AL2993" t="str">
        <f>MIS[[#This Row],[Broker]]</f>
        <v>AR</v>
      </c>
      <c r="AM2993" t="str">
        <f>MIS[[#This Row],[ClientID]]</f>
        <v>JPS10U102</v>
      </c>
    </row>
    <row r="2994" spans="1:39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58.95</v>
      </c>
      <c r="AE2994">
        <f>MIS[[#This Row],[OrderAverageTradedPrice]]*MIS[[#This Row],[OrderQuantity]]</f>
        <v>1869</v>
      </c>
      <c r="AF2994">
        <f>MIS[[#This Row],[LTP]]*MIS[[#This Row],[OrderQuantity]]</f>
        <v>1179</v>
      </c>
      <c r="AG2994">
        <f>IF(MIS[[#This Row],[OrderSide]]="SELL",MIS[[#This Row],[VALUE]]-MIS[[#This Row],[LIVE_VALUE]],MIS[[#This Row],[LIVE_VALUE]]-MIS[[#This Row],[VALUE]])</f>
        <v>-690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SENSEX2552081100PE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  <c r="AL2994" t="str">
        <f>MIS[[#This Row],[Broker]]</f>
        <v>AR</v>
      </c>
      <c r="AM2994" t="str">
        <f>MIS[[#This Row],[ClientID]]</f>
        <v>JPS10U102</v>
      </c>
    </row>
    <row r="2995" spans="1:39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30.85</v>
      </c>
      <c r="AE2995">
        <f>MIS[[#This Row],[OrderAverageTradedPrice]]*MIS[[#This Row],[OrderQuantity]]</f>
        <v>11070</v>
      </c>
      <c r="AF2995">
        <f>MIS[[#This Row],[LTP]]*MIS[[#This Row],[OrderQuantity]]</f>
        <v>9255</v>
      </c>
      <c r="AG2995">
        <f>IF(MIS[[#This Row],[OrderSide]]="SELL",MIS[[#This Row],[VALUE]]-MIS[[#This Row],[LIVE_VALUE]],MIS[[#This Row],[LIVE_VALUE]]-MIS[[#This Row],[VALUE]])</f>
        <v>-1815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95" t="str">
        <f>MIS[[#This Row],[TRADING SYMBOL]]</f>
        <v>NIFTY2552224500PE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LONGSHORT</v>
      </c>
      <c r="AL2995" t="str">
        <f>MIS[[#This Row],[Broker]]</f>
        <v>CHOICE</v>
      </c>
      <c r="AM2995" t="str">
        <f>MIS[[#This Row],[ClientID]]</f>
        <v>D600</v>
      </c>
    </row>
    <row r="2996" spans="1:39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377</v>
      </c>
      <c r="AE2996">
        <f>MIS[[#This Row],[OrderAverageTradedPrice]]*MIS[[#This Row],[OrderQuantity]]</f>
        <v>17675</v>
      </c>
      <c r="AF2996">
        <f>MIS[[#This Row],[LTP]]*MIS[[#This Row],[OrderQuantity]]</f>
        <v>15080</v>
      </c>
      <c r="AG2996">
        <f>IF(MIS[[#This Row],[OrderSide]]="SELL",MIS[[#This Row],[VALUE]]-MIS[[#This Row],[LIVE_VALUE]],MIS[[#This Row],[LIVE_VALUE]]-MIS[[#This Row],[VALUE]])</f>
        <v>2595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SENSEX2552082200CE</v>
      </c>
      <c r="AJ2996" t="str">
        <f>IF(RIGHT(MIS[[#This Row],[Main/Hedge]],4)="MAIN","MAIN","HEDGE")</f>
        <v>MAIN</v>
      </c>
      <c r="AK2996" t="str" cm="1">
        <f t="array" ref="AK2996">_xlfn._xlws.FILTER(Table4[Column1],ISNUMBER(SEARCH(Table4[Column1],MIS[[#This Row],[OrderUniqueIdentifier]])),"")</f>
        <v>NOTREND</v>
      </c>
      <c r="AL2996" t="str">
        <f>MIS[[#This Row],[Broker]]</f>
        <v>JM</v>
      </c>
      <c r="AM2996" t="str">
        <f>MIS[[#This Row],[ClientID]]</f>
        <v>12314604</v>
      </c>
    </row>
    <row r="2997" spans="1:39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377</v>
      </c>
      <c r="AE2997">
        <f>MIS[[#This Row],[OrderAverageTradedPrice]]*MIS[[#This Row],[OrderQuantity]]</f>
        <v>8820</v>
      </c>
      <c r="AF2997">
        <f>MIS[[#This Row],[LTP]]*MIS[[#This Row],[OrderQuantity]]</f>
        <v>7540</v>
      </c>
      <c r="AG2997">
        <f>IF(MIS[[#This Row],[OrderSide]]="SELL",MIS[[#This Row],[VALUE]]-MIS[[#This Row],[LIVE_VALUE]],MIS[[#This Row],[LIVE_VALUE]]-MIS[[#This Row],[VALUE]])</f>
        <v>1280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SENSEX2552082200CE</v>
      </c>
      <c r="AJ2997" t="str">
        <f>IF(RIGHT(MIS[[#This Row],[Main/Hedge]],4)="MAIN","MAIN","HEDGE")</f>
        <v>MAIN</v>
      </c>
      <c r="AK2997" t="str" cm="1">
        <f t="array" ref="AK2997">_xlfn._xlws.FILTER(Table4[Column1],ISNUMBER(SEARCH(Table4[Column1],MIS[[#This Row],[OrderUniqueIdentifier]])),"")</f>
        <v>NOTREND</v>
      </c>
      <c r="AL2997" t="str">
        <f>MIS[[#This Row],[Broker]]</f>
        <v>JM</v>
      </c>
      <c r="AM2997" t="str">
        <f>MIS[[#This Row],[ClientID]]</f>
        <v>12314883</v>
      </c>
    </row>
    <row r="2998" spans="1:39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75.650000000000006</v>
      </c>
      <c r="AE2998">
        <f>MIS[[#This Row],[OrderAverageTradedPrice]]*MIS[[#This Row],[OrderQuantity]]</f>
        <v>50004.999999999658</v>
      </c>
      <c r="AF2998">
        <f>MIS[[#This Row],[LTP]]*MIS[[#This Row],[OrderQuantity]]</f>
        <v>31773.000000000004</v>
      </c>
      <c r="AG2998">
        <f>IF(MIS[[#This Row],[OrderSide]]="SELL",MIS[[#This Row],[VALUE]]-MIS[[#This Row],[LIVE_VALUE]],MIS[[#This Row],[LIVE_VALUE]]-MIS[[#This Row],[VALUE]])</f>
        <v>-18231.999999999654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8" t="str">
        <f>MIS[[#This Row],[TRADING SYMBOL]]</f>
        <v>SENSEX2552081300PE</v>
      </c>
      <c r="AJ2998" t="str">
        <f>IF(RIGHT(MIS[[#This Row],[Main/Hedge]],4)="MAIN","MAIN","HEDGE")</f>
        <v>MAIN</v>
      </c>
      <c r="AK2998" t="str" cm="1">
        <f t="array" ref="AK2998">_xlfn._xlws.FILTER(Table4[Column1],ISNUMBER(SEARCH(Table4[Column1],MIS[[#This Row],[OrderUniqueIdentifier]])),"")</f>
        <v>MS</v>
      </c>
      <c r="AL2998" t="str">
        <f>MIS[[#This Row],[Broker]]</f>
        <v>MO</v>
      </c>
      <c r="AM2998" t="str">
        <f>MIS[[#This Row],[ClientID]]</f>
        <v>DELD991</v>
      </c>
    </row>
    <row r="2999" spans="1:39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66.5</v>
      </c>
      <c r="AE2999">
        <f>MIS[[#This Row],[OrderAverageTradedPrice]]*MIS[[#This Row],[OrderQuantity]]</f>
        <v>38117.999999999876</v>
      </c>
      <c r="AF2999">
        <f>MIS[[#This Row],[LTP]]*MIS[[#This Row],[OrderQuantity]]</f>
        <v>23940</v>
      </c>
      <c r="AG2999">
        <f>IF(MIS[[#This Row],[OrderSide]]="SELL",MIS[[#This Row],[VALUE]]-MIS[[#This Row],[LIVE_VALUE]],MIS[[#This Row],[LIVE_VALUE]]-MIS[[#This Row],[VALUE]])</f>
        <v>-14177.999999999876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9" t="str">
        <f>MIS[[#This Row],[TRADING SYMBOL]]</f>
        <v>SENSEX2552081200PE</v>
      </c>
      <c r="AJ2999" t="str">
        <f>IF(RIGHT(MIS[[#This Row],[Main/Hedge]],4)="MAIN","MAIN","HEDGE")</f>
        <v>MAIN</v>
      </c>
      <c r="AK2999" t="str" cm="1">
        <f t="array" ref="AK2999">_xlfn._xlws.FILTER(Table4[Column1],ISNUMBER(SEARCH(Table4[Column1],MIS[[#This Row],[OrderUniqueIdentifier]])),"")</f>
        <v>MS</v>
      </c>
      <c r="AL2999" t="str">
        <f>MIS[[#This Row],[Broker]]</f>
        <v>MO</v>
      </c>
      <c r="AM2999" t="str">
        <f>MIS[[#This Row],[ClientID]]</f>
        <v>JR0546</v>
      </c>
    </row>
    <row r="3000" spans="1:39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377</v>
      </c>
      <c r="AE3000">
        <f>MIS[[#This Row],[OrderAverageTradedPrice]]*MIS[[#This Row],[OrderQuantity]]</f>
        <v>17585</v>
      </c>
      <c r="AF3000">
        <f>MIS[[#This Row],[LTP]]*MIS[[#This Row],[OrderQuantity]]</f>
        <v>15080</v>
      </c>
      <c r="AG3000">
        <f>IF(MIS[[#This Row],[OrderSide]]="SELL",MIS[[#This Row],[VALUE]]-MIS[[#This Row],[LIVE_VALUE]],MIS[[#This Row],[LIVE_VALUE]]-MIS[[#This Row],[VALUE]])</f>
        <v>2505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SENSEX2552082200CE</v>
      </c>
      <c r="AJ3000" t="str">
        <f>IF(RIGHT(MIS[[#This Row],[Main/Hedge]],4)="MAIN","MAIN","HEDGE")</f>
        <v>MAIN</v>
      </c>
      <c r="AK3000" t="str" cm="1">
        <f t="array" ref="AK3000">_xlfn._xlws.FILTER(Table4[Column1],ISNUMBER(SEARCH(Table4[Column1],MIS[[#This Row],[OrderUniqueIdentifier]])),"")</f>
        <v>NOTREND</v>
      </c>
      <c r="AL3000" t="str">
        <f>MIS[[#This Row],[Broker]]</f>
        <v>MO</v>
      </c>
      <c r="AM3000" t="str">
        <f>MIS[[#This Row],[ClientID]]</f>
        <v>OMDLAS1220</v>
      </c>
    </row>
    <row r="3001" spans="1:39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293.05</v>
      </c>
      <c r="AE3001">
        <f>MIS[[#This Row],[OrderAverageTradedPrice]]*MIS[[#This Row],[OrderQuantity]]</f>
        <v>15003</v>
      </c>
      <c r="AF3001">
        <f>MIS[[#This Row],[LTP]]*MIS[[#This Row],[OrderQuantity]]</f>
        <v>11722</v>
      </c>
      <c r="AG3001">
        <f>IF(MIS[[#This Row],[OrderSide]]="SELL",MIS[[#This Row],[VALUE]]-MIS[[#This Row],[LIVE_VALUE]],MIS[[#This Row],[LIVE_VALUE]]-MIS[[#This Row],[VALUE]])</f>
        <v>3281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SENSEX2552082200PE</v>
      </c>
      <c r="AJ3001" t="str">
        <f>IF(RIGHT(MIS[[#This Row],[Main/Hedge]],4)="MAIN","MAIN","HEDGE")</f>
        <v>MAIN</v>
      </c>
      <c r="AK3001" t="str" cm="1">
        <f t="array" ref="AK3001">_xlfn._xlws.FILTER(Table4[Column1],ISNUMBER(SEARCH(Table4[Column1],MIS[[#This Row],[OrderUniqueIdentifier]])),"")</f>
        <v>NOTREND</v>
      </c>
      <c r="AL3001" t="str">
        <f>MIS[[#This Row],[Broker]]</f>
        <v>MO</v>
      </c>
      <c r="AM3001" t="str">
        <f>MIS[[#This Row],[ClientID]]</f>
        <v>OMDLAS1220</v>
      </c>
    </row>
    <row r="3002" spans="1:39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66.5</v>
      </c>
      <c r="AE3002">
        <f>MIS[[#This Row],[OrderAverageTradedPrice]]*MIS[[#This Row],[OrderQuantity]]</f>
        <v>12574.99999999992</v>
      </c>
      <c r="AF3002">
        <f>MIS[[#This Row],[LTP]]*MIS[[#This Row],[OrderQuantity]]</f>
        <v>7980</v>
      </c>
      <c r="AG3002">
        <f>IF(MIS[[#This Row],[OrderSide]]="SELL",MIS[[#This Row],[VALUE]]-MIS[[#This Row],[LIVE_VALUE]],MIS[[#This Row],[LIVE_VALUE]]-MIS[[#This Row],[VALUE]])</f>
        <v>-4594.99999999992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2" t="str">
        <f>MIS[[#This Row],[TRADING SYMBOL]]</f>
        <v>SENSEX2552081200PE</v>
      </c>
      <c r="AJ3002" t="str">
        <f>IF(RIGHT(MIS[[#This Row],[Main/Hedge]],4)="MAIN","MAIN","HEDGE")</f>
        <v>MAIN</v>
      </c>
      <c r="AK3002" t="str" cm="1">
        <f t="array" ref="AK3002">_xlfn._xlws.FILTER(Table4[Column1],ISNUMBER(SEARCH(Table4[Column1],MIS[[#This Row],[OrderUniqueIdentifier]])),"")</f>
        <v>MS</v>
      </c>
      <c r="AL3002" t="str">
        <f>MIS[[#This Row],[Broker]]</f>
        <v>MO</v>
      </c>
      <c r="AM3002" t="str">
        <f>MIS[[#This Row],[ClientID]]</f>
        <v>OMDLAS1225</v>
      </c>
    </row>
    <row r="3003" spans="1:39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58.95</v>
      </c>
      <c r="AE3003">
        <f>MIS[[#This Row],[OrderAverageTradedPrice]]*MIS[[#This Row],[OrderQuantity]]</f>
        <v>9270</v>
      </c>
      <c r="AF3003">
        <f>MIS[[#This Row],[LTP]]*MIS[[#This Row],[OrderQuantity]]</f>
        <v>5895</v>
      </c>
      <c r="AG3003">
        <f>IF(MIS[[#This Row],[OrderSide]]="SELL",MIS[[#This Row],[VALUE]]-MIS[[#This Row],[LIVE_VALUE]],MIS[[#This Row],[LIVE_VALUE]]-MIS[[#This Row],[VALUE]])</f>
        <v>-3375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3" t="str">
        <f>MIS[[#This Row],[TRADING SYMBOL]]</f>
        <v>SENSEX2552081100PE</v>
      </c>
      <c r="AJ3003" t="str">
        <f>IF(RIGHT(MIS[[#This Row],[Main/Hedge]],4)="MAIN","MAIN","HEDGE")</f>
        <v>MAIN</v>
      </c>
      <c r="AK3003" t="str" cm="1">
        <f t="array" ref="AK3003">_xlfn._xlws.FILTER(Table4[Column1],ISNUMBER(SEARCH(Table4[Column1],MIS[[#This Row],[OrderUniqueIdentifier]])),"")</f>
        <v>MS</v>
      </c>
      <c r="AL3003" t="str">
        <f>MIS[[#This Row],[Broker]]</f>
        <v>MO</v>
      </c>
      <c r="AM3003" t="str">
        <f>MIS[[#This Row],[ClientID]]</f>
        <v>OMDLAS1226</v>
      </c>
    </row>
    <row r="3004" spans="1:39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66.5</v>
      </c>
      <c r="AE3004">
        <f>MIS[[#This Row],[OrderAverageTradedPrice]]*MIS[[#This Row],[OrderQuantity]]</f>
        <v>10500</v>
      </c>
      <c r="AF3004">
        <f>MIS[[#This Row],[LTP]]*MIS[[#This Row],[OrderQuantity]]</f>
        <v>6650</v>
      </c>
      <c r="AG3004">
        <f>IF(MIS[[#This Row],[OrderSide]]="SELL",MIS[[#This Row],[VALUE]]-MIS[[#This Row],[LIVE_VALUE]],MIS[[#This Row],[LIVE_VALUE]]-MIS[[#This Row],[VALUE]])</f>
        <v>-3850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4" t="str">
        <f>MIS[[#This Row],[TRADING SYMBOL]]</f>
        <v>SENSEX2552081200PE</v>
      </c>
      <c r="AJ3004" t="str">
        <f>IF(RIGHT(MIS[[#This Row],[Main/Hedge]],4)="MAIN","MAIN","HEDGE")</f>
        <v>MAIN</v>
      </c>
      <c r="AK3004" t="str" cm="1">
        <f t="array" ref="AK3004">_xlfn._xlws.FILTER(Table4[Column1],ISNUMBER(SEARCH(Table4[Column1],MIS[[#This Row],[OrderUniqueIdentifier]])),"")</f>
        <v>MS</v>
      </c>
      <c r="AL3004" t="str">
        <f>MIS[[#This Row],[Broker]]</f>
        <v>MO</v>
      </c>
      <c r="AM3004" t="str">
        <f>MIS[[#This Row],[ClientID]]</f>
        <v>OMDLAS1226</v>
      </c>
    </row>
    <row r="3005" spans="1:39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46.6</v>
      </c>
      <c r="AE3005">
        <f>MIS[[#This Row],[OrderAverageTradedPrice]]*MIS[[#This Row],[OrderQuantity]]</f>
        <v>5645</v>
      </c>
      <c r="AF3005">
        <f>MIS[[#This Row],[LTP]]*MIS[[#This Row],[OrderQuantity]]</f>
        <v>3728</v>
      </c>
      <c r="AG3005">
        <f>IF(MIS[[#This Row],[OrderSide]]="SELL",MIS[[#This Row],[VALUE]]-MIS[[#This Row],[LIVE_VALUE]],MIS[[#This Row],[LIVE_VALUE]]-MIS[[#This Row],[VALUE]])</f>
        <v>-1917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5" t="str">
        <f>MIS[[#This Row],[TRADING SYMBOL]]</f>
        <v>SENSEX2552083500CE</v>
      </c>
      <c r="AJ3005" t="str">
        <f>IF(RIGHT(MIS[[#This Row],[Main/Hedge]],4)="MAIN","MAIN","HEDGE")</f>
        <v>MAIN</v>
      </c>
      <c r="AK3005" t="str" cm="1">
        <f t="array" ref="AK3005">_xlfn._xlws.FILTER(Table4[Column1],ISNUMBER(SEARCH(Table4[Column1],MIS[[#This Row],[OrderUniqueIdentifier]])),"")</f>
        <v>MS</v>
      </c>
      <c r="AL3005" t="str">
        <f>MIS[[#This Row],[Broker]]</f>
        <v>MO</v>
      </c>
      <c r="AM3005" t="str">
        <f>MIS[[#This Row],[ClientID]]</f>
        <v>OMDLAS1227</v>
      </c>
    </row>
    <row r="3006" spans="1:39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75.650000000000006</v>
      </c>
      <c r="AE3006">
        <f>MIS[[#This Row],[OrderAverageTradedPrice]]*MIS[[#This Row],[OrderQuantity]]</f>
        <v>9507</v>
      </c>
      <c r="AF3006">
        <f>MIS[[#This Row],[LTP]]*MIS[[#This Row],[OrderQuantity]]</f>
        <v>6052</v>
      </c>
      <c r="AG3006">
        <f>IF(MIS[[#This Row],[OrderSide]]="SELL",MIS[[#This Row],[VALUE]]-MIS[[#This Row],[LIVE_VALUE]],MIS[[#This Row],[LIVE_VALUE]]-MIS[[#This Row],[VALUE]])</f>
        <v>-3455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6" t="str">
        <f>MIS[[#This Row],[TRADING SYMBOL]]</f>
        <v>SENSEX2552081300PE</v>
      </c>
      <c r="AJ3006" t="str">
        <f>IF(RIGHT(MIS[[#This Row],[Main/Hedge]],4)="MAIN","MAIN","HEDGE")</f>
        <v>MAIN</v>
      </c>
      <c r="AK3006" t="str" cm="1">
        <f t="array" ref="AK3006">_xlfn._xlws.FILTER(Table4[Column1],ISNUMBER(SEARCH(Table4[Column1],MIS[[#This Row],[OrderUniqueIdentifier]])),"")</f>
        <v>MS</v>
      </c>
      <c r="AL3006" t="str">
        <f>MIS[[#This Row],[Broker]]</f>
        <v>MO</v>
      </c>
      <c r="AM3006" t="str">
        <f>MIS[[#This Row],[ClientID]]</f>
        <v>OMDLAS1227</v>
      </c>
    </row>
    <row r="3007" spans="1:39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58.95</v>
      </c>
      <c r="AE3007">
        <f>MIS[[#This Row],[OrderAverageTradedPrice]]*MIS[[#This Row],[OrderQuantity]]</f>
        <v>7413</v>
      </c>
      <c r="AF3007">
        <f>MIS[[#This Row],[LTP]]*MIS[[#This Row],[OrderQuantity]]</f>
        <v>4716</v>
      </c>
      <c r="AG3007">
        <f>IF(MIS[[#This Row],[OrderSide]]="SELL",MIS[[#This Row],[VALUE]]-MIS[[#This Row],[LIVE_VALUE]],MIS[[#This Row],[LIVE_VALUE]]-MIS[[#This Row],[VALUE]])</f>
        <v>-2697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7" t="str">
        <f>MIS[[#This Row],[TRADING SYMBOL]]</f>
        <v>SENSEX2552081100PE</v>
      </c>
      <c r="AJ3007" t="str">
        <f>IF(RIGHT(MIS[[#This Row],[Main/Hedge]],4)="MAIN","MAIN","HEDGE")</f>
        <v>MAIN</v>
      </c>
      <c r="AK3007" t="str" cm="1">
        <f t="array" ref="AK3007">_xlfn._xlws.FILTER(Table4[Column1],ISNUMBER(SEARCH(Table4[Column1],MIS[[#This Row],[OrderUniqueIdentifier]])),"")</f>
        <v>MS</v>
      </c>
      <c r="AL3007" t="str">
        <f>MIS[[#This Row],[Broker]]</f>
        <v>MO</v>
      </c>
      <c r="AM3007" t="str">
        <f>MIS[[#This Row],[ClientID]]</f>
        <v>OMDLAS1227</v>
      </c>
    </row>
    <row r="3008" spans="1:39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66.5</v>
      </c>
      <c r="AE3008">
        <f>MIS[[#This Row],[OrderAverageTradedPrice]]*MIS[[#This Row],[OrderQuantity]]</f>
        <v>8455</v>
      </c>
      <c r="AF3008">
        <f>MIS[[#This Row],[LTP]]*MIS[[#This Row],[OrderQuantity]]</f>
        <v>5320</v>
      </c>
      <c r="AG3008">
        <f>IF(MIS[[#This Row],[OrderSide]]="SELL",MIS[[#This Row],[VALUE]]-MIS[[#This Row],[LIVE_VALUE]],MIS[[#This Row],[LIVE_VALUE]]-MIS[[#This Row],[VALUE]])</f>
        <v>-3135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8" t="str">
        <f>MIS[[#This Row],[TRADING SYMBOL]]</f>
        <v>SENSEX2552081200PE</v>
      </c>
      <c r="AJ3008" t="str">
        <f>IF(RIGHT(MIS[[#This Row],[Main/Hedge]],4)="MAIN","MAIN","HEDGE")</f>
        <v>MAIN</v>
      </c>
      <c r="AK3008" t="str" cm="1">
        <f t="array" ref="AK3008">_xlfn._xlws.FILTER(Table4[Column1],ISNUMBER(SEARCH(Table4[Column1],MIS[[#This Row],[OrderUniqueIdentifier]])),"")</f>
        <v>MS</v>
      </c>
      <c r="AL3008" t="str">
        <f>MIS[[#This Row],[Broker]]</f>
        <v>MO</v>
      </c>
      <c r="AM3008" t="str">
        <f>MIS[[#This Row],[ClientID]]</f>
        <v>OMDLAS1227</v>
      </c>
    </row>
    <row r="3009" spans="1:39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58.95</v>
      </c>
      <c r="AE3009">
        <f>MIS[[#This Row],[OrderAverageTradedPrice]]*MIS[[#This Row],[OrderQuantity]]</f>
        <v>13044.999999999996</v>
      </c>
      <c r="AF3009">
        <f>MIS[[#This Row],[LTP]]*MIS[[#This Row],[OrderQuantity]]</f>
        <v>8253</v>
      </c>
      <c r="AG3009">
        <f>IF(MIS[[#This Row],[OrderSide]]="SELL",MIS[[#This Row],[VALUE]]-MIS[[#This Row],[LIVE_VALUE]],MIS[[#This Row],[LIVE_VALUE]]-MIS[[#This Row],[VALUE]])</f>
        <v>-4791.9999999999964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9" t="str">
        <f>MIS[[#This Row],[TRADING SYMBOL]]</f>
        <v>SENSEX2552081100PE</v>
      </c>
      <c r="AJ3009" t="str">
        <f>IF(RIGHT(MIS[[#This Row],[Main/Hedge]],4)="MAIN","MAIN","HEDGE")</f>
        <v>MAIN</v>
      </c>
      <c r="AK3009" t="str" cm="1">
        <f t="array" ref="AK3009">_xlfn._xlws.FILTER(Table4[Column1],ISNUMBER(SEARCH(Table4[Column1],MIS[[#This Row],[OrderUniqueIdentifier]])),"")</f>
        <v>MS</v>
      </c>
      <c r="AL3009" t="str">
        <f>MIS[[#This Row],[Broker]]</f>
        <v>MO</v>
      </c>
      <c r="AM3009" t="str">
        <f>MIS[[#This Row],[ClientID]]</f>
        <v>OMDLAS1229</v>
      </c>
    </row>
    <row r="3010" spans="1:39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66.5</v>
      </c>
      <c r="AE3010">
        <f>MIS[[#This Row],[OrderAverageTradedPrice]]*MIS[[#This Row],[OrderQuantity]]</f>
        <v>14680.9999999999</v>
      </c>
      <c r="AF3010">
        <f>MIS[[#This Row],[LTP]]*MIS[[#This Row],[OrderQuantity]]</f>
        <v>9310</v>
      </c>
      <c r="AG3010">
        <f>IF(MIS[[#This Row],[OrderSide]]="SELL",MIS[[#This Row],[VALUE]]-MIS[[#This Row],[LIVE_VALUE]],MIS[[#This Row],[LIVE_VALUE]]-MIS[[#This Row],[VALUE]])</f>
        <v>-5370.9999999999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0" t="str">
        <f>MIS[[#This Row],[TRADING SYMBOL]]</f>
        <v>SENSEX2552081200PE</v>
      </c>
      <c r="AJ3010" t="str">
        <f>IF(RIGHT(MIS[[#This Row],[Main/Hedge]],4)="MAIN","MAIN","HEDGE")</f>
        <v>MAIN</v>
      </c>
      <c r="AK3010" t="str" cm="1">
        <f t="array" ref="AK3010">_xlfn._xlws.FILTER(Table4[Column1],ISNUMBER(SEARCH(Table4[Column1],MIS[[#This Row],[OrderUniqueIdentifier]])),"")</f>
        <v>MS</v>
      </c>
      <c r="AL3010" t="str">
        <f>MIS[[#This Row],[Broker]]</f>
        <v>MO</v>
      </c>
      <c r="AM3010" t="str">
        <f>MIS[[#This Row],[ClientID]]</f>
        <v>OMDLAS1229</v>
      </c>
    </row>
    <row r="3011" spans="1:39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377</v>
      </c>
      <c r="AE3011">
        <f>MIS[[#This Row],[OrderAverageTradedPrice]]*MIS[[#This Row],[OrderQuantity]]</f>
        <v>8829</v>
      </c>
      <c r="AF3011">
        <f>MIS[[#This Row],[LTP]]*MIS[[#This Row],[OrderQuantity]]</f>
        <v>7540</v>
      </c>
      <c r="AG3011">
        <f>IF(MIS[[#This Row],[OrderSide]]="SELL",MIS[[#This Row],[VALUE]]-MIS[[#This Row],[LIVE_VALUE]],MIS[[#This Row],[LIVE_VALUE]]-MIS[[#This Row],[VALUE]])</f>
        <v>1289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SENSEX2552082200CE</v>
      </c>
      <c r="AJ3011" t="str">
        <f>IF(RIGHT(MIS[[#This Row],[Main/Hedge]],4)="MAIN","MAIN","HEDGE")</f>
        <v>MAIN</v>
      </c>
      <c r="AK3011" t="str" cm="1">
        <f t="array" ref="AK3011">_xlfn._xlws.FILTER(Table4[Column1],ISNUMBER(SEARCH(Table4[Column1],MIS[[#This Row],[OrderUniqueIdentifier]])),"")</f>
        <v>NOTREND</v>
      </c>
      <c r="AL3011" t="str">
        <f>MIS[[#This Row],[Broker]]</f>
        <v>MO</v>
      </c>
      <c r="AM3011" t="str">
        <f>MIS[[#This Row],[ClientID]]</f>
        <v>OMDLAS1233</v>
      </c>
    </row>
    <row r="3012" spans="1:39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293.05</v>
      </c>
      <c r="AE3012">
        <f>MIS[[#This Row],[OrderAverageTradedPrice]]*MIS[[#This Row],[OrderQuantity]]</f>
        <v>7535</v>
      </c>
      <c r="AF3012">
        <f>MIS[[#This Row],[LTP]]*MIS[[#This Row],[OrderQuantity]]</f>
        <v>5861</v>
      </c>
      <c r="AG3012">
        <f>IF(MIS[[#This Row],[OrderSide]]="SELL",MIS[[#This Row],[VALUE]]-MIS[[#This Row],[LIVE_VALUE]],MIS[[#This Row],[LIVE_VALUE]]-MIS[[#This Row],[VALUE]])</f>
        <v>1674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SENSEX2552082200PE</v>
      </c>
      <c r="AJ3012" t="str">
        <f>IF(RIGHT(MIS[[#This Row],[Main/Hedge]],4)="MAIN","MAIN","HEDGE")</f>
        <v>MAIN</v>
      </c>
      <c r="AK3012" t="str" cm="1">
        <f t="array" ref="AK3012">_xlfn._xlws.FILTER(Table4[Column1],ISNUMBER(SEARCH(Table4[Column1],MIS[[#This Row],[OrderUniqueIdentifier]])),"")</f>
        <v>NOTREND</v>
      </c>
      <c r="AL3012" t="str">
        <f>MIS[[#This Row],[Broker]]</f>
        <v>MO</v>
      </c>
      <c r="AM3012" t="str">
        <f>MIS[[#This Row],[ClientID]]</f>
        <v>OMDLAS1233</v>
      </c>
    </row>
    <row r="3013" spans="1:39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65.75</v>
      </c>
      <c r="AE3013">
        <f>MIS[[#This Row],[OrderAverageTradedPrice]]*MIS[[#This Row],[OrderQuantity]]</f>
        <v>1926</v>
      </c>
      <c r="AF3013">
        <f>MIS[[#This Row],[LTP]]*MIS[[#This Row],[OrderQuantity]]</f>
        <v>1315</v>
      </c>
      <c r="AG3013">
        <f>IF(MIS[[#This Row],[OrderSide]]="SELL",MIS[[#This Row],[VALUE]]-MIS[[#This Row],[LIVE_VALUE]],MIS[[#This Row],[LIVE_VALUE]]-MIS[[#This Row],[VALUE]])</f>
        <v>-611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3" t="str">
        <f>MIS[[#This Row],[TRADING SYMBOL]]</f>
        <v>SENSEX2552083300CE</v>
      </c>
      <c r="AJ3013" t="str">
        <f>IF(RIGHT(MIS[[#This Row],[Main/Hedge]],4)="MAIN","MAIN","HEDGE")</f>
        <v>MAIN</v>
      </c>
      <c r="AK3013" t="str" cm="1">
        <f t="array" ref="AK3013">_xlfn._xlws.FILTER(Table4[Column1],ISNUMBER(SEARCH(Table4[Column1],MIS[[#This Row],[OrderUniqueIdentifier]])),"")</f>
        <v>MS</v>
      </c>
      <c r="AL3013" t="str">
        <f>MIS[[#This Row],[Broker]]</f>
        <v>MO</v>
      </c>
      <c r="AM3013" t="str">
        <f>MIS[[#This Row],[ClientID]]</f>
        <v>OMDLAS1234</v>
      </c>
    </row>
    <row r="3014" spans="1:39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55.45</v>
      </c>
      <c r="AE3014">
        <f>MIS[[#This Row],[OrderAverageTradedPrice]]*MIS[[#This Row],[OrderQuantity]]</f>
        <v>1646</v>
      </c>
      <c r="AF3014">
        <f>MIS[[#This Row],[LTP]]*MIS[[#This Row],[OrderQuantity]]</f>
        <v>1109</v>
      </c>
      <c r="AG3014">
        <f>IF(MIS[[#This Row],[OrderSide]]="SELL",MIS[[#This Row],[VALUE]]-MIS[[#This Row],[LIVE_VALUE]],MIS[[#This Row],[LIVE_VALUE]]-MIS[[#This Row],[VALUE]])</f>
        <v>-537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4" t="str">
        <f>MIS[[#This Row],[TRADING SYMBOL]]</f>
        <v>SENSEX2552083400CE</v>
      </c>
      <c r="AJ3014" t="str">
        <f>IF(RIGHT(MIS[[#This Row],[Main/Hedge]],4)="MAIN","MAIN","HEDGE")</f>
        <v>MAIN</v>
      </c>
      <c r="AK3014" t="str" cm="1">
        <f t="array" ref="AK3014">_xlfn._xlws.FILTER(Table4[Column1],ISNUMBER(SEARCH(Table4[Column1],MIS[[#This Row],[OrderUniqueIdentifier]])),"")</f>
        <v>MS</v>
      </c>
      <c r="AL3014" t="str">
        <f>MIS[[#This Row],[Broker]]</f>
        <v>MO</v>
      </c>
      <c r="AM3014" t="str">
        <f>MIS[[#This Row],[ClientID]]</f>
        <v>OMDLAS1234</v>
      </c>
    </row>
    <row r="3015" spans="1:39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293.05</v>
      </c>
      <c r="AE3015">
        <f>MIS[[#This Row],[OrderAverageTradedPrice]]*MIS[[#This Row],[OrderQuantity]]</f>
        <v>15015</v>
      </c>
      <c r="AF3015">
        <f>MIS[[#This Row],[LTP]]*MIS[[#This Row],[OrderQuantity]]</f>
        <v>11722</v>
      </c>
      <c r="AG3015">
        <f>IF(MIS[[#This Row],[OrderSide]]="SELL",MIS[[#This Row],[VALUE]]-MIS[[#This Row],[LIVE_VALUE]],MIS[[#This Row],[LIVE_VALUE]]-MIS[[#This Row],[VALUE]])</f>
        <v>3293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SENSEX2552082200PE</v>
      </c>
      <c r="AJ3015" t="str">
        <f>IF(RIGHT(MIS[[#This Row],[Main/Hedge]],4)="MAIN","MAIN","HEDGE")</f>
        <v>MAIN</v>
      </c>
      <c r="AK3015" t="str" cm="1">
        <f t="array" ref="AK3015">_xlfn._xlws.FILTER(Table4[Column1],ISNUMBER(SEARCH(Table4[Column1],MIS[[#This Row],[OrderUniqueIdentifier]])),"")</f>
        <v>NOTREND</v>
      </c>
      <c r="AL3015" t="str">
        <f>MIS[[#This Row],[Broker]]</f>
        <v>AR</v>
      </c>
      <c r="AM3015" t="str">
        <f>MIS[[#This Row],[ClientID]]</f>
        <v>GDL1R112</v>
      </c>
    </row>
    <row r="3016" spans="1:39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377</v>
      </c>
      <c r="AE3016">
        <f>MIS[[#This Row],[OrderAverageTradedPrice]]*MIS[[#This Row],[OrderQuantity]]</f>
        <v>17641</v>
      </c>
      <c r="AF3016">
        <f>MIS[[#This Row],[LTP]]*MIS[[#This Row],[OrderQuantity]]</f>
        <v>15080</v>
      </c>
      <c r="AG3016">
        <f>IF(MIS[[#This Row],[OrderSide]]="SELL",MIS[[#This Row],[VALUE]]-MIS[[#This Row],[LIVE_VALUE]],MIS[[#This Row],[LIVE_VALUE]]-MIS[[#This Row],[VALUE]])</f>
        <v>2561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SENSEX2552082200CE</v>
      </c>
      <c r="AJ3016" t="str">
        <f>IF(RIGHT(MIS[[#This Row],[Main/Hedge]],4)="MAIN","MAIN","HEDGE")</f>
        <v>MAIN</v>
      </c>
      <c r="AK3016" t="str" cm="1">
        <f t="array" ref="AK3016">_xlfn._xlws.FILTER(Table4[Column1],ISNUMBER(SEARCH(Table4[Column1],MIS[[#This Row],[OrderUniqueIdentifier]])),"")</f>
        <v>NOTREND</v>
      </c>
      <c r="AL3016" t="str">
        <f>MIS[[#This Row],[Broker]]</f>
        <v>AR</v>
      </c>
      <c r="AM3016" t="str">
        <f>MIS[[#This Row],[ClientID]]</f>
        <v>GDLC2R124</v>
      </c>
    </row>
    <row r="3017" spans="1:39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293.05</v>
      </c>
      <c r="AE3017">
        <f>MIS[[#This Row],[OrderAverageTradedPrice]]*MIS[[#This Row],[OrderQuantity]]</f>
        <v>14996</v>
      </c>
      <c r="AF3017">
        <f>MIS[[#This Row],[LTP]]*MIS[[#This Row],[OrderQuantity]]</f>
        <v>11722</v>
      </c>
      <c r="AG3017">
        <f>IF(MIS[[#This Row],[OrderSide]]="SELL",MIS[[#This Row],[VALUE]]-MIS[[#This Row],[LIVE_VALUE]],MIS[[#This Row],[LIVE_VALUE]]-MIS[[#This Row],[VALUE]])</f>
        <v>3274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SENSEX2552082200PE</v>
      </c>
      <c r="AJ3017" t="str">
        <f>IF(RIGHT(MIS[[#This Row],[Main/Hedge]],4)="MAIN","MAIN","HEDGE")</f>
        <v>MAIN</v>
      </c>
      <c r="AK3017" t="str" cm="1">
        <f t="array" ref="AK3017">_xlfn._xlws.FILTER(Table4[Column1],ISNUMBER(SEARCH(Table4[Column1],MIS[[#This Row],[OrderUniqueIdentifier]])),"")</f>
        <v>NOTREND</v>
      </c>
      <c r="AL3017" t="str">
        <f>MIS[[#This Row],[Broker]]</f>
        <v>AR</v>
      </c>
      <c r="AM3017" t="str">
        <f>MIS[[#This Row],[ClientID]]</f>
        <v>GDLC2R124</v>
      </c>
    </row>
    <row r="3018" spans="1:39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293.05</v>
      </c>
      <c r="AE3018">
        <f>MIS[[#This Row],[OrderAverageTradedPrice]]*MIS[[#This Row],[OrderQuantity]]</f>
        <v>45198</v>
      </c>
      <c r="AF3018">
        <f>MIS[[#This Row],[LTP]]*MIS[[#This Row],[OrderQuantity]]</f>
        <v>35166</v>
      </c>
      <c r="AG3018">
        <f>IF(MIS[[#This Row],[OrderSide]]="SELL",MIS[[#This Row],[VALUE]]-MIS[[#This Row],[LIVE_VALUE]],MIS[[#This Row],[LIVE_VALUE]]-MIS[[#This Row],[VALUE]])</f>
        <v>10032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SENSEX2552082200PE</v>
      </c>
      <c r="AJ3018" t="str">
        <f>IF(RIGHT(MIS[[#This Row],[Main/Hedge]],4)="MAIN","MAIN","HEDGE")</f>
        <v>MAIN</v>
      </c>
      <c r="AK3018" t="str" cm="1">
        <f t="array" ref="AK3018">_xlfn._xlws.FILTER(Table4[Column1],ISNUMBER(SEARCH(Table4[Column1],MIS[[#This Row],[OrderUniqueIdentifier]])),"")</f>
        <v>NOTREND</v>
      </c>
      <c r="AL3018" t="str">
        <f>MIS[[#This Row],[Broker]]</f>
        <v>AR</v>
      </c>
      <c r="AM3018" t="str">
        <f>MIS[[#This Row],[ClientID]]</f>
        <v>GDLP1S332</v>
      </c>
    </row>
    <row r="3019" spans="1:39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293.05</v>
      </c>
      <c r="AE3019">
        <f>MIS[[#This Row],[OrderAverageTradedPrice]]*MIS[[#This Row],[OrderQuantity]]</f>
        <v>67759.999999999927</v>
      </c>
      <c r="AF3019">
        <f>MIS[[#This Row],[LTP]]*MIS[[#This Row],[OrderQuantity]]</f>
        <v>52749</v>
      </c>
      <c r="AG3019">
        <f>IF(MIS[[#This Row],[OrderSide]]="SELL",MIS[[#This Row],[VALUE]]-MIS[[#This Row],[LIVE_VALUE]],MIS[[#This Row],[LIVE_VALUE]]-MIS[[#This Row],[VALUE]])</f>
        <v>15010.999999999927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SENSEX2552082200PE</v>
      </c>
      <c r="AJ3019" t="str">
        <f>IF(RIGHT(MIS[[#This Row],[Main/Hedge]],4)="MAIN","MAIN","HEDGE")</f>
        <v>MAIN</v>
      </c>
      <c r="AK3019" t="str" cm="1">
        <f t="array" ref="AK3019">_xlfn._xlws.FILTER(Table4[Column1],ISNUMBER(SEARCH(Table4[Column1],MIS[[#This Row],[OrderUniqueIdentifier]])),"")</f>
        <v>NOTREND</v>
      </c>
      <c r="AL3019" t="str">
        <f>MIS[[#This Row],[Broker]]</f>
        <v>AR</v>
      </c>
      <c r="AM3019" t="str">
        <f>MIS[[#This Row],[ClientID]]</f>
        <v>GKOHN3R110</v>
      </c>
    </row>
    <row r="3020" spans="1:39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75.650000000000006</v>
      </c>
      <c r="AE3020">
        <f>MIS[[#This Row],[OrderAverageTradedPrice]]*MIS[[#This Row],[OrderQuantity]]</f>
        <v>4793</v>
      </c>
      <c r="AF3020">
        <f>MIS[[#This Row],[LTP]]*MIS[[#This Row],[OrderQuantity]]</f>
        <v>3026</v>
      </c>
      <c r="AG3020">
        <f>IF(MIS[[#This Row],[OrderSide]]="SELL",MIS[[#This Row],[VALUE]]-MIS[[#This Row],[LIVE_VALUE]],MIS[[#This Row],[LIVE_VALUE]]-MIS[[#This Row],[VALUE]])</f>
        <v>-1767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0" t="str">
        <f>MIS[[#This Row],[TRADING SYMBOL]]</f>
        <v>SENSEX2552081300PE</v>
      </c>
      <c r="AJ3020" t="str">
        <f>IF(RIGHT(MIS[[#This Row],[Main/Hedge]],4)="MAIN","MAIN","HEDGE")</f>
        <v>MAIN</v>
      </c>
      <c r="AK3020" t="str" cm="1">
        <f t="array" ref="AK3020">_xlfn._xlws.FILTER(Table4[Column1],ISNUMBER(SEARCH(Table4[Column1],MIS[[#This Row],[OrderUniqueIdentifier]])),"")</f>
        <v>MS</v>
      </c>
      <c r="AL3020" t="str">
        <f>MIS[[#This Row],[Broker]]</f>
        <v>AR</v>
      </c>
      <c r="AM3020" t="str">
        <f>MIS[[#This Row],[ClientID]]</f>
        <v>GKOHNA327</v>
      </c>
    </row>
    <row r="3021" spans="1:39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58.95</v>
      </c>
      <c r="AE3021">
        <f>MIS[[#This Row],[OrderAverageTradedPrice]]*MIS[[#This Row],[OrderQuantity]]</f>
        <v>3720</v>
      </c>
      <c r="AF3021">
        <f>MIS[[#This Row],[LTP]]*MIS[[#This Row],[OrderQuantity]]</f>
        <v>2358</v>
      </c>
      <c r="AG3021">
        <f>IF(MIS[[#This Row],[OrderSide]]="SELL",MIS[[#This Row],[VALUE]]-MIS[[#This Row],[LIVE_VALUE]],MIS[[#This Row],[LIVE_VALUE]]-MIS[[#This Row],[VALUE]])</f>
        <v>-1362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1" t="str">
        <f>MIS[[#This Row],[TRADING SYMBOL]]</f>
        <v>SENSEX2552081100PE</v>
      </c>
      <c r="AJ3021" t="str">
        <f>IF(RIGHT(MIS[[#This Row],[Main/Hedge]],4)="MAIN","MAIN","HEDGE")</f>
        <v>MAIN</v>
      </c>
      <c r="AK3021" t="str" cm="1">
        <f t="array" ref="AK3021">_xlfn._xlws.FILTER(Table4[Column1],ISNUMBER(SEARCH(Table4[Column1],MIS[[#This Row],[OrderUniqueIdentifier]])),"")</f>
        <v>MS</v>
      </c>
      <c r="AL3021" t="str">
        <f>MIS[[#This Row],[Broker]]</f>
        <v>AR</v>
      </c>
      <c r="AM3021" t="str">
        <f>MIS[[#This Row],[ClientID]]</f>
        <v>GKOHNA327</v>
      </c>
    </row>
    <row r="3022" spans="1:39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377</v>
      </c>
      <c r="AE3022">
        <f>MIS[[#This Row],[OrderAverageTradedPrice]]*MIS[[#This Row],[OrderQuantity]]</f>
        <v>17650</v>
      </c>
      <c r="AF3022">
        <f>MIS[[#This Row],[LTP]]*MIS[[#This Row],[OrderQuantity]]</f>
        <v>15080</v>
      </c>
      <c r="AG3022">
        <f>IF(MIS[[#This Row],[OrderSide]]="SELL",MIS[[#This Row],[VALUE]]-MIS[[#This Row],[LIVE_VALUE]],MIS[[#This Row],[LIVE_VALUE]]-MIS[[#This Row],[VALUE]])</f>
        <v>2570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SENSEX2552082200CE</v>
      </c>
      <c r="AJ3022" t="str">
        <f>IF(RIGHT(MIS[[#This Row],[Main/Hedge]],4)="MAIN","MAIN","HEDGE")</f>
        <v>MAIN</v>
      </c>
      <c r="AK3022" t="str" cm="1">
        <f t="array" ref="AK3022">_xlfn._xlws.FILTER(Table4[Column1],ISNUMBER(SEARCH(Table4[Column1],MIS[[#This Row],[OrderUniqueIdentifier]])),"")</f>
        <v>NOTREND</v>
      </c>
      <c r="AL3022" t="str">
        <f>MIS[[#This Row],[Broker]]</f>
        <v>AR</v>
      </c>
      <c r="AM3022" t="str">
        <f>MIS[[#This Row],[ClientID]]</f>
        <v>HOT133</v>
      </c>
    </row>
    <row r="3023" spans="1:39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66.5</v>
      </c>
      <c r="AE3023">
        <f>MIS[[#This Row],[OrderAverageTradedPrice]]*MIS[[#This Row],[OrderQuantity]]</f>
        <v>4227</v>
      </c>
      <c r="AF3023">
        <f>MIS[[#This Row],[LTP]]*MIS[[#This Row],[OrderQuantity]]</f>
        <v>2660</v>
      </c>
      <c r="AG3023">
        <f>IF(MIS[[#This Row],[OrderSide]]="SELL",MIS[[#This Row],[VALUE]]-MIS[[#This Row],[LIVE_VALUE]],MIS[[#This Row],[LIVE_VALUE]]-MIS[[#This Row],[VALUE]])</f>
        <v>-1567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3" t="str">
        <f>MIS[[#This Row],[TRADING SYMBOL]]</f>
        <v>SENSEX2552081200PE</v>
      </c>
      <c r="AJ3023" t="str">
        <f>IF(RIGHT(MIS[[#This Row],[Main/Hedge]],4)="MAIN","MAIN","HEDGE")</f>
        <v>MAIN</v>
      </c>
      <c r="AK3023" t="str" cm="1">
        <f t="array" ref="AK3023">_xlfn._xlws.FILTER(Table4[Column1],ISNUMBER(SEARCH(Table4[Column1],MIS[[#This Row],[OrderUniqueIdentifier]])),"")</f>
        <v>MS</v>
      </c>
      <c r="AL3023" t="str">
        <f>MIS[[#This Row],[Broker]]</f>
        <v>AR</v>
      </c>
      <c r="AM3023" t="str">
        <f>MIS[[#This Row],[ClientID]]</f>
        <v>HOT133</v>
      </c>
    </row>
    <row r="3024" spans="1:39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293.05</v>
      </c>
      <c r="AE3024">
        <f>MIS[[#This Row],[OrderAverageTradedPrice]]*MIS[[#This Row],[OrderQuantity]]</f>
        <v>15086</v>
      </c>
      <c r="AF3024">
        <f>MIS[[#This Row],[LTP]]*MIS[[#This Row],[OrderQuantity]]</f>
        <v>11722</v>
      </c>
      <c r="AG3024">
        <f>IF(MIS[[#This Row],[OrderSide]]="SELL",MIS[[#This Row],[VALUE]]-MIS[[#This Row],[LIVE_VALUE]],MIS[[#This Row],[LIVE_VALUE]]-MIS[[#This Row],[VALUE]])</f>
        <v>3364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SENSEX2552082200PE</v>
      </c>
      <c r="AJ3024" t="str">
        <f>IF(RIGHT(MIS[[#This Row],[Main/Hedge]],4)="MAIN","MAIN","HEDGE")</f>
        <v>MAIN</v>
      </c>
      <c r="AK3024" t="str" cm="1">
        <f t="array" ref="AK3024">_xlfn._xlws.FILTER(Table4[Column1],ISNUMBER(SEARCH(Table4[Column1],MIS[[#This Row],[OrderUniqueIdentifier]])),"")</f>
        <v>NOTREND</v>
      </c>
      <c r="AL3024" t="str">
        <f>MIS[[#This Row],[Broker]]</f>
        <v>AR</v>
      </c>
      <c r="AM3024" t="str">
        <f>MIS[[#This Row],[ClientID]]</f>
        <v>HYD5K129</v>
      </c>
    </row>
    <row r="3025" spans="1:39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377</v>
      </c>
      <c r="AE3025">
        <f>MIS[[#This Row],[OrderAverageTradedPrice]]*MIS[[#This Row],[OrderQuantity]]</f>
        <v>17634</v>
      </c>
      <c r="AF3025">
        <f>MIS[[#This Row],[LTP]]*MIS[[#This Row],[OrderQuantity]]</f>
        <v>15080</v>
      </c>
      <c r="AG3025">
        <f>IF(MIS[[#This Row],[OrderSide]]="SELL",MIS[[#This Row],[VALUE]]-MIS[[#This Row],[LIVE_VALUE]],MIS[[#This Row],[LIVE_VALUE]]-MIS[[#This Row],[VALUE]])</f>
        <v>2554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SENSEX2552082200CE</v>
      </c>
      <c r="AJ3025" t="str">
        <f>IF(RIGHT(MIS[[#This Row],[Main/Hedge]],4)="MAIN","MAIN","HEDGE")</f>
        <v>MAIN</v>
      </c>
      <c r="AK3025" t="str" cm="1">
        <f t="array" ref="AK3025">_xlfn._xlws.FILTER(Table4[Column1],ISNUMBER(SEARCH(Table4[Column1],MIS[[#This Row],[OrderUniqueIdentifier]])),"")</f>
        <v>NOTREND</v>
      </c>
      <c r="AL3025" t="str">
        <f>MIS[[#This Row],[Broker]]</f>
        <v>AR</v>
      </c>
      <c r="AM3025" t="str">
        <f>MIS[[#This Row],[ClientID]]</f>
        <v>JPA1043</v>
      </c>
    </row>
    <row r="3026" spans="1:39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58.95</v>
      </c>
      <c r="AE3026">
        <f>MIS[[#This Row],[OrderAverageTradedPrice]]*MIS[[#This Row],[OrderQuantity]]</f>
        <v>1868</v>
      </c>
      <c r="AF3026">
        <f>MIS[[#This Row],[LTP]]*MIS[[#This Row],[OrderQuantity]]</f>
        <v>1179</v>
      </c>
      <c r="AG3026">
        <f>IF(MIS[[#This Row],[OrderSide]]="SELL",MIS[[#This Row],[VALUE]]-MIS[[#This Row],[LIVE_VALUE]],MIS[[#This Row],[LIVE_VALUE]]-MIS[[#This Row],[VALUE]])</f>
        <v>-689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6" t="str">
        <f>MIS[[#This Row],[TRADING SYMBOL]]</f>
        <v>SENSEX2552081100PE</v>
      </c>
      <c r="AJ3026" t="str">
        <f>IF(RIGHT(MIS[[#This Row],[Main/Hedge]],4)="MAIN","MAIN","HEDGE")</f>
        <v>MAIN</v>
      </c>
      <c r="AK3026" t="str" cm="1">
        <f t="array" ref="AK3026">_xlfn._xlws.FILTER(Table4[Column1],ISNUMBER(SEARCH(Table4[Column1],MIS[[#This Row],[OrderUniqueIdentifier]])),"")</f>
        <v>MS</v>
      </c>
      <c r="AL3026" t="str">
        <f>MIS[[#This Row],[Broker]]</f>
        <v>AR</v>
      </c>
      <c r="AM3026" t="str">
        <f>MIS[[#This Row],[ClientID]]</f>
        <v>JPF1A104</v>
      </c>
    </row>
    <row r="3027" spans="1:39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66.5</v>
      </c>
      <c r="AE3027">
        <f>MIS[[#This Row],[OrderAverageTradedPrice]]*MIS[[#This Row],[OrderQuantity]]</f>
        <v>2102</v>
      </c>
      <c r="AF3027">
        <f>MIS[[#This Row],[LTP]]*MIS[[#This Row],[OrderQuantity]]</f>
        <v>1330</v>
      </c>
      <c r="AG3027">
        <f>IF(MIS[[#This Row],[OrderSide]]="SELL",MIS[[#This Row],[VALUE]]-MIS[[#This Row],[LIVE_VALUE]],MIS[[#This Row],[LIVE_VALUE]]-MIS[[#This Row],[VALUE]])</f>
        <v>-772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7" t="str">
        <f>MIS[[#This Row],[TRADING SYMBOL]]</f>
        <v>SENSEX2552081200PE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MS</v>
      </c>
      <c r="AL3027" t="str">
        <f>MIS[[#This Row],[Broker]]</f>
        <v>AR</v>
      </c>
      <c r="AM3027" t="str">
        <f>MIS[[#This Row],[ClientID]]</f>
        <v>JPF1A104</v>
      </c>
    </row>
    <row r="3028" spans="1:39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293.05</v>
      </c>
      <c r="AE3028">
        <f>MIS[[#This Row],[OrderAverageTradedPrice]]*MIS[[#This Row],[OrderQuantity]]</f>
        <v>15059</v>
      </c>
      <c r="AF3028">
        <f>MIS[[#This Row],[LTP]]*MIS[[#This Row],[OrderQuantity]]</f>
        <v>11722</v>
      </c>
      <c r="AG3028">
        <f>IF(MIS[[#This Row],[OrderSide]]="SELL",MIS[[#This Row],[VALUE]]-MIS[[#This Row],[LIVE_VALUE]],MIS[[#This Row],[LIVE_VALUE]]-MIS[[#This Row],[VALUE]])</f>
        <v>3337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8" t="str">
        <f>MIS[[#This Row],[TRADING SYMBOL]]</f>
        <v>SENSEX2552082200PE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NOTREND</v>
      </c>
      <c r="AL3028" t="str">
        <f>MIS[[#This Row],[Broker]]</f>
        <v>AR</v>
      </c>
      <c r="AM3028" t="str">
        <f>MIS[[#This Row],[ClientID]]</f>
        <v>JPF1A119</v>
      </c>
    </row>
    <row r="3029" spans="1:39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66.5</v>
      </c>
      <c r="AE3029">
        <f>MIS[[#This Row],[OrderAverageTradedPrice]]*MIS[[#This Row],[OrderQuantity]]</f>
        <v>2113</v>
      </c>
      <c r="AF3029">
        <f>MIS[[#This Row],[LTP]]*MIS[[#This Row],[OrderQuantity]]</f>
        <v>1330</v>
      </c>
      <c r="AG3029">
        <f>IF(MIS[[#This Row],[OrderSide]]="SELL",MIS[[#This Row],[VALUE]]-MIS[[#This Row],[LIVE_VALUE]],MIS[[#This Row],[LIVE_VALUE]]-MIS[[#This Row],[VALUE]])</f>
        <v>-783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9" t="str">
        <f>MIS[[#This Row],[TRADING SYMBOL]]</f>
        <v>SENSEX2552081200PE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MS</v>
      </c>
      <c r="AL3029" t="str">
        <f>MIS[[#This Row],[Broker]]</f>
        <v>AR</v>
      </c>
      <c r="AM3029" t="str">
        <f>MIS[[#This Row],[ClientID]]</f>
        <v>JPF1A200</v>
      </c>
    </row>
    <row r="3030" spans="1:39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7.35</v>
      </c>
      <c r="AE3030">
        <f>MIS[[#This Row],[OrderAverageTradedPrice]]*MIS[[#This Row],[OrderQuantity]]</f>
        <v>6321</v>
      </c>
      <c r="AF3030">
        <f>MIS[[#This Row],[LTP]]*MIS[[#This Row],[OrderQuantity]]</f>
        <v>3675</v>
      </c>
      <c r="AG3030">
        <f>IF(MIS[[#This Row],[OrderSide]]="SELL",MIS[[#This Row],[VALUE]]-MIS[[#This Row],[LIVE_VALUE]],MIS[[#This Row],[LIVE_VALUE]]-MIS[[#This Row],[VALUE]])</f>
        <v>-2646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0" t="str">
        <f>MIS[[#This Row],[TRADING SYMBOL]]</f>
        <v>SENSEX2552084700CE</v>
      </c>
      <c r="AJ3030" t="str">
        <f>IF(RIGHT(MIS[[#This Row],[Main/Hedge]],4)="MAIN","MAIN","HEDGE")</f>
        <v>HEDGE</v>
      </c>
      <c r="AK3030" t="str" cm="1">
        <f t="array" ref="AK3030">_xlfn._xlws.FILTER(Table4[Column1],ISNUMBER(SEARCH(Table4[Column1],MIS[[#This Row],[OrderUniqueIdentifier]])),"")</f>
        <v>LONGSHORT</v>
      </c>
      <c r="AL3030" t="str">
        <f>MIS[[#This Row],[Broker]]</f>
        <v>AR</v>
      </c>
      <c r="AM3030" t="str">
        <f>MIS[[#This Row],[ClientID]]</f>
        <v>JPF1A207</v>
      </c>
    </row>
    <row r="3031" spans="1:39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4.55</v>
      </c>
      <c r="AE3031">
        <f>MIS[[#This Row],[OrderAverageTradedPrice]]*MIS[[#This Row],[OrderQuantity]]</f>
        <v>3300</v>
      </c>
      <c r="AF3031">
        <f>MIS[[#This Row],[LTP]]*MIS[[#This Row],[OrderQuantity]]</f>
        <v>2730</v>
      </c>
      <c r="AG3031">
        <f>IF(MIS[[#This Row],[OrderSide]]="SELL",MIS[[#This Row],[VALUE]]-MIS[[#This Row],[LIVE_VALUE]],MIS[[#This Row],[LIVE_VALUE]]-MIS[[#This Row],[VALUE]])</f>
        <v>-570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1" t="str">
        <f>MIS[[#This Row],[TRADING SYMBOL]]</f>
        <v>NIFTY2552223700PE</v>
      </c>
      <c r="AJ3031" t="str">
        <f>IF(RIGHT(MIS[[#This Row],[Main/Hedge]],4)="MAIN","MAIN","HEDGE")</f>
        <v>HEDGE</v>
      </c>
      <c r="AK3031" t="str" cm="1">
        <f t="array" ref="AK3031">_xlfn._xlws.FILTER(Table4[Column1],ISNUMBER(SEARCH(Table4[Column1],MIS[[#This Row],[OrderUniqueIdentifier]])),"")</f>
        <v>LONGSHORT</v>
      </c>
      <c r="AL3031" t="str">
        <f>MIS[[#This Row],[Broker]]</f>
        <v>AR</v>
      </c>
      <c r="AM3031" t="str">
        <f>MIS[[#This Row],[ClientID]]</f>
        <v>JPF1A235</v>
      </c>
    </row>
    <row r="3032" spans="1:39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7.35</v>
      </c>
      <c r="AE3032">
        <f>MIS[[#This Row],[OrderAverageTradedPrice]]*MIS[[#This Row],[OrderQuantity]]</f>
        <v>2783</v>
      </c>
      <c r="AF3032">
        <f>MIS[[#This Row],[LTP]]*MIS[[#This Row],[OrderQuantity]]</f>
        <v>1617</v>
      </c>
      <c r="AG3032">
        <f>IF(MIS[[#This Row],[OrderSide]]="SELL",MIS[[#This Row],[VALUE]]-MIS[[#This Row],[LIVE_VALUE]],MIS[[#This Row],[LIVE_VALUE]]-MIS[[#This Row],[VALUE]])</f>
        <v>-1166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2" t="str">
        <f>MIS[[#This Row],[TRADING SYMBOL]]</f>
        <v>SENSEX2552084700CE</v>
      </c>
      <c r="AJ3032" t="str">
        <f>IF(RIGHT(MIS[[#This Row],[Main/Hedge]],4)="MAIN","MAIN","HEDGE")</f>
        <v>HEDGE</v>
      </c>
      <c r="AK3032" t="str" cm="1">
        <f t="array" ref="AK3032">_xlfn._xlws.FILTER(Table4[Column1],ISNUMBER(SEARCH(Table4[Column1],MIS[[#This Row],[OrderUniqueIdentifier]])),"")</f>
        <v>LONGSHORT</v>
      </c>
      <c r="AL3032" t="str">
        <f>MIS[[#This Row],[Broker]]</f>
        <v>AR</v>
      </c>
      <c r="AM3032" t="str">
        <f>MIS[[#This Row],[ClientID]]</f>
        <v>JPF1A235</v>
      </c>
    </row>
    <row r="3033" spans="1:39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377</v>
      </c>
      <c r="AE3033">
        <f>MIS[[#This Row],[OrderAverageTradedPrice]]*MIS[[#This Row],[OrderQuantity]]</f>
        <v>44118</v>
      </c>
      <c r="AF3033">
        <f>MIS[[#This Row],[LTP]]*MIS[[#This Row],[OrderQuantity]]</f>
        <v>37700</v>
      </c>
      <c r="AG3033">
        <f>IF(MIS[[#This Row],[OrderSide]]="SELL",MIS[[#This Row],[VALUE]]-MIS[[#This Row],[LIVE_VALUE]],MIS[[#This Row],[LIVE_VALUE]]-MIS[[#This Row],[VALUE]])</f>
        <v>6418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3" t="str">
        <f>MIS[[#This Row],[TRADING SYMBOL]]</f>
        <v>SENSEX2552082200CE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NOTREND</v>
      </c>
      <c r="AL3033" t="str">
        <f>MIS[[#This Row],[Broker]]</f>
        <v>AR</v>
      </c>
      <c r="AM3033" t="str">
        <f>MIS[[#This Row],[ClientID]]</f>
        <v>JPF1C156</v>
      </c>
    </row>
    <row r="3034" spans="1:39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293.05</v>
      </c>
      <c r="AE3034">
        <f>MIS[[#This Row],[OrderAverageTradedPrice]]*MIS[[#This Row],[OrderQuantity]]</f>
        <v>37486</v>
      </c>
      <c r="AF3034">
        <f>MIS[[#This Row],[LTP]]*MIS[[#This Row],[OrderQuantity]]</f>
        <v>29305</v>
      </c>
      <c r="AG3034">
        <f>IF(MIS[[#This Row],[OrderSide]]="SELL",MIS[[#This Row],[VALUE]]-MIS[[#This Row],[LIVE_VALUE]],MIS[[#This Row],[LIVE_VALUE]]-MIS[[#This Row],[VALUE]])</f>
        <v>8181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4" t="str">
        <f>MIS[[#This Row],[TRADING SYMBOL]]</f>
        <v>SENSEX2552082200PE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NOTREND</v>
      </c>
      <c r="AL3034" t="str">
        <f>MIS[[#This Row],[Broker]]</f>
        <v>AR</v>
      </c>
      <c r="AM3034" t="str">
        <f>MIS[[#This Row],[ClientID]]</f>
        <v>JPF1C156</v>
      </c>
    </row>
    <row r="3035" spans="1:39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58.95</v>
      </c>
      <c r="AE3035">
        <f>MIS[[#This Row],[OrderAverageTradedPrice]]*MIS[[#This Row],[OrderQuantity]]</f>
        <v>1871</v>
      </c>
      <c r="AF3035">
        <f>MIS[[#This Row],[LTP]]*MIS[[#This Row],[OrderQuantity]]</f>
        <v>1179</v>
      </c>
      <c r="AG3035">
        <f>IF(MIS[[#This Row],[OrderSide]]="SELL",MIS[[#This Row],[VALUE]]-MIS[[#This Row],[LIVE_VALUE]],MIS[[#This Row],[LIVE_VALUE]]-MIS[[#This Row],[VALUE]])</f>
        <v>-692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5" t="str">
        <f>MIS[[#This Row],[TRADING SYMBOL]]</f>
        <v>SENSEX2552081100PE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MS</v>
      </c>
      <c r="AL3035" t="str">
        <f>MIS[[#This Row],[Broker]]</f>
        <v>AR</v>
      </c>
      <c r="AM3035" t="str">
        <f>MIS[[#This Row],[ClientID]]</f>
        <v>JPF1G157</v>
      </c>
    </row>
    <row r="3036" spans="1:39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66.5</v>
      </c>
      <c r="AE3036">
        <f>MIS[[#This Row],[OrderAverageTradedPrice]]*MIS[[#This Row],[OrderQuantity]]</f>
        <v>2116</v>
      </c>
      <c r="AF3036">
        <f>MIS[[#This Row],[LTP]]*MIS[[#This Row],[OrderQuantity]]</f>
        <v>1330</v>
      </c>
      <c r="AG3036">
        <f>IF(MIS[[#This Row],[OrderSide]]="SELL",MIS[[#This Row],[VALUE]]-MIS[[#This Row],[LIVE_VALUE]],MIS[[#This Row],[LIVE_VALUE]]-MIS[[#This Row],[VALUE]])</f>
        <v>-786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6" t="str">
        <f>MIS[[#This Row],[TRADING SYMBOL]]</f>
        <v>SENSEX2552081200PE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MS</v>
      </c>
      <c r="AL3036" t="str">
        <f>MIS[[#This Row],[Broker]]</f>
        <v>AR</v>
      </c>
      <c r="AM3036" t="str">
        <f>MIS[[#This Row],[ClientID]]</f>
        <v>JPF1H106</v>
      </c>
    </row>
    <row r="3037" spans="1:39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293.05</v>
      </c>
      <c r="AE3037">
        <f>MIS[[#This Row],[OrderAverageTradedPrice]]*MIS[[#This Row],[OrderQuantity]]</f>
        <v>30166</v>
      </c>
      <c r="AF3037">
        <f>MIS[[#This Row],[LTP]]*MIS[[#This Row],[OrderQuantity]]</f>
        <v>23444</v>
      </c>
      <c r="AG3037">
        <f>IF(MIS[[#This Row],[OrderSide]]="SELL",MIS[[#This Row],[VALUE]]-MIS[[#This Row],[LIVE_VALUE]],MIS[[#This Row],[LIVE_VALUE]]-MIS[[#This Row],[VALUE]])</f>
        <v>6722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7" t="str">
        <f>MIS[[#This Row],[TRADING SYMBOL]]</f>
        <v>SENSEX2552082200PE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NOTREND</v>
      </c>
      <c r="AL3037" t="str">
        <f>MIS[[#This Row],[Broker]]</f>
        <v>AR</v>
      </c>
      <c r="AM3037" t="str">
        <f>MIS[[#This Row],[ClientID]]</f>
        <v>JPF1H158</v>
      </c>
    </row>
    <row r="3038" spans="1:39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58.95</v>
      </c>
      <c r="AE3038">
        <f>MIS[[#This Row],[OrderAverageTradedPrice]]*MIS[[#This Row],[OrderQuantity]]</f>
        <v>1869</v>
      </c>
      <c r="AF3038">
        <f>MIS[[#This Row],[LTP]]*MIS[[#This Row],[OrderQuantity]]</f>
        <v>1179</v>
      </c>
      <c r="AG3038">
        <f>IF(MIS[[#This Row],[OrderSide]]="SELL",MIS[[#This Row],[VALUE]]-MIS[[#This Row],[LIVE_VALUE]],MIS[[#This Row],[LIVE_VALUE]]-MIS[[#This Row],[VALUE]])</f>
        <v>-690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8" t="str">
        <f>MIS[[#This Row],[TRADING SYMBOL]]</f>
        <v>SENSEX2552081100PE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MS</v>
      </c>
      <c r="AL3038" t="str">
        <f>MIS[[#This Row],[Broker]]</f>
        <v>AR</v>
      </c>
      <c r="AM3038" t="str">
        <f>MIS[[#This Row],[ClientID]]</f>
        <v>JPF1K163</v>
      </c>
    </row>
    <row r="3039" spans="1:39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66.5</v>
      </c>
      <c r="AE3039">
        <f>MIS[[#This Row],[OrderAverageTradedPrice]]*MIS[[#This Row],[OrderQuantity]]</f>
        <v>2115</v>
      </c>
      <c r="AF3039">
        <f>MIS[[#This Row],[LTP]]*MIS[[#This Row],[OrderQuantity]]</f>
        <v>1330</v>
      </c>
      <c r="AG3039">
        <f>IF(MIS[[#This Row],[OrderSide]]="SELL",MIS[[#This Row],[VALUE]]-MIS[[#This Row],[LIVE_VALUE]],MIS[[#This Row],[LIVE_VALUE]]-MIS[[#This Row],[VALUE]])</f>
        <v>-785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9" t="str">
        <f>MIS[[#This Row],[TRADING SYMBOL]]</f>
        <v>SENSEX2552081200PE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MS</v>
      </c>
      <c r="AL3039" t="str">
        <f>MIS[[#This Row],[Broker]]</f>
        <v>AR</v>
      </c>
      <c r="AM3039" t="str">
        <f>MIS[[#This Row],[ClientID]]</f>
        <v>JPF1K163</v>
      </c>
    </row>
    <row r="3040" spans="1:39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377</v>
      </c>
      <c r="AE3040">
        <f>MIS[[#This Row],[OrderAverageTradedPrice]]*MIS[[#This Row],[OrderQuantity]]</f>
        <v>8825</v>
      </c>
      <c r="AF3040">
        <f>MIS[[#This Row],[LTP]]*MIS[[#This Row],[OrderQuantity]]</f>
        <v>7540</v>
      </c>
      <c r="AG3040">
        <f>IF(MIS[[#This Row],[OrderSide]]="SELL",MIS[[#This Row],[VALUE]]-MIS[[#This Row],[LIVE_VALUE]],MIS[[#This Row],[LIVE_VALUE]]-MIS[[#This Row],[VALUE]])</f>
        <v>1285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0" t="str">
        <f>MIS[[#This Row],[TRADING SYMBOL]]</f>
        <v>SENSEX2552082200CE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NOTREND</v>
      </c>
      <c r="AL3040" t="str">
        <f>MIS[[#This Row],[Broker]]</f>
        <v>AR</v>
      </c>
      <c r="AM3040" t="str">
        <f>MIS[[#This Row],[ClientID]]</f>
        <v>JPF1K172</v>
      </c>
    </row>
    <row r="3041" spans="1:39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293.05</v>
      </c>
      <c r="AE3041">
        <f>MIS[[#This Row],[OrderAverageTradedPrice]]*MIS[[#This Row],[OrderQuantity]]</f>
        <v>37713</v>
      </c>
      <c r="AF3041">
        <f>MIS[[#This Row],[LTP]]*MIS[[#This Row],[OrderQuantity]]</f>
        <v>29305</v>
      </c>
      <c r="AG3041">
        <f>IF(MIS[[#This Row],[OrderSide]]="SELL",MIS[[#This Row],[VALUE]]-MIS[[#This Row],[LIVE_VALUE]],MIS[[#This Row],[LIVE_VALUE]]-MIS[[#This Row],[VALUE]])</f>
        <v>8408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1" t="str">
        <f>MIS[[#This Row],[TRADING SYMBOL]]</f>
        <v>SENSEX2552082200PE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NOTREND</v>
      </c>
      <c r="AL3041" t="str">
        <f>MIS[[#This Row],[Broker]]</f>
        <v>AR</v>
      </c>
      <c r="AM3041" t="str">
        <f>MIS[[#This Row],[ClientID]]</f>
        <v>JPF1M176</v>
      </c>
    </row>
    <row r="3042" spans="1:39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377</v>
      </c>
      <c r="AE3042">
        <f>MIS[[#This Row],[OrderAverageTradedPrice]]*MIS[[#This Row],[OrderQuantity]]</f>
        <v>8819</v>
      </c>
      <c r="AF3042">
        <f>MIS[[#This Row],[LTP]]*MIS[[#This Row],[OrderQuantity]]</f>
        <v>7540</v>
      </c>
      <c r="AG3042">
        <f>IF(MIS[[#This Row],[OrderSide]]="SELL",MIS[[#This Row],[VALUE]]-MIS[[#This Row],[LIVE_VALUE]],MIS[[#This Row],[LIVE_VALUE]]-MIS[[#This Row],[VALUE]])</f>
        <v>1279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2" t="str">
        <f>MIS[[#This Row],[TRADING SYMBOL]]</f>
        <v>SENSEX2552082200CE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NOTREND</v>
      </c>
      <c r="AL3042" t="str">
        <f>MIS[[#This Row],[Broker]]</f>
        <v>AR</v>
      </c>
      <c r="AM3042" t="str">
        <f>MIS[[#This Row],[ClientID]]</f>
        <v>JPF1N169</v>
      </c>
    </row>
    <row r="3043" spans="1:39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66.5</v>
      </c>
      <c r="AE3043">
        <f>MIS[[#This Row],[OrderAverageTradedPrice]]*MIS[[#This Row],[OrderQuantity]]</f>
        <v>2113</v>
      </c>
      <c r="AF3043">
        <f>MIS[[#This Row],[LTP]]*MIS[[#This Row],[OrderQuantity]]</f>
        <v>1330</v>
      </c>
      <c r="AG3043">
        <f>IF(MIS[[#This Row],[OrderSide]]="SELL",MIS[[#This Row],[VALUE]]-MIS[[#This Row],[LIVE_VALUE]],MIS[[#This Row],[LIVE_VALUE]]-MIS[[#This Row],[VALUE]])</f>
        <v>-783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3" t="str">
        <f>MIS[[#This Row],[TRADING SYMBOL]]</f>
        <v>SENSEX2552081200PE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MS</v>
      </c>
      <c r="AL3043" t="str">
        <f>MIS[[#This Row],[Broker]]</f>
        <v>AR</v>
      </c>
      <c r="AM3043" t="str">
        <f>MIS[[#This Row],[ClientID]]</f>
        <v>JPF1N169</v>
      </c>
    </row>
    <row r="3044" spans="1:39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293.05</v>
      </c>
      <c r="AE3044">
        <f>MIS[[#This Row],[OrderAverageTradedPrice]]*MIS[[#This Row],[OrderQuantity]]</f>
        <v>82775</v>
      </c>
      <c r="AF3044">
        <f>MIS[[#This Row],[LTP]]*MIS[[#This Row],[OrderQuantity]]</f>
        <v>64471</v>
      </c>
      <c r="AG3044">
        <f>IF(MIS[[#This Row],[OrderSide]]="SELL",MIS[[#This Row],[VALUE]]-MIS[[#This Row],[LIVE_VALUE]],MIS[[#This Row],[LIVE_VALUE]]-MIS[[#This Row],[VALUE]])</f>
        <v>18304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4" t="str">
        <f>MIS[[#This Row],[TRADING SYMBOL]]</f>
        <v>SENSEX2552082200PE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NOTREND</v>
      </c>
      <c r="AL3044" t="str">
        <f>MIS[[#This Row],[Broker]]</f>
        <v>AR</v>
      </c>
      <c r="AM3044" t="str">
        <f>MIS[[#This Row],[ClientID]]</f>
        <v>JPF1N172</v>
      </c>
    </row>
    <row r="3045" spans="1:39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7.35</v>
      </c>
      <c r="AE3045">
        <f>MIS[[#This Row],[OrderAverageTradedPrice]]*MIS[[#This Row],[OrderQuantity]]</f>
        <v>756</v>
      </c>
      <c r="AF3045">
        <f>MIS[[#This Row],[LTP]]*MIS[[#This Row],[OrderQuantity]]</f>
        <v>441</v>
      </c>
      <c r="AG3045">
        <f>IF(MIS[[#This Row],[OrderSide]]="SELL",MIS[[#This Row],[VALUE]]-MIS[[#This Row],[LIVE_VALUE]],MIS[[#This Row],[LIVE_VALUE]]-MIS[[#This Row],[VALUE]])</f>
        <v>-315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45" t="str">
        <f>MIS[[#This Row],[TRADING SYMBOL]]</f>
        <v>SENSEX2552084700CE</v>
      </c>
      <c r="AJ3045" t="str">
        <f>IF(RIGHT(MIS[[#This Row],[Main/Hedge]],4)="MAIN","MAIN","HEDGE")</f>
        <v>HEDGE</v>
      </c>
      <c r="AK3045" t="str" cm="1">
        <f t="array" ref="AK3045">_xlfn._xlws.FILTER(Table4[Column1],ISNUMBER(SEARCH(Table4[Column1],MIS[[#This Row],[OrderUniqueIdentifier]])),"")</f>
        <v>LONGSHORT</v>
      </c>
      <c r="AL3045" t="str">
        <f>MIS[[#This Row],[Broker]]</f>
        <v>AR</v>
      </c>
      <c r="AM3045" t="str">
        <f>MIS[[#This Row],[ClientID]]</f>
        <v>JPF1R193</v>
      </c>
    </row>
    <row r="3046" spans="1:39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293.05</v>
      </c>
      <c r="AE3046">
        <f>MIS[[#This Row],[OrderAverageTradedPrice]]*MIS[[#This Row],[OrderQuantity]]</f>
        <v>15057</v>
      </c>
      <c r="AF3046">
        <f>MIS[[#This Row],[LTP]]*MIS[[#This Row],[OrderQuantity]]</f>
        <v>11722</v>
      </c>
      <c r="AG3046">
        <f>IF(MIS[[#This Row],[OrderSide]]="SELL",MIS[[#This Row],[VALUE]]-MIS[[#This Row],[LIVE_VALUE]],MIS[[#This Row],[LIVE_VALUE]]-MIS[[#This Row],[VALUE]])</f>
        <v>3335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6" t="str">
        <f>MIS[[#This Row],[TRADING SYMBOL]]</f>
        <v>SENSEX2552082200PE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NOTREND</v>
      </c>
      <c r="AL3046" t="str">
        <f>MIS[[#This Row],[Broker]]</f>
        <v>AR</v>
      </c>
      <c r="AM3046" t="str">
        <f>MIS[[#This Row],[ClientID]]</f>
        <v>JPF1R205</v>
      </c>
    </row>
    <row r="3047" spans="1:39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58.95</v>
      </c>
      <c r="AE3047">
        <f>MIS[[#This Row],[OrderAverageTradedPrice]]*MIS[[#This Row],[OrderQuantity]]</f>
        <v>1868</v>
      </c>
      <c r="AF3047">
        <f>MIS[[#This Row],[LTP]]*MIS[[#This Row],[OrderQuantity]]</f>
        <v>1179</v>
      </c>
      <c r="AG3047">
        <f>IF(MIS[[#This Row],[OrderSide]]="SELL",MIS[[#This Row],[VALUE]]-MIS[[#This Row],[LIVE_VALUE]],MIS[[#This Row],[LIVE_VALUE]]-MIS[[#This Row],[VALUE]])</f>
        <v>-689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7" t="str">
        <f>MIS[[#This Row],[TRADING SYMBOL]]</f>
        <v>SENSEX2552081100PE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MS</v>
      </c>
      <c r="AL3047" t="str">
        <f>MIS[[#This Row],[Broker]]</f>
        <v>AR</v>
      </c>
      <c r="AM3047" t="str">
        <f>MIS[[#This Row],[ClientID]]</f>
        <v>JPF1R212</v>
      </c>
    </row>
    <row r="3048" spans="1:39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66.5</v>
      </c>
      <c r="AE3048">
        <f>MIS[[#This Row],[OrderAverageTradedPrice]]*MIS[[#This Row],[OrderQuantity]]</f>
        <v>2104</v>
      </c>
      <c r="AF3048">
        <f>MIS[[#This Row],[LTP]]*MIS[[#This Row],[OrderQuantity]]</f>
        <v>1330</v>
      </c>
      <c r="AG3048">
        <f>IF(MIS[[#This Row],[OrderSide]]="SELL",MIS[[#This Row],[VALUE]]-MIS[[#This Row],[LIVE_VALUE]],MIS[[#This Row],[LIVE_VALUE]]-MIS[[#This Row],[VALUE]])</f>
        <v>-774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8" t="str">
        <f>MIS[[#This Row],[TRADING SYMBOL]]</f>
        <v>SENSEX2552081200PE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MS</v>
      </c>
      <c r="AL3048" t="str">
        <f>MIS[[#This Row],[Broker]]</f>
        <v>AR</v>
      </c>
      <c r="AM3048" t="str">
        <f>MIS[[#This Row],[ClientID]]</f>
        <v>JPF1R212</v>
      </c>
    </row>
    <row r="3049" spans="1:39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58.95</v>
      </c>
      <c r="AE3049">
        <f>MIS[[#This Row],[OrderAverageTradedPrice]]*MIS[[#This Row],[OrderQuantity]]</f>
        <v>1872</v>
      </c>
      <c r="AF3049">
        <f>MIS[[#This Row],[LTP]]*MIS[[#This Row],[OrderQuantity]]</f>
        <v>1179</v>
      </c>
      <c r="AG3049">
        <f>IF(MIS[[#This Row],[OrderSide]]="SELL",MIS[[#This Row],[VALUE]]-MIS[[#This Row],[LIVE_VALUE]],MIS[[#This Row],[LIVE_VALUE]]-MIS[[#This Row],[VALUE]])</f>
        <v>-693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9" t="str">
        <f>MIS[[#This Row],[TRADING SYMBOL]]</f>
        <v>SENSEX2552081100PE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MS</v>
      </c>
      <c r="AL3049" t="str">
        <f>MIS[[#This Row],[Broker]]</f>
        <v>AR</v>
      </c>
      <c r="AM3049" t="str">
        <f>MIS[[#This Row],[ClientID]]</f>
        <v>JPF1S138</v>
      </c>
    </row>
    <row r="3050" spans="1:39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4.55</v>
      </c>
      <c r="AE3050">
        <f>MIS[[#This Row],[OrderAverageTradedPrice]]*MIS[[#This Row],[OrderQuantity]]</f>
        <v>412.5</v>
      </c>
      <c r="AF3050">
        <f>MIS[[#This Row],[LTP]]*MIS[[#This Row],[OrderQuantity]]</f>
        <v>341.25</v>
      </c>
      <c r="AG3050">
        <f>IF(MIS[[#This Row],[OrderSide]]="SELL",MIS[[#This Row],[VALUE]]-MIS[[#This Row],[LIVE_VALUE]],MIS[[#This Row],[LIVE_VALUE]]-MIS[[#This Row],[VALUE]])</f>
        <v>-71.25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0" t="str">
        <f>MIS[[#This Row],[TRADING SYMBOL]]</f>
        <v>NIFTY2552223700PE</v>
      </c>
      <c r="AJ3050" t="str">
        <f>IF(RIGHT(MIS[[#This Row],[Main/Hedge]],4)="MAIN","MAIN","HEDGE")</f>
        <v>HEDGE</v>
      </c>
      <c r="AK3050" t="str" cm="1">
        <f t="array" ref="AK3050">_xlfn._xlws.FILTER(Table4[Column1],ISNUMBER(SEARCH(Table4[Column1],MIS[[#This Row],[OrderUniqueIdentifier]])),"")</f>
        <v>LONGSHORT</v>
      </c>
      <c r="AL3050" t="str">
        <f>MIS[[#This Row],[Broker]]</f>
        <v>AR</v>
      </c>
      <c r="AM3050" t="str">
        <f>MIS[[#This Row],[ClientID]]</f>
        <v>JPF1S217</v>
      </c>
    </row>
    <row r="3051" spans="1:39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7.35</v>
      </c>
      <c r="AE3051">
        <f>MIS[[#This Row],[OrderAverageTradedPrice]]*MIS[[#This Row],[OrderQuantity]]</f>
        <v>508</v>
      </c>
      <c r="AF3051">
        <f>MIS[[#This Row],[LTP]]*MIS[[#This Row],[OrderQuantity]]</f>
        <v>294</v>
      </c>
      <c r="AG3051">
        <f>IF(MIS[[#This Row],[OrderSide]]="SELL",MIS[[#This Row],[VALUE]]-MIS[[#This Row],[LIVE_VALUE]],MIS[[#This Row],[LIVE_VALUE]]-MIS[[#This Row],[VALUE]])</f>
        <v>-214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1" t="str">
        <f>MIS[[#This Row],[TRADING SYMBOL]]</f>
        <v>SENSEX2552084700CE</v>
      </c>
      <c r="AJ3051" t="str">
        <f>IF(RIGHT(MIS[[#This Row],[Main/Hedge]],4)="MAIN","MAIN","HEDGE")</f>
        <v>HEDGE</v>
      </c>
      <c r="AK3051" t="str" cm="1">
        <f t="array" ref="AK3051">_xlfn._xlws.FILTER(Table4[Column1],ISNUMBER(SEARCH(Table4[Column1],MIS[[#This Row],[OrderUniqueIdentifier]])),"")</f>
        <v>LONGSHORT</v>
      </c>
      <c r="AL3051" t="str">
        <f>MIS[[#This Row],[Broker]]</f>
        <v>AR</v>
      </c>
      <c r="AM3051" t="str">
        <f>MIS[[#This Row],[ClientID]]</f>
        <v>JPF1S217</v>
      </c>
    </row>
    <row r="3052" spans="1:39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293.05</v>
      </c>
      <c r="AE3052">
        <f>MIS[[#This Row],[OrderAverageTradedPrice]]*MIS[[#This Row],[OrderQuantity]]</f>
        <v>15051</v>
      </c>
      <c r="AF3052">
        <f>MIS[[#This Row],[LTP]]*MIS[[#This Row],[OrderQuantity]]</f>
        <v>11722</v>
      </c>
      <c r="AG3052">
        <f>IF(MIS[[#This Row],[OrderSide]]="SELL",MIS[[#This Row],[VALUE]]-MIS[[#This Row],[LIVE_VALUE]],MIS[[#This Row],[LIVE_VALUE]]-MIS[[#This Row],[VALUE]])</f>
        <v>3329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2" t="str">
        <f>MIS[[#This Row],[TRADING SYMBOL]]</f>
        <v>SENSEX2552082200PE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NOTREND</v>
      </c>
      <c r="AL3052" t="str">
        <f>MIS[[#This Row],[Broker]]</f>
        <v>AR</v>
      </c>
      <c r="AM3052" t="str">
        <f>MIS[[#This Row],[ClientID]]</f>
        <v>JPF1S241</v>
      </c>
    </row>
    <row r="3053" spans="1:39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66.5</v>
      </c>
      <c r="AE3053">
        <f>MIS[[#This Row],[OrderAverageTradedPrice]]*MIS[[#This Row],[OrderQuantity]]</f>
        <v>2112</v>
      </c>
      <c r="AF3053">
        <f>MIS[[#This Row],[LTP]]*MIS[[#This Row],[OrderQuantity]]</f>
        <v>1330</v>
      </c>
      <c r="AG3053">
        <f>IF(MIS[[#This Row],[OrderSide]]="SELL",MIS[[#This Row],[VALUE]]-MIS[[#This Row],[LIVE_VALUE]],MIS[[#This Row],[LIVE_VALUE]]-MIS[[#This Row],[VALUE]])</f>
        <v>-782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3" t="str">
        <f>MIS[[#This Row],[TRADING SYMBOL]]</f>
        <v>SENSEX2552081200PE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MS</v>
      </c>
      <c r="AL3053" t="str">
        <f>MIS[[#This Row],[Broker]]</f>
        <v>AR</v>
      </c>
      <c r="AM3053" t="str">
        <f>MIS[[#This Row],[ClientID]]</f>
        <v>JPF1V101</v>
      </c>
    </row>
    <row r="3054" spans="1:39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66.5</v>
      </c>
      <c r="AE3054">
        <f>MIS[[#This Row],[OrderAverageTradedPrice]]*MIS[[#This Row],[OrderQuantity]]</f>
        <v>2111</v>
      </c>
      <c r="AF3054">
        <f>MIS[[#This Row],[LTP]]*MIS[[#This Row],[OrderQuantity]]</f>
        <v>1330</v>
      </c>
      <c r="AG3054">
        <f>IF(MIS[[#This Row],[OrderSide]]="SELL",MIS[[#This Row],[VALUE]]-MIS[[#This Row],[LIVE_VALUE]],MIS[[#This Row],[LIVE_VALUE]]-MIS[[#This Row],[VALUE]])</f>
        <v>-781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4" t="str">
        <f>MIS[[#This Row],[TRADING SYMBOL]]</f>
        <v>SENSEX2552081200PE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MS</v>
      </c>
      <c r="AL3054" t="str">
        <f>MIS[[#This Row],[Broker]]</f>
        <v>AR</v>
      </c>
      <c r="AM3054" t="str">
        <f>MIS[[#This Row],[ClientID]]</f>
        <v>JPF1V179</v>
      </c>
    </row>
    <row r="3055" spans="1:39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377</v>
      </c>
      <c r="AE3055">
        <f>MIS[[#This Row],[OrderAverageTradedPrice]]*MIS[[#This Row],[OrderQuantity]]</f>
        <v>17728</v>
      </c>
      <c r="AF3055">
        <f>MIS[[#This Row],[LTP]]*MIS[[#This Row],[OrderQuantity]]</f>
        <v>15080</v>
      </c>
      <c r="AG3055">
        <f>IF(MIS[[#This Row],[OrderSide]]="SELL",MIS[[#This Row],[VALUE]]-MIS[[#This Row],[LIVE_VALUE]],MIS[[#This Row],[LIVE_VALUE]]-MIS[[#This Row],[VALUE]])</f>
        <v>2648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5" t="str">
        <f>MIS[[#This Row],[TRADING SYMBOL]]</f>
        <v>SENSEX2552082200CE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NOTREND</v>
      </c>
      <c r="AL3055" t="str">
        <f>MIS[[#This Row],[Broker]]</f>
        <v>AR</v>
      </c>
      <c r="AM3055" t="str">
        <f>MIS[[#This Row],[ClientID]]</f>
        <v>JPP690</v>
      </c>
    </row>
    <row r="3056" spans="1:39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377</v>
      </c>
      <c r="AE3056">
        <f>MIS[[#This Row],[OrderAverageTradedPrice]]*MIS[[#This Row],[OrderQuantity]]</f>
        <v>35275</v>
      </c>
      <c r="AF3056">
        <f>MIS[[#This Row],[LTP]]*MIS[[#This Row],[OrderQuantity]]</f>
        <v>30160</v>
      </c>
      <c r="AG3056">
        <f>IF(MIS[[#This Row],[OrderSide]]="SELL",MIS[[#This Row],[VALUE]]-MIS[[#This Row],[LIVE_VALUE]],MIS[[#This Row],[LIVE_VALUE]]-MIS[[#This Row],[VALUE]])</f>
        <v>5115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6" t="str">
        <f>MIS[[#This Row],[TRADING SYMBOL]]</f>
        <v>SENSEX2552082200CE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NOTREND</v>
      </c>
      <c r="AL3056" t="str">
        <f>MIS[[#This Row],[Broker]]</f>
        <v>AR</v>
      </c>
      <c r="AM3056" t="str">
        <f>MIS[[#This Row],[ClientID]]</f>
        <v>JPS10G101</v>
      </c>
    </row>
    <row r="3057" spans="1:39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293.05</v>
      </c>
      <c r="AE3057">
        <f>MIS[[#This Row],[OrderAverageTradedPrice]]*MIS[[#This Row],[OrderQuantity]]</f>
        <v>30179</v>
      </c>
      <c r="AF3057">
        <f>MIS[[#This Row],[LTP]]*MIS[[#This Row],[OrderQuantity]]</f>
        <v>23444</v>
      </c>
      <c r="AG3057">
        <f>IF(MIS[[#This Row],[OrderSide]]="SELL",MIS[[#This Row],[VALUE]]-MIS[[#This Row],[LIVE_VALUE]],MIS[[#This Row],[LIVE_VALUE]]-MIS[[#This Row],[VALUE]])</f>
        <v>6735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7" t="str">
        <f>MIS[[#This Row],[TRADING SYMBOL]]</f>
        <v>SENSEX2552082200PE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NOTREND</v>
      </c>
      <c r="AL3057" t="str">
        <f>MIS[[#This Row],[Broker]]</f>
        <v>AR</v>
      </c>
      <c r="AM3057" t="str">
        <f>MIS[[#This Row],[ClientID]]</f>
        <v>JPS10M103</v>
      </c>
    </row>
    <row r="3058" spans="1:39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377</v>
      </c>
      <c r="AE3058">
        <f>MIS[[#This Row],[OrderAverageTradedPrice]]*MIS[[#This Row],[OrderQuantity]]</f>
        <v>8820</v>
      </c>
      <c r="AF3058">
        <f>MIS[[#This Row],[LTP]]*MIS[[#This Row],[OrderQuantity]]</f>
        <v>7540</v>
      </c>
      <c r="AG3058">
        <f>IF(MIS[[#This Row],[OrderSide]]="SELL",MIS[[#This Row],[VALUE]]-MIS[[#This Row],[LIVE_VALUE]],MIS[[#This Row],[LIVE_VALUE]]-MIS[[#This Row],[VALUE]])</f>
        <v>1280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8" t="str">
        <f>MIS[[#This Row],[TRADING SYMBOL]]</f>
        <v>SENSEX2552082200CE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NOTREND</v>
      </c>
      <c r="AL3058" t="str">
        <f>MIS[[#This Row],[Broker]]</f>
        <v>AR</v>
      </c>
      <c r="AM3058" t="str">
        <f>MIS[[#This Row],[ClientID]]</f>
        <v>JPS10S109</v>
      </c>
    </row>
    <row r="3059" spans="1:39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66.5</v>
      </c>
      <c r="AE3059">
        <f>MIS[[#This Row],[OrderAverageTradedPrice]]*MIS[[#This Row],[OrderQuantity]]</f>
        <v>2113</v>
      </c>
      <c r="AF3059">
        <f>MIS[[#This Row],[LTP]]*MIS[[#This Row],[OrderQuantity]]</f>
        <v>1330</v>
      </c>
      <c r="AG3059">
        <f>IF(MIS[[#This Row],[OrderSide]]="SELL",MIS[[#This Row],[VALUE]]-MIS[[#This Row],[LIVE_VALUE]],MIS[[#This Row],[LIVE_VALUE]]-MIS[[#This Row],[VALUE]])</f>
        <v>-783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9" t="str">
        <f>MIS[[#This Row],[TRADING SYMBOL]]</f>
        <v>SENSEX2552081200PE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MS</v>
      </c>
      <c r="AL3059" t="str">
        <f>MIS[[#This Row],[Broker]]</f>
        <v>AR</v>
      </c>
      <c r="AM3059" t="str">
        <f>MIS[[#This Row],[ClientID]]</f>
        <v>JPS10S109</v>
      </c>
    </row>
    <row r="3060" spans="1:39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66.5</v>
      </c>
      <c r="AE3060">
        <f>MIS[[#This Row],[OrderAverageTradedPrice]]*MIS[[#This Row],[OrderQuantity]]</f>
        <v>2115</v>
      </c>
      <c r="AF3060">
        <f>MIS[[#This Row],[LTP]]*MIS[[#This Row],[OrderQuantity]]</f>
        <v>1330</v>
      </c>
      <c r="AG3060">
        <f>IF(MIS[[#This Row],[OrderSide]]="SELL",MIS[[#This Row],[VALUE]]-MIS[[#This Row],[LIVE_VALUE]],MIS[[#This Row],[LIVE_VALUE]]-MIS[[#This Row],[VALUE]])</f>
        <v>-785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0" t="str">
        <f>MIS[[#This Row],[TRADING SYMBOL]]</f>
        <v>SENSEX2552081200PE</v>
      </c>
      <c r="AJ3060" t="str">
        <f>IF(RIGHT(MIS[[#This Row],[Main/Hedge]],4)="MAIN","MAIN","HEDGE")</f>
        <v>MAIN</v>
      </c>
      <c r="AK3060" t="str" cm="1">
        <f t="array" ref="AK3060">_xlfn._xlws.FILTER(Table4[Column1],ISNUMBER(SEARCH(Table4[Column1],MIS[[#This Row],[OrderUniqueIdentifier]])),"")</f>
        <v>MS</v>
      </c>
      <c r="AL3060" t="str">
        <f>MIS[[#This Row],[Broker]]</f>
        <v>AR</v>
      </c>
      <c r="AM3060" t="str">
        <f>MIS[[#This Row],[ClientID]]</f>
        <v>JPS10U102</v>
      </c>
    </row>
    <row r="3061" spans="1:39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377</v>
      </c>
      <c r="AE3061">
        <f>MIS[[#This Row],[OrderAverageTradedPrice]]*MIS[[#This Row],[OrderQuantity]]</f>
        <v>8819</v>
      </c>
      <c r="AF3061">
        <f>MIS[[#This Row],[LTP]]*MIS[[#This Row],[OrderQuantity]]</f>
        <v>7540</v>
      </c>
      <c r="AG3061">
        <f>IF(MIS[[#This Row],[OrderSide]]="SELL",MIS[[#This Row],[VALUE]]-MIS[[#This Row],[LIVE_VALUE]],MIS[[#This Row],[LIVE_VALUE]]-MIS[[#This Row],[VALUE]])</f>
        <v>1279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1" t="str">
        <f>MIS[[#This Row],[TRADING SYMBOL]]</f>
        <v>SENSEX2552082200CE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NOTREND</v>
      </c>
      <c r="AL3061" t="str">
        <f>MIS[[#This Row],[Broker]]</f>
        <v>JM</v>
      </c>
      <c r="AM3061" t="str">
        <f>MIS[[#This Row],[ClientID]]</f>
        <v>12314526</v>
      </c>
    </row>
    <row r="3062" spans="1:39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293.05</v>
      </c>
      <c r="AE3062">
        <f>MIS[[#This Row],[OrderAverageTradedPrice]]*MIS[[#This Row],[OrderQuantity]]</f>
        <v>7544</v>
      </c>
      <c r="AF3062">
        <f>MIS[[#This Row],[LTP]]*MIS[[#This Row],[OrderQuantity]]</f>
        <v>5861</v>
      </c>
      <c r="AG3062">
        <f>IF(MIS[[#This Row],[OrderSide]]="SELL",MIS[[#This Row],[VALUE]]-MIS[[#This Row],[LIVE_VALUE]],MIS[[#This Row],[LIVE_VALUE]]-MIS[[#This Row],[VALUE]])</f>
        <v>1683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2" t="str">
        <f>MIS[[#This Row],[TRADING SYMBOL]]</f>
        <v>SENSEX2552082200PE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NOTREND</v>
      </c>
      <c r="AL3062" t="str">
        <f>MIS[[#This Row],[Broker]]</f>
        <v>JM</v>
      </c>
      <c r="AM3062" t="str">
        <f>MIS[[#This Row],[ClientID]]</f>
        <v>12314526</v>
      </c>
    </row>
    <row r="3063" spans="1:39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293.05</v>
      </c>
      <c r="AE3063">
        <f>MIS[[#This Row],[OrderAverageTradedPrice]]*MIS[[#This Row],[OrderQuantity]]</f>
        <v>15076</v>
      </c>
      <c r="AF3063">
        <f>MIS[[#This Row],[LTP]]*MIS[[#This Row],[OrderQuantity]]</f>
        <v>11722</v>
      </c>
      <c r="AG3063">
        <f>IF(MIS[[#This Row],[OrderSide]]="SELL",MIS[[#This Row],[VALUE]]-MIS[[#This Row],[LIVE_VALUE]],MIS[[#This Row],[LIVE_VALUE]]-MIS[[#This Row],[VALUE]])</f>
        <v>3354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3" t="str">
        <f>MIS[[#This Row],[TRADING SYMBOL]]</f>
        <v>SENSEX2552082200PE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NOTREND</v>
      </c>
      <c r="AL3063" t="str">
        <f>MIS[[#This Row],[Broker]]</f>
        <v>JM</v>
      </c>
      <c r="AM3063" t="str">
        <f>MIS[[#This Row],[ClientID]]</f>
        <v>12314604</v>
      </c>
    </row>
    <row r="3064" spans="1:39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293.05</v>
      </c>
      <c r="AE3064">
        <f>MIS[[#This Row],[OrderAverageTradedPrice]]*MIS[[#This Row],[OrderQuantity]]</f>
        <v>7529</v>
      </c>
      <c r="AF3064">
        <f>MIS[[#This Row],[LTP]]*MIS[[#This Row],[OrderQuantity]]</f>
        <v>5861</v>
      </c>
      <c r="AG3064">
        <f>IF(MIS[[#This Row],[OrderSide]]="SELL",MIS[[#This Row],[VALUE]]-MIS[[#This Row],[LIVE_VALUE]],MIS[[#This Row],[LIVE_VALUE]]-MIS[[#This Row],[VALUE]])</f>
        <v>1668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4" t="str">
        <f>MIS[[#This Row],[TRADING SYMBOL]]</f>
        <v>SENSEX2552082200PE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NOTREND</v>
      </c>
      <c r="AL3064" t="str">
        <f>MIS[[#This Row],[Broker]]</f>
        <v>JM</v>
      </c>
      <c r="AM3064" t="str">
        <f>MIS[[#This Row],[ClientID]]</f>
        <v>12314883</v>
      </c>
    </row>
    <row r="3065" spans="1:39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58.95</v>
      </c>
      <c r="AE3065">
        <f>MIS[[#This Row],[OrderAverageTradedPrice]]*MIS[[#This Row],[OrderQuantity]]</f>
        <v>39249</v>
      </c>
      <c r="AF3065">
        <f>MIS[[#This Row],[LTP]]*MIS[[#This Row],[OrderQuantity]]</f>
        <v>24759</v>
      </c>
      <c r="AG3065">
        <f>IF(MIS[[#This Row],[OrderSide]]="SELL",MIS[[#This Row],[VALUE]]-MIS[[#This Row],[LIVE_VALUE]],MIS[[#This Row],[LIVE_VALUE]]-MIS[[#This Row],[VALUE]])</f>
        <v>-14490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5" t="str">
        <f>MIS[[#This Row],[TRADING SYMBOL]]</f>
        <v>SENSEX2552081100PE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MS</v>
      </c>
      <c r="AL3065" t="str">
        <f>MIS[[#This Row],[Broker]]</f>
        <v>MO</v>
      </c>
      <c r="AM3065" t="str">
        <f>MIS[[#This Row],[ClientID]]</f>
        <v>DELD991</v>
      </c>
    </row>
    <row r="3066" spans="1:39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46.6</v>
      </c>
      <c r="AE3066">
        <f>MIS[[#This Row],[OrderAverageTradedPrice]]*MIS[[#This Row],[OrderQuantity]]</f>
        <v>1424</v>
      </c>
      <c r="AF3066">
        <f>MIS[[#This Row],[LTP]]*MIS[[#This Row],[OrderQuantity]]</f>
        <v>932</v>
      </c>
      <c r="AG3066">
        <f>IF(MIS[[#This Row],[OrderSide]]="SELL",MIS[[#This Row],[VALUE]]-MIS[[#This Row],[LIVE_VALUE]],MIS[[#This Row],[LIVE_VALUE]]-MIS[[#This Row],[VALUE]])</f>
        <v>-492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6" t="str">
        <f>MIS[[#This Row],[TRADING SYMBOL]]</f>
        <v>SENSEX2552083500CE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MS</v>
      </c>
      <c r="AL3066" t="str">
        <f>MIS[[#This Row],[Broker]]</f>
        <v>MO</v>
      </c>
      <c r="AM3066" t="str">
        <f>MIS[[#This Row],[ClientID]]</f>
        <v>OMDLAS1234</v>
      </c>
    </row>
    <row r="3067" spans="1:39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75.650000000000006</v>
      </c>
      <c r="AE3067">
        <f>MIS[[#This Row],[OrderAverageTradedPrice]]*MIS[[#This Row],[OrderQuantity]]</f>
        <v>2394</v>
      </c>
      <c r="AF3067">
        <f>MIS[[#This Row],[LTP]]*MIS[[#This Row],[OrderQuantity]]</f>
        <v>1513</v>
      </c>
      <c r="AG3067">
        <f>IF(MIS[[#This Row],[OrderSide]]="SELL",MIS[[#This Row],[VALUE]]-MIS[[#This Row],[LIVE_VALUE]],MIS[[#This Row],[LIVE_VALUE]]-MIS[[#This Row],[VALUE]])</f>
        <v>-881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7" t="str">
        <f>MIS[[#This Row],[TRADING SYMBOL]]</f>
        <v>SENSEX2552081300PE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MS</v>
      </c>
      <c r="AL3067" t="str">
        <f>MIS[[#This Row],[Broker]]</f>
        <v>MO</v>
      </c>
      <c r="AM3067" t="str">
        <f>MIS[[#This Row],[ClientID]]</f>
        <v>OMDLAS1234</v>
      </c>
    </row>
    <row r="3068" spans="1:39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58.95</v>
      </c>
      <c r="AE3068">
        <f>MIS[[#This Row],[OrderAverageTradedPrice]]*MIS[[#This Row],[OrderQuantity]]</f>
        <v>1862</v>
      </c>
      <c r="AF3068">
        <f>MIS[[#This Row],[LTP]]*MIS[[#This Row],[OrderQuantity]]</f>
        <v>1179</v>
      </c>
      <c r="AG3068">
        <f>IF(MIS[[#This Row],[OrderSide]]="SELL",MIS[[#This Row],[VALUE]]-MIS[[#This Row],[LIVE_VALUE]],MIS[[#This Row],[LIVE_VALUE]]-MIS[[#This Row],[VALUE]])</f>
        <v>-683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8" t="str">
        <f>MIS[[#This Row],[TRADING SYMBOL]]</f>
        <v>SENSEX2552081100PE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MS</v>
      </c>
      <c r="AL3068" t="str">
        <f>MIS[[#This Row],[Broker]]</f>
        <v>MO</v>
      </c>
      <c r="AM3068" t="str">
        <f>MIS[[#This Row],[ClientID]]</f>
        <v>OMDLAS1234</v>
      </c>
    </row>
    <row r="3069" spans="1:39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377</v>
      </c>
      <c r="AE3069">
        <f>MIS[[#This Row],[OrderAverageTradedPrice]]*MIS[[#This Row],[OrderQuantity]]</f>
        <v>17834</v>
      </c>
      <c r="AF3069">
        <f>MIS[[#This Row],[LTP]]*MIS[[#This Row],[OrderQuantity]]</f>
        <v>15080</v>
      </c>
      <c r="AG3069">
        <f>IF(MIS[[#This Row],[OrderSide]]="SELL",MIS[[#This Row],[VALUE]]-MIS[[#This Row],[LIVE_VALUE]],MIS[[#This Row],[LIVE_VALUE]]-MIS[[#This Row],[VALUE]])</f>
        <v>2754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9" t="str">
        <f>MIS[[#This Row],[TRADING SYMBOL]]</f>
        <v>SENSEX2552082200CE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NOTREND</v>
      </c>
      <c r="AL3069" t="str">
        <f>MIS[[#This Row],[Broker]]</f>
        <v>AR</v>
      </c>
      <c r="AM3069" t="str">
        <f>MIS[[#This Row],[ClientID]]</f>
        <v>GKOHNA327</v>
      </c>
    </row>
    <row r="3070" spans="1:39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66.5</v>
      </c>
      <c r="AE3070">
        <f>MIS[[#This Row],[OrderAverageTradedPrice]]*MIS[[#This Row],[OrderQuantity]]</f>
        <v>4186</v>
      </c>
      <c r="AF3070">
        <f>MIS[[#This Row],[LTP]]*MIS[[#This Row],[OrderQuantity]]</f>
        <v>2660</v>
      </c>
      <c r="AG3070">
        <f>IF(MIS[[#This Row],[OrderSide]]="SELL",MIS[[#This Row],[VALUE]]-MIS[[#This Row],[LIVE_VALUE]],MIS[[#This Row],[LIVE_VALUE]]-MIS[[#This Row],[VALUE]])</f>
        <v>-1526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0" t="str">
        <f>MIS[[#This Row],[TRADING SYMBOL]]</f>
        <v>SENSEX2552081200PE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MS</v>
      </c>
      <c r="AL3070" t="str">
        <f>MIS[[#This Row],[Broker]]</f>
        <v>AR</v>
      </c>
      <c r="AM3070" t="str">
        <f>MIS[[#This Row],[ClientID]]</f>
        <v>GKOHNA327</v>
      </c>
    </row>
    <row r="3071" spans="1:39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293.05</v>
      </c>
      <c r="AE3071">
        <f>MIS[[#This Row],[OrderAverageTradedPrice]]*MIS[[#This Row],[OrderQuantity]]</f>
        <v>15016</v>
      </c>
      <c r="AF3071">
        <f>MIS[[#This Row],[LTP]]*MIS[[#This Row],[OrderQuantity]]</f>
        <v>11722</v>
      </c>
      <c r="AG3071">
        <f>IF(MIS[[#This Row],[OrderSide]]="SELL",MIS[[#This Row],[VALUE]]-MIS[[#This Row],[LIVE_VALUE]],MIS[[#This Row],[LIVE_VALUE]]-MIS[[#This Row],[VALUE]])</f>
        <v>3294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1" t="str">
        <f>MIS[[#This Row],[TRADING SYMBOL]]</f>
        <v>SENSEX2552082200PE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NOTREND</v>
      </c>
      <c r="AL3071" t="str">
        <f>MIS[[#This Row],[Broker]]</f>
        <v>AR</v>
      </c>
      <c r="AM3071" t="str">
        <f>MIS[[#This Row],[ClientID]]</f>
        <v>HOT133</v>
      </c>
    </row>
    <row r="3072" spans="1:39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293.05</v>
      </c>
      <c r="AE3072">
        <f>MIS[[#This Row],[OrderAverageTradedPrice]]*MIS[[#This Row],[OrderQuantity]]</f>
        <v>14998</v>
      </c>
      <c r="AF3072">
        <f>MIS[[#This Row],[LTP]]*MIS[[#This Row],[OrderQuantity]]</f>
        <v>11722</v>
      </c>
      <c r="AG3072">
        <f>IF(MIS[[#This Row],[OrderSide]]="SELL",MIS[[#This Row],[VALUE]]-MIS[[#This Row],[LIVE_VALUE]],MIS[[#This Row],[LIVE_VALUE]]-MIS[[#This Row],[VALUE]])</f>
        <v>3276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2" t="str">
        <f>MIS[[#This Row],[TRADING SYMBOL]]</f>
        <v>SENSEX2552082200PE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NOTREND</v>
      </c>
      <c r="AL3072" t="str">
        <f>MIS[[#This Row],[Broker]]</f>
        <v>AR</v>
      </c>
      <c r="AM3072" t="str">
        <f>MIS[[#This Row],[ClientID]]</f>
        <v>JPA1043</v>
      </c>
    </row>
    <row r="3073" spans="1:39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66.5</v>
      </c>
      <c r="AE3073">
        <f>MIS[[#This Row],[OrderAverageTradedPrice]]*MIS[[#This Row],[OrderQuantity]]</f>
        <v>2100</v>
      </c>
      <c r="AF3073">
        <f>MIS[[#This Row],[LTP]]*MIS[[#This Row],[OrderQuantity]]</f>
        <v>1330</v>
      </c>
      <c r="AG3073">
        <f>IF(MIS[[#This Row],[OrderSide]]="SELL",MIS[[#This Row],[VALUE]]-MIS[[#This Row],[LIVE_VALUE]],MIS[[#This Row],[LIVE_VALUE]]-MIS[[#This Row],[VALUE]])</f>
        <v>-770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3" t="str">
        <f>MIS[[#This Row],[TRADING SYMBOL]]</f>
        <v>SENSEX2552081200PE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MS</v>
      </c>
      <c r="AL3073" t="str">
        <f>MIS[[#This Row],[Broker]]</f>
        <v>AR</v>
      </c>
      <c r="AM3073" t="str">
        <f>MIS[[#This Row],[ClientID]]</f>
        <v>JPF1G157</v>
      </c>
    </row>
    <row r="3074" spans="1:39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4.55</v>
      </c>
      <c r="AE3074">
        <f>MIS[[#This Row],[OrderAverageTradedPrice]]*MIS[[#This Row],[OrderQuantity]]</f>
        <v>412.5</v>
      </c>
      <c r="AF3074">
        <f>MIS[[#This Row],[LTP]]*MIS[[#This Row],[OrderQuantity]]</f>
        <v>341.25</v>
      </c>
      <c r="AG3074">
        <f>IF(MIS[[#This Row],[OrderSide]]="SELL",MIS[[#This Row],[VALUE]]-MIS[[#This Row],[LIVE_VALUE]],MIS[[#This Row],[LIVE_VALUE]]-MIS[[#This Row],[VALUE]])</f>
        <v>-71.25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4" t="str">
        <f>MIS[[#This Row],[TRADING SYMBOL]]</f>
        <v>NIFTY2552223700PE</v>
      </c>
      <c r="AJ3074" t="str">
        <f>IF(RIGHT(MIS[[#This Row],[Main/Hedge]],4)="MAIN","MAIN","HEDGE")</f>
        <v>HEDGE</v>
      </c>
      <c r="AK3074" t="str" cm="1">
        <f t="array" ref="AK3074">_xlfn._xlws.FILTER(Table4[Column1],ISNUMBER(SEARCH(Table4[Column1],MIS[[#This Row],[OrderUniqueIdentifier]])),"")</f>
        <v>LONGSHORT</v>
      </c>
      <c r="AL3074" t="str">
        <f>MIS[[#This Row],[Broker]]</f>
        <v>AR</v>
      </c>
      <c r="AM3074" t="str">
        <f>MIS[[#This Row],[ClientID]]</f>
        <v>JPF1G159</v>
      </c>
    </row>
    <row r="3075" spans="1:39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7.35</v>
      </c>
      <c r="AE3075">
        <f>MIS[[#This Row],[OrderAverageTradedPrice]]*MIS[[#This Row],[OrderQuantity]]</f>
        <v>510</v>
      </c>
      <c r="AF3075">
        <f>MIS[[#This Row],[LTP]]*MIS[[#This Row],[OrderQuantity]]</f>
        <v>294</v>
      </c>
      <c r="AG3075">
        <f>IF(MIS[[#This Row],[OrderSide]]="SELL",MIS[[#This Row],[VALUE]]-MIS[[#This Row],[LIVE_VALUE]],MIS[[#This Row],[LIVE_VALUE]]-MIS[[#This Row],[VALUE]])</f>
        <v>-216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5" t="str">
        <f>MIS[[#This Row],[TRADING SYMBOL]]</f>
        <v>SENSEX2552084700CE</v>
      </c>
      <c r="AJ3075" t="str">
        <f>IF(RIGHT(MIS[[#This Row],[Main/Hedge]],4)="MAIN","MAIN","HEDGE")</f>
        <v>HEDGE</v>
      </c>
      <c r="AK3075" t="str" cm="1">
        <f t="array" ref="AK3075">_xlfn._xlws.FILTER(Table4[Column1],ISNUMBER(SEARCH(Table4[Column1],MIS[[#This Row],[OrderUniqueIdentifier]])),"")</f>
        <v>LONGSHORT</v>
      </c>
      <c r="AL3075" t="str">
        <f>MIS[[#This Row],[Broker]]</f>
        <v>AR</v>
      </c>
      <c r="AM3075" t="str">
        <f>MIS[[#This Row],[ClientID]]</f>
        <v>JPF1G159</v>
      </c>
    </row>
    <row r="3076" spans="1:39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293.05</v>
      </c>
      <c r="AE3076">
        <f>MIS[[#This Row],[OrderAverageTradedPrice]]*MIS[[#This Row],[OrderQuantity]]</f>
        <v>7508</v>
      </c>
      <c r="AF3076">
        <f>MIS[[#This Row],[LTP]]*MIS[[#This Row],[OrderQuantity]]</f>
        <v>5861</v>
      </c>
      <c r="AG3076">
        <f>IF(MIS[[#This Row],[OrderSide]]="SELL",MIS[[#This Row],[VALUE]]-MIS[[#This Row],[LIVE_VALUE]],MIS[[#This Row],[LIVE_VALUE]]-MIS[[#This Row],[VALUE]])</f>
        <v>1647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6" t="str">
        <f>MIS[[#This Row],[TRADING SYMBOL]]</f>
        <v>SENSEX2552082200PE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NOTREND</v>
      </c>
      <c r="AL3076" t="str">
        <f>MIS[[#This Row],[Broker]]</f>
        <v>AR</v>
      </c>
      <c r="AM3076" t="str">
        <f>MIS[[#This Row],[ClientID]]</f>
        <v>JPF1K172</v>
      </c>
    </row>
    <row r="3077" spans="1:39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293.05</v>
      </c>
      <c r="AE3077">
        <f>MIS[[#This Row],[OrderAverageTradedPrice]]*MIS[[#This Row],[OrderQuantity]]</f>
        <v>7469</v>
      </c>
      <c r="AF3077">
        <f>MIS[[#This Row],[LTP]]*MIS[[#This Row],[OrderQuantity]]</f>
        <v>5861</v>
      </c>
      <c r="AG3077">
        <f>IF(MIS[[#This Row],[OrderSide]]="SELL",MIS[[#This Row],[VALUE]]-MIS[[#This Row],[LIVE_VALUE]],MIS[[#This Row],[LIVE_VALUE]]-MIS[[#This Row],[VALUE]])</f>
        <v>1608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7" t="str">
        <f>MIS[[#This Row],[TRADING SYMBOL]]</f>
        <v>SENSEX2552082200PE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NOTREND</v>
      </c>
      <c r="AL3077" t="str">
        <f>MIS[[#This Row],[Broker]]</f>
        <v>AR</v>
      </c>
      <c r="AM3077" t="str">
        <f>MIS[[#This Row],[ClientID]]</f>
        <v>JPF1N169</v>
      </c>
    </row>
    <row r="3078" spans="1:39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377</v>
      </c>
      <c r="AE3078">
        <f>MIS[[#This Row],[OrderAverageTradedPrice]]*MIS[[#This Row],[OrderQuantity]]</f>
        <v>8856</v>
      </c>
      <c r="AF3078">
        <f>MIS[[#This Row],[LTP]]*MIS[[#This Row],[OrderQuantity]]</f>
        <v>7540</v>
      </c>
      <c r="AG3078">
        <f>IF(MIS[[#This Row],[OrderSide]]="SELL",MIS[[#This Row],[VALUE]]-MIS[[#This Row],[LIVE_VALUE]],MIS[[#This Row],[LIVE_VALUE]]-MIS[[#This Row],[VALUE]])</f>
        <v>1316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8" t="str">
        <f>MIS[[#This Row],[TRADING SYMBOL]]</f>
        <v>SENSEX2552082200CE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NOTREND</v>
      </c>
      <c r="AL3078" t="str">
        <f>MIS[[#This Row],[Broker]]</f>
        <v>AR</v>
      </c>
      <c r="AM3078" t="str">
        <f>MIS[[#This Row],[ClientID]]</f>
        <v>JPF1R212</v>
      </c>
    </row>
    <row r="3079" spans="1:39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293.05</v>
      </c>
      <c r="AE3079">
        <f>MIS[[#This Row],[OrderAverageTradedPrice]]*MIS[[#This Row],[OrderQuantity]]</f>
        <v>7503</v>
      </c>
      <c r="AF3079">
        <f>MIS[[#This Row],[LTP]]*MIS[[#This Row],[OrderQuantity]]</f>
        <v>5861</v>
      </c>
      <c r="AG3079">
        <f>IF(MIS[[#This Row],[OrderSide]]="SELL",MIS[[#This Row],[VALUE]]-MIS[[#This Row],[LIVE_VALUE]],MIS[[#This Row],[LIVE_VALUE]]-MIS[[#This Row],[VALUE]])</f>
        <v>1642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9" t="str">
        <f>MIS[[#This Row],[TRADING SYMBOL]]</f>
        <v>SENSEX2552082200PE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NOTREND</v>
      </c>
      <c r="AL3079" t="str">
        <f>MIS[[#This Row],[Broker]]</f>
        <v>AR</v>
      </c>
      <c r="AM3079" t="str">
        <f>MIS[[#This Row],[ClientID]]</f>
        <v>JPF1R212</v>
      </c>
    </row>
    <row r="3080" spans="1:39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66.5</v>
      </c>
      <c r="AE3080">
        <f>MIS[[#This Row],[OrderAverageTradedPrice]]*MIS[[#This Row],[OrderQuantity]]</f>
        <v>2086</v>
      </c>
      <c r="AF3080">
        <f>MIS[[#This Row],[LTP]]*MIS[[#This Row],[OrderQuantity]]</f>
        <v>1330</v>
      </c>
      <c r="AG3080">
        <f>IF(MIS[[#This Row],[OrderSide]]="SELL",MIS[[#This Row],[VALUE]]-MIS[[#This Row],[LIVE_VALUE]],MIS[[#This Row],[LIVE_VALUE]]-MIS[[#This Row],[VALUE]])</f>
        <v>-756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0" t="str">
        <f>MIS[[#This Row],[TRADING SYMBOL]]</f>
        <v>SENSEX2552081200PE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MS</v>
      </c>
      <c r="AL3080" t="str">
        <f>MIS[[#This Row],[Broker]]</f>
        <v>AR</v>
      </c>
      <c r="AM3080" t="str">
        <f>MIS[[#This Row],[ClientID]]</f>
        <v>JPF1S138</v>
      </c>
    </row>
    <row r="3081" spans="1:39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293.05</v>
      </c>
      <c r="AE3081">
        <f>MIS[[#This Row],[OrderAverageTradedPrice]]*MIS[[#This Row],[OrderQuantity]]</f>
        <v>14996</v>
      </c>
      <c r="AF3081">
        <f>MIS[[#This Row],[LTP]]*MIS[[#This Row],[OrderQuantity]]</f>
        <v>11722</v>
      </c>
      <c r="AG3081">
        <f>IF(MIS[[#This Row],[OrderSide]]="SELL",MIS[[#This Row],[VALUE]]-MIS[[#This Row],[LIVE_VALUE]],MIS[[#This Row],[LIVE_VALUE]]-MIS[[#This Row],[VALUE]])</f>
        <v>3274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1" t="str">
        <f>MIS[[#This Row],[TRADING SYMBOL]]</f>
        <v>SENSEX2552082200PE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NOTREND</v>
      </c>
      <c r="AL3081" t="str">
        <f>MIS[[#This Row],[Broker]]</f>
        <v>AR</v>
      </c>
      <c r="AM3081" t="str">
        <f>MIS[[#This Row],[ClientID]]</f>
        <v>JPP690</v>
      </c>
    </row>
    <row r="3082" spans="1:39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293.05</v>
      </c>
      <c r="AE3082">
        <f>MIS[[#This Row],[OrderAverageTradedPrice]]*MIS[[#This Row],[OrderQuantity]]</f>
        <v>29899</v>
      </c>
      <c r="AF3082">
        <f>MIS[[#This Row],[LTP]]*MIS[[#This Row],[OrderQuantity]]</f>
        <v>23444</v>
      </c>
      <c r="AG3082">
        <f>IF(MIS[[#This Row],[OrderSide]]="SELL",MIS[[#This Row],[VALUE]]-MIS[[#This Row],[LIVE_VALUE]],MIS[[#This Row],[LIVE_VALUE]]-MIS[[#This Row],[VALUE]])</f>
        <v>6455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2" t="str">
        <f>MIS[[#This Row],[TRADING SYMBOL]]</f>
        <v>SENSEX2552082200PE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NOTREND</v>
      </c>
      <c r="AL3082" t="str">
        <f>MIS[[#This Row],[Broker]]</f>
        <v>AR</v>
      </c>
      <c r="AM3082" t="str">
        <f>MIS[[#This Row],[ClientID]]</f>
        <v>JPS10G101</v>
      </c>
    </row>
    <row r="3083" spans="1:39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293.05</v>
      </c>
      <c r="AE3083">
        <f>MIS[[#This Row],[OrderAverageTradedPrice]]*MIS[[#This Row],[OrderQuantity]]</f>
        <v>7469</v>
      </c>
      <c r="AF3083">
        <f>MIS[[#This Row],[LTP]]*MIS[[#This Row],[OrderQuantity]]</f>
        <v>5861</v>
      </c>
      <c r="AG3083">
        <f>IF(MIS[[#This Row],[OrderSide]]="SELL",MIS[[#This Row],[VALUE]]-MIS[[#This Row],[LIVE_VALUE]],MIS[[#This Row],[LIVE_VALUE]]-MIS[[#This Row],[VALUE]])</f>
        <v>1608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3" t="str">
        <f>MIS[[#This Row],[TRADING SYMBOL]]</f>
        <v>SENSEX2552082200PE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NOTREND</v>
      </c>
      <c r="AL3083" t="str">
        <f>MIS[[#This Row],[Broker]]</f>
        <v>AR</v>
      </c>
      <c r="AM3083" t="str">
        <f>MIS[[#This Row],[ClientID]]</f>
        <v>JPS10S109</v>
      </c>
    </row>
    <row r="3084" spans="1:39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377</v>
      </c>
      <c r="AE3084">
        <f>MIS[[#This Row],[OrderAverageTradedPrice]]*MIS[[#This Row],[OrderQuantity]]</f>
        <v>8855</v>
      </c>
      <c r="AF3084">
        <f>MIS[[#This Row],[LTP]]*MIS[[#This Row],[OrderQuantity]]</f>
        <v>7540</v>
      </c>
      <c r="AG3084">
        <f>IF(MIS[[#This Row],[OrderSide]]="SELL",MIS[[#This Row],[VALUE]]-MIS[[#This Row],[LIVE_VALUE]],MIS[[#This Row],[LIVE_VALUE]]-MIS[[#This Row],[VALUE]])</f>
        <v>1315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4" t="str">
        <f>MIS[[#This Row],[TRADING SYMBOL]]</f>
        <v>SENSEX2552082200CE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NOTREND</v>
      </c>
      <c r="AL3084" t="str">
        <f>MIS[[#This Row],[Broker]]</f>
        <v>AR</v>
      </c>
      <c r="AM3084" t="str">
        <f>MIS[[#This Row],[ClientID]]</f>
        <v>JPS10U102</v>
      </c>
    </row>
    <row r="3085" spans="1:39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293.05</v>
      </c>
      <c r="AE3085">
        <f>MIS[[#This Row],[OrderAverageTradedPrice]]*MIS[[#This Row],[OrderQuantity]]</f>
        <v>7499</v>
      </c>
      <c r="AF3085">
        <f>MIS[[#This Row],[LTP]]*MIS[[#This Row],[OrderQuantity]]</f>
        <v>5861</v>
      </c>
      <c r="AG3085">
        <f>IF(MIS[[#This Row],[OrderSide]]="SELL",MIS[[#This Row],[VALUE]]-MIS[[#This Row],[LIVE_VALUE]],MIS[[#This Row],[LIVE_VALUE]]-MIS[[#This Row],[VALUE]])</f>
        <v>1638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5" t="str">
        <f>MIS[[#This Row],[TRADING SYMBOL]]</f>
        <v>SENSEX2552082200PE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NOTREND</v>
      </c>
      <c r="AL3085" t="str">
        <f>MIS[[#This Row],[Broker]]</f>
        <v>AR</v>
      </c>
      <c r="AM3085" t="str">
        <f>MIS[[#This Row],[ClientID]]</f>
        <v>JPS10U102</v>
      </c>
    </row>
    <row r="3086" spans="1:39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377</v>
      </c>
      <c r="AE3086">
        <f>MIS[[#This Row],[OrderAverageTradedPrice]]*MIS[[#This Row],[OrderQuantity]]</f>
        <v>35439</v>
      </c>
      <c r="AF3086">
        <f>MIS[[#This Row],[LTP]]*MIS[[#This Row],[OrderQuantity]]</f>
        <v>30160</v>
      </c>
      <c r="AG3086">
        <f>IF(MIS[[#This Row],[OrderSide]]="SELL",MIS[[#This Row],[VALUE]]-MIS[[#This Row],[LIVE_VALUE]],MIS[[#This Row],[LIVE_VALUE]]-MIS[[#This Row],[VALUE]])</f>
        <v>5279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6" t="str">
        <f>MIS[[#This Row],[TRADING SYMBOL]]</f>
        <v>SENSEX2552082200CE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NOTREND</v>
      </c>
      <c r="AL3086" t="str">
        <f>MIS[[#This Row],[Broker]]</f>
        <v>AR</v>
      </c>
      <c r="AM3086" t="str">
        <f>MIS[[#This Row],[ClientID]]</f>
        <v>JPS1787</v>
      </c>
    </row>
    <row r="3087" spans="1:39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293.05</v>
      </c>
      <c r="AE3087">
        <f>MIS[[#This Row],[OrderAverageTradedPrice]]*MIS[[#This Row],[OrderQuantity]]</f>
        <v>29919</v>
      </c>
      <c r="AF3087">
        <f>MIS[[#This Row],[LTP]]*MIS[[#This Row],[OrderQuantity]]</f>
        <v>23444</v>
      </c>
      <c r="AG3087">
        <f>IF(MIS[[#This Row],[OrderSide]]="SELL",MIS[[#This Row],[VALUE]]-MIS[[#This Row],[LIVE_VALUE]],MIS[[#This Row],[LIVE_VALUE]]-MIS[[#This Row],[VALUE]])</f>
        <v>6475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7" t="str">
        <f>MIS[[#This Row],[TRADING SYMBOL]]</f>
        <v>SENSEX2552082200PE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NOTREND</v>
      </c>
      <c r="AL3087" t="str">
        <f>MIS[[#This Row],[Broker]]</f>
        <v>AR</v>
      </c>
      <c r="AM3087" t="str">
        <f>MIS[[#This Row],[ClientID]]</f>
        <v>JPS1787</v>
      </c>
    </row>
    <row r="3088" spans="1:39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65.75</v>
      </c>
      <c r="AE3088">
        <f>MIS[[#This Row],[OrderAverageTradedPrice]]*MIS[[#This Row],[OrderQuantity]]</f>
        <v>1940</v>
      </c>
      <c r="AF3088">
        <f>MIS[[#This Row],[LTP]]*MIS[[#This Row],[OrderQuantity]]</f>
        <v>1315</v>
      </c>
      <c r="AG3088">
        <f>IF(MIS[[#This Row],[OrderSide]]="SELL",MIS[[#This Row],[VALUE]]-MIS[[#This Row],[LIVE_VALUE]],MIS[[#This Row],[LIVE_VALUE]]-MIS[[#This Row],[VALUE]])</f>
        <v>-625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8" t="str">
        <f>MIS[[#This Row],[TRADING SYMBOL]]</f>
        <v>SENSEX2552083300CE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MS</v>
      </c>
      <c r="AL3088" t="str">
        <f>MIS[[#This Row],[Broker]]</f>
        <v>JM</v>
      </c>
      <c r="AM3088" t="str">
        <f>MIS[[#This Row],[ClientID]]</f>
        <v>12314526</v>
      </c>
    </row>
    <row r="3089" spans="1:39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55.45</v>
      </c>
      <c r="AE3089">
        <f>MIS[[#This Row],[OrderAverageTradedPrice]]*MIS[[#This Row],[OrderQuantity]]</f>
        <v>1669</v>
      </c>
      <c r="AF3089">
        <f>MIS[[#This Row],[LTP]]*MIS[[#This Row],[OrderQuantity]]</f>
        <v>1109</v>
      </c>
      <c r="AG3089">
        <f>IF(MIS[[#This Row],[OrderSide]]="SELL",MIS[[#This Row],[VALUE]]-MIS[[#This Row],[LIVE_VALUE]],MIS[[#This Row],[LIVE_VALUE]]-MIS[[#This Row],[VALUE]])</f>
        <v>-560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9" t="str">
        <f>MIS[[#This Row],[TRADING SYMBOL]]</f>
        <v>SENSEX2552083400CE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MS</v>
      </c>
      <c r="AL3089" t="str">
        <f>MIS[[#This Row],[Broker]]</f>
        <v>JM</v>
      </c>
      <c r="AM3089" t="str">
        <f>MIS[[#This Row],[ClientID]]</f>
        <v>12314526</v>
      </c>
    </row>
    <row r="3090" spans="1:39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66.5</v>
      </c>
      <c r="AE3090">
        <f>MIS[[#This Row],[OrderAverageTradedPrice]]*MIS[[#This Row],[OrderQuantity]]</f>
        <v>44149.999999999738</v>
      </c>
      <c r="AF3090">
        <f>MIS[[#This Row],[LTP]]*MIS[[#This Row],[OrderQuantity]]</f>
        <v>27930</v>
      </c>
      <c r="AG3090">
        <f>IF(MIS[[#This Row],[OrderSide]]="SELL",MIS[[#This Row],[VALUE]]-MIS[[#This Row],[LIVE_VALUE]],MIS[[#This Row],[LIVE_VALUE]]-MIS[[#This Row],[VALUE]])</f>
        <v>-16219.999999999738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0" t="str">
        <f>MIS[[#This Row],[TRADING SYMBOL]]</f>
        <v>SENSEX2552081200PE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MS</v>
      </c>
      <c r="AL3090" t="str">
        <f>MIS[[#This Row],[Broker]]</f>
        <v>MO</v>
      </c>
      <c r="AM3090" t="str">
        <f>MIS[[#This Row],[ClientID]]</f>
        <v>DELD991</v>
      </c>
    </row>
    <row r="3091" spans="1:39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377</v>
      </c>
      <c r="AE3091">
        <f>MIS[[#This Row],[OrderAverageTradedPrice]]*MIS[[#This Row],[OrderQuantity]]</f>
        <v>187392.99999999977</v>
      </c>
      <c r="AF3091">
        <f>MIS[[#This Row],[LTP]]*MIS[[#This Row],[OrderQuantity]]</f>
        <v>158340</v>
      </c>
      <c r="AG3091">
        <f>IF(MIS[[#This Row],[OrderSide]]="SELL",MIS[[#This Row],[VALUE]]-MIS[[#This Row],[LIVE_VALUE]],MIS[[#This Row],[LIVE_VALUE]]-MIS[[#This Row],[VALUE]])</f>
        <v>29052.999999999767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1" t="str">
        <f>MIS[[#This Row],[TRADING SYMBOL]]</f>
        <v>SENSEX2552082200CE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NOTREND</v>
      </c>
      <c r="AL3091" t="str">
        <f>MIS[[#This Row],[Broker]]</f>
        <v>MO</v>
      </c>
      <c r="AM3091" t="str">
        <f>MIS[[#This Row],[ClientID]]</f>
        <v>DELD991</v>
      </c>
    </row>
    <row r="3092" spans="1:39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377</v>
      </c>
      <c r="AE3092">
        <f>MIS[[#This Row],[OrderAverageTradedPrice]]*MIS[[#This Row],[OrderQuantity]]</f>
        <v>168998.99999999971</v>
      </c>
      <c r="AF3092">
        <f>MIS[[#This Row],[LTP]]*MIS[[#This Row],[OrderQuantity]]</f>
        <v>143260</v>
      </c>
      <c r="AG3092">
        <f>IF(MIS[[#This Row],[OrderSide]]="SELL",MIS[[#This Row],[VALUE]]-MIS[[#This Row],[LIVE_VALUE]],MIS[[#This Row],[LIVE_VALUE]]-MIS[[#This Row],[VALUE]])</f>
        <v>25738.999999999709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2" t="str">
        <f>MIS[[#This Row],[TRADING SYMBOL]]</f>
        <v>SENSEX2552082200CE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NOTREND</v>
      </c>
      <c r="AL3092" t="str">
        <f>MIS[[#This Row],[Broker]]</f>
        <v>MO</v>
      </c>
      <c r="AM3092" t="str">
        <f>MIS[[#This Row],[ClientID]]</f>
        <v>JR0546</v>
      </c>
    </row>
    <row r="3093" spans="1:39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293.05</v>
      </c>
      <c r="AE3093">
        <f>MIS[[#This Row],[OrderAverageTradedPrice]]*MIS[[#This Row],[OrderQuantity]]</f>
        <v>142031.9999999998</v>
      </c>
      <c r="AF3093">
        <f>MIS[[#This Row],[LTP]]*MIS[[#This Row],[OrderQuantity]]</f>
        <v>111359</v>
      </c>
      <c r="AG3093">
        <f>IF(MIS[[#This Row],[OrderSide]]="SELL",MIS[[#This Row],[VALUE]]-MIS[[#This Row],[LIVE_VALUE]],MIS[[#This Row],[LIVE_VALUE]]-MIS[[#This Row],[VALUE]])</f>
        <v>30672.999999999796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3" t="str">
        <f>MIS[[#This Row],[TRADING SYMBOL]]</f>
        <v>SENSEX2552082200PE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NOTREND</v>
      </c>
      <c r="AL3093" t="str">
        <f>MIS[[#This Row],[Broker]]</f>
        <v>MO</v>
      </c>
      <c r="AM3093" t="str">
        <f>MIS[[#This Row],[ClientID]]</f>
        <v>JR0546</v>
      </c>
    </row>
    <row r="3094" spans="1:39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377</v>
      </c>
      <c r="AE3094">
        <f>MIS[[#This Row],[OrderAverageTradedPrice]]*MIS[[#This Row],[OrderQuantity]]</f>
        <v>44483</v>
      </c>
      <c r="AF3094">
        <f>MIS[[#This Row],[LTP]]*MIS[[#This Row],[OrderQuantity]]</f>
        <v>37700</v>
      </c>
      <c r="AG3094">
        <f>IF(MIS[[#This Row],[OrderSide]]="SELL",MIS[[#This Row],[VALUE]]-MIS[[#This Row],[LIVE_VALUE]],MIS[[#This Row],[LIVE_VALUE]]-MIS[[#This Row],[VALUE]])</f>
        <v>6783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4" t="str">
        <f>MIS[[#This Row],[TRADING SYMBOL]]</f>
        <v>SENSEX2552082200CE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NOTREND</v>
      </c>
      <c r="AL3094" t="str">
        <f>MIS[[#This Row],[Broker]]</f>
        <v>MO</v>
      </c>
      <c r="AM3094" t="str">
        <f>MIS[[#This Row],[ClientID]]</f>
        <v>OMDLAS1203</v>
      </c>
    </row>
    <row r="3095" spans="1:39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293.05</v>
      </c>
      <c r="AE3095">
        <f>MIS[[#This Row],[OrderAverageTradedPrice]]*MIS[[#This Row],[OrderQuantity]]</f>
        <v>37428</v>
      </c>
      <c r="AF3095">
        <f>MIS[[#This Row],[LTP]]*MIS[[#This Row],[OrderQuantity]]</f>
        <v>29305</v>
      </c>
      <c r="AG3095">
        <f>IF(MIS[[#This Row],[OrderSide]]="SELL",MIS[[#This Row],[VALUE]]-MIS[[#This Row],[LIVE_VALUE]],MIS[[#This Row],[LIVE_VALUE]]-MIS[[#This Row],[VALUE]])</f>
        <v>8123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5" t="str">
        <f>MIS[[#This Row],[TRADING SYMBOL]]</f>
        <v>SENSEX2552082200PE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NOTREND</v>
      </c>
      <c r="AL3095" t="str">
        <f>MIS[[#This Row],[Broker]]</f>
        <v>MO</v>
      </c>
      <c r="AM3095" t="str">
        <f>MIS[[#This Row],[ClientID]]</f>
        <v>OMDLAS1203</v>
      </c>
    </row>
    <row r="3096" spans="1:39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66.5</v>
      </c>
      <c r="AE3096">
        <f>MIS[[#This Row],[OrderAverageTradedPrice]]*MIS[[#This Row],[OrderQuantity]]</f>
        <v>2100</v>
      </c>
      <c r="AF3096">
        <f>MIS[[#This Row],[LTP]]*MIS[[#This Row],[OrderQuantity]]</f>
        <v>1330</v>
      </c>
      <c r="AG3096">
        <f>IF(MIS[[#This Row],[OrderSide]]="SELL",MIS[[#This Row],[VALUE]]-MIS[[#This Row],[LIVE_VALUE]],MIS[[#This Row],[LIVE_VALUE]]-MIS[[#This Row],[VALUE]])</f>
        <v>-770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6" t="str">
        <f>MIS[[#This Row],[TRADING SYMBOL]]</f>
        <v>SENSEX2552081200PE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MS</v>
      </c>
      <c r="AL3096" t="str">
        <f>MIS[[#This Row],[Broker]]</f>
        <v>MO</v>
      </c>
      <c r="AM3096" t="str">
        <f>MIS[[#This Row],[ClientID]]</f>
        <v>OMDLAS1234</v>
      </c>
    </row>
    <row r="3097" spans="1:39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65.75</v>
      </c>
      <c r="AE3097">
        <f>MIS[[#This Row],[OrderAverageTradedPrice]]*MIS[[#This Row],[OrderQuantity]]</f>
        <v>21439.999999999985</v>
      </c>
      <c r="AF3097">
        <f>MIS[[#This Row],[LTP]]*MIS[[#This Row],[OrderQuantity]]</f>
        <v>14465</v>
      </c>
      <c r="AG3097">
        <f>IF(MIS[[#This Row],[OrderSide]]="SELL",MIS[[#This Row],[VALUE]]-MIS[[#This Row],[LIVE_VALUE]],MIS[[#This Row],[LIVE_VALUE]]-MIS[[#This Row],[VALUE]])</f>
        <v>-6974.9999999999854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7" t="str">
        <f>MIS[[#This Row],[TRADING SYMBOL]]</f>
        <v>SENSEX2552083300CE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MS</v>
      </c>
      <c r="AL3097" t="str">
        <f>MIS[[#This Row],[Broker]]</f>
        <v>XTS</v>
      </c>
      <c r="AM3097" t="str">
        <f>MIS[[#This Row],[ClientID]]</f>
        <v>FIXAKE0000</v>
      </c>
    </row>
    <row r="3098" spans="1:39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4.55</v>
      </c>
      <c r="AE3098">
        <f>MIS[[#This Row],[OrderAverageTradedPrice]]*MIS[[#This Row],[OrderQuantity]]</f>
        <v>2475</v>
      </c>
      <c r="AF3098">
        <f>MIS[[#This Row],[LTP]]*MIS[[#This Row],[OrderQuantity]]</f>
        <v>2047.5</v>
      </c>
      <c r="AG3098">
        <f>IF(MIS[[#This Row],[OrderSide]]="SELL",MIS[[#This Row],[VALUE]]-MIS[[#This Row],[LIVE_VALUE]],MIS[[#This Row],[LIVE_VALUE]]-MIS[[#This Row],[VALUE]])</f>
        <v>-427.5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98" t="str">
        <f>MIS[[#This Row],[TRADING SYMBOL]]</f>
        <v>NIFTY2552223700PE</v>
      </c>
      <c r="AJ3098" t="str">
        <f>IF(RIGHT(MIS[[#This Row],[Main/Hedge]],4)="MAIN","MAIN","HEDGE")</f>
        <v>HEDGE</v>
      </c>
      <c r="AK3098" t="str" cm="1">
        <f t="array" ref="AK3098">_xlfn._xlws.FILTER(Table4[Column1],ISNUMBER(SEARCH(Table4[Column1],MIS[[#This Row],[OrderUniqueIdentifier]])),"")</f>
        <v>LONGSHORT</v>
      </c>
      <c r="AL3098" t="str">
        <f>MIS[[#This Row],[Broker]]</f>
        <v>AR</v>
      </c>
      <c r="AM3098" t="str">
        <f>MIS[[#This Row],[ClientID]]</f>
        <v>GDLP1S332</v>
      </c>
    </row>
    <row r="3099" spans="1:39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293.05</v>
      </c>
      <c r="AE3099">
        <f>MIS[[#This Row],[OrderAverageTradedPrice]]*MIS[[#This Row],[OrderQuantity]]</f>
        <v>14980</v>
      </c>
      <c r="AF3099">
        <f>MIS[[#This Row],[LTP]]*MIS[[#This Row],[OrderQuantity]]</f>
        <v>11722</v>
      </c>
      <c r="AG3099">
        <f>IF(MIS[[#This Row],[OrderSide]]="SELL",MIS[[#This Row],[VALUE]]-MIS[[#This Row],[LIVE_VALUE]],MIS[[#This Row],[LIVE_VALUE]]-MIS[[#This Row],[VALUE]])</f>
        <v>3258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9" t="str">
        <f>MIS[[#This Row],[TRADING SYMBOL]]</f>
        <v>SENSEX2552082200PE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NOTREND</v>
      </c>
      <c r="AL3099" t="str">
        <f>MIS[[#This Row],[Broker]]</f>
        <v>AR</v>
      </c>
      <c r="AM3099" t="str">
        <f>MIS[[#This Row],[ClientID]]</f>
        <v>GKOHNA327</v>
      </c>
    </row>
    <row r="3100" spans="1:39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7.35</v>
      </c>
      <c r="AE3100">
        <f>MIS[[#This Row],[OrderAverageTradedPrice]]*MIS[[#This Row],[OrderQuantity]]</f>
        <v>254</v>
      </c>
      <c r="AF3100">
        <f>MIS[[#This Row],[LTP]]*MIS[[#This Row],[OrderQuantity]]</f>
        <v>147</v>
      </c>
      <c r="AG3100">
        <f>IF(MIS[[#This Row],[OrderSide]]="SELL",MIS[[#This Row],[VALUE]]-MIS[[#This Row],[LIVE_VALUE]],MIS[[#This Row],[LIVE_VALUE]]-MIS[[#This Row],[VALUE]])</f>
        <v>-107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0" t="str">
        <f>MIS[[#This Row],[TRADING SYMBOL]]</f>
        <v>SENSEX2552084700CE</v>
      </c>
      <c r="AJ3100" t="str">
        <f>IF(RIGHT(MIS[[#This Row],[Main/Hedge]],4)="MAIN","MAIN","HEDGE")</f>
        <v>HEDGE</v>
      </c>
      <c r="AK3100" t="str" cm="1">
        <f t="array" ref="AK3100">_xlfn._xlws.FILTER(Table4[Column1],ISNUMBER(SEARCH(Table4[Column1],MIS[[#This Row],[OrderUniqueIdentifier]])),"")</f>
        <v>LONGSHORT</v>
      </c>
      <c r="AL3100" t="str">
        <f>MIS[[#This Row],[Broker]]</f>
        <v>AR</v>
      </c>
      <c r="AM3100" t="str">
        <f>MIS[[#This Row],[ClientID]]</f>
        <v>JPF1A207</v>
      </c>
    </row>
    <row r="3101" spans="1:39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4.55</v>
      </c>
      <c r="AE3101">
        <f>MIS[[#This Row],[OrderAverageTradedPrice]]*MIS[[#This Row],[OrderQuantity]]</f>
        <v>412.5</v>
      </c>
      <c r="AF3101">
        <f>MIS[[#This Row],[LTP]]*MIS[[#This Row],[OrderQuantity]]</f>
        <v>341.25</v>
      </c>
      <c r="AG3101">
        <f>IF(MIS[[#This Row],[OrderSide]]="SELL",MIS[[#This Row],[VALUE]]-MIS[[#This Row],[LIVE_VALUE]],MIS[[#This Row],[LIVE_VALUE]]-MIS[[#This Row],[VALUE]])</f>
        <v>-71.25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1" t="str">
        <f>MIS[[#This Row],[TRADING SYMBOL]]</f>
        <v>NIFTY2552223700PE</v>
      </c>
      <c r="AJ3101" t="str">
        <f>IF(RIGHT(MIS[[#This Row],[Main/Hedge]],4)="MAIN","MAIN","HEDGE")</f>
        <v>HEDGE</v>
      </c>
      <c r="AK3101" t="str" cm="1">
        <f t="array" ref="AK3101">_xlfn._xlws.FILTER(Table4[Column1],ISNUMBER(SEARCH(Table4[Column1],MIS[[#This Row],[OrderUniqueIdentifier]])),"")</f>
        <v>LONGSHORT</v>
      </c>
      <c r="AL3101" t="str">
        <f>MIS[[#This Row],[Broker]]</f>
        <v>AR</v>
      </c>
      <c r="AM3101" t="str">
        <f>MIS[[#This Row],[ClientID]]</f>
        <v>JPF1M106</v>
      </c>
    </row>
    <row r="3102" spans="1:39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4.55</v>
      </c>
      <c r="AE3102">
        <f>MIS[[#This Row],[OrderAverageTradedPrice]]*MIS[[#This Row],[OrderQuantity]]</f>
        <v>1650</v>
      </c>
      <c r="AF3102">
        <f>MIS[[#This Row],[LTP]]*MIS[[#This Row],[OrderQuantity]]</f>
        <v>1365</v>
      </c>
      <c r="AG3102">
        <f>IF(MIS[[#This Row],[OrderSide]]="SELL",MIS[[#This Row],[VALUE]]-MIS[[#This Row],[LIVE_VALUE]],MIS[[#This Row],[LIVE_VALUE]]-MIS[[#This Row],[VALUE]])</f>
        <v>-285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2" t="str">
        <f>MIS[[#This Row],[TRADING SYMBOL]]</f>
        <v>NIFTY2552223700PE</v>
      </c>
      <c r="AJ3102" t="str">
        <f>IF(RIGHT(MIS[[#This Row],[Main/Hedge]],4)="MAIN","MAIN","HEDGE")</f>
        <v>HEDGE</v>
      </c>
      <c r="AK3102" t="str" cm="1">
        <f t="array" ref="AK3102">_xlfn._xlws.FILTER(Table4[Column1],ISNUMBER(SEARCH(Table4[Column1],MIS[[#This Row],[OrderUniqueIdentifier]])),"")</f>
        <v>LONGSHORT</v>
      </c>
      <c r="AL3102" t="str">
        <f>MIS[[#This Row],[Broker]]</f>
        <v>AR</v>
      </c>
      <c r="AM3102" t="str">
        <f>MIS[[#This Row],[ClientID]]</f>
        <v>JPF1N117</v>
      </c>
    </row>
    <row r="3103" spans="1:39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7.35</v>
      </c>
      <c r="AE3103">
        <f>MIS[[#This Row],[OrderAverageTradedPrice]]*MIS[[#This Row],[OrderQuantity]]</f>
        <v>1518</v>
      </c>
      <c r="AF3103">
        <f>MIS[[#This Row],[LTP]]*MIS[[#This Row],[OrderQuantity]]</f>
        <v>882</v>
      </c>
      <c r="AG3103">
        <f>IF(MIS[[#This Row],[OrderSide]]="SELL",MIS[[#This Row],[VALUE]]-MIS[[#This Row],[LIVE_VALUE]],MIS[[#This Row],[LIVE_VALUE]]-MIS[[#This Row],[VALUE]])</f>
        <v>-636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3" t="str">
        <f>MIS[[#This Row],[TRADING SYMBOL]]</f>
        <v>SENSEX2552084700CE</v>
      </c>
      <c r="AJ3103" t="str">
        <f>IF(RIGHT(MIS[[#This Row],[Main/Hedge]],4)="MAIN","MAIN","HEDGE")</f>
        <v>HEDGE</v>
      </c>
      <c r="AK3103" t="str" cm="1">
        <f t="array" ref="AK3103">_xlfn._xlws.FILTER(Table4[Column1],ISNUMBER(SEARCH(Table4[Column1],MIS[[#This Row],[OrderUniqueIdentifier]])),"")</f>
        <v>LONGSHORT</v>
      </c>
      <c r="AL3103" t="str">
        <f>MIS[[#This Row],[Broker]]</f>
        <v>AR</v>
      </c>
      <c r="AM3103" t="str">
        <f>MIS[[#This Row],[ClientID]]</f>
        <v>JPF1N117</v>
      </c>
    </row>
    <row r="3104" spans="1:39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4.55</v>
      </c>
      <c r="AE3104">
        <f>MIS[[#This Row],[OrderAverageTradedPrice]]*MIS[[#This Row],[OrderQuantity]]</f>
        <v>4125</v>
      </c>
      <c r="AF3104">
        <f>MIS[[#This Row],[LTP]]*MIS[[#This Row],[OrderQuantity]]</f>
        <v>3412.5</v>
      </c>
      <c r="AG3104">
        <f>IF(MIS[[#This Row],[OrderSide]]="SELL",MIS[[#This Row],[VALUE]]-MIS[[#This Row],[LIVE_VALUE]],MIS[[#This Row],[LIVE_VALUE]]-MIS[[#This Row],[VALUE]])</f>
        <v>-712.5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4" t="str">
        <f>MIS[[#This Row],[TRADING SYMBOL]]</f>
        <v>NIFTY2552223700PE</v>
      </c>
      <c r="AJ3104" t="str">
        <f>IF(RIGHT(MIS[[#This Row],[Main/Hedge]],4)="MAIN","MAIN","HEDGE")</f>
        <v>HEDGE</v>
      </c>
      <c r="AK3104" t="str" cm="1">
        <f t="array" ref="AK3104">_xlfn._xlws.FILTER(Table4[Column1],ISNUMBER(SEARCH(Table4[Column1],MIS[[#This Row],[OrderUniqueIdentifier]])),"")</f>
        <v>LONGSHORT</v>
      </c>
      <c r="AL3104" t="str">
        <f>MIS[[#This Row],[Broker]]</f>
        <v>AR</v>
      </c>
      <c r="AM3104" t="str">
        <f>MIS[[#This Row],[ClientID]]</f>
        <v>JPF1N172</v>
      </c>
    </row>
    <row r="3105" spans="1:39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4.55</v>
      </c>
      <c r="AE3105">
        <f>MIS[[#This Row],[OrderAverageTradedPrice]]*MIS[[#This Row],[OrderQuantity]]</f>
        <v>412.5</v>
      </c>
      <c r="AF3105">
        <f>MIS[[#This Row],[LTP]]*MIS[[#This Row],[OrderQuantity]]</f>
        <v>341.25</v>
      </c>
      <c r="AG3105">
        <f>IF(MIS[[#This Row],[OrderSide]]="SELL",MIS[[#This Row],[VALUE]]-MIS[[#This Row],[LIVE_VALUE]],MIS[[#This Row],[LIVE_VALUE]]-MIS[[#This Row],[VALUE]])</f>
        <v>-71.25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5" t="str">
        <f>MIS[[#This Row],[TRADING SYMBOL]]</f>
        <v>NIFTY2552223700PE</v>
      </c>
      <c r="AJ3105" t="str">
        <f>IF(RIGHT(MIS[[#This Row],[Main/Hedge]],4)="MAIN","MAIN","HEDGE")</f>
        <v>HEDGE</v>
      </c>
      <c r="AK3105" t="str" cm="1">
        <f t="array" ref="AK3105">_xlfn._xlws.FILTER(Table4[Column1],ISNUMBER(SEARCH(Table4[Column1],MIS[[#This Row],[OrderUniqueIdentifier]])),"")</f>
        <v>LONGSHORT</v>
      </c>
      <c r="AL3105" t="str">
        <f>MIS[[#This Row],[Broker]]</f>
        <v>AR</v>
      </c>
      <c r="AM3105" t="str">
        <f>MIS[[#This Row],[ClientID]]</f>
        <v>JPF1N180</v>
      </c>
    </row>
    <row r="3106" spans="1:39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4.55</v>
      </c>
      <c r="AE3106">
        <f>MIS[[#This Row],[OrderAverageTradedPrice]]*MIS[[#This Row],[OrderQuantity]]</f>
        <v>1237.5</v>
      </c>
      <c r="AF3106">
        <f>MIS[[#This Row],[LTP]]*MIS[[#This Row],[OrderQuantity]]</f>
        <v>1023.75</v>
      </c>
      <c r="AG3106">
        <f>IF(MIS[[#This Row],[OrderSide]]="SELL",MIS[[#This Row],[VALUE]]-MIS[[#This Row],[LIVE_VALUE]],MIS[[#This Row],[LIVE_VALUE]]-MIS[[#This Row],[VALUE]])</f>
        <v>-213.75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6" t="str">
        <f>MIS[[#This Row],[TRADING SYMBOL]]</f>
        <v>NIFTY2552223700PE</v>
      </c>
      <c r="AJ3106" t="str">
        <f>IF(RIGHT(MIS[[#This Row],[Main/Hedge]],4)="MAIN","MAIN","HEDGE")</f>
        <v>HEDGE</v>
      </c>
      <c r="AK3106" t="str" cm="1">
        <f t="array" ref="AK3106">_xlfn._xlws.FILTER(Table4[Column1],ISNUMBER(SEARCH(Table4[Column1],MIS[[#This Row],[OrderUniqueIdentifier]])),"")</f>
        <v>LONGSHORT</v>
      </c>
      <c r="AL3106" t="str">
        <f>MIS[[#This Row],[Broker]]</f>
        <v>AR</v>
      </c>
      <c r="AM3106" t="str">
        <f>MIS[[#This Row],[ClientID]]</f>
        <v>JPF1R123</v>
      </c>
    </row>
    <row r="3107" spans="1:39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4.55</v>
      </c>
      <c r="AE3107">
        <f>MIS[[#This Row],[OrderAverageTradedPrice]]*MIS[[#This Row],[OrderQuantity]]</f>
        <v>825</v>
      </c>
      <c r="AF3107">
        <f>MIS[[#This Row],[LTP]]*MIS[[#This Row],[OrderQuantity]]</f>
        <v>682.5</v>
      </c>
      <c r="AG3107">
        <f>IF(MIS[[#This Row],[OrderSide]]="SELL",MIS[[#This Row],[VALUE]]-MIS[[#This Row],[LIVE_VALUE]],MIS[[#This Row],[LIVE_VALUE]]-MIS[[#This Row],[VALUE]])</f>
        <v>-142.5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7" t="str">
        <f>MIS[[#This Row],[TRADING SYMBOL]]</f>
        <v>NIFTY2552223700PE</v>
      </c>
      <c r="AJ3107" t="str">
        <f>IF(RIGHT(MIS[[#This Row],[Main/Hedge]],4)="MAIN","MAIN","HEDGE")</f>
        <v>HEDGE</v>
      </c>
      <c r="AK3107" t="str" cm="1">
        <f t="array" ref="AK3107">_xlfn._xlws.FILTER(Table4[Column1],ISNUMBER(SEARCH(Table4[Column1],MIS[[#This Row],[OrderUniqueIdentifier]])),"")</f>
        <v>LONGSHORT</v>
      </c>
      <c r="AL3107" t="str">
        <f>MIS[[#This Row],[Broker]]</f>
        <v>AR</v>
      </c>
      <c r="AM3107" t="str">
        <f>MIS[[#This Row],[ClientID]]</f>
        <v>JPF1S152</v>
      </c>
    </row>
    <row r="3108" spans="1:39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4.55</v>
      </c>
      <c r="AE3108">
        <f>MIS[[#This Row],[OrderAverageTradedPrice]]*MIS[[#This Row],[OrderQuantity]]</f>
        <v>1650</v>
      </c>
      <c r="AF3108">
        <f>MIS[[#This Row],[LTP]]*MIS[[#This Row],[OrderQuantity]]</f>
        <v>1365</v>
      </c>
      <c r="AG3108">
        <f>IF(MIS[[#This Row],[OrderSide]]="SELL",MIS[[#This Row],[VALUE]]-MIS[[#This Row],[LIVE_VALUE]],MIS[[#This Row],[LIVE_VALUE]]-MIS[[#This Row],[VALUE]])</f>
        <v>-285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8" t="str">
        <f>MIS[[#This Row],[TRADING SYMBOL]]</f>
        <v>NIFTY2552223700PE</v>
      </c>
      <c r="AJ3108" t="str">
        <f>IF(RIGHT(MIS[[#This Row],[Main/Hedge]],4)="MAIN","MAIN","HEDGE")</f>
        <v>HEDGE</v>
      </c>
      <c r="AK3108" t="str" cm="1">
        <f t="array" ref="AK3108">_xlfn._xlws.FILTER(Table4[Column1],ISNUMBER(SEARCH(Table4[Column1],MIS[[#This Row],[OrderUniqueIdentifier]])),"")</f>
        <v>LONGSHORT</v>
      </c>
      <c r="AL3108" t="str">
        <f>MIS[[#This Row],[Broker]]</f>
        <v>AR</v>
      </c>
      <c r="AM3108" t="str">
        <f>MIS[[#This Row],[ClientID]]</f>
        <v>JPF1V110</v>
      </c>
    </row>
    <row r="3109" spans="1:39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4.55</v>
      </c>
      <c r="AE3109">
        <f>MIS[[#This Row],[OrderAverageTradedPrice]]*MIS[[#This Row],[OrderQuantity]]</f>
        <v>1237.5</v>
      </c>
      <c r="AF3109">
        <f>MIS[[#This Row],[LTP]]*MIS[[#This Row],[OrderQuantity]]</f>
        <v>1023.75</v>
      </c>
      <c r="AG3109">
        <f>IF(MIS[[#This Row],[OrderSide]]="SELL",MIS[[#This Row],[VALUE]]-MIS[[#This Row],[LIVE_VALUE]],MIS[[#This Row],[LIVE_VALUE]]-MIS[[#This Row],[VALUE]])</f>
        <v>-213.75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9" t="str">
        <f>MIS[[#This Row],[TRADING SYMBOL]]</f>
        <v>NIFTY2552223700PE</v>
      </c>
      <c r="AJ3109" t="str">
        <f>IF(RIGHT(MIS[[#This Row],[Main/Hedge]],4)="MAIN","MAIN","HEDGE")</f>
        <v>HEDGE</v>
      </c>
      <c r="AK3109" t="str" cm="1">
        <f t="array" ref="AK3109">_xlfn._xlws.FILTER(Table4[Column1],ISNUMBER(SEARCH(Table4[Column1],MIS[[#This Row],[OrderUniqueIdentifier]])),"")</f>
        <v>LONGSHORT</v>
      </c>
      <c r="AL3109" t="str">
        <f>MIS[[#This Row],[Broker]]</f>
        <v>AR</v>
      </c>
      <c r="AM3109" t="str">
        <f>MIS[[#This Row],[ClientID]]</f>
        <v>JPS7A101</v>
      </c>
    </row>
    <row r="3110" spans="1:39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7.35</v>
      </c>
      <c r="AE3110">
        <f>MIS[[#This Row],[OrderAverageTradedPrice]]*MIS[[#This Row],[OrderQuantity]]</f>
        <v>1270</v>
      </c>
      <c r="AF3110">
        <f>MIS[[#This Row],[LTP]]*MIS[[#This Row],[OrderQuantity]]</f>
        <v>735</v>
      </c>
      <c r="AG3110">
        <f>IF(MIS[[#This Row],[OrderSide]]="SELL",MIS[[#This Row],[VALUE]]-MIS[[#This Row],[LIVE_VALUE]],MIS[[#This Row],[LIVE_VALUE]]-MIS[[#This Row],[VALUE]])</f>
        <v>-535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10" t="str">
        <f>MIS[[#This Row],[TRADING SYMBOL]]</f>
        <v>SENSEX2552084700CE</v>
      </c>
      <c r="AJ3110" t="str">
        <f>IF(RIGHT(MIS[[#This Row],[Main/Hedge]],4)="MAIN","MAIN","HEDGE")</f>
        <v>HEDGE</v>
      </c>
      <c r="AK3110" t="str" cm="1">
        <f t="array" ref="AK3110">_xlfn._xlws.FILTER(Table4[Column1],ISNUMBER(SEARCH(Table4[Column1],MIS[[#This Row],[OrderUniqueIdentifier]])),"")</f>
        <v>LONGSHORT</v>
      </c>
      <c r="AL3110" t="str">
        <f>MIS[[#This Row],[Broker]]</f>
        <v>AR</v>
      </c>
      <c r="AM3110" t="str">
        <f>MIS[[#This Row],[ClientID]]</f>
        <v>JPS7A101</v>
      </c>
    </row>
    <row r="3111" spans="1:39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65.75</v>
      </c>
      <c r="AE3111">
        <f>MIS[[#This Row],[OrderAverageTradedPrice]]*MIS[[#This Row],[OrderQuantity]]</f>
        <v>1942</v>
      </c>
      <c r="AF3111">
        <f>MIS[[#This Row],[LTP]]*MIS[[#This Row],[OrderQuantity]]</f>
        <v>1315</v>
      </c>
      <c r="AG3111">
        <f>IF(MIS[[#This Row],[OrderSide]]="SELL",MIS[[#This Row],[VALUE]]-MIS[[#This Row],[LIVE_VALUE]],MIS[[#This Row],[LIVE_VALUE]]-MIS[[#This Row],[VALUE]])</f>
        <v>-627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1" t="str">
        <f>MIS[[#This Row],[TRADING SYMBOL]]</f>
        <v>SENSEX2552083300CE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MS</v>
      </c>
      <c r="AL3111" t="str">
        <f>MIS[[#This Row],[Broker]]</f>
        <v>IIFL</v>
      </c>
      <c r="AM3111" t="str">
        <f>MIS[[#This Row],[ClientID]]</f>
        <v>FINE1P01</v>
      </c>
    </row>
    <row r="3112" spans="1:39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55.45</v>
      </c>
      <c r="AE3112">
        <f>MIS[[#This Row],[OrderAverageTradedPrice]]*MIS[[#This Row],[OrderQuantity]]</f>
        <v>1661</v>
      </c>
      <c r="AF3112">
        <f>MIS[[#This Row],[LTP]]*MIS[[#This Row],[OrderQuantity]]</f>
        <v>1109</v>
      </c>
      <c r="AG3112">
        <f>IF(MIS[[#This Row],[OrderSide]]="SELL",MIS[[#This Row],[VALUE]]-MIS[[#This Row],[LIVE_VALUE]],MIS[[#This Row],[LIVE_VALUE]]-MIS[[#This Row],[VALUE]])</f>
        <v>-552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2" t="str">
        <f>MIS[[#This Row],[TRADING SYMBOL]]</f>
        <v>SENSEX2552083400CE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MS</v>
      </c>
      <c r="AL3112" t="str">
        <f>MIS[[#This Row],[Broker]]</f>
        <v>IIFL</v>
      </c>
      <c r="AM3112" t="str">
        <f>MIS[[#This Row],[ClientID]]</f>
        <v>FINE1P01</v>
      </c>
    </row>
    <row r="3113" spans="1:39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377</v>
      </c>
      <c r="AE3113">
        <f>MIS[[#This Row],[OrderAverageTradedPrice]]*MIS[[#This Row],[OrderQuantity]]</f>
        <v>17828</v>
      </c>
      <c r="AF3113">
        <f>MIS[[#This Row],[LTP]]*MIS[[#This Row],[OrderQuantity]]</f>
        <v>15080</v>
      </c>
      <c r="AG3113">
        <f>IF(MIS[[#This Row],[OrderSide]]="SELL",MIS[[#This Row],[VALUE]]-MIS[[#This Row],[LIVE_VALUE]],MIS[[#This Row],[LIVE_VALUE]]-MIS[[#This Row],[VALUE]])</f>
        <v>2748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3" t="str">
        <f>MIS[[#This Row],[TRADING SYMBOL]]</f>
        <v>SENSEX2552082200CE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NOTREND</v>
      </c>
      <c r="AL3113" t="str">
        <f>MIS[[#This Row],[Broker]]</f>
        <v>IIFL</v>
      </c>
      <c r="AM3113" t="str">
        <f>MIS[[#This Row],[ClientID]]</f>
        <v>FINE1P01</v>
      </c>
    </row>
    <row r="3114" spans="1:39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46.6</v>
      </c>
      <c r="AE3114">
        <f>MIS[[#This Row],[OrderAverageTradedPrice]]*MIS[[#This Row],[OrderQuantity]]</f>
        <v>1435</v>
      </c>
      <c r="AF3114">
        <f>MIS[[#This Row],[LTP]]*MIS[[#This Row],[OrderQuantity]]</f>
        <v>932</v>
      </c>
      <c r="AG3114">
        <f>IF(MIS[[#This Row],[OrderSide]]="SELL",MIS[[#This Row],[VALUE]]-MIS[[#This Row],[LIVE_VALUE]],MIS[[#This Row],[LIVE_VALUE]]-MIS[[#This Row],[VALUE]])</f>
        <v>-503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4" t="str">
        <f>MIS[[#This Row],[TRADING SYMBOL]]</f>
        <v>SENSEX2552083500CE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MS</v>
      </c>
      <c r="AL3114" t="str">
        <f>MIS[[#This Row],[Broker]]</f>
        <v>JM</v>
      </c>
      <c r="AM3114" t="str">
        <f>MIS[[#This Row],[ClientID]]</f>
        <v>12314526</v>
      </c>
    </row>
    <row r="3115" spans="1:39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75.650000000000006</v>
      </c>
      <c r="AE3115">
        <f>MIS[[#This Row],[OrderAverageTradedPrice]]*MIS[[#This Row],[OrderQuantity]]</f>
        <v>2377</v>
      </c>
      <c r="AF3115">
        <f>MIS[[#This Row],[LTP]]*MIS[[#This Row],[OrderQuantity]]</f>
        <v>1513</v>
      </c>
      <c r="AG3115">
        <f>IF(MIS[[#This Row],[OrderSide]]="SELL",MIS[[#This Row],[VALUE]]-MIS[[#This Row],[LIVE_VALUE]],MIS[[#This Row],[LIVE_VALUE]]-MIS[[#This Row],[VALUE]])</f>
        <v>-864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5" t="str">
        <f>MIS[[#This Row],[TRADING SYMBOL]]</f>
        <v>SENSEX2552081300PE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MS</v>
      </c>
      <c r="AL3115" t="str">
        <f>MIS[[#This Row],[Broker]]</f>
        <v>JM</v>
      </c>
      <c r="AM3115" t="str">
        <f>MIS[[#This Row],[ClientID]]</f>
        <v>12314526</v>
      </c>
    </row>
    <row r="3116" spans="1:39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58.95</v>
      </c>
      <c r="AE3116">
        <f>MIS[[#This Row],[OrderAverageTradedPrice]]*MIS[[#This Row],[OrderQuantity]]</f>
        <v>1841</v>
      </c>
      <c r="AF3116">
        <f>MIS[[#This Row],[LTP]]*MIS[[#This Row],[OrderQuantity]]</f>
        <v>1179</v>
      </c>
      <c r="AG3116">
        <f>IF(MIS[[#This Row],[OrderSide]]="SELL",MIS[[#This Row],[VALUE]]-MIS[[#This Row],[LIVE_VALUE]],MIS[[#This Row],[LIVE_VALUE]]-MIS[[#This Row],[VALUE]])</f>
        <v>-662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6" t="str">
        <f>MIS[[#This Row],[TRADING SYMBOL]]</f>
        <v>SENSEX2552081100PE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MS</v>
      </c>
      <c r="AL3116" t="str">
        <f>MIS[[#This Row],[Broker]]</f>
        <v>JM</v>
      </c>
      <c r="AM3116" t="str">
        <f>MIS[[#This Row],[ClientID]]</f>
        <v>12314526</v>
      </c>
    </row>
    <row r="3117" spans="1:39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66.5</v>
      </c>
      <c r="AE3117">
        <f>MIS[[#This Row],[OrderAverageTradedPrice]]*MIS[[#This Row],[OrderQuantity]]</f>
        <v>2070</v>
      </c>
      <c r="AF3117">
        <f>MIS[[#This Row],[LTP]]*MIS[[#This Row],[OrderQuantity]]</f>
        <v>1330</v>
      </c>
      <c r="AG3117">
        <f>IF(MIS[[#This Row],[OrderSide]]="SELL",MIS[[#This Row],[VALUE]]-MIS[[#This Row],[LIVE_VALUE]],MIS[[#This Row],[LIVE_VALUE]]-MIS[[#This Row],[VALUE]])</f>
        <v>-740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7" t="str">
        <f>MIS[[#This Row],[TRADING SYMBOL]]</f>
        <v>SENSEX2552081200PE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MS</v>
      </c>
      <c r="AL3117" t="str">
        <f>MIS[[#This Row],[Broker]]</f>
        <v>JM</v>
      </c>
      <c r="AM3117" t="str">
        <f>MIS[[#This Row],[ClientID]]</f>
        <v>12314526</v>
      </c>
    </row>
    <row r="3118" spans="1:39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293.05</v>
      </c>
      <c r="AE3118">
        <f>MIS[[#This Row],[OrderAverageTradedPrice]]*MIS[[#This Row],[OrderQuantity]]</f>
        <v>157647.99999999959</v>
      </c>
      <c r="AF3118">
        <f>MIS[[#This Row],[LTP]]*MIS[[#This Row],[OrderQuantity]]</f>
        <v>123081</v>
      </c>
      <c r="AG3118">
        <f>IF(MIS[[#This Row],[OrderSide]]="SELL",MIS[[#This Row],[VALUE]]-MIS[[#This Row],[LIVE_VALUE]],MIS[[#This Row],[LIVE_VALUE]]-MIS[[#This Row],[VALUE]])</f>
        <v>34566.999999999593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8" t="str">
        <f>MIS[[#This Row],[TRADING SYMBOL]]</f>
        <v>SENSEX2552082200PE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NOTREND</v>
      </c>
      <c r="AL3118" t="str">
        <f>MIS[[#This Row],[Broker]]</f>
        <v>MO</v>
      </c>
      <c r="AM3118" t="str">
        <f>MIS[[#This Row],[ClientID]]</f>
        <v>DELD991</v>
      </c>
    </row>
    <row r="3119" spans="1:39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65.75</v>
      </c>
      <c r="AE3119">
        <f>MIS[[#This Row],[OrderAverageTradedPrice]]*MIS[[#This Row],[OrderQuantity]]</f>
        <v>1938</v>
      </c>
      <c r="AF3119">
        <f>MIS[[#This Row],[LTP]]*MIS[[#This Row],[OrderQuantity]]</f>
        <v>1315</v>
      </c>
      <c r="AG3119">
        <f>IF(MIS[[#This Row],[OrderSide]]="SELL",MIS[[#This Row],[VALUE]]-MIS[[#This Row],[LIVE_VALUE]],MIS[[#This Row],[LIVE_VALUE]]-MIS[[#This Row],[VALUE]])</f>
        <v>-623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9" t="str">
        <f>MIS[[#This Row],[TRADING SYMBOL]]</f>
        <v>SENSEX2552083300CE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MS</v>
      </c>
      <c r="AL3119" t="str">
        <f>MIS[[#This Row],[Broker]]</f>
        <v>MO</v>
      </c>
      <c r="AM3119" t="str">
        <f>MIS[[#This Row],[ClientID]]</f>
        <v>OMDLAS1220</v>
      </c>
    </row>
    <row r="3120" spans="1:39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55.45</v>
      </c>
      <c r="AE3120">
        <f>MIS[[#This Row],[OrderAverageTradedPrice]]*MIS[[#This Row],[OrderQuantity]]</f>
        <v>1661</v>
      </c>
      <c r="AF3120">
        <f>MIS[[#This Row],[LTP]]*MIS[[#This Row],[OrderQuantity]]</f>
        <v>1109</v>
      </c>
      <c r="AG3120">
        <f>IF(MIS[[#This Row],[OrderSide]]="SELL",MIS[[#This Row],[VALUE]]-MIS[[#This Row],[LIVE_VALUE]],MIS[[#This Row],[LIVE_VALUE]]-MIS[[#This Row],[VALUE]])</f>
        <v>-552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0" t="str">
        <f>MIS[[#This Row],[TRADING SYMBOL]]</f>
        <v>SENSEX2552083400CE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MS</v>
      </c>
      <c r="AL3120" t="str">
        <f>MIS[[#This Row],[Broker]]</f>
        <v>MO</v>
      </c>
      <c r="AM3120" t="str">
        <f>MIS[[#This Row],[ClientID]]</f>
        <v>OMDLAS1220</v>
      </c>
    </row>
    <row r="3121" spans="1:39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46.6</v>
      </c>
      <c r="AE3121">
        <f>MIS[[#This Row],[OrderAverageTradedPrice]]*MIS[[#This Row],[OrderQuantity]]</f>
        <v>1443</v>
      </c>
      <c r="AF3121">
        <f>MIS[[#This Row],[LTP]]*MIS[[#This Row],[OrderQuantity]]</f>
        <v>932</v>
      </c>
      <c r="AG3121">
        <f>IF(MIS[[#This Row],[OrderSide]]="SELL",MIS[[#This Row],[VALUE]]-MIS[[#This Row],[LIVE_VALUE]],MIS[[#This Row],[LIVE_VALUE]]-MIS[[#This Row],[VALUE]])</f>
        <v>-511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1" t="str">
        <f>MIS[[#This Row],[TRADING SYMBOL]]</f>
        <v>SENSEX2552083500CE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MS</v>
      </c>
      <c r="AL3121" t="str">
        <f>MIS[[#This Row],[Broker]]</f>
        <v>MO</v>
      </c>
      <c r="AM3121" t="str">
        <f>MIS[[#This Row],[ClientID]]</f>
        <v>OMDLAS1220</v>
      </c>
    </row>
    <row r="3122" spans="1:39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75.650000000000006</v>
      </c>
      <c r="AE3122">
        <f>MIS[[#This Row],[OrderAverageTradedPrice]]*MIS[[#This Row],[OrderQuantity]]</f>
        <v>2356</v>
      </c>
      <c r="AF3122">
        <f>MIS[[#This Row],[LTP]]*MIS[[#This Row],[OrderQuantity]]</f>
        <v>1513</v>
      </c>
      <c r="AG3122">
        <f>IF(MIS[[#This Row],[OrderSide]]="SELL",MIS[[#This Row],[VALUE]]-MIS[[#This Row],[LIVE_VALUE]],MIS[[#This Row],[LIVE_VALUE]]-MIS[[#This Row],[VALUE]])</f>
        <v>-843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2" t="str">
        <f>MIS[[#This Row],[TRADING SYMBOL]]</f>
        <v>SENSEX2552081300PE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MS</v>
      </c>
      <c r="AL3122" t="str">
        <f>MIS[[#This Row],[Broker]]</f>
        <v>MO</v>
      </c>
      <c r="AM3122" t="str">
        <f>MIS[[#This Row],[ClientID]]</f>
        <v>OMDLAS1220</v>
      </c>
    </row>
    <row r="3123" spans="1:39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377</v>
      </c>
      <c r="AE3123">
        <f>MIS[[#This Row],[OrderAverageTradedPrice]]*MIS[[#This Row],[OrderQuantity]]</f>
        <v>53418.999999999964</v>
      </c>
      <c r="AF3123">
        <f>MIS[[#This Row],[LTP]]*MIS[[#This Row],[OrderQuantity]]</f>
        <v>45240</v>
      </c>
      <c r="AG3123">
        <f>IF(MIS[[#This Row],[OrderSide]]="SELL",MIS[[#This Row],[VALUE]]-MIS[[#This Row],[LIVE_VALUE]],MIS[[#This Row],[LIVE_VALUE]]-MIS[[#This Row],[VALUE]])</f>
        <v>8178.9999999999636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3" t="str">
        <f>MIS[[#This Row],[TRADING SYMBOL]]</f>
        <v>SENSEX2552082200CE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NOTREND</v>
      </c>
      <c r="AL3123" t="str">
        <f>MIS[[#This Row],[Broker]]</f>
        <v>MO</v>
      </c>
      <c r="AM3123" t="str">
        <f>MIS[[#This Row],[ClientID]]</f>
        <v>OMDLAS1225</v>
      </c>
    </row>
    <row r="3124" spans="1:39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293.05</v>
      </c>
      <c r="AE3124">
        <f>MIS[[#This Row],[OrderAverageTradedPrice]]*MIS[[#This Row],[OrderQuantity]]</f>
        <v>44757</v>
      </c>
      <c r="AF3124">
        <f>MIS[[#This Row],[LTP]]*MIS[[#This Row],[OrderQuantity]]</f>
        <v>35166</v>
      </c>
      <c r="AG3124">
        <f>IF(MIS[[#This Row],[OrderSide]]="SELL",MIS[[#This Row],[VALUE]]-MIS[[#This Row],[LIVE_VALUE]],MIS[[#This Row],[LIVE_VALUE]]-MIS[[#This Row],[VALUE]])</f>
        <v>9591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4" t="str">
        <f>MIS[[#This Row],[TRADING SYMBOL]]</f>
        <v>SENSEX2552082200PE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NOTREND</v>
      </c>
      <c r="AL3124" t="str">
        <f>MIS[[#This Row],[Broker]]</f>
        <v>MO</v>
      </c>
      <c r="AM3124" t="str">
        <f>MIS[[#This Row],[ClientID]]</f>
        <v>OMDLAS1225</v>
      </c>
    </row>
    <row r="3125" spans="1:39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377</v>
      </c>
      <c r="AE3125">
        <f>MIS[[#This Row],[OrderAverageTradedPrice]]*MIS[[#This Row],[OrderQuantity]]</f>
        <v>53482.99999999992</v>
      </c>
      <c r="AF3125">
        <f>MIS[[#This Row],[LTP]]*MIS[[#This Row],[OrderQuantity]]</f>
        <v>45240</v>
      </c>
      <c r="AG3125">
        <f>IF(MIS[[#This Row],[OrderSide]]="SELL",MIS[[#This Row],[VALUE]]-MIS[[#This Row],[LIVE_VALUE]],MIS[[#This Row],[LIVE_VALUE]]-MIS[[#This Row],[VALUE]])</f>
        <v>8242.99999999992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5" t="str">
        <f>MIS[[#This Row],[TRADING SYMBOL]]</f>
        <v>SENSEX2552082200CE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NOTREND</v>
      </c>
      <c r="AL3125" t="str">
        <f>MIS[[#This Row],[Broker]]</f>
        <v>MO</v>
      </c>
      <c r="AM3125" t="str">
        <f>MIS[[#This Row],[ClientID]]</f>
        <v>OMDLAS1226</v>
      </c>
    </row>
    <row r="3126" spans="1:39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293.05</v>
      </c>
      <c r="AE3126">
        <f>MIS[[#This Row],[OrderAverageTradedPrice]]*MIS[[#This Row],[OrderQuantity]]</f>
        <v>44824.99999999992</v>
      </c>
      <c r="AF3126">
        <f>MIS[[#This Row],[LTP]]*MIS[[#This Row],[OrderQuantity]]</f>
        <v>35166</v>
      </c>
      <c r="AG3126">
        <f>IF(MIS[[#This Row],[OrderSide]]="SELL",MIS[[#This Row],[VALUE]]-MIS[[#This Row],[LIVE_VALUE]],MIS[[#This Row],[LIVE_VALUE]]-MIS[[#This Row],[VALUE]])</f>
        <v>9658.99999999992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6" t="str">
        <f>MIS[[#This Row],[TRADING SYMBOL]]</f>
        <v>SENSEX2552082200PE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NOTREND</v>
      </c>
      <c r="AL3126" t="str">
        <f>MIS[[#This Row],[Broker]]</f>
        <v>MO</v>
      </c>
      <c r="AM3126" t="str">
        <f>MIS[[#This Row],[ClientID]]</f>
        <v>OMDLAS1226</v>
      </c>
    </row>
    <row r="3127" spans="1:39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377</v>
      </c>
      <c r="AE3127">
        <f>MIS[[#This Row],[OrderAverageTradedPrice]]*MIS[[#This Row],[OrderQuantity]]</f>
        <v>35560</v>
      </c>
      <c r="AF3127">
        <f>MIS[[#This Row],[LTP]]*MIS[[#This Row],[OrderQuantity]]</f>
        <v>30160</v>
      </c>
      <c r="AG3127">
        <f>IF(MIS[[#This Row],[OrderSide]]="SELL",MIS[[#This Row],[VALUE]]-MIS[[#This Row],[LIVE_VALUE]],MIS[[#This Row],[LIVE_VALUE]]-MIS[[#This Row],[VALUE]])</f>
        <v>5400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7" t="str">
        <f>MIS[[#This Row],[TRADING SYMBOL]]</f>
        <v>SENSEX2552082200CE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NOTREND</v>
      </c>
      <c r="AL3127" t="str">
        <f>MIS[[#This Row],[Broker]]</f>
        <v>MO</v>
      </c>
      <c r="AM3127" t="str">
        <f>MIS[[#This Row],[ClientID]]</f>
        <v>OMDLAS1227</v>
      </c>
    </row>
    <row r="3128" spans="1:39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293.05</v>
      </c>
      <c r="AE3128">
        <f>MIS[[#This Row],[OrderAverageTradedPrice]]*MIS[[#This Row],[OrderQuantity]]</f>
        <v>30044</v>
      </c>
      <c r="AF3128">
        <f>MIS[[#This Row],[LTP]]*MIS[[#This Row],[OrderQuantity]]</f>
        <v>23444</v>
      </c>
      <c r="AG3128">
        <f>IF(MIS[[#This Row],[OrderSide]]="SELL",MIS[[#This Row],[VALUE]]-MIS[[#This Row],[LIVE_VALUE]],MIS[[#This Row],[LIVE_VALUE]]-MIS[[#This Row],[VALUE]])</f>
        <v>6600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8" t="str">
        <f>MIS[[#This Row],[TRADING SYMBOL]]</f>
        <v>SENSEX2552082200PE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NOTREND</v>
      </c>
      <c r="AL3128" t="str">
        <f>MIS[[#This Row],[Broker]]</f>
        <v>MO</v>
      </c>
      <c r="AM3128" t="str">
        <f>MIS[[#This Row],[ClientID]]</f>
        <v>OMDLAS1227</v>
      </c>
    </row>
    <row r="3129" spans="1:39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377</v>
      </c>
      <c r="AE3129">
        <f>MIS[[#This Row],[OrderAverageTradedPrice]]*MIS[[#This Row],[OrderQuantity]]</f>
        <v>62449.99999999992</v>
      </c>
      <c r="AF3129">
        <f>MIS[[#This Row],[LTP]]*MIS[[#This Row],[OrderQuantity]]</f>
        <v>52780</v>
      </c>
      <c r="AG3129">
        <f>IF(MIS[[#This Row],[OrderSide]]="SELL",MIS[[#This Row],[VALUE]]-MIS[[#This Row],[LIVE_VALUE]],MIS[[#This Row],[LIVE_VALUE]]-MIS[[#This Row],[VALUE]])</f>
        <v>9669.99999999992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9" t="str">
        <f>MIS[[#This Row],[TRADING SYMBOL]]</f>
        <v>SENSEX2552082200CE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NOTREND</v>
      </c>
      <c r="AL3129" t="str">
        <f>MIS[[#This Row],[Broker]]</f>
        <v>MO</v>
      </c>
      <c r="AM3129" t="str">
        <f>MIS[[#This Row],[ClientID]]</f>
        <v>OMDLAS1229</v>
      </c>
    </row>
    <row r="3130" spans="1:39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293.05</v>
      </c>
      <c r="AE3130">
        <f>MIS[[#This Row],[OrderAverageTradedPrice]]*MIS[[#This Row],[OrderQuantity]]</f>
        <v>51999.999999999942</v>
      </c>
      <c r="AF3130">
        <f>MIS[[#This Row],[LTP]]*MIS[[#This Row],[OrderQuantity]]</f>
        <v>41027</v>
      </c>
      <c r="AG3130">
        <f>IF(MIS[[#This Row],[OrderSide]]="SELL",MIS[[#This Row],[VALUE]]-MIS[[#This Row],[LIVE_VALUE]],MIS[[#This Row],[LIVE_VALUE]]-MIS[[#This Row],[VALUE]])</f>
        <v>10972.999999999942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0" t="str">
        <f>MIS[[#This Row],[TRADING SYMBOL]]</f>
        <v>SENSEX2552082200PE</v>
      </c>
      <c r="AJ3130" t="str">
        <f>IF(RIGHT(MIS[[#This Row],[Main/Hedge]],4)="MAIN","MAIN","HEDGE")</f>
        <v>MAIN</v>
      </c>
      <c r="AK3130" t="str" cm="1">
        <f t="array" ref="AK3130">_xlfn._xlws.FILTER(Table4[Column1],ISNUMBER(SEARCH(Table4[Column1],MIS[[#This Row],[OrderUniqueIdentifier]])),"")</f>
        <v>NOTREND</v>
      </c>
      <c r="AL3130" t="str">
        <f>MIS[[#This Row],[Broker]]</f>
        <v>MO</v>
      </c>
      <c r="AM3130" t="str">
        <f>MIS[[#This Row],[ClientID]]</f>
        <v>OMDLAS1229</v>
      </c>
    </row>
    <row r="3131" spans="1:39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377</v>
      </c>
      <c r="AE3131">
        <f>MIS[[#This Row],[OrderAverageTradedPrice]]*MIS[[#This Row],[OrderQuantity]]</f>
        <v>62451.999999999964</v>
      </c>
      <c r="AF3131">
        <f>MIS[[#This Row],[LTP]]*MIS[[#This Row],[OrderQuantity]]</f>
        <v>52780</v>
      </c>
      <c r="AG3131">
        <f>IF(MIS[[#This Row],[OrderSide]]="SELL",MIS[[#This Row],[VALUE]]-MIS[[#This Row],[LIVE_VALUE]],MIS[[#This Row],[LIVE_VALUE]]-MIS[[#This Row],[VALUE]])</f>
        <v>9671.9999999999636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1" t="str">
        <f>MIS[[#This Row],[TRADING SYMBOL]]</f>
        <v>SENSEX2552082200CE</v>
      </c>
      <c r="AJ3131" t="str">
        <f>IF(RIGHT(MIS[[#This Row],[Main/Hedge]],4)="MAIN","MAIN","HEDGE")</f>
        <v>MAIN</v>
      </c>
      <c r="AK3131" t="str" cm="1">
        <f t="array" ref="AK3131">_xlfn._xlws.FILTER(Table4[Column1],ISNUMBER(SEARCH(Table4[Column1],MIS[[#This Row],[OrderUniqueIdentifier]])),"")</f>
        <v>NOTREND</v>
      </c>
      <c r="AL3131" t="str">
        <f>MIS[[#This Row],[Broker]]</f>
        <v>MO</v>
      </c>
      <c r="AM3131" t="str">
        <f>MIS[[#This Row],[ClientID]]</f>
        <v>SHSS083</v>
      </c>
    </row>
    <row r="3132" spans="1:39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293.05</v>
      </c>
      <c r="AE3132">
        <f>MIS[[#This Row],[OrderAverageTradedPrice]]*MIS[[#This Row],[OrderQuantity]]</f>
        <v>52215.99999999992</v>
      </c>
      <c r="AF3132">
        <f>MIS[[#This Row],[LTP]]*MIS[[#This Row],[OrderQuantity]]</f>
        <v>41027</v>
      </c>
      <c r="AG3132">
        <f>IF(MIS[[#This Row],[OrderSide]]="SELL",MIS[[#This Row],[VALUE]]-MIS[[#This Row],[LIVE_VALUE]],MIS[[#This Row],[LIVE_VALUE]]-MIS[[#This Row],[VALUE]])</f>
        <v>11188.99999999992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2" t="str">
        <f>MIS[[#This Row],[TRADING SYMBOL]]</f>
        <v>SENSEX2552082200PE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NOTREND</v>
      </c>
      <c r="AL3132" t="str">
        <f>MIS[[#This Row],[Broker]]</f>
        <v>MO</v>
      </c>
      <c r="AM3132" t="str">
        <f>MIS[[#This Row],[ClientID]]</f>
        <v>SHSS083</v>
      </c>
    </row>
    <row r="3133" spans="1:39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55.45</v>
      </c>
      <c r="AE3133">
        <f>MIS[[#This Row],[OrderAverageTradedPrice]]*MIS[[#This Row],[OrderQuantity]]</f>
        <v>18337</v>
      </c>
      <c r="AF3133">
        <f>MIS[[#This Row],[LTP]]*MIS[[#This Row],[OrderQuantity]]</f>
        <v>12199</v>
      </c>
      <c r="AG3133">
        <f>IF(MIS[[#This Row],[OrderSide]]="SELL",MIS[[#This Row],[VALUE]]-MIS[[#This Row],[LIVE_VALUE]],MIS[[#This Row],[LIVE_VALUE]]-MIS[[#This Row],[VALUE]])</f>
        <v>-6138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3" t="str">
        <f>MIS[[#This Row],[TRADING SYMBOL]]</f>
        <v>SENSEX2552083400CE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MS</v>
      </c>
      <c r="AL3133" t="str">
        <f>MIS[[#This Row],[Broker]]</f>
        <v>XTS</v>
      </c>
      <c r="AM3133" t="str">
        <f>MIS[[#This Row],[ClientID]]</f>
        <v>FIXAKE0000</v>
      </c>
    </row>
    <row r="3134" spans="1:39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46.6</v>
      </c>
      <c r="AE3134">
        <f>MIS[[#This Row],[OrderAverageTradedPrice]]*MIS[[#This Row],[OrderQuantity]]</f>
        <v>15873.000000000002</v>
      </c>
      <c r="AF3134">
        <f>MIS[[#This Row],[LTP]]*MIS[[#This Row],[OrderQuantity]]</f>
        <v>10252</v>
      </c>
      <c r="AG3134">
        <f>IF(MIS[[#This Row],[OrderSide]]="SELL",MIS[[#This Row],[VALUE]]-MIS[[#This Row],[LIVE_VALUE]],MIS[[#This Row],[LIVE_VALUE]]-MIS[[#This Row],[VALUE]])</f>
        <v>-5621.0000000000018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4" t="str">
        <f>MIS[[#This Row],[TRADING SYMBOL]]</f>
        <v>SENSEX2552083500CE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MS</v>
      </c>
      <c r="AL3134" t="str">
        <f>MIS[[#This Row],[Broker]]</f>
        <v>XTS</v>
      </c>
      <c r="AM3134" t="str">
        <f>MIS[[#This Row],[ClientID]]</f>
        <v>FIXAKE0000</v>
      </c>
    </row>
    <row r="3135" spans="1:39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75.650000000000006</v>
      </c>
      <c r="AE3135">
        <f>MIS[[#This Row],[OrderAverageTradedPrice]]*MIS[[#This Row],[OrderQuantity]]</f>
        <v>25925.99999999988</v>
      </c>
      <c r="AF3135">
        <f>MIS[[#This Row],[LTP]]*MIS[[#This Row],[OrderQuantity]]</f>
        <v>16643</v>
      </c>
      <c r="AG3135">
        <f>IF(MIS[[#This Row],[OrderSide]]="SELL",MIS[[#This Row],[VALUE]]-MIS[[#This Row],[LIVE_VALUE]],MIS[[#This Row],[LIVE_VALUE]]-MIS[[#This Row],[VALUE]])</f>
        <v>-9282.9999999998799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5" t="str">
        <f>MIS[[#This Row],[TRADING SYMBOL]]</f>
        <v>SENSEX2552081300PE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MS</v>
      </c>
      <c r="AL3135" t="str">
        <f>MIS[[#This Row],[Broker]]</f>
        <v>XTS</v>
      </c>
      <c r="AM3135" t="str">
        <f>MIS[[#This Row],[ClientID]]</f>
        <v>FIXAKE0000</v>
      </c>
    </row>
    <row r="3136" spans="1:39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4.55</v>
      </c>
      <c r="AE3136">
        <f>MIS[[#This Row],[OrderAverageTradedPrice]]*MIS[[#This Row],[OrderQuantity]]</f>
        <v>1650</v>
      </c>
      <c r="AF3136">
        <f>MIS[[#This Row],[LTP]]*MIS[[#This Row],[OrderQuantity]]</f>
        <v>1365</v>
      </c>
      <c r="AG3136">
        <f>IF(MIS[[#This Row],[OrderSide]]="SELL",MIS[[#This Row],[VALUE]]-MIS[[#This Row],[LIVE_VALUE]],MIS[[#This Row],[LIVE_VALUE]]-MIS[[#This Row],[VALUE]])</f>
        <v>-285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6" t="str">
        <f>MIS[[#This Row],[TRADING SYMBOL]]</f>
        <v>NIFTY2552223700PE</v>
      </c>
      <c r="AJ3136" t="str">
        <f>IF(RIGHT(MIS[[#This Row],[Main/Hedge]],4)="MAIN","MAIN","HEDGE")</f>
        <v>HEDGE</v>
      </c>
      <c r="AK3136" t="str" cm="1">
        <f t="array" ref="AK3136">_xlfn._xlws.FILTER(Table4[Column1],ISNUMBER(SEARCH(Table4[Column1],MIS[[#This Row],[OrderUniqueIdentifier]])),"")</f>
        <v>LONGSHORT</v>
      </c>
      <c r="AL3136" t="str">
        <f>MIS[[#This Row],[Broker]]</f>
        <v>AR</v>
      </c>
      <c r="AM3136" t="str">
        <f>MIS[[#This Row],[ClientID]]</f>
        <v>GKOHNS211</v>
      </c>
    </row>
    <row r="3137" spans="1:39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4.55</v>
      </c>
      <c r="AE3137">
        <f>MIS[[#This Row],[OrderAverageTradedPrice]]*MIS[[#This Row],[OrderQuantity]]</f>
        <v>1650</v>
      </c>
      <c r="AF3137">
        <f>MIS[[#This Row],[LTP]]*MIS[[#This Row],[OrderQuantity]]</f>
        <v>1365</v>
      </c>
      <c r="AG3137">
        <f>IF(MIS[[#This Row],[OrderSide]]="SELL",MIS[[#This Row],[VALUE]]-MIS[[#This Row],[LIVE_VALUE]],MIS[[#This Row],[LIVE_VALUE]]-MIS[[#This Row],[VALUE]])</f>
        <v>-285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7" t="str">
        <f>MIS[[#This Row],[TRADING SYMBOL]]</f>
        <v>NIFTY2552223700PE</v>
      </c>
      <c r="AJ3137" t="str">
        <f>IF(RIGHT(MIS[[#This Row],[Main/Hedge]],4)="MAIN","MAIN","HEDGE")</f>
        <v>HEDGE</v>
      </c>
      <c r="AK3137" t="str" cm="1">
        <f t="array" ref="AK3137">_xlfn._xlws.FILTER(Table4[Column1],ISNUMBER(SEARCH(Table4[Column1],MIS[[#This Row],[OrderUniqueIdentifier]])),"")</f>
        <v>LONGSHORT</v>
      </c>
      <c r="AL3137" t="str">
        <f>MIS[[#This Row],[Broker]]</f>
        <v>AR</v>
      </c>
      <c r="AM3137" t="str">
        <f>MIS[[#This Row],[ClientID]]</f>
        <v>JPF1A195</v>
      </c>
    </row>
    <row r="3138" spans="1:39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7.35</v>
      </c>
      <c r="AE3138">
        <f>MIS[[#This Row],[OrderAverageTradedPrice]]*MIS[[#This Row],[OrderQuantity]]</f>
        <v>1524</v>
      </c>
      <c r="AF3138">
        <f>MIS[[#This Row],[LTP]]*MIS[[#This Row],[OrderQuantity]]</f>
        <v>882</v>
      </c>
      <c r="AG3138">
        <f>IF(MIS[[#This Row],[OrderSide]]="SELL",MIS[[#This Row],[VALUE]]-MIS[[#This Row],[LIVE_VALUE]],MIS[[#This Row],[LIVE_VALUE]]-MIS[[#This Row],[VALUE]])</f>
        <v>-642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8" t="str">
        <f>MIS[[#This Row],[TRADING SYMBOL]]</f>
        <v>SENSEX2552084700CE</v>
      </c>
      <c r="AJ3138" t="str">
        <f>IF(RIGHT(MIS[[#This Row],[Main/Hedge]],4)="MAIN","MAIN","HEDGE")</f>
        <v>HEDGE</v>
      </c>
      <c r="AK3138" t="str" cm="1">
        <f t="array" ref="AK3138">_xlfn._xlws.FILTER(Table4[Column1],ISNUMBER(SEARCH(Table4[Column1],MIS[[#This Row],[OrderUniqueIdentifier]])),"")</f>
        <v>LONGSHORT</v>
      </c>
      <c r="AL3138" t="str">
        <f>MIS[[#This Row],[Broker]]</f>
        <v>AR</v>
      </c>
      <c r="AM3138" t="str">
        <f>MIS[[#This Row],[ClientID]]</f>
        <v>JPF1A195</v>
      </c>
    </row>
    <row r="3139" spans="1:39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4.55</v>
      </c>
      <c r="AE3139">
        <f>MIS[[#This Row],[OrderAverageTradedPrice]]*MIS[[#This Row],[OrderQuantity]]</f>
        <v>1237.5</v>
      </c>
      <c r="AF3139">
        <f>MIS[[#This Row],[LTP]]*MIS[[#This Row],[OrderQuantity]]</f>
        <v>1023.75</v>
      </c>
      <c r="AG3139">
        <f>IF(MIS[[#This Row],[OrderSide]]="SELL",MIS[[#This Row],[VALUE]]-MIS[[#This Row],[LIVE_VALUE]],MIS[[#This Row],[LIVE_VALUE]]-MIS[[#This Row],[VALUE]])</f>
        <v>-213.75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9" t="str">
        <f>MIS[[#This Row],[TRADING SYMBOL]]</f>
        <v>NIFTY2552223700PE</v>
      </c>
      <c r="AJ3139" t="str">
        <f>IF(RIGHT(MIS[[#This Row],[Main/Hedge]],4)="MAIN","MAIN","HEDGE")</f>
        <v>HEDGE</v>
      </c>
      <c r="AK3139" t="str" cm="1">
        <f t="array" ref="AK3139">_xlfn._xlws.FILTER(Table4[Column1],ISNUMBER(SEARCH(Table4[Column1],MIS[[#This Row],[OrderUniqueIdentifier]])),"")</f>
        <v>LONGSHORT</v>
      </c>
      <c r="AL3139" t="str">
        <f>MIS[[#This Row],[Broker]]</f>
        <v>AR</v>
      </c>
      <c r="AM3139" t="str">
        <f>MIS[[#This Row],[ClientID]]</f>
        <v>JPF1A229</v>
      </c>
    </row>
    <row r="3140" spans="1:39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7.35</v>
      </c>
      <c r="AE3140">
        <f>MIS[[#This Row],[OrderAverageTradedPrice]]*MIS[[#This Row],[OrderQuantity]]</f>
        <v>1016</v>
      </c>
      <c r="AF3140">
        <f>MIS[[#This Row],[LTP]]*MIS[[#This Row],[OrderQuantity]]</f>
        <v>588</v>
      </c>
      <c r="AG3140">
        <f>IF(MIS[[#This Row],[OrderSide]]="SELL",MIS[[#This Row],[VALUE]]-MIS[[#This Row],[LIVE_VALUE]],MIS[[#This Row],[LIVE_VALUE]]-MIS[[#This Row],[VALUE]])</f>
        <v>-428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0" t="str">
        <f>MIS[[#This Row],[TRADING SYMBOL]]</f>
        <v>SENSEX2552084700CE</v>
      </c>
      <c r="AJ3140" t="str">
        <f>IF(RIGHT(MIS[[#This Row],[Main/Hedge]],4)="MAIN","MAIN","HEDGE")</f>
        <v>HEDGE</v>
      </c>
      <c r="AK3140" t="str" cm="1">
        <f t="array" ref="AK3140">_xlfn._xlws.FILTER(Table4[Column1],ISNUMBER(SEARCH(Table4[Column1],MIS[[#This Row],[OrderUniqueIdentifier]])),"")</f>
        <v>LONGSHORT</v>
      </c>
      <c r="AL3140" t="str">
        <f>MIS[[#This Row],[Broker]]</f>
        <v>AR</v>
      </c>
      <c r="AM3140" t="str">
        <f>MIS[[#This Row],[ClientID]]</f>
        <v>JPF1A229</v>
      </c>
    </row>
    <row r="3141" spans="1:39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4.55</v>
      </c>
      <c r="AE3141">
        <f>MIS[[#This Row],[OrderAverageTradedPrice]]*MIS[[#This Row],[OrderQuantity]]</f>
        <v>412.5</v>
      </c>
      <c r="AF3141">
        <f>MIS[[#This Row],[LTP]]*MIS[[#This Row],[OrderQuantity]]</f>
        <v>341.25</v>
      </c>
      <c r="AG3141">
        <f>IF(MIS[[#This Row],[OrderSide]]="SELL",MIS[[#This Row],[VALUE]]-MIS[[#This Row],[LIVE_VALUE]],MIS[[#This Row],[LIVE_VALUE]]-MIS[[#This Row],[VALUE]])</f>
        <v>-71.25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1" t="str">
        <f>MIS[[#This Row],[TRADING SYMBOL]]</f>
        <v>NIFTY2552223700PE</v>
      </c>
      <c r="AJ3141" t="str">
        <f>IF(RIGHT(MIS[[#This Row],[Main/Hedge]],4)="MAIN","MAIN","HEDGE")</f>
        <v>HEDGE</v>
      </c>
      <c r="AK3141" t="str" cm="1">
        <f t="array" ref="AK3141">_xlfn._xlws.FILTER(Table4[Column1],ISNUMBER(SEARCH(Table4[Column1],MIS[[#This Row],[OrderUniqueIdentifier]])),"")</f>
        <v>LONGSHORT</v>
      </c>
      <c r="AL3141" t="str">
        <f>MIS[[#This Row],[Broker]]</f>
        <v>AR</v>
      </c>
      <c r="AM3141" t="str">
        <f>MIS[[#This Row],[ClientID]]</f>
        <v>JPF1L102</v>
      </c>
    </row>
    <row r="3142" spans="1:39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7.35</v>
      </c>
      <c r="AE3142">
        <f>MIS[[#This Row],[OrderAverageTradedPrice]]*MIS[[#This Row],[OrderQuantity]]</f>
        <v>508</v>
      </c>
      <c r="AF3142">
        <f>MIS[[#This Row],[LTP]]*MIS[[#This Row],[OrderQuantity]]</f>
        <v>294</v>
      </c>
      <c r="AG3142">
        <f>IF(MIS[[#This Row],[OrderSide]]="SELL",MIS[[#This Row],[VALUE]]-MIS[[#This Row],[LIVE_VALUE]],MIS[[#This Row],[LIVE_VALUE]]-MIS[[#This Row],[VALUE]])</f>
        <v>-214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2" t="str">
        <f>MIS[[#This Row],[TRADING SYMBOL]]</f>
        <v>SENSEX2552084700CE</v>
      </c>
      <c r="AJ3142" t="str">
        <f>IF(RIGHT(MIS[[#This Row],[Main/Hedge]],4)="MAIN","MAIN","HEDGE")</f>
        <v>HEDGE</v>
      </c>
      <c r="AK3142" t="str" cm="1">
        <f t="array" ref="AK3142">_xlfn._xlws.FILTER(Table4[Column1],ISNUMBER(SEARCH(Table4[Column1],MIS[[#This Row],[OrderUniqueIdentifier]])),"")</f>
        <v>LONGSHORT</v>
      </c>
      <c r="AL3142" t="str">
        <f>MIS[[#This Row],[Broker]]</f>
        <v>AR</v>
      </c>
      <c r="AM3142" t="str">
        <f>MIS[[#This Row],[ClientID]]</f>
        <v>JPF1L102</v>
      </c>
    </row>
    <row r="3143" spans="1:39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7.35</v>
      </c>
      <c r="AE3143">
        <f>MIS[[#This Row],[OrderAverageTradedPrice]]*MIS[[#This Row],[OrderQuantity]]</f>
        <v>506</v>
      </c>
      <c r="AF3143">
        <f>MIS[[#This Row],[LTP]]*MIS[[#This Row],[OrderQuantity]]</f>
        <v>294</v>
      </c>
      <c r="AG3143">
        <f>IF(MIS[[#This Row],[OrderSide]]="SELL",MIS[[#This Row],[VALUE]]-MIS[[#This Row],[LIVE_VALUE]],MIS[[#This Row],[LIVE_VALUE]]-MIS[[#This Row],[VALUE]])</f>
        <v>-212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3" t="str">
        <f>MIS[[#This Row],[TRADING SYMBOL]]</f>
        <v>SENSEX2552084700CE</v>
      </c>
      <c r="AJ3143" t="str">
        <f>IF(RIGHT(MIS[[#This Row],[Main/Hedge]],4)="MAIN","MAIN","HEDGE")</f>
        <v>HEDGE</v>
      </c>
      <c r="AK3143" t="str" cm="1">
        <f t="array" ref="AK3143">_xlfn._xlws.FILTER(Table4[Column1],ISNUMBER(SEARCH(Table4[Column1],MIS[[#This Row],[OrderUniqueIdentifier]])),"")</f>
        <v>LONGSHORT</v>
      </c>
      <c r="AL3143" t="str">
        <f>MIS[[#This Row],[Broker]]</f>
        <v>AR</v>
      </c>
      <c r="AM3143" t="str">
        <f>MIS[[#This Row],[ClientID]]</f>
        <v>JPF1M106</v>
      </c>
    </row>
    <row r="3144" spans="1:39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4.55</v>
      </c>
      <c r="AE3144">
        <f>MIS[[#This Row],[OrderAverageTradedPrice]]*MIS[[#This Row],[OrderQuantity]]</f>
        <v>2062.5</v>
      </c>
      <c r="AF3144">
        <f>MIS[[#This Row],[LTP]]*MIS[[#This Row],[OrderQuantity]]</f>
        <v>1706.25</v>
      </c>
      <c r="AG3144">
        <f>IF(MIS[[#This Row],[OrderSide]]="SELL",MIS[[#This Row],[VALUE]]-MIS[[#This Row],[LIVE_VALUE]],MIS[[#This Row],[LIVE_VALUE]]-MIS[[#This Row],[VALUE]])</f>
        <v>-356.25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4" t="str">
        <f>MIS[[#This Row],[TRADING SYMBOL]]</f>
        <v>NIFTY2552223700PE</v>
      </c>
      <c r="AJ3144" t="str">
        <f>IF(RIGHT(MIS[[#This Row],[Main/Hedge]],4)="MAIN","MAIN","HEDGE")</f>
        <v>HEDGE</v>
      </c>
      <c r="AK3144" t="str" cm="1">
        <f t="array" ref="AK3144">_xlfn._xlws.FILTER(Table4[Column1],ISNUMBER(SEARCH(Table4[Column1],MIS[[#This Row],[OrderUniqueIdentifier]])),"")</f>
        <v>LONGSHORT</v>
      </c>
      <c r="AL3144" t="str">
        <f>MIS[[#This Row],[Broker]]</f>
        <v>AR</v>
      </c>
      <c r="AM3144" t="str">
        <f>MIS[[#This Row],[ClientID]]</f>
        <v>JPF1M176</v>
      </c>
    </row>
    <row r="3145" spans="1:39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4.55</v>
      </c>
      <c r="AE3145">
        <f>MIS[[#This Row],[OrderAverageTradedPrice]]*MIS[[#This Row],[OrderQuantity]]</f>
        <v>1650</v>
      </c>
      <c r="AF3145">
        <f>MIS[[#This Row],[LTP]]*MIS[[#This Row],[OrderQuantity]]</f>
        <v>1365</v>
      </c>
      <c r="AG3145">
        <f>IF(MIS[[#This Row],[OrderSide]]="SELL",MIS[[#This Row],[VALUE]]-MIS[[#This Row],[LIVE_VALUE]],MIS[[#This Row],[LIVE_VALUE]]-MIS[[#This Row],[VALUE]])</f>
        <v>-285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5" t="str">
        <f>MIS[[#This Row],[TRADING SYMBOL]]</f>
        <v>NIFTY2552223700PE</v>
      </c>
      <c r="AJ3145" t="str">
        <f>IF(RIGHT(MIS[[#This Row],[Main/Hedge]],4)="MAIN","MAIN","HEDGE")</f>
        <v>HEDGE</v>
      </c>
      <c r="AK3145" t="str" cm="1">
        <f t="array" ref="AK3145">_xlfn._xlws.FILTER(Table4[Column1],ISNUMBER(SEARCH(Table4[Column1],MIS[[#This Row],[OrderUniqueIdentifier]])),"")</f>
        <v>LONGSHORT</v>
      </c>
      <c r="AL3145" t="str">
        <f>MIS[[#This Row],[Broker]]</f>
        <v>AR</v>
      </c>
      <c r="AM3145" t="str">
        <f>MIS[[#This Row],[ClientID]]</f>
        <v>JPF1N112</v>
      </c>
    </row>
    <row r="3146" spans="1:39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7.35</v>
      </c>
      <c r="AE3146">
        <f>MIS[[#This Row],[OrderAverageTradedPrice]]*MIS[[#This Row],[OrderQuantity]]</f>
        <v>1524</v>
      </c>
      <c r="AF3146">
        <f>MIS[[#This Row],[LTP]]*MIS[[#This Row],[OrderQuantity]]</f>
        <v>882</v>
      </c>
      <c r="AG3146">
        <f>IF(MIS[[#This Row],[OrderSide]]="SELL",MIS[[#This Row],[VALUE]]-MIS[[#This Row],[LIVE_VALUE]],MIS[[#This Row],[LIVE_VALUE]]-MIS[[#This Row],[VALUE]])</f>
        <v>-642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6" t="str">
        <f>MIS[[#This Row],[TRADING SYMBOL]]</f>
        <v>SENSEX2552084700CE</v>
      </c>
      <c r="AJ3146" t="str">
        <f>IF(RIGHT(MIS[[#This Row],[Main/Hedge]],4)="MAIN","MAIN","HEDGE")</f>
        <v>HEDGE</v>
      </c>
      <c r="AK3146" t="str" cm="1">
        <f t="array" ref="AK3146">_xlfn._xlws.FILTER(Table4[Column1],ISNUMBER(SEARCH(Table4[Column1],MIS[[#This Row],[OrderUniqueIdentifier]])),"")</f>
        <v>LONGSHORT</v>
      </c>
      <c r="AL3146" t="str">
        <f>MIS[[#This Row],[Broker]]</f>
        <v>AR</v>
      </c>
      <c r="AM3146" t="str">
        <f>MIS[[#This Row],[ClientID]]</f>
        <v>JPF1N112</v>
      </c>
    </row>
    <row r="3147" spans="1:39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4.55</v>
      </c>
      <c r="AE3147">
        <f>MIS[[#This Row],[OrderAverageTradedPrice]]*MIS[[#This Row],[OrderQuantity]]</f>
        <v>825</v>
      </c>
      <c r="AF3147">
        <f>MIS[[#This Row],[LTP]]*MIS[[#This Row],[OrderQuantity]]</f>
        <v>682.5</v>
      </c>
      <c r="AG3147">
        <f>IF(MIS[[#This Row],[OrderSide]]="SELL",MIS[[#This Row],[VALUE]]-MIS[[#This Row],[LIVE_VALUE]],MIS[[#This Row],[LIVE_VALUE]]-MIS[[#This Row],[VALUE]])</f>
        <v>-142.5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7" t="str">
        <f>MIS[[#This Row],[TRADING SYMBOL]]</f>
        <v>NIFTY2552223700PE</v>
      </c>
      <c r="AJ3147" t="str">
        <f>IF(RIGHT(MIS[[#This Row],[Main/Hedge]],4)="MAIN","MAIN","HEDGE")</f>
        <v>HEDGE</v>
      </c>
      <c r="AK3147" t="str" cm="1">
        <f t="array" ref="AK3147">_xlfn._xlws.FILTER(Table4[Column1],ISNUMBER(SEARCH(Table4[Column1],MIS[[#This Row],[OrderUniqueIdentifier]])),"")</f>
        <v>LONGSHORT</v>
      </c>
      <c r="AL3147" t="str">
        <f>MIS[[#This Row],[Broker]]</f>
        <v>AR</v>
      </c>
      <c r="AM3147" t="str">
        <f>MIS[[#This Row],[ClientID]]</f>
        <v>JPF1N171</v>
      </c>
    </row>
    <row r="3148" spans="1:39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7.35</v>
      </c>
      <c r="AE3148">
        <f>MIS[[#This Row],[OrderAverageTradedPrice]]*MIS[[#This Row],[OrderQuantity]]</f>
        <v>762</v>
      </c>
      <c r="AF3148">
        <f>MIS[[#This Row],[LTP]]*MIS[[#This Row],[OrderQuantity]]</f>
        <v>441</v>
      </c>
      <c r="AG3148">
        <f>IF(MIS[[#This Row],[OrderSide]]="SELL",MIS[[#This Row],[VALUE]]-MIS[[#This Row],[LIVE_VALUE]],MIS[[#This Row],[LIVE_VALUE]]-MIS[[#This Row],[VALUE]])</f>
        <v>-321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8" t="str">
        <f>MIS[[#This Row],[TRADING SYMBOL]]</f>
        <v>SENSEX2552084700CE</v>
      </c>
      <c r="AJ3148" t="str">
        <f>IF(RIGHT(MIS[[#This Row],[Main/Hedge]],4)="MAIN","MAIN","HEDGE")</f>
        <v>HEDGE</v>
      </c>
      <c r="AK3148" t="str" cm="1">
        <f t="array" ref="AK3148">_xlfn._xlws.FILTER(Table4[Column1],ISNUMBER(SEARCH(Table4[Column1],MIS[[#This Row],[OrderUniqueIdentifier]])),"")</f>
        <v>LONGSHORT</v>
      </c>
      <c r="AL3148" t="str">
        <f>MIS[[#This Row],[Broker]]</f>
        <v>AR</v>
      </c>
      <c r="AM3148" t="str">
        <f>MIS[[#This Row],[ClientID]]</f>
        <v>JPF1N171</v>
      </c>
    </row>
    <row r="3149" spans="1:39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7.35</v>
      </c>
      <c r="AE3149">
        <f>MIS[[#This Row],[OrderAverageTradedPrice]]*MIS[[#This Row],[OrderQuantity]]</f>
        <v>508</v>
      </c>
      <c r="AF3149">
        <f>MIS[[#This Row],[LTP]]*MIS[[#This Row],[OrderQuantity]]</f>
        <v>294</v>
      </c>
      <c r="AG3149">
        <f>IF(MIS[[#This Row],[OrderSide]]="SELL",MIS[[#This Row],[VALUE]]-MIS[[#This Row],[LIVE_VALUE]],MIS[[#This Row],[LIVE_VALUE]]-MIS[[#This Row],[VALUE]])</f>
        <v>-214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9" t="str">
        <f>MIS[[#This Row],[TRADING SYMBOL]]</f>
        <v>SENSEX2552084700CE</v>
      </c>
      <c r="AJ3149" t="str">
        <f>IF(RIGHT(MIS[[#This Row],[Main/Hedge]],4)="MAIN","MAIN","HEDGE")</f>
        <v>HEDGE</v>
      </c>
      <c r="AK3149" t="str" cm="1">
        <f t="array" ref="AK3149">_xlfn._xlws.FILTER(Table4[Column1],ISNUMBER(SEARCH(Table4[Column1],MIS[[#This Row],[OrderUniqueIdentifier]])),"")</f>
        <v>LONGSHORT</v>
      </c>
      <c r="AL3149" t="str">
        <f>MIS[[#This Row],[Broker]]</f>
        <v>AR</v>
      </c>
      <c r="AM3149" t="str">
        <f>MIS[[#This Row],[ClientID]]</f>
        <v>JPF1N180</v>
      </c>
    </row>
    <row r="3150" spans="1:39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4.55</v>
      </c>
      <c r="AE3150">
        <f>MIS[[#This Row],[OrderAverageTradedPrice]]*MIS[[#This Row],[OrderQuantity]]</f>
        <v>1635</v>
      </c>
      <c r="AF3150">
        <f>MIS[[#This Row],[LTP]]*MIS[[#This Row],[OrderQuantity]]</f>
        <v>1365</v>
      </c>
      <c r="AG3150">
        <f>IF(MIS[[#This Row],[OrderSide]]="SELL",MIS[[#This Row],[VALUE]]-MIS[[#This Row],[LIVE_VALUE]],MIS[[#This Row],[LIVE_VALUE]]-MIS[[#This Row],[VALUE]])</f>
        <v>-270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0" t="str">
        <f>MIS[[#This Row],[TRADING SYMBOL]]</f>
        <v>NIFTY2552223700PE</v>
      </c>
      <c r="AJ3150" t="str">
        <f>IF(RIGHT(MIS[[#This Row],[Main/Hedge]],4)="MAIN","MAIN","HEDGE")</f>
        <v>HEDGE</v>
      </c>
      <c r="AK3150" t="str" cm="1">
        <f t="array" ref="AK3150">_xlfn._xlws.FILTER(Table4[Column1],ISNUMBER(SEARCH(Table4[Column1],MIS[[#This Row],[OrderUniqueIdentifier]])),"")</f>
        <v>LONGSHORT</v>
      </c>
      <c r="AL3150" t="str">
        <f>MIS[[#This Row],[Broker]]</f>
        <v>AR</v>
      </c>
      <c r="AM3150" t="str">
        <f>MIS[[#This Row],[ClientID]]</f>
        <v>JPF1P164</v>
      </c>
    </row>
    <row r="3151" spans="1:39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7.35</v>
      </c>
      <c r="AE3151">
        <f>MIS[[#This Row],[OrderAverageTradedPrice]]*MIS[[#This Row],[OrderQuantity]]</f>
        <v>1012</v>
      </c>
      <c r="AF3151">
        <f>MIS[[#This Row],[LTP]]*MIS[[#This Row],[OrderQuantity]]</f>
        <v>588</v>
      </c>
      <c r="AG3151">
        <f>IF(MIS[[#This Row],[OrderSide]]="SELL",MIS[[#This Row],[VALUE]]-MIS[[#This Row],[LIVE_VALUE]],MIS[[#This Row],[LIVE_VALUE]]-MIS[[#This Row],[VALUE]])</f>
        <v>-424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1" t="str">
        <f>MIS[[#This Row],[TRADING SYMBOL]]</f>
        <v>SENSEX2552084700CE</v>
      </c>
      <c r="AJ3151" t="str">
        <f>IF(RIGHT(MIS[[#This Row],[Main/Hedge]],4)="MAIN","MAIN","HEDGE")</f>
        <v>HEDGE</v>
      </c>
      <c r="AK3151" t="str" cm="1">
        <f t="array" ref="AK3151">_xlfn._xlws.FILTER(Table4[Column1],ISNUMBER(SEARCH(Table4[Column1],MIS[[#This Row],[OrderUniqueIdentifier]])),"")</f>
        <v>LONGSHORT</v>
      </c>
      <c r="AL3151" t="str">
        <f>MIS[[#This Row],[Broker]]</f>
        <v>AR</v>
      </c>
      <c r="AM3151" t="str">
        <f>MIS[[#This Row],[ClientID]]</f>
        <v>JPF1R123</v>
      </c>
    </row>
    <row r="3152" spans="1:39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7.35</v>
      </c>
      <c r="AE3152">
        <f>MIS[[#This Row],[OrderAverageTradedPrice]]*MIS[[#This Row],[OrderQuantity]]</f>
        <v>1524</v>
      </c>
      <c r="AF3152">
        <f>MIS[[#This Row],[LTP]]*MIS[[#This Row],[OrderQuantity]]</f>
        <v>882</v>
      </c>
      <c r="AG3152">
        <f>IF(MIS[[#This Row],[OrderSide]]="SELL",MIS[[#This Row],[VALUE]]-MIS[[#This Row],[LIVE_VALUE]],MIS[[#This Row],[LIVE_VALUE]]-MIS[[#This Row],[VALUE]])</f>
        <v>-642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2" t="str">
        <f>MIS[[#This Row],[TRADING SYMBOL]]</f>
        <v>SENSEX2552084700CE</v>
      </c>
      <c r="AJ3152" t="str">
        <f>IF(RIGHT(MIS[[#This Row],[Main/Hedge]],4)="MAIN","MAIN","HEDGE")</f>
        <v>HEDGE</v>
      </c>
      <c r="AK3152" t="str" cm="1">
        <f t="array" ref="AK3152">_xlfn._xlws.FILTER(Table4[Column1],ISNUMBER(SEARCH(Table4[Column1],MIS[[#This Row],[OrderUniqueIdentifier]])),"")</f>
        <v>LONGSHORT</v>
      </c>
      <c r="AL3152" t="str">
        <f>MIS[[#This Row],[Broker]]</f>
        <v>AR</v>
      </c>
      <c r="AM3152" t="str">
        <f>MIS[[#This Row],[ClientID]]</f>
        <v>JPF1V110</v>
      </c>
    </row>
    <row r="3153" spans="1:39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4.55</v>
      </c>
      <c r="AE3153">
        <f>MIS[[#This Row],[OrderAverageTradedPrice]]*MIS[[#This Row],[OrderQuantity]]</f>
        <v>408.75</v>
      </c>
      <c r="AF3153">
        <f>MIS[[#This Row],[LTP]]*MIS[[#This Row],[OrderQuantity]]</f>
        <v>341.25</v>
      </c>
      <c r="AG3153">
        <f>IF(MIS[[#This Row],[OrderSide]]="SELL",MIS[[#This Row],[VALUE]]-MIS[[#This Row],[LIVE_VALUE]],MIS[[#This Row],[LIVE_VALUE]]-MIS[[#This Row],[VALUE]])</f>
        <v>-67.5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3" t="str">
        <f>MIS[[#This Row],[TRADING SYMBOL]]</f>
        <v>NIFTY2552223700PE</v>
      </c>
      <c r="AJ3153" t="str">
        <f>IF(RIGHT(MIS[[#This Row],[Main/Hedge]],4)="MAIN","MAIN","HEDGE")</f>
        <v>HEDGE</v>
      </c>
      <c r="AK3153" t="str" cm="1">
        <f t="array" ref="AK3153">_xlfn._xlws.FILTER(Table4[Column1],ISNUMBER(SEARCH(Table4[Column1],MIS[[#This Row],[OrderUniqueIdentifier]])),"")</f>
        <v>LONGSHORT</v>
      </c>
      <c r="AL3153" t="str">
        <f>MIS[[#This Row],[Broker]]</f>
        <v>AR</v>
      </c>
      <c r="AM3153" t="str">
        <f>MIS[[#This Row],[ClientID]]</f>
        <v>JPF1V164</v>
      </c>
    </row>
    <row r="3154" spans="1:39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4.55</v>
      </c>
      <c r="AE3154">
        <f>MIS[[#This Row],[OrderAverageTradedPrice]]*MIS[[#This Row],[OrderQuantity]]</f>
        <v>825</v>
      </c>
      <c r="AF3154">
        <f>MIS[[#This Row],[LTP]]*MIS[[#This Row],[OrderQuantity]]</f>
        <v>682.5</v>
      </c>
      <c r="AG3154">
        <f>IF(MIS[[#This Row],[OrderSide]]="SELL",MIS[[#This Row],[VALUE]]-MIS[[#This Row],[LIVE_VALUE]],MIS[[#This Row],[LIVE_VALUE]]-MIS[[#This Row],[VALUE]])</f>
        <v>-142.5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4" t="str">
        <f>MIS[[#This Row],[TRADING SYMBOL]]</f>
        <v>NIFTY2552223700PE</v>
      </c>
      <c r="AJ3154" t="str">
        <f>IF(RIGHT(MIS[[#This Row],[Main/Hedge]],4)="MAIN","MAIN","HEDGE")</f>
        <v>HEDGE</v>
      </c>
      <c r="AK3154" t="str" cm="1">
        <f t="array" ref="AK3154">_xlfn._xlws.FILTER(Table4[Column1],ISNUMBER(SEARCH(Table4[Column1],MIS[[#This Row],[OrderUniqueIdentifier]])),"")</f>
        <v>LONGSHORT</v>
      </c>
      <c r="AL3154" t="str">
        <f>MIS[[#This Row],[Broker]]</f>
        <v>AR</v>
      </c>
      <c r="AM3154" t="str">
        <f>MIS[[#This Row],[ClientID]]</f>
        <v>JPP032</v>
      </c>
    </row>
    <row r="3155" spans="1:39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46.6</v>
      </c>
      <c r="AE3155">
        <f>MIS[[#This Row],[OrderAverageTradedPrice]]*MIS[[#This Row],[OrderQuantity]]</f>
        <v>1436</v>
      </c>
      <c r="AF3155">
        <f>MIS[[#This Row],[LTP]]*MIS[[#This Row],[OrderQuantity]]</f>
        <v>932</v>
      </c>
      <c r="AG3155">
        <f>IF(MIS[[#This Row],[OrderSide]]="SELL",MIS[[#This Row],[VALUE]]-MIS[[#This Row],[LIVE_VALUE]],MIS[[#This Row],[LIVE_VALUE]]-MIS[[#This Row],[VALUE]])</f>
        <v>-504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5" t="str">
        <f>MIS[[#This Row],[TRADING SYMBOL]]</f>
        <v>SENSEX2552083500CE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MS</v>
      </c>
      <c r="AL3155" t="str">
        <f>MIS[[#This Row],[Broker]]</f>
        <v>IIFL</v>
      </c>
      <c r="AM3155" t="str">
        <f>MIS[[#This Row],[ClientID]]</f>
        <v>FINE1P01</v>
      </c>
    </row>
    <row r="3156" spans="1:39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293.05</v>
      </c>
      <c r="AE3156">
        <f>MIS[[#This Row],[OrderAverageTradedPrice]]*MIS[[#This Row],[OrderQuantity]]</f>
        <v>14804</v>
      </c>
      <c r="AF3156">
        <f>MIS[[#This Row],[LTP]]*MIS[[#This Row],[OrderQuantity]]</f>
        <v>11722</v>
      </c>
      <c r="AG3156">
        <f>IF(MIS[[#This Row],[OrderSide]]="SELL",MIS[[#This Row],[VALUE]]-MIS[[#This Row],[LIVE_VALUE]],MIS[[#This Row],[LIVE_VALUE]]-MIS[[#This Row],[VALUE]])</f>
        <v>3082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56" t="str">
        <f>MIS[[#This Row],[TRADING SYMBOL]]</f>
        <v>SENSEX2552082200PE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NOTREND</v>
      </c>
      <c r="AL3156" t="str">
        <f>MIS[[#This Row],[Broker]]</f>
        <v>IIFL</v>
      </c>
      <c r="AM3156" t="str">
        <f>MIS[[#This Row],[ClientID]]</f>
        <v>FINE1P01</v>
      </c>
    </row>
    <row r="3157" spans="1:39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4.55</v>
      </c>
      <c r="AE3157">
        <f>MIS[[#This Row],[OrderAverageTradedPrice]]*MIS[[#This Row],[OrderQuantity]]</f>
        <v>408.75</v>
      </c>
      <c r="AF3157">
        <f>MIS[[#This Row],[LTP]]*MIS[[#This Row],[OrderQuantity]]</f>
        <v>341.25</v>
      </c>
      <c r="AG3157">
        <f>IF(MIS[[#This Row],[OrderSide]]="SELL",MIS[[#This Row],[VALUE]]-MIS[[#This Row],[LIVE_VALUE]],MIS[[#This Row],[LIVE_VALUE]]-MIS[[#This Row],[VALUE]])</f>
        <v>-67.5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7" t="str">
        <f>MIS[[#This Row],[TRADING SYMBOL]]</f>
        <v>NIFTY2552223700PE</v>
      </c>
      <c r="AJ3157" t="str">
        <f>IF(RIGHT(MIS[[#This Row],[Main/Hedge]],4)="MAIN","MAIN","HEDGE")</f>
        <v>HEDGE</v>
      </c>
      <c r="AK3157" t="str" cm="1">
        <f t="array" ref="AK3157">_xlfn._xlws.FILTER(Table4[Column1],ISNUMBER(SEARCH(Table4[Column1],MIS[[#This Row],[OrderUniqueIdentifier]])),"")</f>
        <v>LONGSHORT</v>
      </c>
      <c r="AL3157" t="str">
        <f>MIS[[#This Row],[Broker]]</f>
        <v>JAINAM</v>
      </c>
      <c r="AM3157" t="str">
        <f>MIS[[#This Row],[ClientID]]</f>
        <v>MITH442</v>
      </c>
    </row>
    <row r="3158" spans="1:39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65.75</v>
      </c>
      <c r="AE3158">
        <f>MIS[[#This Row],[OrderAverageTradedPrice]]*MIS[[#This Row],[OrderQuantity]]</f>
        <v>1932</v>
      </c>
      <c r="AF3158">
        <f>MIS[[#This Row],[LTP]]*MIS[[#This Row],[OrderQuantity]]</f>
        <v>1315</v>
      </c>
      <c r="AG3158">
        <f>IF(MIS[[#This Row],[OrderSide]]="SELL",MIS[[#This Row],[VALUE]]-MIS[[#This Row],[LIVE_VALUE]],MIS[[#This Row],[LIVE_VALUE]]-MIS[[#This Row],[VALUE]])</f>
        <v>-617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8" t="str">
        <f>MIS[[#This Row],[TRADING SYMBOL]]</f>
        <v>SENSEX2552083300CE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MS</v>
      </c>
      <c r="AL3158" t="str">
        <f>MIS[[#This Row],[Broker]]</f>
        <v>JM</v>
      </c>
      <c r="AM3158" t="str">
        <f>MIS[[#This Row],[ClientID]]</f>
        <v>12314604</v>
      </c>
    </row>
    <row r="3159" spans="1:39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65.75</v>
      </c>
      <c r="AE3159">
        <f>MIS[[#This Row],[OrderAverageTradedPrice]]*MIS[[#This Row],[OrderQuantity]]</f>
        <v>1932</v>
      </c>
      <c r="AF3159">
        <f>MIS[[#This Row],[LTP]]*MIS[[#This Row],[OrderQuantity]]</f>
        <v>1315</v>
      </c>
      <c r="AG3159">
        <f>IF(MIS[[#This Row],[OrderSide]]="SELL",MIS[[#This Row],[VALUE]]-MIS[[#This Row],[LIVE_VALUE]],MIS[[#This Row],[LIVE_VALUE]]-MIS[[#This Row],[VALUE]])</f>
        <v>-617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9" t="str">
        <f>MIS[[#This Row],[TRADING SYMBOL]]</f>
        <v>SENSEX2552083300CE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MS</v>
      </c>
      <c r="AL3159" t="str">
        <f>MIS[[#This Row],[Broker]]</f>
        <v>JM</v>
      </c>
      <c r="AM3159" t="str">
        <f>MIS[[#This Row],[ClientID]]</f>
        <v>12314883</v>
      </c>
    </row>
    <row r="3160" spans="1:39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377</v>
      </c>
      <c r="AE3160">
        <f>MIS[[#This Row],[OrderAverageTradedPrice]]*MIS[[#This Row],[OrderQuantity]]</f>
        <v>53376</v>
      </c>
      <c r="AF3160">
        <f>MIS[[#This Row],[LTP]]*MIS[[#This Row],[OrderQuantity]]</f>
        <v>45240</v>
      </c>
      <c r="AG3160">
        <f>IF(MIS[[#This Row],[OrderSide]]="SELL",MIS[[#This Row],[VALUE]]-MIS[[#This Row],[LIVE_VALUE]],MIS[[#This Row],[LIVE_VALUE]]-MIS[[#This Row],[VALUE]])</f>
        <v>8136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0" t="str">
        <f>MIS[[#This Row],[TRADING SYMBOL]]</f>
        <v>SENSEX2552082200CE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NOTREND</v>
      </c>
      <c r="AL3160" t="str">
        <f>MIS[[#This Row],[Broker]]</f>
        <v>JM</v>
      </c>
      <c r="AM3160" t="str">
        <f>MIS[[#This Row],[ClientID]]</f>
        <v>12314927</v>
      </c>
    </row>
    <row r="3161" spans="1:39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293.05</v>
      </c>
      <c r="AE3161">
        <f>MIS[[#This Row],[OrderAverageTradedPrice]]*MIS[[#This Row],[OrderQuantity]]</f>
        <v>44574.999999999956</v>
      </c>
      <c r="AF3161">
        <f>MIS[[#This Row],[LTP]]*MIS[[#This Row],[OrderQuantity]]</f>
        <v>35166</v>
      </c>
      <c r="AG3161">
        <f>IF(MIS[[#This Row],[OrderSide]]="SELL",MIS[[#This Row],[VALUE]]-MIS[[#This Row],[LIVE_VALUE]],MIS[[#This Row],[LIVE_VALUE]]-MIS[[#This Row],[VALUE]])</f>
        <v>9408.9999999999563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1" t="str">
        <f>MIS[[#This Row],[TRADING SYMBOL]]</f>
        <v>SENSEX2552082200PE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NOTREND</v>
      </c>
      <c r="AL3161" t="str">
        <f>MIS[[#This Row],[Broker]]</f>
        <v>JM</v>
      </c>
      <c r="AM3161" t="str">
        <f>MIS[[#This Row],[ClientID]]</f>
        <v>12314927</v>
      </c>
    </row>
    <row r="3162" spans="1:39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58.95</v>
      </c>
      <c r="AE3162">
        <f>MIS[[#This Row],[OrderAverageTradedPrice]]*MIS[[#This Row],[OrderQuantity]]</f>
        <v>1831</v>
      </c>
      <c r="AF3162">
        <f>MIS[[#This Row],[LTP]]*MIS[[#This Row],[OrderQuantity]]</f>
        <v>1179</v>
      </c>
      <c r="AG3162">
        <f>IF(MIS[[#This Row],[OrderSide]]="SELL",MIS[[#This Row],[VALUE]]-MIS[[#This Row],[LIVE_VALUE]],MIS[[#This Row],[LIVE_VALUE]]-MIS[[#This Row],[VALUE]])</f>
        <v>-652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2" t="str">
        <f>MIS[[#This Row],[TRADING SYMBOL]]</f>
        <v>SENSEX2552081100PE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MS</v>
      </c>
      <c r="AL3162" t="str">
        <f>MIS[[#This Row],[Broker]]</f>
        <v>MO</v>
      </c>
      <c r="AM3162" t="str">
        <f>MIS[[#This Row],[ClientID]]</f>
        <v>OMDLAS1220</v>
      </c>
    </row>
    <row r="3163" spans="1:39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66.5</v>
      </c>
      <c r="AE3163">
        <f>MIS[[#This Row],[OrderAverageTradedPrice]]*MIS[[#This Row],[OrderQuantity]]</f>
        <v>2074</v>
      </c>
      <c r="AF3163">
        <f>MIS[[#This Row],[LTP]]*MIS[[#This Row],[OrderQuantity]]</f>
        <v>1330</v>
      </c>
      <c r="AG3163">
        <f>IF(MIS[[#This Row],[OrderSide]]="SELL",MIS[[#This Row],[VALUE]]-MIS[[#This Row],[LIVE_VALUE]],MIS[[#This Row],[LIVE_VALUE]]-MIS[[#This Row],[VALUE]])</f>
        <v>-744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3" t="str">
        <f>MIS[[#This Row],[TRADING SYMBOL]]</f>
        <v>SENSEX2552081200PE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MS</v>
      </c>
      <c r="AL3163" t="str">
        <f>MIS[[#This Row],[Broker]]</f>
        <v>MO</v>
      </c>
      <c r="AM3163" t="str">
        <f>MIS[[#This Row],[ClientID]]</f>
        <v>OMDLAS1220</v>
      </c>
    </row>
    <row r="3164" spans="1:39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58.95</v>
      </c>
      <c r="AE3164">
        <f>MIS[[#This Row],[OrderAverageTradedPrice]]*MIS[[#This Row],[OrderQuantity]]</f>
        <v>20137.999999999993</v>
      </c>
      <c r="AF3164">
        <f>MIS[[#This Row],[LTP]]*MIS[[#This Row],[OrderQuantity]]</f>
        <v>12969</v>
      </c>
      <c r="AG3164">
        <f>IF(MIS[[#This Row],[OrderSide]]="SELL",MIS[[#This Row],[VALUE]]-MIS[[#This Row],[LIVE_VALUE]],MIS[[#This Row],[LIVE_VALUE]]-MIS[[#This Row],[VALUE]])</f>
        <v>-7168.9999999999927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4" t="str">
        <f>MIS[[#This Row],[TRADING SYMBOL]]</f>
        <v>SENSEX2552081100PE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MS</v>
      </c>
      <c r="AL3164" t="str">
        <f>MIS[[#This Row],[Broker]]</f>
        <v>XTS</v>
      </c>
      <c r="AM3164" t="str">
        <f>MIS[[#This Row],[ClientID]]</f>
        <v>FIXAKE0000</v>
      </c>
    </row>
    <row r="3165" spans="1:39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377</v>
      </c>
      <c r="AE3165">
        <f>MIS[[#This Row],[OrderAverageTradedPrice]]*MIS[[#This Row],[OrderQuantity]]</f>
        <v>97927.99999999984</v>
      </c>
      <c r="AF3165">
        <f>MIS[[#This Row],[LTP]]*MIS[[#This Row],[OrderQuantity]]</f>
        <v>82940</v>
      </c>
      <c r="AG3165">
        <f>IF(MIS[[#This Row],[OrderSide]]="SELL",MIS[[#This Row],[VALUE]]-MIS[[#This Row],[LIVE_VALUE]],MIS[[#This Row],[LIVE_VALUE]]-MIS[[#This Row],[VALUE]])</f>
        <v>14987.99999999984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5" t="str">
        <f>MIS[[#This Row],[TRADING SYMBOL]]</f>
        <v>SENSEX2552082200CE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NOTREND</v>
      </c>
      <c r="AL3165" t="str">
        <f>MIS[[#This Row],[Broker]]</f>
        <v>XTS</v>
      </c>
      <c r="AM3165" t="str">
        <f>MIS[[#This Row],[ClientID]]</f>
        <v>FIXAKE0000</v>
      </c>
    </row>
    <row r="3166" spans="1:39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66.5</v>
      </c>
      <c r="AE3166">
        <f>MIS[[#This Row],[OrderAverageTradedPrice]]*MIS[[#This Row],[OrderQuantity]]</f>
        <v>22592.99999999988</v>
      </c>
      <c r="AF3166">
        <f>MIS[[#This Row],[LTP]]*MIS[[#This Row],[OrderQuantity]]</f>
        <v>14630</v>
      </c>
      <c r="AG3166">
        <f>IF(MIS[[#This Row],[OrderSide]]="SELL",MIS[[#This Row],[VALUE]]-MIS[[#This Row],[LIVE_VALUE]],MIS[[#This Row],[LIVE_VALUE]]-MIS[[#This Row],[VALUE]])</f>
        <v>-7962.9999999998799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6" t="str">
        <f>MIS[[#This Row],[TRADING SYMBOL]]</f>
        <v>SENSEX2552081200PE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MS</v>
      </c>
      <c r="AL3166" t="str">
        <f>MIS[[#This Row],[Broker]]</f>
        <v>XTS</v>
      </c>
      <c r="AM3166" t="str">
        <f>MIS[[#This Row],[ClientID]]</f>
        <v>FIXAKE0000</v>
      </c>
    </row>
    <row r="3167" spans="1:39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7.35</v>
      </c>
      <c r="AE3167">
        <f>MIS[[#This Row],[OrderAverageTradedPrice]]*MIS[[#This Row],[OrderQuantity]]</f>
        <v>1524</v>
      </c>
      <c r="AF3167">
        <f>MIS[[#This Row],[LTP]]*MIS[[#This Row],[OrderQuantity]]</f>
        <v>882</v>
      </c>
      <c r="AG3167">
        <f>IF(MIS[[#This Row],[OrderSide]]="SELL",MIS[[#This Row],[VALUE]]-MIS[[#This Row],[LIVE_VALUE]],MIS[[#This Row],[LIVE_VALUE]]-MIS[[#This Row],[VALUE]])</f>
        <v>-642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7" t="str">
        <f>MIS[[#This Row],[TRADING SYMBOL]]</f>
        <v>SENSEX2552084700CE</v>
      </c>
      <c r="AJ3167" t="str">
        <f>IF(RIGHT(MIS[[#This Row],[Main/Hedge]],4)="MAIN","MAIN","HEDGE")</f>
        <v>HEDGE</v>
      </c>
      <c r="AK3167" t="str" cm="1">
        <f t="array" ref="AK3167">_xlfn._xlws.FILTER(Table4[Column1],ISNUMBER(SEARCH(Table4[Column1],MIS[[#This Row],[OrderUniqueIdentifier]])),"")</f>
        <v>LONGSHORT</v>
      </c>
      <c r="AL3167" t="str">
        <f>MIS[[#This Row],[Broker]]</f>
        <v>AR</v>
      </c>
      <c r="AM3167" t="str">
        <f>MIS[[#This Row],[ClientID]]</f>
        <v>GKOHNS211</v>
      </c>
    </row>
    <row r="3168" spans="1:39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4.55</v>
      </c>
      <c r="AE3168">
        <f>MIS[[#This Row],[OrderAverageTradedPrice]]*MIS[[#This Row],[OrderQuantity]]</f>
        <v>412.5</v>
      </c>
      <c r="AF3168">
        <f>MIS[[#This Row],[LTP]]*MIS[[#This Row],[OrderQuantity]]</f>
        <v>341.25</v>
      </c>
      <c r="AG3168">
        <f>IF(MIS[[#This Row],[OrderSide]]="SELL",MIS[[#This Row],[VALUE]]-MIS[[#This Row],[LIVE_VALUE]],MIS[[#This Row],[LIVE_VALUE]]-MIS[[#This Row],[VALUE]])</f>
        <v>-71.25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8" t="str">
        <f>MIS[[#This Row],[TRADING SYMBOL]]</f>
        <v>NIFTY2552223700PE</v>
      </c>
      <c r="AJ3168" t="str">
        <f>IF(RIGHT(MIS[[#This Row],[Main/Hedge]],4)="MAIN","MAIN","HEDGE")</f>
        <v>HEDGE</v>
      </c>
      <c r="AK3168" t="str" cm="1">
        <f t="array" ref="AK3168">_xlfn._xlws.FILTER(Table4[Column1],ISNUMBER(SEARCH(Table4[Column1],MIS[[#This Row],[OrderUniqueIdentifier]])),"")</f>
        <v>LONGSHORT</v>
      </c>
      <c r="AL3168" t="str">
        <f>MIS[[#This Row],[Broker]]</f>
        <v>AR</v>
      </c>
      <c r="AM3168" t="str">
        <f>MIS[[#This Row],[ClientID]]</f>
        <v>JPF1A121</v>
      </c>
    </row>
    <row r="3169" spans="1:39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7.35</v>
      </c>
      <c r="AE3169">
        <f>MIS[[#This Row],[OrderAverageTradedPrice]]*MIS[[#This Row],[OrderQuantity]]</f>
        <v>508</v>
      </c>
      <c r="AF3169">
        <f>MIS[[#This Row],[LTP]]*MIS[[#This Row],[OrderQuantity]]</f>
        <v>294</v>
      </c>
      <c r="AG3169">
        <f>IF(MIS[[#This Row],[OrderSide]]="SELL",MIS[[#This Row],[VALUE]]-MIS[[#This Row],[LIVE_VALUE]],MIS[[#This Row],[LIVE_VALUE]]-MIS[[#This Row],[VALUE]])</f>
        <v>-214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9" t="str">
        <f>MIS[[#This Row],[TRADING SYMBOL]]</f>
        <v>SENSEX2552084700CE</v>
      </c>
      <c r="AJ3169" t="str">
        <f>IF(RIGHT(MIS[[#This Row],[Main/Hedge]],4)="MAIN","MAIN","HEDGE")</f>
        <v>HEDGE</v>
      </c>
      <c r="AK3169" t="str" cm="1">
        <f t="array" ref="AK3169">_xlfn._xlws.FILTER(Table4[Column1],ISNUMBER(SEARCH(Table4[Column1],MIS[[#This Row],[OrderUniqueIdentifier]])),"")</f>
        <v>LONGSHORT</v>
      </c>
      <c r="AL3169" t="str">
        <f>MIS[[#This Row],[Broker]]</f>
        <v>AR</v>
      </c>
      <c r="AM3169" t="str">
        <f>MIS[[#This Row],[ClientID]]</f>
        <v>JPF1A121</v>
      </c>
    </row>
    <row r="3170" spans="1:39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4.55</v>
      </c>
      <c r="AE3170">
        <f>MIS[[#This Row],[OrderAverageTradedPrice]]*MIS[[#This Row],[OrderQuantity]]</f>
        <v>817.5</v>
      </c>
      <c r="AF3170">
        <f>MIS[[#This Row],[LTP]]*MIS[[#This Row],[OrderQuantity]]</f>
        <v>682.5</v>
      </c>
      <c r="AG3170">
        <f>IF(MIS[[#This Row],[OrderSide]]="SELL",MIS[[#This Row],[VALUE]]-MIS[[#This Row],[LIVE_VALUE]],MIS[[#This Row],[LIVE_VALUE]]-MIS[[#This Row],[VALUE]])</f>
        <v>-135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NIFTY2552223700PE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  <c r="AL3170" t="str">
        <f>MIS[[#This Row],[Broker]]</f>
        <v>AR</v>
      </c>
      <c r="AM3170" t="str">
        <f>MIS[[#This Row],[ClientID]]</f>
        <v>JPF1A187</v>
      </c>
    </row>
    <row r="3171" spans="1:39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4.55</v>
      </c>
      <c r="AE3171">
        <f>MIS[[#This Row],[OrderAverageTradedPrice]]*MIS[[#This Row],[OrderQuantity]]</f>
        <v>408.75</v>
      </c>
      <c r="AF3171">
        <f>MIS[[#This Row],[LTP]]*MIS[[#This Row],[OrderQuantity]]</f>
        <v>341.25</v>
      </c>
      <c r="AG3171">
        <f>IF(MIS[[#This Row],[OrderSide]]="SELL",MIS[[#This Row],[VALUE]]-MIS[[#This Row],[LIVE_VALUE]],MIS[[#This Row],[LIVE_VALUE]]-MIS[[#This Row],[VALUE]])</f>
        <v>-67.5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NIFTY2552223700PE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  <c r="AL3171" t="str">
        <f>MIS[[#This Row],[Broker]]</f>
        <v>AR</v>
      </c>
      <c r="AM3171" t="str">
        <f>MIS[[#This Row],[ClientID]]</f>
        <v>JPF1A188</v>
      </c>
    </row>
    <row r="3172" spans="1:39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7.35</v>
      </c>
      <c r="AE3172">
        <f>MIS[[#This Row],[OrderAverageTradedPrice]]*MIS[[#This Row],[OrderQuantity]]</f>
        <v>254</v>
      </c>
      <c r="AF3172">
        <f>MIS[[#This Row],[LTP]]*MIS[[#This Row],[OrderQuantity]]</f>
        <v>147</v>
      </c>
      <c r="AG3172">
        <f>IF(MIS[[#This Row],[OrderSide]]="SELL",MIS[[#This Row],[VALUE]]-MIS[[#This Row],[LIVE_VALUE]],MIS[[#This Row],[LIVE_VALUE]]-MIS[[#This Row],[VALUE]])</f>
        <v>-107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2" t="str">
        <f>MIS[[#This Row],[TRADING SYMBOL]]</f>
        <v>SENSEX2552084700CE</v>
      </c>
      <c r="AJ3172" t="str">
        <f>IF(RIGHT(MIS[[#This Row],[Main/Hedge]],4)="MAIN","MAIN","HEDGE")</f>
        <v>HEDGE</v>
      </c>
      <c r="AK3172" t="str" cm="1">
        <f t="array" ref="AK3172">_xlfn._xlws.FILTER(Table4[Column1],ISNUMBER(SEARCH(Table4[Column1],MIS[[#This Row],[OrderUniqueIdentifier]])),"")</f>
        <v>LONGSHORT</v>
      </c>
      <c r="AL3172" t="str">
        <f>MIS[[#This Row],[Broker]]</f>
        <v>AR</v>
      </c>
      <c r="AM3172" t="str">
        <f>MIS[[#This Row],[ClientID]]</f>
        <v>JPF1A188</v>
      </c>
    </row>
    <row r="3173" spans="1:39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4.55</v>
      </c>
      <c r="AE3173">
        <f>MIS[[#This Row],[OrderAverageTradedPrice]]*MIS[[#This Row],[OrderQuantity]]</f>
        <v>817.5</v>
      </c>
      <c r="AF3173">
        <f>MIS[[#This Row],[LTP]]*MIS[[#This Row],[OrderQuantity]]</f>
        <v>682.5</v>
      </c>
      <c r="AG3173">
        <f>IF(MIS[[#This Row],[OrderSide]]="SELL",MIS[[#This Row],[VALUE]]-MIS[[#This Row],[LIVE_VALUE]],MIS[[#This Row],[LIVE_VALUE]]-MIS[[#This Row],[VALUE]])</f>
        <v>-135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NIFTY2552223700PE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  <c r="AL3173" t="str">
        <f>MIS[[#This Row],[Broker]]</f>
        <v>AR</v>
      </c>
      <c r="AM3173" t="str">
        <f>MIS[[#This Row],[ClientID]]</f>
        <v>JPF1D162</v>
      </c>
    </row>
    <row r="3174" spans="1:39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4.55</v>
      </c>
      <c r="AE3174">
        <f>MIS[[#This Row],[OrderAverageTradedPrice]]*MIS[[#This Row],[OrderQuantity]]</f>
        <v>817.5</v>
      </c>
      <c r="AF3174">
        <f>MIS[[#This Row],[LTP]]*MIS[[#This Row],[OrderQuantity]]</f>
        <v>682.5</v>
      </c>
      <c r="AG3174">
        <f>IF(MIS[[#This Row],[OrderSide]]="SELL",MIS[[#This Row],[VALUE]]-MIS[[#This Row],[LIVE_VALUE]],MIS[[#This Row],[LIVE_VALUE]]-MIS[[#This Row],[VALUE]])</f>
        <v>-135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NIFTY2552223700PE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  <c r="AL3174" t="str">
        <f>MIS[[#This Row],[Broker]]</f>
        <v>AR</v>
      </c>
      <c r="AM3174" t="str">
        <f>MIS[[#This Row],[ClientID]]</f>
        <v>JPF1L103</v>
      </c>
    </row>
    <row r="3175" spans="1:39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4.55</v>
      </c>
      <c r="AE3175">
        <f>MIS[[#This Row],[OrderAverageTradedPrice]]*MIS[[#This Row],[OrderQuantity]]</f>
        <v>408.75</v>
      </c>
      <c r="AF3175">
        <f>MIS[[#This Row],[LTP]]*MIS[[#This Row],[OrderQuantity]]</f>
        <v>341.25</v>
      </c>
      <c r="AG3175">
        <f>IF(MIS[[#This Row],[OrderSide]]="SELL",MIS[[#This Row],[VALUE]]-MIS[[#This Row],[LIVE_VALUE]],MIS[[#This Row],[LIVE_VALUE]]-MIS[[#This Row],[VALUE]])</f>
        <v>-67.5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NIFTY2552223700PE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  <c r="AL3175" t="str">
        <f>MIS[[#This Row],[Broker]]</f>
        <v>AR</v>
      </c>
      <c r="AM3175" t="str">
        <f>MIS[[#This Row],[ClientID]]</f>
        <v>JPF1M174</v>
      </c>
    </row>
    <row r="3176" spans="1:39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7.35</v>
      </c>
      <c r="AE3176">
        <f>MIS[[#This Row],[OrderAverageTradedPrice]]*MIS[[#This Row],[OrderQuantity]]</f>
        <v>508</v>
      </c>
      <c r="AF3176">
        <f>MIS[[#This Row],[LTP]]*MIS[[#This Row],[OrderQuantity]]</f>
        <v>294</v>
      </c>
      <c r="AG3176">
        <f>IF(MIS[[#This Row],[OrderSide]]="SELL",MIS[[#This Row],[VALUE]]-MIS[[#This Row],[LIVE_VALUE]],MIS[[#This Row],[LIVE_VALUE]]-MIS[[#This Row],[VALUE]])</f>
        <v>-214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SENSEX2552084700CE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  <c r="AL3176" t="str">
        <f>MIS[[#This Row],[Broker]]</f>
        <v>AR</v>
      </c>
      <c r="AM3176" t="str">
        <f>MIS[[#This Row],[ClientID]]</f>
        <v>JPF1M174</v>
      </c>
    </row>
    <row r="3177" spans="1:39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4.55</v>
      </c>
      <c r="AE3177">
        <f>MIS[[#This Row],[OrderAverageTradedPrice]]*MIS[[#This Row],[OrderQuantity]]</f>
        <v>408.75</v>
      </c>
      <c r="AF3177">
        <f>MIS[[#This Row],[LTP]]*MIS[[#This Row],[OrderQuantity]]</f>
        <v>341.25</v>
      </c>
      <c r="AG3177">
        <f>IF(MIS[[#This Row],[OrderSide]]="SELL",MIS[[#This Row],[VALUE]]-MIS[[#This Row],[LIVE_VALUE]],MIS[[#This Row],[LIVE_VALUE]]-MIS[[#This Row],[VALUE]])</f>
        <v>-67.5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NIFTY2552223700PE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  <c r="AL3177" t="str">
        <f>MIS[[#This Row],[Broker]]</f>
        <v>AR</v>
      </c>
      <c r="AM3177" t="str">
        <f>MIS[[#This Row],[ClientID]]</f>
        <v>JPF1N173</v>
      </c>
    </row>
    <row r="3178" spans="1:39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7.35</v>
      </c>
      <c r="AE3178">
        <f>MIS[[#This Row],[OrderAverageTradedPrice]]*MIS[[#This Row],[OrderQuantity]]</f>
        <v>510</v>
      </c>
      <c r="AF3178">
        <f>MIS[[#This Row],[LTP]]*MIS[[#This Row],[OrderQuantity]]</f>
        <v>294</v>
      </c>
      <c r="AG3178">
        <f>IF(MIS[[#This Row],[OrderSide]]="SELL",MIS[[#This Row],[VALUE]]-MIS[[#This Row],[LIVE_VALUE]],MIS[[#This Row],[LIVE_VALUE]]-MIS[[#This Row],[VALUE]])</f>
        <v>-216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SENSEX2552084700CE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  <c r="AL3178" t="str">
        <f>MIS[[#This Row],[Broker]]</f>
        <v>AR</v>
      </c>
      <c r="AM3178" t="str">
        <f>MIS[[#This Row],[ClientID]]</f>
        <v>JPF1N173</v>
      </c>
    </row>
    <row r="3179" spans="1:39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4.55</v>
      </c>
      <c r="AE3179">
        <f>MIS[[#This Row],[OrderAverageTradedPrice]]*MIS[[#This Row],[OrderQuantity]]</f>
        <v>408.75</v>
      </c>
      <c r="AF3179">
        <f>MIS[[#This Row],[LTP]]*MIS[[#This Row],[OrderQuantity]]</f>
        <v>341.25</v>
      </c>
      <c r="AG3179">
        <f>IF(MIS[[#This Row],[OrderSide]]="SELL",MIS[[#This Row],[VALUE]]-MIS[[#This Row],[LIVE_VALUE]],MIS[[#This Row],[LIVE_VALUE]]-MIS[[#This Row],[VALUE]])</f>
        <v>-67.5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NIFTY2552223700PE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  <c r="AL3179" t="str">
        <f>MIS[[#This Row],[Broker]]</f>
        <v>AR</v>
      </c>
      <c r="AM3179" t="str">
        <f>MIS[[#This Row],[ClientID]]</f>
        <v>JPF1P111</v>
      </c>
    </row>
    <row r="3180" spans="1:39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7.35</v>
      </c>
      <c r="AE3180">
        <f>MIS[[#This Row],[OrderAverageTradedPrice]]*MIS[[#This Row],[OrderQuantity]]</f>
        <v>1524</v>
      </c>
      <c r="AF3180">
        <f>MIS[[#This Row],[LTP]]*MIS[[#This Row],[OrderQuantity]]</f>
        <v>882</v>
      </c>
      <c r="AG3180">
        <f>IF(MIS[[#This Row],[OrderSide]]="SELL",MIS[[#This Row],[VALUE]]-MIS[[#This Row],[LIVE_VALUE]],MIS[[#This Row],[LIVE_VALUE]]-MIS[[#This Row],[VALUE]])</f>
        <v>-642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SENSEX2552084700CE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  <c r="AL3180" t="str">
        <f>MIS[[#This Row],[Broker]]</f>
        <v>AR</v>
      </c>
      <c r="AM3180" t="str">
        <f>MIS[[#This Row],[ClientID]]</f>
        <v>JPF1P164</v>
      </c>
    </row>
    <row r="3181" spans="1:39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4.55</v>
      </c>
      <c r="AE3181">
        <f>MIS[[#This Row],[OrderAverageTradedPrice]]*MIS[[#This Row],[OrderQuantity]]</f>
        <v>817.5</v>
      </c>
      <c r="AF3181">
        <f>MIS[[#This Row],[LTP]]*MIS[[#This Row],[OrderQuantity]]</f>
        <v>682.5</v>
      </c>
      <c r="AG3181">
        <f>IF(MIS[[#This Row],[OrderSide]]="SELL",MIS[[#This Row],[VALUE]]-MIS[[#This Row],[LIVE_VALUE]],MIS[[#This Row],[LIVE_VALUE]]-MIS[[#This Row],[VALUE]])</f>
        <v>-135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NIFTY2552223700PE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  <c r="AL3181" t="str">
        <f>MIS[[#This Row],[Broker]]</f>
        <v>AR</v>
      </c>
      <c r="AM3181" t="str">
        <f>MIS[[#This Row],[ClientID]]</f>
        <v>JPF1P165</v>
      </c>
    </row>
    <row r="3182" spans="1:39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4.55</v>
      </c>
      <c r="AE3182">
        <f>MIS[[#This Row],[OrderAverageTradedPrice]]*MIS[[#This Row],[OrderQuantity]]</f>
        <v>408.75</v>
      </c>
      <c r="AF3182">
        <f>MIS[[#This Row],[LTP]]*MIS[[#This Row],[OrderQuantity]]</f>
        <v>341.25</v>
      </c>
      <c r="AG3182">
        <f>IF(MIS[[#This Row],[OrderSide]]="SELL",MIS[[#This Row],[VALUE]]-MIS[[#This Row],[LIVE_VALUE]],MIS[[#This Row],[LIVE_VALUE]]-MIS[[#This Row],[VALUE]])</f>
        <v>-67.5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NIFTY2552223700PE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  <c r="AL3182" t="str">
        <f>MIS[[#This Row],[Broker]]</f>
        <v>AR</v>
      </c>
      <c r="AM3182" t="str">
        <f>MIS[[#This Row],[ClientID]]</f>
        <v>JPF1R194</v>
      </c>
    </row>
    <row r="3183" spans="1:39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7.35</v>
      </c>
      <c r="AE3183">
        <f>MIS[[#This Row],[OrderAverageTradedPrice]]*MIS[[#This Row],[OrderQuantity]]</f>
        <v>255</v>
      </c>
      <c r="AF3183">
        <f>MIS[[#This Row],[LTP]]*MIS[[#This Row],[OrderQuantity]]</f>
        <v>147</v>
      </c>
      <c r="AG3183">
        <f>IF(MIS[[#This Row],[OrderSide]]="SELL",MIS[[#This Row],[VALUE]]-MIS[[#This Row],[LIVE_VALUE]],MIS[[#This Row],[LIVE_VALUE]]-MIS[[#This Row],[VALUE]])</f>
        <v>-108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SENSEX2552084700CE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  <c r="AL3183" t="str">
        <f>MIS[[#This Row],[Broker]]</f>
        <v>AR</v>
      </c>
      <c r="AM3183" t="str">
        <f>MIS[[#This Row],[ClientID]]</f>
        <v>JPF1R194</v>
      </c>
    </row>
    <row r="3184" spans="1:39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4.55</v>
      </c>
      <c r="AE3184">
        <f>MIS[[#This Row],[OrderAverageTradedPrice]]*MIS[[#This Row],[OrderQuantity]]</f>
        <v>825</v>
      </c>
      <c r="AF3184">
        <f>MIS[[#This Row],[LTP]]*MIS[[#This Row],[OrderQuantity]]</f>
        <v>682.5</v>
      </c>
      <c r="AG3184">
        <f>IF(MIS[[#This Row],[OrderSide]]="SELL",MIS[[#This Row],[VALUE]]-MIS[[#This Row],[LIVE_VALUE]],MIS[[#This Row],[LIVE_VALUE]]-MIS[[#This Row],[VALUE]])</f>
        <v>-142.5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NIFTY2552223700PE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  <c r="AL3184" t="str">
        <f>MIS[[#This Row],[Broker]]</f>
        <v>AR</v>
      </c>
      <c r="AM3184" t="str">
        <f>MIS[[#This Row],[ClientID]]</f>
        <v>JPF1R199</v>
      </c>
    </row>
    <row r="3185" spans="1:39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7.35</v>
      </c>
      <c r="AE3185">
        <f>MIS[[#This Row],[OrderAverageTradedPrice]]*MIS[[#This Row],[OrderQuantity]]</f>
        <v>762</v>
      </c>
      <c r="AF3185">
        <f>MIS[[#This Row],[LTP]]*MIS[[#This Row],[OrderQuantity]]</f>
        <v>441</v>
      </c>
      <c r="AG3185">
        <f>IF(MIS[[#This Row],[OrderSide]]="SELL",MIS[[#This Row],[VALUE]]-MIS[[#This Row],[LIVE_VALUE]],MIS[[#This Row],[LIVE_VALUE]]-MIS[[#This Row],[VALUE]])</f>
        <v>-321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SENSEX2552084700CE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  <c r="AL3185" t="str">
        <f>MIS[[#This Row],[Broker]]</f>
        <v>AR</v>
      </c>
      <c r="AM3185" t="str">
        <f>MIS[[#This Row],[ClientID]]</f>
        <v>JPF1R199</v>
      </c>
    </row>
    <row r="3186" spans="1:39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4.55</v>
      </c>
      <c r="AE3186">
        <f>MIS[[#This Row],[OrderAverageTradedPrice]]*MIS[[#This Row],[OrderQuantity]]</f>
        <v>408.75</v>
      </c>
      <c r="AF3186">
        <f>MIS[[#This Row],[LTP]]*MIS[[#This Row],[OrderQuantity]]</f>
        <v>341.25</v>
      </c>
      <c r="AG3186">
        <f>IF(MIS[[#This Row],[OrderSide]]="SELL",MIS[[#This Row],[VALUE]]-MIS[[#This Row],[LIVE_VALUE]],MIS[[#This Row],[LIVE_VALUE]]-MIS[[#This Row],[VALUE]])</f>
        <v>-67.5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NIFTY2552223700PE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  <c r="AL3186" t="str">
        <f>MIS[[#This Row],[Broker]]</f>
        <v>AR</v>
      </c>
      <c r="AM3186" t="str">
        <f>MIS[[#This Row],[ClientID]]</f>
        <v>JPF1S210</v>
      </c>
    </row>
    <row r="3187" spans="1:39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4.55</v>
      </c>
      <c r="AE3187">
        <f>MIS[[#This Row],[OrderAverageTradedPrice]]*MIS[[#This Row],[OrderQuantity]]</f>
        <v>408.75</v>
      </c>
      <c r="AF3187">
        <f>MIS[[#This Row],[LTP]]*MIS[[#This Row],[OrderQuantity]]</f>
        <v>341.25</v>
      </c>
      <c r="AG3187">
        <f>IF(MIS[[#This Row],[OrderSide]]="SELL",MIS[[#This Row],[VALUE]]-MIS[[#This Row],[LIVE_VALUE]],MIS[[#This Row],[LIVE_VALUE]]-MIS[[#This Row],[VALUE]])</f>
        <v>-67.5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NIFTY2552223700PE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  <c r="AL3187" t="str">
        <f>MIS[[#This Row],[Broker]]</f>
        <v>AR</v>
      </c>
      <c r="AM3187" t="str">
        <f>MIS[[#This Row],[ClientID]]</f>
        <v>JPF1S218</v>
      </c>
    </row>
    <row r="3188" spans="1:39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4.55</v>
      </c>
      <c r="AE3188">
        <f>MIS[[#This Row],[OrderAverageTradedPrice]]*MIS[[#This Row],[OrderQuantity]]</f>
        <v>408.75</v>
      </c>
      <c r="AF3188">
        <f>MIS[[#This Row],[LTP]]*MIS[[#This Row],[OrderQuantity]]</f>
        <v>341.25</v>
      </c>
      <c r="AG3188">
        <f>IF(MIS[[#This Row],[OrderSide]]="SELL",MIS[[#This Row],[VALUE]]-MIS[[#This Row],[LIVE_VALUE]],MIS[[#This Row],[LIVE_VALUE]]-MIS[[#This Row],[VALUE]])</f>
        <v>-67.5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NIFTY2552223700PE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  <c r="AL3188" t="str">
        <f>MIS[[#This Row],[Broker]]</f>
        <v>AR</v>
      </c>
      <c r="AM3188" t="str">
        <f>MIS[[#This Row],[ClientID]]</f>
        <v>JPF1S222</v>
      </c>
    </row>
    <row r="3189" spans="1:39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4.55</v>
      </c>
      <c r="AE3189">
        <f>MIS[[#This Row],[OrderAverageTradedPrice]]*MIS[[#This Row],[OrderQuantity]]</f>
        <v>408.75</v>
      </c>
      <c r="AF3189">
        <f>MIS[[#This Row],[LTP]]*MIS[[#This Row],[OrderQuantity]]</f>
        <v>341.25</v>
      </c>
      <c r="AG3189">
        <f>IF(MIS[[#This Row],[OrderSide]]="SELL",MIS[[#This Row],[VALUE]]-MIS[[#This Row],[LIVE_VALUE]],MIS[[#This Row],[LIVE_VALUE]]-MIS[[#This Row],[VALUE]])</f>
        <v>-67.5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NIFTY2552223700PE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  <c r="AL3189" t="str">
        <f>MIS[[#This Row],[Broker]]</f>
        <v>AR</v>
      </c>
      <c r="AM3189" t="str">
        <f>MIS[[#This Row],[ClientID]]</f>
        <v>JPF1S233</v>
      </c>
    </row>
    <row r="3190" spans="1:39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7.35</v>
      </c>
      <c r="AE3190">
        <f>MIS[[#This Row],[OrderAverageTradedPrice]]*MIS[[#This Row],[OrderQuantity]]</f>
        <v>514</v>
      </c>
      <c r="AF3190">
        <f>MIS[[#This Row],[LTP]]*MIS[[#This Row],[OrderQuantity]]</f>
        <v>294</v>
      </c>
      <c r="AG3190">
        <f>IF(MIS[[#This Row],[OrderSide]]="SELL",MIS[[#This Row],[VALUE]]-MIS[[#This Row],[LIVE_VALUE]],MIS[[#This Row],[LIVE_VALUE]]-MIS[[#This Row],[VALUE]])</f>
        <v>-220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SENSEX2552084700CE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  <c r="AL3190" t="str">
        <f>MIS[[#This Row],[Broker]]</f>
        <v>AR</v>
      </c>
      <c r="AM3190" t="str">
        <f>MIS[[#This Row],[ClientID]]</f>
        <v>JPF1S233</v>
      </c>
    </row>
    <row r="3191" spans="1:39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7.35</v>
      </c>
      <c r="AE3191">
        <f>MIS[[#This Row],[OrderAverageTradedPrice]]*MIS[[#This Row],[OrderQuantity]]</f>
        <v>254</v>
      </c>
      <c r="AF3191">
        <f>MIS[[#This Row],[LTP]]*MIS[[#This Row],[OrderQuantity]]</f>
        <v>147</v>
      </c>
      <c r="AG3191">
        <f>IF(MIS[[#This Row],[OrderSide]]="SELL",MIS[[#This Row],[VALUE]]-MIS[[#This Row],[LIVE_VALUE]],MIS[[#This Row],[LIVE_VALUE]]-MIS[[#This Row],[VALUE]])</f>
        <v>-107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SENSEX2552084700CE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  <c r="AL3191" t="str">
        <f>MIS[[#This Row],[Broker]]</f>
        <v>AR</v>
      </c>
      <c r="AM3191" t="str">
        <f>MIS[[#This Row],[ClientID]]</f>
        <v>JPF1T101</v>
      </c>
    </row>
    <row r="3192" spans="1:39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7.35</v>
      </c>
      <c r="AE3192">
        <f>MIS[[#This Row],[OrderAverageTradedPrice]]*MIS[[#This Row],[OrderQuantity]]</f>
        <v>508</v>
      </c>
      <c r="AF3192">
        <f>MIS[[#This Row],[LTP]]*MIS[[#This Row],[OrderQuantity]]</f>
        <v>294</v>
      </c>
      <c r="AG3192">
        <f>IF(MIS[[#This Row],[OrderSide]]="SELL",MIS[[#This Row],[VALUE]]-MIS[[#This Row],[LIVE_VALUE]],MIS[[#This Row],[LIVE_VALUE]]-MIS[[#This Row],[VALUE]])</f>
        <v>-214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SENSEX2552084700CE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  <c r="AL3192" t="str">
        <f>MIS[[#This Row],[Broker]]</f>
        <v>AR</v>
      </c>
      <c r="AM3192" t="str">
        <f>MIS[[#This Row],[ClientID]]</f>
        <v>JPF1V164</v>
      </c>
    </row>
    <row r="3193" spans="1:39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4.55</v>
      </c>
      <c r="AE3193">
        <f>MIS[[#This Row],[OrderAverageTradedPrice]]*MIS[[#This Row],[OrderQuantity]]</f>
        <v>817.5</v>
      </c>
      <c r="AF3193">
        <f>MIS[[#This Row],[LTP]]*MIS[[#This Row],[OrderQuantity]]</f>
        <v>682.5</v>
      </c>
      <c r="AG3193">
        <f>IF(MIS[[#This Row],[OrderSide]]="SELL",MIS[[#This Row],[VALUE]]-MIS[[#This Row],[LIVE_VALUE]],MIS[[#This Row],[LIVE_VALUE]]-MIS[[#This Row],[VALUE]])</f>
        <v>-135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NIFTY2552223700PE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  <c r="AL3193" t="str">
        <f>MIS[[#This Row],[Broker]]</f>
        <v>AR</v>
      </c>
      <c r="AM3193" t="str">
        <f>MIS[[#This Row],[ClientID]]</f>
        <v>JPF1Y102</v>
      </c>
    </row>
    <row r="3194" spans="1:39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7.35</v>
      </c>
      <c r="AE3194">
        <f>MIS[[#This Row],[OrderAverageTradedPrice]]*MIS[[#This Row],[OrderQuantity]]</f>
        <v>762</v>
      </c>
      <c r="AF3194">
        <f>MIS[[#This Row],[LTP]]*MIS[[#This Row],[OrderQuantity]]</f>
        <v>441</v>
      </c>
      <c r="AG3194">
        <f>IF(MIS[[#This Row],[OrderSide]]="SELL",MIS[[#This Row],[VALUE]]-MIS[[#This Row],[LIVE_VALUE]],MIS[[#This Row],[LIVE_VALUE]]-MIS[[#This Row],[VALUE]])</f>
        <v>-321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SENSEX2552084700CE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  <c r="AL3194" t="str">
        <f>MIS[[#This Row],[Broker]]</f>
        <v>AR</v>
      </c>
      <c r="AM3194" t="str">
        <f>MIS[[#This Row],[ClientID]]</f>
        <v>JPP032</v>
      </c>
    </row>
    <row r="3195" spans="1:39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75.650000000000006</v>
      </c>
      <c r="AE3195">
        <f>MIS[[#This Row],[OrderAverageTradedPrice]]*MIS[[#This Row],[OrderQuantity]]</f>
        <v>2319</v>
      </c>
      <c r="AF3195">
        <f>MIS[[#This Row],[LTP]]*MIS[[#This Row],[OrderQuantity]]</f>
        <v>1513</v>
      </c>
      <c r="AG3195">
        <f>IF(MIS[[#This Row],[OrderSide]]="SELL",MIS[[#This Row],[VALUE]]-MIS[[#This Row],[LIVE_VALUE]],MIS[[#This Row],[LIVE_VALUE]]-MIS[[#This Row],[VALUE]])</f>
        <v>-806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5" t="str">
        <f>MIS[[#This Row],[TRADING SYMBOL]]</f>
        <v>SENSEX2552081300PE</v>
      </c>
      <c r="AJ3195" t="str">
        <f>IF(RIGHT(MIS[[#This Row],[Main/Hedge]],4)="MAIN","MAIN","HEDGE")</f>
        <v>MAIN</v>
      </c>
      <c r="AK3195" t="str" cm="1">
        <f t="array" ref="AK3195">_xlfn._xlws.FILTER(Table4[Column1],ISNUMBER(SEARCH(Table4[Column1],MIS[[#This Row],[OrderUniqueIdentifier]])),"")</f>
        <v>MS</v>
      </c>
      <c r="AL3195" t="str">
        <f>MIS[[#This Row],[Broker]]</f>
        <v>IIFL</v>
      </c>
      <c r="AM3195" t="str">
        <f>MIS[[#This Row],[ClientID]]</f>
        <v>FINE1P01</v>
      </c>
    </row>
    <row r="3196" spans="1:39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58.95</v>
      </c>
      <c r="AE3196">
        <f>MIS[[#This Row],[OrderAverageTradedPrice]]*MIS[[#This Row],[OrderQuantity]]</f>
        <v>1824</v>
      </c>
      <c r="AF3196">
        <f>MIS[[#This Row],[LTP]]*MIS[[#This Row],[OrderQuantity]]</f>
        <v>1179</v>
      </c>
      <c r="AG3196">
        <f>IF(MIS[[#This Row],[OrderSide]]="SELL",MIS[[#This Row],[VALUE]]-MIS[[#This Row],[LIVE_VALUE]],MIS[[#This Row],[LIVE_VALUE]]-MIS[[#This Row],[VALUE]])</f>
        <v>-645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6" t="str">
        <f>MIS[[#This Row],[TRADING SYMBOL]]</f>
        <v>SENSEX2552081100PE</v>
      </c>
      <c r="AJ3196" t="str">
        <f>IF(RIGHT(MIS[[#This Row],[Main/Hedge]],4)="MAIN","MAIN","HEDGE")</f>
        <v>MAIN</v>
      </c>
      <c r="AK3196" t="str" cm="1">
        <f t="array" ref="AK3196">_xlfn._xlws.FILTER(Table4[Column1],ISNUMBER(SEARCH(Table4[Column1],MIS[[#This Row],[OrderUniqueIdentifier]])),"")</f>
        <v>MS</v>
      </c>
      <c r="AL3196" t="str">
        <f>MIS[[#This Row],[Broker]]</f>
        <v>IIFL</v>
      </c>
      <c r="AM3196" t="str">
        <f>MIS[[#This Row],[ClientID]]</f>
        <v>FINE1P01</v>
      </c>
    </row>
    <row r="3197" spans="1:39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66.5</v>
      </c>
      <c r="AE3197">
        <f>MIS[[#This Row],[OrderAverageTradedPrice]]*MIS[[#This Row],[OrderQuantity]]</f>
        <v>2043</v>
      </c>
      <c r="AF3197">
        <f>MIS[[#This Row],[LTP]]*MIS[[#This Row],[OrderQuantity]]</f>
        <v>1330</v>
      </c>
      <c r="AG3197">
        <f>IF(MIS[[#This Row],[OrderSide]]="SELL",MIS[[#This Row],[VALUE]]-MIS[[#This Row],[LIVE_VALUE]],MIS[[#This Row],[LIVE_VALUE]]-MIS[[#This Row],[VALUE]])</f>
        <v>-713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7" t="str">
        <f>MIS[[#This Row],[TRADING SYMBOL]]</f>
        <v>SENSEX2552081200PE</v>
      </c>
      <c r="AJ3197" t="str">
        <f>IF(RIGHT(MIS[[#This Row],[Main/Hedge]],4)="MAIN","MAIN","HEDGE")</f>
        <v>MAIN</v>
      </c>
      <c r="AK3197" t="str" cm="1">
        <f t="array" ref="AK3197">_xlfn._xlws.FILTER(Table4[Column1],ISNUMBER(SEARCH(Table4[Column1],MIS[[#This Row],[OrderUniqueIdentifier]])),"")</f>
        <v>MS</v>
      </c>
      <c r="AL3197" t="str">
        <f>MIS[[#This Row],[Broker]]</f>
        <v>IIFL</v>
      </c>
      <c r="AM3197" t="str">
        <f>MIS[[#This Row],[ClientID]]</f>
        <v>FINE1P01</v>
      </c>
    </row>
    <row r="3198" spans="1:39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7.35</v>
      </c>
      <c r="AE3198">
        <f>MIS[[#This Row],[OrderAverageTradedPrice]]*MIS[[#This Row],[OrderQuantity]]</f>
        <v>508</v>
      </c>
      <c r="AF3198">
        <f>MIS[[#This Row],[LTP]]*MIS[[#This Row],[OrderQuantity]]</f>
        <v>294</v>
      </c>
      <c r="AG3198">
        <f>IF(MIS[[#This Row],[OrderSide]]="SELL",MIS[[#This Row],[VALUE]]-MIS[[#This Row],[LIVE_VALUE]],MIS[[#This Row],[LIVE_VALUE]]-MIS[[#This Row],[VALUE]])</f>
        <v>-214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SENSEX2552084700CE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  <c r="AL3198" t="str">
        <f>MIS[[#This Row],[Broker]]</f>
        <v>JAINAM</v>
      </c>
      <c r="AM3198" t="str">
        <f>MIS[[#This Row],[ClientID]]</f>
        <v>MITH442</v>
      </c>
    </row>
    <row r="3199" spans="1:39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65.75</v>
      </c>
      <c r="AE3199">
        <f>MIS[[#This Row],[OrderAverageTradedPrice]]*MIS[[#This Row],[OrderQuantity]]</f>
        <v>11661</v>
      </c>
      <c r="AF3199">
        <f>MIS[[#This Row],[LTP]]*MIS[[#This Row],[OrderQuantity]]</f>
        <v>7890</v>
      </c>
      <c r="AG3199">
        <f>IF(MIS[[#This Row],[OrderSide]]="SELL",MIS[[#This Row],[VALUE]]-MIS[[#This Row],[LIVE_VALUE]],MIS[[#This Row],[LIVE_VALUE]]-MIS[[#This Row],[VALUE]])</f>
        <v>-3771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9" t="str">
        <f>MIS[[#This Row],[TRADING SYMBOL]]</f>
        <v>SENSEX2552083300CE</v>
      </c>
      <c r="AJ3199" t="str">
        <f>IF(RIGHT(MIS[[#This Row],[Main/Hedge]],4)="MAIN","MAIN","HEDGE")</f>
        <v>MAIN</v>
      </c>
      <c r="AK3199" t="str" cm="1">
        <f t="array" ref="AK3199">_xlfn._xlws.FILTER(Table4[Column1],ISNUMBER(SEARCH(Table4[Column1],MIS[[#This Row],[OrderUniqueIdentifier]])),"")</f>
        <v>MS</v>
      </c>
      <c r="AL3199" t="str">
        <f>MIS[[#This Row],[Broker]]</f>
        <v>JM</v>
      </c>
      <c r="AM3199" t="str">
        <f>MIS[[#This Row],[ClientID]]</f>
        <v>12314412</v>
      </c>
    </row>
    <row r="3200" spans="1:39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377</v>
      </c>
      <c r="AE3200">
        <f>MIS[[#This Row],[OrderAverageTradedPrice]]*MIS[[#This Row],[OrderQuantity]]</f>
        <v>53787.999999999964</v>
      </c>
      <c r="AF3200">
        <f>MIS[[#This Row],[LTP]]*MIS[[#This Row],[OrderQuantity]]</f>
        <v>45240</v>
      </c>
      <c r="AG3200">
        <f>IF(MIS[[#This Row],[OrderSide]]="SELL",MIS[[#This Row],[VALUE]]-MIS[[#This Row],[LIVE_VALUE]],MIS[[#This Row],[LIVE_VALUE]]-MIS[[#This Row],[VALUE]])</f>
        <v>8547.9999999999636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0" t="str">
        <f>MIS[[#This Row],[TRADING SYMBOL]]</f>
        <v>SENSEX2552082200CE</v>
      </c>
      <c r="AJ3200" t="str">
        <f>IF(RIGHT(MIS[[#This Row],[Main/Hedge]],4)="MAIN","MAIN","HEDGE")</f>
        <v>MAIN</v>
      </c>
      <c r="AK3200" t="str" cm="1">
        <f t="array" ref="AK3200">_xlfn._xlws.FILTER(Table4[Column1],ISNUMBER(SEARCH(Table4[Column1],MIS[[#This Row],[OrderUniqueIdentifier]])),"")</f>
        <v>NOTREND</v>
      </c>
      <c r="AL3200" t="str">
        <f>MIS[[#This Row],[Broker]]</f>
        <v>JM</v>
      </c>
      <c r="AM3200" t="str">
        <f>MIS[[#This Row],[ClientID]]</f>
        <v>12314412</v>
      </c>
    </row>
    <row r="3201" spans="1:39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55.45</v>
      </c>
      <c r="AE3201">
        <f>MIS[[#This Row],[OrderAverageTradedPrice]]*MIS[[#This Row],[OrderQuantity]]</f>
        <v>10080</v>
      </c>
      <c r="AF3201">
        <f>MIS[[#This Row],[LTP]]*MIS[[#This Row],[OrderQuantity]]</f>
        <v>6654</v>
      </c>
      <c r="AG3201">
        <f>IF(MIS[[#This Row],[OrderSide]]="SELL",MIS[[#This Row],[VALUE]]-MIS[[#This Row],[LIVE_VALUE]],MIS[[#This Row],[LIVE_VALUE]]-MIS[[#This Row],[VALUE]])</f>
        <v>-3426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1" t="str">
        <f>MIS[[#This Row],[TRADING SYMBOL]]</f>
        <v>SENSEX2552083400CE</v>
      </c>
      <c r="AJ3201" t="str">
        <f>IF(RIGHT(MIS[[#This Row],[Main/Hedge]],4)="MAIN","MAIN","HEDGE")</f>
        <v>MAIN</v>
      </c>
      <c r="AK3201" t="str" cm="1">
        <f t="array" ref="AK3201">_xlfn._xlws.FILTER(Table4[Column1],ISNUMBER(SEARCH(Table4[Column1],MIS[[#This Row],[OrderUniqueIdentifier]])),"")</f>
        <v>MS</v>
      </c>
      <c r="AL3201" t="str">
        <f>MIS[[#This Row],[Broker]]</f>
        <v>JM</v>
      </c>
      <c r="AM3201" t="str">
        <f>MIS[[#This Row],[ClientID]]</f>
        <v>12314412</v>
      </c>
    </row>
    <row r="3202" spans="1:39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377</v>
      </c>
      <c r="AE3202">
        <f>MIS[[#This Row],[OrderAverageTradedPrice]]*MIS[[#This Row],[OrderQuantity]]</f>
        <v>17848</v>
      </c>
      <c r="AF3202">
        <f>MIS[[#This Row],[LTP]]*MIS[[#This Row],[OrderQuantity]]</f>
        <v>15080</v>
      </c>
      <c r="AG3202">
        <f>IF(MIS[[#This Row],[OrderSide]]="SELL",MIS[[#This Row],[VALUE]]-MIS[[#This Row],[LIVE_VALUE]],MIS[[#This Row],[LIVE_VALUE]]-MIS[[#This Row],[VALUE]])</f>
        <v>2768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2" t="str">
        <f>MIS[[#This Row],[TRADING SYMBOL]]</f>
        <v>SENSEX2552082200CE</v>
      </c>
      <c r="AJ3202" t="str">
        <f>IF(RIGHT(MIS[[#This Row],[Main/Hedge]],4)="MAIN","MAIN","HEDGE")</f>
        <v>MAIN</v>
      </c>
      <c r="AK3202" t="str" cm="1">
        <f t="array" ref="AK3202">_xlfn._xlws.FILTER(Table4[Column1],ISNUMBER(SEARCH(Table4[Column1],MIS[[#This Row],[OrderUniqueIdentifier]])),"")</f>
        <v>NOTREND</v>
      </c>
      <c r="AL3202" t="str">
        <f>MIS[[#This Row],[Broker]]</f>
        <v>JM</v>
      </c>
      <c r="AM3202" t="str">
        <f>MIS[[#This Row],[ClientID]]</f>
        <v>12314417</v>
      </c>
    </row>
    <row r="3203" spans="1:39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293.05</v>
      </c>
      <c r="AE3203">
        <f>MIS[[#This Row],[OrderAverageTradedPrice]]*MIS[[#This Row],[OrderQuantity]]</f>
        <v>14598</v>
      </c>
      <c r="AF3203">
        <f>MIS[[#This Row],[LTP]]*MIS[[#This Row],[OrderQuantity]]</f>
        <v>11722</v>
      </c>
      <c r="AG3203">
        <f>IF(MIS[[#This Row],[OrderSide]]="SELL",MIS[[#This Row],[VALUE]]-MIS[[#This Row],[LIVE_VALUE]],MIS[[#This Row],[LIVE_VALUE]]-MIS[[#This Row],[VALUE]])</f>
        <v>2876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3" t="str">
        <f>MIS[[#This Row],[TRADING SYMBOL]]</f>
        <v>SENSEX2552082200PE</v>
      </c>
      <c r="AJ3203" t="str">
        <f>IF(RIGHT(MIS[[#This Row],[Main/Hedge]],4)="MAIN","MAIN","HEDGE")</f>
        <v>MAIN</v>
      </c>
      <c r="AK3203" t="str" cm="1">
        <f t="array" ref="AK3203">_xlfn._xlws.FILTER(Table4[Column1],ISNUMBER(SEARCH(Table4[Column1],MIS[[#This Row],[OrderUniqueIdentifier]])),"")</f>
        <v>NOTREND</v>
      </c>
      <c r="AL3203" t="str">
        <f>MIS[[#This Row],[Broker]]</f>
        <v>JM</v>
      </c>
      <c r="AM3203" t="str">
        <f>MIS[[#This Row],[ClientID]]</f>
        <v>12314417</v>
      </c>
    </row>
    <row r="3204" spans="1:39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65.75</v>
      </c>
      <c r="AE3204">
        <f>MIS[[#This Row],[OrderAverageTradedPrice]]*MIS[[#This Row],[OrderQuantity]]</f>
        <v>25173.999999999993</v>
      </c>
      <c r="AF3204">
        <f>MIS[[#This Row],[LTP]]*MIS[[#This Row],[OrderQuantity]]</f>
        <v>17095</v>
      </c>
      <c r="AG3204">
        <f>IF(MIS[[#This Row],[OrderSide]]="SELL",MIS[[#This Row],[VALUE]]-MIS[[#This Row],[LIVE_VALUE]],MIS[[#This Row],[LIVE_VALUE]]-MIS[[#This Row],[VALUE]])</f>
        <v>-8078.9999999999927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4" t="str">
        <f>MIS[[#This Row],[TRADING SYMBOL]]</f>
        <v>SENSEX2552083300CE</v>
      </c>
      <c r="AJ3204" t="str">
        <f>IF(RIGHT(MIS[[#This Row],[Main/Hedge]],4)="MAIN","MAIN","HEDGE")</f>
        <v>MAIN</v>
      </c>
      <c r="AK3204" t="str" cm="1">
        <f t="array" ref="AK3204">_xlfn._xlws.FILTER(Table4[Column1],ISNUMBER(SEARCH(Table4[Column1],MIS[[#This Row],[OrderUniqueIdentifier]])),"")</f>
        <v>MS</v>
      </c>
      <c r="AL3204" t="str">
        <f>MIS[[#This Row],[Broker]]</f>
        <v>JM</v>
      </c>
      <c r="AM3204" t="str">
        <f>MIS[[#This Row],[ClientID]]</f>
        <v>12314455</v>
      </c>
    </row>
    <row r="3205" spans="1:39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377</v>
      </c>
      <c r="AE3205">
        <f>MIS[[#This Row],[OrderAverageTradedPrice]]*MIS[[#This Row],[OrderQuantity]]</f>
        <v>116001.99999999988</v>
      </c>
      <c r="AF3205">
        <f>MIS[[#This Row],[LTP]]*MIS[[#This Row],[OrderQuantity]]</f>
        <v>98020</v>
      </c>
      <c r="AG3205">
        <f>IF(MIS[[#This Row],[OrderSide]]="SELL",MIS[[#This Row],[VALUE]]-MIS[[#This Row],[LIVE_VALUE]],MIS[[#This Row],[LIVE_VALUE]]-MIS[[#This Row],[VALUE]])</f>
        <v>17981.999999999884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5" t="str">
        <f>MIS[[#This Row],[TRADING SYMBOL]]</f>
        <v>SENSEX2552082200CE</v>
      </c>
      <c r="AJ3205" t="str">
        <f>IF(RIGHT(MIS[[#This Row],[Main/Hedge]],4)="MAIN","MAIN","HEDGE")</f>
        <v>MAIN</v>
      </c>
      <c r="AK3205" t="str" cm="1">
        <f t="array" ref="AK3205">_xlfn._xlws.FILTER(Table4[Column1],ISNUMBER(SEARCH(Table4[Column1],MIS[[#This Row],[OrderUniqueIdentifier]])),"")</f>
        <v>NOTREND</v>
      </c>
      <c r="AL3205" t="str">
        <f>MIS[[#This Row],[Broker]]</f>
        <v>JM</v>
      </c>
      <c r="AM3205" t="str">
        <f>MIS[[#This Row],[ClientID]]</f>
        <v>12314455</v>
      </c>
    </row>
    <row r="3206" spans="1:39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55.45</v>
      </c>
      <c r="AE3206">
        <f>MIS[[#This Row],[OrderAverageTradedPrice]]*MIS[[#This Row],[OrderQuantity]]</f>
        <v>21614.999999999978</v>
      </c>
      <c r="AF3206">
        <f>MIS[[#This Row],[LTP]]*MIS[[#This Row],[OrderQuantity]]</f>
        <v>14417</v>
      </c>
      <c r="AG3206">
        <f>IF(MIS[[#This Row],[OrderSide]]="SELL",MIS[[#This Row],[VALUE]]-MIS[[#This Row],[LIVE_VALUE]],MIS[[#This Row],[LIVE_VALUE]]-MIS[[#This Row],[VALUE]])</f>
        <v>-7197.9999999999782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6" t="str">
        <f>MIS[[#This Row],[TRADING SYMBOL]]</f>
        <v>SENSEX2552083400CE</v>
      </c>
      <c r="AJ3206" t="str">
        <f>IF(RIGHT(MIS[[#This Row],[Main/Hedge]],4)="MAIN","MAIN","HEDGE")</f>
        <v>MAIN</v>
      </c>
      <c r="AK3206" t="str" cm="1">
        <f t="array" ref="AK3206">_xlfn._xlws.FILTER(Table4[Column1],ISNUMBER(SEARCH(Table4[Column1],MIS[[#This Row],[OrderUniqueIdentifier]])),"")</f>
        <v>MS</v>
      </c>
      <c r="AL3206" t="str">
        <f>MIS[[#This Row],[Broker]]</f>
        <v>JM</v>
      </c>
      <c r="AM3206" t="str">
        <f>MIS[[#This Row],[ClientID]]</f>
        <v>12314455</v>
      </c>
    </row>
    <row r="3207" spans="1:39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293.05</v>
      </c>
      <c r="AE3207">
        <f>MIS[[#This Row],[OrderAverageTradedPrice]]*MIS[[#This Row],[OrderQuantity]]</f>
        <v>94900</v>
      </c>
      <c r="AF3207">
        <f>MIS[[#This Row],[LTP]]*MIS[[#This Row],[OrderQuantity]]</f>
        <v>76193</v>
      </c>
      <c r="AG3207">
        <f>IF(MIS[[#This Row],[OrderSide]]="SELL",MIS[[#This Row],[VALUE]]-MIS[[#This Row],[LIVE_VALUE]],MIS[[#This Row],[LIVE_VALUE]]-MIS[[#This Row],[VALUE]])</f>
        <v>18707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7" t="str">
        <f>MIS[[#This Row],[TRADING SYMBOL]]</f>
        <v>SENSEX2552082200PE</v>
      </c>
      <c r="AJ3207" t="str">
        <f>IF(RIGHT(MIS[[#This Row],[Main/Hedge]],4)="MAIN","MAIN","HEDGE")</f>
        <v>MAIN</v>
      </c>
      <c r="AK3207" t="str" cm="1">
        <f t="array" ref="AK3207">_xlfn._xlws.FILTER(Table4[Column1],ISNUMBER(SEARCH(Table4[Column1],MIS[[#This Row],[OrderUniqueIdentifier]])),"")</f>
        <v>NOTREND</v>
      </c>
      <c r="AL3207" t="str">
        <f>MIS[[#This Row],[Broker]]</f>
        <v>JM</v>
      </c>
      <c r="AM3207" t="str">
        <f>MIS[[#This Row],[ClientID]]</f>
        <v>12314455</v>
      </c>
    </row>
    <row r="3208" spans="1:39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46.6</v>
      </c>
      <c r="AE3208">
        <f>MIS[[#This Row],[OrderAverageTradedPrice]]*MIS[[#This Row],[OrderQuantity]]</f>
        <v>18715.999999999978</v>
      </c>
      <c r="AF3208">
        <f>MIS[[#This Row],[LTP]]*MIS[[#This Row],[OrderQuantity]]</f>
        <v>12116</v>
      </c>
      <c r="AG3208">
        <f>IF(MIS[[#This Row],[OrderSide]]="SELL",MIS[[#This Row],[VALUE]]-MIS[[#This Row],[LIVE_VALUE]],MIS[[#This Row],[LIVE_VALUE]]-MIS[[#This Row],[VALUE]])</f>
        <v>-6599.9999999999782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8" t="str">
        <f>MIS[[#This Row],[TRADING SYMBOL]]</f>
        <v>SENSEX2552083500CE</v>
      </c>
      <c r="AJ3208" t="str">
        <f>IF(RIGHT(MIS[[#This Row],[Main/Hedge]],4)="MAIN","MAIN","HEDGE")</f>
        <v>MAIN</v>
      </c>
      <c r="AK3208" t="str" cm="1">
        <f t="array" ref="AK3208">_xlfn._xlws.FILTER(Table4[Column1],ISNUMBER(SEARCH(Table4[Column1],MIS[[#This Row],[OrderUniqueIdentifier]])),"")</f>
        <v>MS</v>
      </c>
      <c r="AL3208" t="str">
        <f>MIS[[#This Row],[Broker]]</f>
        <v>JM</v>
      </c>
      <c r="AM3208" t="str">
        <f>MIS[[#This Row],[ClientID]]</f>
        <v>12314455</v>
      </c>
    </row>
    <row r="3209" spans="1:39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377</v>
      </c>
      <c r="AE3209">
        <f>MIS[[#This Row],[OrderAverageTradedPrice]]*MIS[[#This Row],[OrderQuantity]]</f>
        <v>17943</v>
      </c>
      <c r="AF3209">
        <f>MIS[[#This Row],[LTP]]*MIS[[#This Row],[OrderQuantity]]</f>
        <v>15080</v>
      </c>
      <c r="AG3209">
        <f>IF(MIS[[#This Row],[OrderSide]]="SELL",MIS[[#This Row],[VALUE]]-MIS[[#This Row],[LIVE_VALUE]],MIS[[#This Row],[LIVE_VALUE]]-MIS[[#This Row],[VALUE]])</f>
        <v>2863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9" t="str">
        <f>MIS[[#This Row],[TRADING SYMBOL]]</f>
        <v>SENSEX2552082200CE</v>
      </c>
      <c r="AJ3209" t="str">
        <f>IF(RIGHT(MIS[[#This Row],[Main/Hedge]],4)="MAIN","MAIN","HEDGE")</f>
        <v>MAIN</v>
      </c>
      <c r="AK3209" t="str" cm="1">
        <f t="array" ref="AK3209">_xlfn._xlws.FILTER(Table4[Column1],ISNUMBER(SEARCH(Table4[Column1],MIS[[#This Row],[OrderUniqueIdentifier]])),"")</f>
        <v>NOTREND</v>
      </c>
      <c r="AL3209" t="str">
        <f>MIS[[#This Row],[Broker]]</f>
        <v>JM</v>
      </c>
      <c r="AM3209" t="str">
        <f>MIS[[#This Row],[ClientID]]</f>
        <v>12314523</v>
      </c>
    </row>
    <row r="3210" spans="1:39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293.05</v>
      </c>
      <c r="AE3210">
        <f>MIS[[#This Row],[OrderAverageTradedPrice]]*MIS[[#This Row],[OrderQuantity]]</f>
        <v>14490</v>
      </c>
      <c r="AF3210">
        <f>MIS[[#This Row],[LTP]]*MIS[[#This Row],[OrderQuantity]]</f>
        <v>11722</v>
      </c>
      <c r="AG3210">
        <f>IF(MIS[[#This Row],[OrderSide]]="SELL",MIS[[#This Row],[VALUE]]-MIS[[#This Row],[LIVE_VALUE]],MIS[[#This Row],[LIVE_VALUE]]-MIS[[#This Row],[VALUE]])</f>
        <v>2768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0" t="str">
        <f>MIS[[#This Row],[TRADING SYMBOL]]</f>
        <v>SENSEX2552082200PE</v>
      </c>
      <c r="AJ3210" t="str">
        <f>IF(RIGHT(MIS[[#This Row],[Main/Hedge]],4)="MAIN","MAIN","HEDGE")</f>
        <v>MAIN</v>
      </c>
      <c r="AK3210" t="str" cm="1">
        <f t="array" ref="AK3210">_xlfn._xlws.FILTER(Table4[Column1],ISNUMBER(SEARCH(Table4[Column1],MIS[[#This Row],[OrderUniqueIdentifier]])),"")</f>
        <v>NOTREND</v>
      </c>
      <c r="AL3210" t="str">
        <f>MIS[[#This Row],[Broker]]</f>
        <v>JM</v>
      </c>
      <c r="AM3210" t="str">
        <f>MIS[[#This Row],[ClientID]]</f>
        <v>12314523</v>
      </c>
    </row>
    <row r="3211" spans="1:39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377</v>
      </c>
      <c r="AE3211">
        <f>MIS[[#This Row],[OrderAverageTradedPrice]]*MIS[[#This Row],[OrderQuantity]]</f>
        <v>18012</v>
      </c>
      <c r="AF3211">
        <f>MIS[[#This Row],[LTP]]*MIS[[#This Row],[OrderQuantity]]</f>
        <v>15080</v>
      </c>
      <c r="AG3211">
        <f>IF(MIS[[#This Row],[OrderSide]]="SELL",MIS[[#This Row],[VALUE]]-MIS[[#This Row],[LIVE_VALUE]],MIS[[#This Row],[LIVE_VALUE]]-MIS[[#This Row],[VALUE]])</f>
        <v>2932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1" t="str">
        <f>MIS[[#This Row],[TRADING SYMBOL]]</f>
        <v>SENSEX2552082200CE</v>
      </c>
      <c r="AJ3211" t="str">
        <f>IF(RIGHT(MIS[[#This Row],[Main/Hedge]],4)="MAIN","MAIN","HEDGE")</f>
        <v>MAIN</v>
      </c>
      <c r="AK3211" t="str" cm="1">
        <f t="array" ref="AK3211">_xlfn._xlws.FILTER(Table4[Column1],ISNUMBER(SEARCH(Table4[Column1],MIS[[#This Row],[OrderUniqueIdentifier]])),"")</f>
        <v>NOTREND</v>
      </c>
      <c r="AL3211" t="str">
        <f>MIS[[#This Row],[Broker]]</f>
        <v>JM</v>
      </c>
      <c r="AM3211" t="str">
        <f>MIS[[#This Row],[ClientID]]</f>
        <v>12314576</v>
      </c>
    </row>
    <row r="3212" spans="1:39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55.45</v>
      </c>
      <c r="AE3212">
        <f>MIS[[#This Row],[OrderAverageTradedPrice]]*MIS[[#This Row],[OrderQuantity]]</f>
        <v>1657</v>
      </c>
      <c r="AF3212">
        <f>MIS[[#This Row],[LTP]]*MIS[[#This Row],[OrderQuantity]]</f>
        <v>1109</v>
      </c>
      <c r="AG3212">
        <f>IF(MIS[[#This Row],[OrderSide]]="SELL",MIS[[#This Row],[VALUE]]-MIS[[#This Row],[LIVE_VALUE]],MIS[[#This Row],[LIVE_VALUE]]-MIS[[#This Row],[VALUE]])</f>
        <v>-548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2" t="str">
        <f>MIS[[#This Row],[TRADING SYMBOL]]</f>
        <v>SENSEX2552083400CE</v>
      </c>
      <c r="AJ3212" t="str">
        <f>IF(RIGHT(MIS[[#This Row],[Main/Hedge]],4)="MAIN","MAIN","HEDGE")</f>
        <v>MAIN</v>
      </c>
      <c r="AK3212" t="str" cm="1">
        <f t="array" ref="AK3212">_xlfn._xlws.FILTER(Table4[Column1],ISNUMBER(SEARCH(Table4[Column1],MIS[[#This Row],[OrderUniqueIdentifier]])),"")</f>
        <v>MS</v>
      </c>
      <c r="AL3212" t="str">
        <f>MIS[[#This Row],[Broker]]</f>
        <v>JM</v>
      </c>
      <c r="AM3212" t="str">
        <f>MIS[[#This Row],[ClientID]]</f>
        <v>12314604</v>
      </c>
    </row>
    <row r="3213" spans="1:39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46.6</v>
      </c>
      <c r="AE3213">
        <f>MIS[[#This Row],[OrderAverageTradedPrice]]*MIS[[#This Row],[OrderQuantity]]</f>
        <v>1434</v>
      </c>
      <c r="AF3213">
        <f>MIS[[#This Row],[LTP]]*MIS[[#This Row],[OrderQuantity]]</f>
        <v>932</v>
      </c>
      <c r="AG3213">
        <f>IF(MIS[[#This Row],[OrderSide]]="SELL",MIS[[#This Row],[VALUE]]-MIS[[#This Row],[LIVE_VALUE]],MIS[[#This Row],[LIVE_VALUE]]-MIS[[#This Row],[VALUE]])</f>
        <v>-502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3" t="str">
        <f>MIS[[#This Row],[TRADING SYMBOL]]</f>
        <v>SENSEX2552083500CE</v>
      </c>
      <c r="AJ3213" t="str">
        <f>IF(RIGHT(MIS[[#This Row],[Main/Hedge]],4)="MAIN","MAIN","HEDGE")</f>
        <v>MAIN</v>
      </c>
      <c r="AK3213" t="str" cm="1">
        <f t="array" ref="AK3213">_xlfn._xlws.FILTER(Table4[Column1],ISNUMBER(SEARCH(Table4[Column1],MIS[[#This Row],[OrderUniqueIdentifier]])),"")</f>
        <v>MS</v>
      </c>
      <c r="AL3213" t="str">
        <f>MIS[[#This Row],[Broker]]</f>
        <v>JM</v>
      </c>
      <c r="AM3213" t="str">
        <f>MIS[[#This Row],[ClientID]]</f>
        <v>12314604</v>
      </c>
    </row>
    <row r="3214" spans="1:39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75.650000000000006</v>
      </c>
      <c r="AE3214">
        <f>MIS[[#This Row],[OrderAverageTradedPrice]]*MIS[[#This Row],[OrderQuantity]]</f>
        <v>2321</v>
      </c>
      <c r="AF3214">
        <f>MIS[[#This Row],[LTP]]*MIS[[#This Row],[OrderQuantity]]</f>
        <v>1513</v>
      </c>
      <c r="AG3214">
        <f>IF(MIS[[#This Row],[OrderSide]]="SELL",MIS[[#This Row],[VALUE]]-MIS[[#This Row],[LIVE_VALUE]],MIS[[#This Row],[LIVE_VALUE]]-MIS[[#This Row],[VALUE]])</f>
        <v>-808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4" t="str">
        <f>MIS[[#This Row],[TRADING SYMBOL]]</f>
        <v>SENSEX2552081300PE</v>
      </c>
      <c r="AJ3214" t="str">
        <f>IF(RIGHT(MIS[[#This Row],[Main/Hedge]],4)="MAIN","MAIN","HEDGE")</f>
        <v>MAIN</v>
      </c>
      <c r="AK3214" t="str" cm="1">
        <f t="array" ref="AK3214">_xlfn._xlws.FILTER(Table4[Column1],ISNUMBER(SEARCH(Table4[Column1],MIS[[#This Row],[OrderUniqueIdentifier]])),"")</f>
        <v>MS</v>
      </c>
      <c r="AL3214" t="str">
        <f>MIS[[#This Row],[Broker]]</f>
        <v>JM</v>
      </c>
      <c r="AM3214" t="str">
        <f>MIS[[#This Row],[ClientID]]</f>
        <v>12314604</v>
      </c>
    </row>
    <row r="3215" spans="1:39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58.95</v>
      </c>
      <c r="AE3215">
        <f>MIS[[#This Row],[OrderAverageTradedPrice]]*MIS[[#This Row],[OrderQuantity]]</f>
        <v>1802</v>
      </c>
      <c r="AF3215">
        <f>MIS[[#This Row],[LTP]]*MIS[[#This Row],[OrderQuantity]]</f>
        <v>1179</v>
      </c>
      <c r="AG3215">
        <f>IF(MIS[[#This Row],[OrderSide]]="SELL",MIS[[#This Row],[VALUE]]-MIS[[#This Row],[LIVE_VALUE]],MIS[[#This Row],[LIVE_VALUE]]-MIS[[#This Row],[VALUE]])</f>
        <v>-623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5" t="str">
        <f>MIS[[#This Row],[TRADING SYMBOL]]</f>
        <v>SENSEX2552081100PE</v>
      </c>
      <c r="AJ3215" t="str">
        <f>IF(RIGHT(MIS[[#This Row],[Main/Hedge]],4)="MAIN","MAIN","HEDGE")</f>
        <v>MAIN</v>
      </c>
      <c r="AK3215" t="str" cm="1">
        <f t="array" ref="AK3215">_xlfn._xlws.FILTER(Table4[Column1],ISNUMBER(SEARCH(Table4[Column1],MIS[[#This Row],[OrderUniqueIdentifier]])),"")</f>
        <v>MS</v>
      </c>
      <c r="AL3215" t="str">
        <f>MIS[[#This Row],[Broker]]</f>
        <v>JM</v>
      </c>
      <c r="AM3215" t="str">
        <f>MIS[[#This Row],[ClientID]]</f>
        <v>12314604</v>
      </c>
    </row>
    <row r="3216" spans="1:39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55.45</v>
      </c>
      <c r="AE3216">
        <f>MIS[[#This Row],[OrderAverageTradedPrice]]*MIS[[#This Row],[OrderQuantity]]</f>
        <v>1657</v>
      </c>
      <c r="AF3216">
        <f>MIS[[#This Row],[LTP]]*MIS[[#This Row],[OrderQuantity]]</f>
        <v>1109</v>
      </c>
      <c r="AG3216">
        <f>IF(MIS[[#This Row],[OrderSide]]="SELL",MIS[[#This Row],[VALUE]]-MIS[[#This Row],[LIVE_VALUE]],MIS[[#This Row],[LIVE_VALUE]]-MIS[[#This Row],[VALUE]])</f>
        <v>-548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6" t="str">
        <f>MIS[[#This Row],[TRADING SYMBOL]]</f>
        <v>SENSEX2552083400CE</v>
      </c>
      <c r="AJ3216" t="str">
        <f>IF(RIGHT(MIS[[#This Row],[Main/Hedge]],4)="MAIN","MAIN","HEDGE")</f>
        <v>MAIN</v>
      </c>
      <c r="AK3216" t="str" cm="1">
        <f t="array" ref="AK3216">_xlfn._xlws.FILTER(Table4[Column1],ISNUMBER(SEARCH(Table4[Column1],MIS[[#This Row],[OrderUniqueIdentifier]])),"")</f>
        <v>MS</v>
      </c>
      <c r="AL3216" t="str">
        <f>MIS[[#This Row],[Broker]]</f>
        <v>JM</v>
      </c>
      <c r="AM3216" t="str">
        <f>MIS[[#This Row],[ClientID]]</f>
        <v>12314883</v>
      </c>
    </row>
    <row r="3217" spans="1:39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46.6</v>
      </c>
      <c r="AE3217">
        <f>MIS[[#This Row],[OrderAverageTradedPrice]]*MIS[[#This Row],[OrderQuantity]]</f>
        <v>1432</v>
      </c>
      <c r="AF3217">
        <f>MIS[[#This Row],[LTP]]*MIS[[#This Row],[OrderQuantity]]</f>
        <v>932</v>
      </c>
      <c r="AG3217">
        <f>IF(MIS[[#This Row],[OrderSide]]="SELL",MIS[[#This Row],[VALUE]]-MIS[[#This Row],[LIVE_VALUE]],MIS[[#This Row],[LIVE_VALUE]]-MIS[[#This Row],[VALUE]])</f>
        <v>-500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7" t="str">
        <f>MIS[[#This Row],[TRADING SYMBOL]]</f>
        <v>SENSEX2552083500CE</v>
      </c>
      <c r="AJ3217" t="str">
        <f>IF(RIGHT(MIS[[#This Row],[Main/Hedge]],4)="MAIN","MAIN","HEDGE")</f>
        <v>MAIN</v>
      </c>
      <c r="AK3217" t="str" cm="1">
        <f t="array" ref="AK3217">_xlfn._xlws.FILTER(Table4[Column1],ISNUMBER(SEARCH(Table4[Column1],MIS[[#This Row],[OrderUniqueIdentifier]])),"")</f>
        <v>MS</v>
      </c>
      <c r="AL3217" t="str">
        <f>MIS[[#This Row],[Broker]]</f>
        <v>JM</v>
      </c>
      <c r="AM3217" t="str">
        <f>MIS[[#This Row],[ClientID]]</f>
        <v>12314883</v>
      </c>
    </row>
    <row r="3218" spans="1:39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75.650000000000006</v>
      </c>
      <c r="AE3218">
        <f>MIS[[#This Row],[OrderAverageTradedPrice]]*MIS[[#This Row],[OrderQuantity]]</f>
        <v>2300</v>
      </c>
      <c r="AF3218">
        <f>MIS[[#This Row],[LTP]]*MIS[[#This Row],[OrderQuantity]]</f>
        <v>1513</v>
      </c>
      <c r="AG3218">
        <f>IF(MIS[[#This Row],[OrderSide]]="SELL",MIS[[#This Row],[VALUE]]-MIS[[#This Row],[LIVE_VALUE]],MIS[[#This Row],[LIVE_VALUE]]-MIS[[#This Row],[VALUE]])</f>
        <v>-787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8" t="str">
        <f>MIS[[#This Row],[TRADING SYMBOL]]</f>
        <v>SENSEX2552081300PE</v>
      </c>
      <c r="AJ3218" t="str">
        <f>IF(RIGHT(MIS[[#This Row],[Main/Hedge]],4)="MAIN","MAIN","HEDGE")</f>
        <v>MAIN</v>
      </c>
      <c r="AK3218" t="str" cm="1">
        <f t="array" ref="AK3218">_xlfn._xlws.FILTER(Table4[Column1],ISNUMBER(SEARCH(Table4[Column1],MIS[[#This Row],[OrderUniqueIdentifier]])),"")</f>
        <v>MS</v>
      </c>
      <c r="AL3218" t="str">
        <f>MIS[[#This Row],[Broker]]</f>
        <v>JM</v>
      </c>
      <c r="AM3218" t="str">
        <f>MIS[[#This Row],[ClientID]]</f>
        <v>12314883</v>
      </c>
    </row>
    <row r="3219" spans="1:39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58.95</v>
      </c>
      <c r="AE3219">
        <f>MIS[[#This Row],[OrderAverageTradedPrice]]*MIS[[#This Row],[OrderQuantity]]</f>
        <v>1780</v>
      </c>
      <c r="AF3219">
        <f>MIS[[#This Row],[LTP]]*MIS[[#This Row],[OrderQuantity]]</f>
        <v>1179</v>
      </c>
      <c r="AG3219">
        <f>IF(MIS[[#This Row],[OrderSide]]="SELL",MIS[[#This Row],[VALUE]]-MIS[[#This Row],[LIVE_VALUE]],MIS[[#This Row],[LIVE_VALUE]]-MIS[[#This Row],[VALUE]])</f>
        <v>-601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9" t="str">
        <f>MIS[[#This Row],[TRADING SYMBOL]]</f>
        <v>SENSEX2552081100PE</v>
      </c>
      <c r="AJ3219" t="str">
        <f>IF(RIGHT(MIS[[#This Row],[Main/Hedge]],4)="MAIN","MAIN","HEDGE")</f>
        <v>MAIN</v>
      </c>
      <c r="AK3219" t="str" cm="1">
        <f t="array" ref="AK3219">_xlfn._xlws.FILTER(Table4[Column1],ISNUMBER(SEARCH(Table4[Column1],MIS[[#This Row],[OrderUniqueIdentifier]])),"")</f>
        <v>MS</v>
      </c>
      <c r="AL3219" t="str">
        <f>MIS[[#This Row],[Broker]]</f>
        <v>JM</v>
      </c>
      <c r="AM3219" t="str">
        <f>MIS[[#This Row],[ClientID]]</f>
        <v>12314883</v>
      </c>
    </row>
    <row r="3220" spans="1:39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65.75</v>
      </c>
      <c r="AE3220">
        <f>MIS[[#This Row],[OrderAverageTradedPrice]]*MIS[[#This Row],[OrderQuantity]]</f>
        <v>34843.999999999971</v>
      </c>
      <c r="AF3220">
        <f>MIS[[#This Row],[LTP]]*MIS[[#This Row],[OrderQuantity]]</f>
        <v>23670</v>
      </c>
      <c r="AG3220">
        <f>IF(MIS[[#This Row],[OrderSide]]="SELL",MIS[[#This Row],[VALUE]]-MIS[[#This Row],[LIVE_VALUE]],MIS[[#This Row],[LIVE_VALUE]]-MIS[[#This Row],[VALUE]])</f>
        <v>-11173.999999999971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0" t="str">
        <f>MIS[[#This Row],[TRADING SYMBOL]]</f>
        <v>SENSEX2552083300CE</v>
      </c>
      <c r="AJ3220" t="str">
        <f>IF(RIGHT(MIS[[#This Row],[Main/Hedge]],4)="MAIN","MAIN","HEDGE")</f>
        <v>MAIN</v>
      </c>
      <c r="AK3220" t="str" cm="1">
        <f t="array" ref="AK3220">_xlfn._xlws.FILTER(Table4[Column1],ISNUMBER(SEARCH(Table4[Column1],MIS[[#This Row],[OrderUniqueIdentifier]])),"")</f>
        <v>MS</v>
      </c>
      <c r="AL3220" t="str">
        <f>MIS[[#This Row],[Broker]]</f>
        <v>JM</v>
      </c>
      <c r="AM3220" t="str">
        <f>MIS[[#This Row],[ClientID]]</f>
        <v>12314964</v>
      </c>
    </row>
    <row r="3221" spans="1:39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377</v>
      </c>
      <c r="AE3221">
        <f>MIS[[#This Row],[OrderAverageTradedPrice]]*MIS[[#This Row],[OrderQuantity]]</f>
        <v>170050.99999999985</v>
      </c>
      <c r="AF3221">
        <f>MIS[[#This Row],[LTP]]*MIS[[#This Row],[OrderQuantity]]</f>
        <v>143260</v>
      </c>
      <c r="AG3221">
        <f>IF(MIS[[#This Row],[OrderSide]]="SELL",MIS[[#This Row],[VALUE]]-MIS[[#This Row],[LIVE_VALUE]],MIS[[#This Row],[LIVE_VALUE]]-MIS[[#This Row],[VALUE]])</f>
        <v>26790.999999999854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1" t="str">
        <f>MIS[[#This Row],[TRADING SYMBOL]]</f>
        <v>SENSEX2552082200CE</v>
      </c>
      <c r="AJ3221" t="str">
        <f>IF(RIGHT(MIS[[#This Row],[Main/Hedge]],4)="MAIN","MAIN","HEDGE")</f>
        <v>MAIN</v>
      </c>
      <c r="AK3221" t="str" cm="1">
        <f t="array" ref="AK3221">_xlfn._xlws.FILTER(Table4[Column1],ISNUMBER(SEARCH(Table4[Column1],MIS[[#This Row],[OrderUniqueIdentifier]])),"")</f>
        <v>NOTREND</v>
      </c>
      <c r="AL3221" t="str">
        <f>MIS[[#This Row],[Broker]]</f>
        <v>JM</v>
      </c>
      <c r="AM3221" t="str">
        <f>MIS[[#This Row],[ClientID]]</f>
        <v>12314964</v>
      </c>
    </row>
    <row r="3222" spans="1:39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55.45</v>
      </c>
      <c r="AE3222">
        <f>MIS[[#This Row],[OrderAverageTradedPrice]]*MIS[[#This Row],[OrderQuantity]]</f>
        <v>30018.999999999996</v>
      </c>
      <c r="AF3222">
        <f>MIS[[#This Row],[LTP]]*MIS[[#This Row],[OrderQuantity]]</f>
        <v>19962</v>
      </c>
      <c r="AG3222">
        <f>IF(MIS[[#This Row],[OrderSide]]="SELL",MIS[[#This Row],[VALUE]]-MIS[[#This Row],[LIVE_VALUE]],MIS[[#This Row],[LIVE_VALUE]]-MIS[[#This Row],[VALUE]])</f>
        <v>-10056.999999999996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2" t="str">
        <f>MIS[[#This Row],[TRADING SYMBOL]]</f>
        <v>SENSEX2552083400CE</v>
      </c>
      <c r="AJ3222" t="str">
        <f>IF(RIGHT(MIS[[#This Row],[Main/Hedge]],4)="MAIN","MAIN","HEDGE")</f>
        <v>MAIN</v>
      </c>
      <c r="AK3222" t="str" cm="1">
        <f t="array" ref="AK3222">_xlfn._xlws.FILTER(Table4[Column1],ISNUMBER(SEARCH(Table4[Column1],MIS[[#This Row],[OrderUniqueIdentifier]])),"")</f>
        <v>MS</v>
      </c>
      <c r="AL3222" t="str">
        <f>MIS[[#This Row],[Broker]]</f>
        <v>JM</v>
      </c>
      <c r="AM3222" t="str">
        <f>MIS[[#This Row],[ClientID]]</f>
        <v>12314964</v>
      </c>
    </row>
    <row r="3223" spans="1:39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293.05</v>
      </c>
      <c r="AE3223">
        <f>MIS[[#This Row],[OrderAverageTradedPrice]]*MIS[[#This Row],[OrderQuantity]]</f>
        <v>137782.99999999994</v>
      </c>
      <c r="AF3223">
        <f>MIS[[#This Row],[LTP]]*MIS[[#This Row],[OrderQuantity]]</f>
        <v>111359</v>
      </c>
      <c r="AG3223">
        <f>IF(MIS[[#This Row],[OrderSide]]="SELL",MIS[[#This Row],[VALUE]]-MIS[[#This Row],[LIVE_VALUE]],MIS[[#This Row],[LIVE_VALUE]]-MIS[[#This Row],[VALUE]])</f>
        <v>26423.999999999942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3" t="str">
        <f>MIS[[#This Row],[TRADING SYMBOL]]</f>
        <v>SENSEX2552082200PE</v>
      </c>
      <c r="AJ3223" t="str">
        <f>IF(RIGHT(MIS[[#This Row],[Main/Hedge]],4)="MAIN","MAIN","HEDGE")</f>
        <v>MAIN</v>
      </c>
      <c r="AK3223" t="str" cm="1">
        <f t="array" ref="AK3223">_xlfn._xlws.FILTER(Table4[Column1],ISNUMBER(SEARCH(Table4[Column1],MIS[[#This Row],[OrderUniqueIdentifier]])),"")</f>
        <v>NOTREND</v>
      </c>
      <c r="AL3223" t="str">
        <f>MIS[[#This Row],[Broker]]</f>
        <v>JM</v>
      </c>
      <c r="AM3223" t="str">
        <f>MIS[[#This Row],[ClientID]]</f>
        <v>12314964</v>
      </c>
    </row>
    <row r="3224" spans="1:39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4.55</v>
      </c>
      <c r="AE3224">
        <f>MIS[[#This Row],[OrderAverageTradedPrice]]*MIS[[#This Row],[OrderQuantity]]</f>
        <v>8583.75</v>
      </c>
      <c r="AF3224">
        <f>MIS[[#This Row],[LTP]]*MIS[[#This Row],[OrderQuantity]]</f>
        <v>7166.25</v>
      </c>
      <c r="AG3224">
        <f>IF(MIS[[#This Row],[OrderSide]]="SELL",MIS[[#This Row],[VALUE]]-MIS[[#This Row],[LIVE_VALUE]],MIS[[#This Row],[LIVE_VALUE]]-MIS[[#This Row],[VALUE]])</f>
        <v>-1417.5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NIFTY2552223700PE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  <c r="AL3224" t="str">
        <f>MIS[[#This Row],[Broker]]</f>
        <v>MO</v>
      </c>
      <c r="AM3224" t="str">
        <f>MIS[[#This Row],[ClientID]]</f>
        <v>DELD991</v>
      </c>
    </row>
    <row r="3225" spans="1:39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4.55</v>
      </c>
      <c r="AE3225">
        <f>MIS[[#This Row],[OrderAverageTradedPrice]]*MIS[[#This Row],[OrderQuantity]]</f>
        <v>7425</v>
      </c>
      <c r="AF3225">
        <f>MIS[[#This Row],[LTP]]*MIS[[#This Row],[OrderQuantity]]</f>
        <v>6142.5</v>
      </c>
      <c r="AG3225">
        <f>IF(MIS[[#This Row],[OrderSide]]="SELL",MIS[[#This Row],[VALUE]]-MIS[[#This Row],[LIVE_VALUE]],MIS[[#This Row],[LIVE_VALUE]]-MIS[[#This Row],[VALUE]])</f>
        <v>-1282.5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NIFTY2552223700PE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  <c r="AL3225" t="str">
        <f>MIS[[#This Row],[Broker]]</f>
        <v>MO</v>
      </c>
      <c r="AM3225" t="str">
        <f>MIS[[#This Row],[ClientID]]</f>
        <v>JR0546</v>
      </c>
    </row>
    <row r="3226" spans="1:39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4.55</v>
      </c>
      <c r="AE3226">
        <f>MIS[[#This Row],[OrderAverageTradedPrice]]*MIS[[#This Row],[OrderQuantity]]</f>
        <v>1635</v>
      </c>
      <c r="AF3226">
        <f>MIS[[#This Row],[LTP]]*MIS[[#This Row],[OrderQuantity]]</f>
        <v>1365</v>
      </c>
      <c r="AG3226">
        <f>IF(MIS[[#This Row],[OrderSide]]="SELL",MIS[[#This Row],[VALUE]]-MIS[[#This Row],[LIVE_VALUE]],MIS[[#This Row],[LIVE_VALUE]]-MIS[[#This Row],[VALUE]])</f>
        <v>-270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NIFTY2552223700PE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  <c r="AL3226" t="str">
        <f>MIS[[#This Row],[Broker]]</f>
        <v>MO</v>
      </c>
      <c r="AM3226" t="str">
        <f>MIS[[#This Row],[ClientID]]</f>
        <v>OMDLAS1203</v>
      </c>
    </row>
    <row r="3227" spans="1:39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4.55</v>
      </c>
      <c r="AE3227">
        <f>MIS[[#This Row],[OrderAverageTradedPrice]]*MIS[[#This Row],[OrderQuantity]]</f>
        <v>2452.5</v>
      </c>
      <c r="AF3227">
        <f>MIS[[#This Row],[LTP]]*MIS[[#This Row],[OrderQuantity]]</f>
        <v>2047.5</v>
      </c>
      <c r="AG3227">
        <f>IF(MIS[[#This Row],[OrderSide]]="SELL",MIS[[#This Row],[VALUE]]-MIS[[#This Row],[LIVE_VALUE]],MIS[[#This Row],[LIVE_VALUE]]-MIS[[#This Row],[VALUE]])</f>
        <v>-405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NIFTY2552223700PE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  <c r="AL3227" t="str">
        <f>MIS[[#This Row],[Broker]]</f>
        <v>MO</v>
      </c>
      <c r="AM3227" t="str">
        <f>MIS[[#This Row],[ClientID]]</f>
        <v>OMDLAS1225</v>
      </c>
    </row>
    <row r="3228" spans="1:39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4.55</v>
      </c>
      <c r="AE3228">
        <f>MIS[[#This Row],[OrderAverageTradedPrice]]*MIS[[#This Row],[OrderQuantity]]</f>
        <v>2043.75</v>
      </c>
      <c r="AF3228">
        <f>MIS[[#This Row],[LTP]]*MIS[[#This Row],[OrderQuantity]]</f>
        <v>1706.25</v>
      </c>
      <c r="AG3228">
        <f>IF(MIS[[#This Row],[OrderSide]]="SELL",MIS[[#This Row],[VALUE]]-MIS[[#This Row],[LIVE_VALUE]],MIS[[#This Row],[LIVE_VALUE]]-MIS[[#This Row],[VALUE]])</f>
        <v>-337.5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NIFTY2552223700PE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  <c r="AL3228" t="str">
        <f>MIS[[#This Row],[Broker]]</f>
        <v>MO</v>
      </c>
      <c r="AM3228" t="str">
        <f>MIS[[#This Row],[ClientID]]</f>
        <v>OMDLAS1226</v>
      </c>
    </row>
    <row r="3229" spans="1:39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4.55</v>
      </c>
      <c r="AE3229">
        <f>MIS[[#This Row],[OrderAverageTradedPrice]]*MIS[[#This Row],[OrderQuantity]]</f>
        <v>1635</v>
      </c>
      <c r="AF3229">
        <f>MIS[[#This Row],[LTP]]*MIS[[#This Row],[OrderQuantity]]</f>
        <v>1365</v>
      </c>
      <c r="AG3229">
        <f>IF(MIS[[#This Row],[OrderSide]]="SELL",MIS[[#This Row],[VALUE]]-MIS[[#This Row],[LIVE_VALUE]],MIS[[#This Row],[LIVE_VALUE]]-MIS[[#This Row],[VALUE]])</f>
        <v>-270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NIFTY2552223700PE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  <c r="AL3229" t="str">
        <f>MIS[[#This Row],[Broker]]</f>
        <v>MO</v>
      </c>
      <c r="AM3229" t="str">
        <f>MIS[[#This Row],[ClientID]]</f>
        <v>OMDLAS1227</v>
      </c>
    </row>
    <row r="3230" spans="1:39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293.05</v>
      </c>
      <c r="AE3230">
        <f>MIS[[#This Row],[OrderAverageTradedPrice]]*MIS[[#This Row],[OrderQuantity]]</f>
        <v>81158</v>
      </c>
      <c r="AF3230">
        <f>MIS[[#This Row],[LTP]]*MIS[[#This Row],[OrderQuantity]]</f>
        <v>64471</v>
      </c>
      <c r="AG3230">
        <f>IF(MIS[[#This Row],[OrderSide]]="SELL",MIS[[#This Row],[VALUE]]-MIS[[#This Row],[LIVE_VALUE]],MIS[[#This Row],[LIVE_VALUE]]-MIS[[#This Row],[VALUE]])</f>
        <v>16687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0" t="str">
        <f>MIS[[#This Row],[TRADING SYMBOL]]</f>
        <v>SENSEX2552082200PE</v>
      </c>
      <c r="AJ3230" t="str">
        <f>IF(RIGHT(MIS[[#This Row],[Main/Hedge]],4)="MAIN","MAIN","HEDGE")</f>
        <v>MAIN</v>
      </c>
      <c r="AK3230" t="str" cm="1">
        <f t="array" ref="AK3230">_xlfn._xlws.FILTER(Table4[Column1],ISNUMBER(SEARCH(Table4[Column1],MIS[[#This Row],[OrderUniqueIdentifier]])),"")</f>
        <v>NOTREND</v>
      </c>
      <c r="AL3230" t="str">
        <f>MIS[[#This Row],[Broker]]</f>
        <v>XTS</v>
      </c>
      <c r="AM3230" t="str">
        <f>MIS[[#This Row],[ClientID]]</f>
        <v>FIXAKE0000</v>
      </c>
    </row>
    <row r="3231" spans="1:39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4.55</v>
      </c>
      <c r="AE3231">
        <f>MIS[[#This Row],[OrderAverageTradedPrice]]*MIS[[#This Row],[OrderQuantity]]</f>
        <v>810</v>
      </c>
      <c r="AF3231">
        <f>MIS[[#This Row],[LTP]]*MIS[[#This Row],[OrderQuantity]]</f>
        <v>682.5</v>
      </c>
      <c r="AG3231">
        <f>IF(MIS[[#This Row],[OrderSide]]="SELL",MIS[[#This Row],[VALUE]]-MIS[[#This Row],[LIVE_VALUE]],MIS[[#This Row],[LIVE_VALUE]]-MIS[[#This Row],[VALUE]])</f>
        <v>-127.5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NIFTY2552223700PE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  <c r="AL3231" t="str">
        <f>MIS[[#This Row],[Broker]]</f>
        <v>AR</v>
      </c>
      <c r="AM3231" t="str">
        <f>MIS[[#This Row],[ClientID]]</f>
        <v>GDL1R112</v>
      </c>
    </row>
    <row r="3232" spans="1:39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4.55</v>
      </c>
      <c r="AE3232">
        <f>MIS[[#This Row],[OrderAverageTradedPrice]]*MIS[[#This Row],[OrderQuantity]]</f>
        <v>817.5</v>
      </c>
      <c r="AF3232">
        <f>MIS[[#This Row],[LTP]]*MIS[[#This Row],[OrderQuantity]]</f>
        <v>682.5</v>
      </c>
      <c r="AG3232">
        <f>IF(MIS[[#This Row],[OrderSide]]="SELL",MIS[[#This Row],[VALUE]]-MIS[[#This Row],[LIVE_VALUE]],MIS[[#This Row],[LIVE_VALUE]]-MIS[[#This Row],[VALUE]])</f>
        <v>-135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NIFTY2552223700PE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  <c r="AL3232" t="str">
        <f>MIS[[#This Row],[Broker]]</f>
        <v>AR</v>
      </c>
      <c r="AM3232" t="str">
        <f>MIS[[#This Row],[ClientID]]</f>
        <v>HYD5K129</v>
      </c>
    </row>
    <row r="3233" spans="1:39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7.35</v>
      </c>
      <c r="AE3233">
        <f>MIS[[#This Row],[OrderAverageTradedPrice]]*MIS[[#This Row],[OrderQuantity]]</f>
        <v>1027</v>
      </c>
      <c r="AF3233">
        <f>MIS[[#This Row],[LTP]]*MIS[[#This Row],[OrderQuantity]]</f>
        <v>588</v>
      </c>
      <c r="AG3233">
        <f>IF(MIS[[#This Row],[OrderSide]]="SELL",MIS[[#This Row],[VALUE]]-MIS[[#This Row],[LIVE_VALUE]],MIS[[#This Row],[LIVE_VALUE]]-MIS[[#This Row],[VALUE]])</f>
        <v>-439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SENSEX2552084700CE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  <c r="AL3233" t="str">
        <f>MIS[[#This Row],[Broker]]</f>
        <v>AR</v>
      </c>
      <c r="AM3233" t="str">
        <f>MIS[[#This Row],[ClientID]]</f>
        <v>JPF1A187</v>
      </c>
    </row>
    <row r="3234" spans="1:39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4.55</v>
      </c>
      <c r="AE3234">
        <f>MIS[[#This Row],[OrderAverageTradedPrice]]*MIS[[#This Row],[OrderQuantity]]</f>
        <v>408.75</v>
      </c>
      <c r="AF3234">
        <f>MIS[[#This Row],[LTP]]*MIS[[#This Row],[OrderQuantity]]</f>
        <v>341.25</v>
      </c>
      <c r="AG3234">
        <f>IF(MIS[[#This Row],[OrderSide]]="SELL",MIS[[#This Row],[VALUE]]-MIS[[#This Row],[LIVE_VALUE]],MIS[[#This Row],[LIVE_VALUE]]-MIS[[#This Row],[VALUE]])</f>
        <v>-67.5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NIFTY2552223700PE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  <c r="AL3234" t="str">
        <f>MIS[[#This Row],[Broker]]</f>
        <v>AR</v>
      </c>
      <c r="AM3234" t="str">
        <f>MIS[[#This Row],[ClientID]]</f>
        <v>JPF1D107</v>
      </c>
    </row>
    <row r="3235" spans="1:39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7.35</v>
      </c>
      <c r="AE3235">
        <f>MIS[[#This Row],[OrderAverageTradedPrice]]*MIS[[#This Row],[OrderQuantity]]</f>
        <v>508</v>
      </c>
      <c r="AF3235">
        <f>MIS[[#This Row],[LTP]]*MIS[[#This Row],[OrderQuantity]]</f>
        <v>294</v>
      </c>
      <c r="AG3235">
        <f>IF(MIS[[#This Row],[OrderSide]]="SELL",MIS[[#This Row],[VALUE]]-MIS[[#This Row],[LIVE_VALUE]],MIS[[#This Row],[LIVE_VALUE]]-MIS[[#This Row],[VALUE]])</f>
        <v>-214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SENSEX2552084700CE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  <c r="AL3235" t="str">
        <f>MIS[[#This Row],[Broker]]</f>
        <v>AR</v>
      </c>
      <c r="AM3235" t="str">
        <f>MIS[[#This Row],[ClientID]]</f>
        <v>JPF1D107</v>
      </c>
    </row>
    <row r="3236" spans="1:39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7.35</v>
      </c>
      <c r="AE3236">
        <f>MIS[[#This Row],[OrderAverageTradedPrice]]*MIS[[#This Row],[OrderQuantity]]</f>
        <v>512</v>
      </c>
      <c r="AF3236">
        <f>MIS[[#This Row],[LTP]]*MIS[[#This Row],[OrderQuantity]]</f>
        <v>294</v>
      </c>
      <c r="AG3236">
        <f>IF(MIS[[#This Row],[OrderSide]]="SELL",MIS[[#This Row],[VALUE]]-MIS[[#This Row],[LIVE_VALUE]],MIS[[#This Row],[LIVE_VALUE]]-MIS[[#This Row],[VALUE]])</f>
        <v>-218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SENSEX2552084700CE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  <c r="AL3236" t="str">
        <f>MIS[[#This Row],[Broker]]</f>
        <v>AR</v>
      </c>
      <c r="AM3236" t="str">
        <f>MIS[[#This Row],[ClientID]]</f>
        <v>JPF1D162</v>
      </c>
    </row>
    <row r="3237" spans="1:39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4.55</v>
      </c>
      <c r="AE3237">
        <f>MIS[[#This Row],[OrderAverageTradedPrice]]*MIS[[#This Row],[OrderQuantity]]</f>
        <v>408.75</v>
      </c>
      <c r="AF3237">
        <f>MIS[[#This Row],[LTP]]*MIS[[#This Row],[OrderQuantity]]</f>
        <v>341.25</v>
      </c>
      <c r="AG3237">
        <f>IF(MIS[[#This Row],[OrderSide]]="SELL",MIS[[#This Row],[VALUE]]-MIS[[#This Row],[LIVE_VALUE]],MIS[[#This Row],[LIVE_VALUE]]-MIS[[#This Row],[VALUE]])</f>
        <v>-67.5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NIFTY2552223700PE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  <c r="AL3237" t="str">
        <f>MIS[[#This Row],[Broker]]</f>
        <v>AR</v>
      </c>
      <c r="AM3237" t="str">
        <f>MIS[[#This Row],[ClientID]]</f>
        <v>JPF1G102</v>
      </c>
    </row>
    <row r="3238" spans="1:39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7.35</v>
      </c>
      <c r="AE3238">
        <f>MIS[[#This Row],[OrderAverageTradedPrice]]*MIS[[#This Row],[OrderQuantity]]</f>
        <v>768</v>
      </c>
      <c r="AF3238">
        <f>MIS[[#This Row],[LTP]]*MIS[[#This Row],[OrderQuantity]]</f>
        <v>441</v>
      </c>
      <c r="AG3238">
        <f>IF(MIS[[#This Row],[OrderSide]]="SELL",MIS[[#This Row],[VALUE]]-MIS[[#This Row],[LIVE_VALUE]],MIS[[#This Row],[LIVE_VALUE]]-MIS[[#This Row],[VALUE]])</f>
        <v>-327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SENSEX2552084700CE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  <c r="AL3238" t="str">
        <f>MIS[[#This Row],[Broker]]</f>
        <v>AR</v>
      </c>
      <c r="AM3238" t="str">
        <f>MIS[[#This Row],[ClientID]]</f>
        <v>JPF1L103</v>
      </c>
    </row>
    <row r="3239" spans="1:39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4.55</v>
      </c>
      <c r="AE3239">
        <f>MIS[[#This Row],[OrderAverageTradedPrice]]*MIS[[#This Row],[OrderQuantity]]</f>
        <v>408.75</v>
      </c>
      <c r="AF3239">
        <f>MIS[[#This Row],[LTP]]*MIS[[#This Row],[OrderQuantity]]</f>
        <v>341.25</v>
      </c>
      <c r="AG3239">
        <f>IF(MIS[[#This Row],[OrderSide]]="SELL",MIS[[#This Row],[VALUE]]-MIS[[#This Row],[LIVE_VALUE]],MIS[[#This Row],[LIVE_VALUE]]-MIS[[#This Row],[VALUE]])</f>
        <v>-67.5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NIFTY2552223700PE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  <c r="AL3239" t="str">
        <f>MIS[[#This Row],[Broker]]</f>
        <v>AR</v>
      </c>
      <c r="AM3239" t="str">
        <f>MIS[[#This Row],[ClientID]]</f>
        <v>JPF1M118</v>
      </c>
    </row>
    <row r="3240" spans="1:39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7.35</v>
      </c>
      <c r="AE3240">
        <f>MIS[[#This Row],[OrderAverageTradedPrice]]*MIS[[#This Row],[OrderQuantity]]</f>
        <v>510</v>
      </c>
      <c r="AF3240">
        <f>MIS[[#This Row],[LTP]]*MIS[[#This Row],[OrderQuantity]]</f>
        <v>294</v>
      </c>
      <c r="AG3240">
        <f>IF(MIS[[#This Row],[OrderSide]]="SELL",MIS[[#This Row],[VALUE]]-MIS[[#This Row],[LIVE_VALUE]],MIS[[#This Row],[LIVE_VALUE]]-MIS[[#This Row],[VALUE]])</f>
        <v>-216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SENSEX2552084700CE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  <c r="AL3240" t="str">
        <f>MIS[[#This Row],[Broker]]</f>
        <v>AR</v>
      </c>
      <c r="AM3240" t="str">
        <f>MIS[[#This Row],[ClientID]]</f>
        <v>JPF1M118</v>
      </c>
    </row>
    <row r="3241" spans="1:39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7.35</v>
      </c>
      <c r="AE3241">
        <f>MIS[[#This Row],[OrderAverageTradedPrice]]*MIS[[#This Row],[OrderQuantity]]</f>
        <v>512</v>
      </c>
      <c r="AF3241">
        <f>MIS[[#This Row],[LTP]]*MIS[[#This Row],[OrderQuantity]]</f>
        <v>294</v>
      </c>
      <c r="AG3241">
        <f>IF(MIS[[#This Row],[OrderSide]]="SELL",MIS[[#This Row],[VALUE]]-MIS[[#This Row],[LIVE_VALUE]],MIS[[#This Row],[LIVE_VALUE]]-MIS[[#This Row],[VALUE]])</f>
        <v>-218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SENSEX2552084700CE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  <c r="AL3241" t="str">
        <f>MIS[[#This Row],[Broker]]</f>
        <v>AR</v>
      </c>
      <c r="AM3241" t="str">
        <f>MIS[[#This Row],[ClientID]]</f>
        <v>JPF1P111</v>
      </c>
    </row>
    <row r="3242" spans="1:39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7.35</v>
      </c>
      <c r="AE3242">
        <f>MIS[[#This Row],[OrderAverageTradedPrice]]*MIS[[#This Row],[OrderQuantity]]</f>
        <v>768</v>
      </c>
      <c r="AF3242">
        <f>MIS[[#This Row],[LTP]]*MIS[[#This Row],[OrderQuantity]]</f>
        <v>441</v>
      </c>
      <c r="AG3242">
        <f>IF(MIS[[#This Row],[OrderSide]]="SELL",MIS[[#This Row],[VALUE]]-MIS[[#This Row],[LIVE_VALUE]],MIS[[#This Row],[LIVE_VALUE]]-MIS[[#This Row],[VALUE]])</f>
        <v>-327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SENSEX2552084700CE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  <c r="AL3242" t="str">
        <f>MIS[[#This Row],[Broker]]</f>
        <v>AR</v>
      </c>
      <c r="AM3242" t="str">
        <f>MIS[[#This Row],[ClientID]]</f>
        <v>JPF1P165</v>
      </c>
    </row>
    <row r="3243" spans="1:39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4.55</v>
      </c>
      <c r="AE3243">
        <f>MIS[[#This Row],[OrderAverageTradedPrice]]*MIS[[#This Row],[OrderQuantity]]</f>
        <v>408.75</v>
      </c>
      <c r="AF3243">
        <f>MIS[[#This Row],[LTP]]*MIS[[#This Row],[OrderQuantity]]</f>
        <v>341.25</v>
      </c>
      <c r="AG3243">
        <f>IF(MIS[[#This Row],[OrderSide]]="SELL",MIS[[#This Row],[VALUE]]-MIS[[#This Row],[LIVE_VALUE]],MIS[[#This Row],[LIVE_VALUE]]-MIS[[#This Row],[VALUE]])</f>
        <v>-67.5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NIFTY2552223700PE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  <c r="AL3243" t="str">
        <f>MIS[[#This Row],[Broker]]</f>
        <v>AR</v>
      </c>
      <c r="AM3243" t="str">
        <f>MIS[[#This Row],[ClientID]]</f>
        <v>JPF1P170</v>
      </c>
    </row>
    <row r="3244" spans="1:39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4.55</v>
      </c>
      <c r="AE3244">
        <f>MIS[[#This Row],[OrderAverageTradedPrice]]*MIS[[#This Row],[OrderQuantity]]</f>
        <v>817.5</v>
      </c>
      <c r="AF3244">
        <f>MIS[[#This Row],[LTP]]*MIS[[#This Row],[OrderQuantity]]</f>
        <v>682.5</v>
      </c>
      <c r="AG3244">
        <f>IF(MIS[[#This Row],[OrderSide]]="SELL",MIS[[#This Row],[VALUE]]-MIS[[#This Row],[LIVE_VALUE]],MIS[[#This Row],[LIVE_VALUE]]-MIS[[#This Row],[VALUE]])</f>
        <v>-135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NIFTY2552223700PE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  <c r="AL3244" t="str">
        <f>MIS[[#This Row],[Broker]]</f>
        <v>AR</v>
      </c>
      <c r="AM3244" t="str">
        <f>MIS[[#This Row],[ClientID]]</f>
        <v>JPF1R205</v>
      </c>
    </row>
    <row r="3245" spans="1:39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7.35</v>
      </c>
      <c r="AE3245">
        <f>MIS[[#This Row],[OrderAverageTradedPrice]]*MIS[[#This Row],[OrderQuantity]]</f>
        <v>256</v>
      </c>
      <c r="AF3245">
        <f>MIS[[#This Row],[LTP]]*MIS[[#This Row],[OrderQuantity]]</f>
        <v>147</v>
      </c>
      <c r="AG3245">
        <f>IF(MIS[[#This Row],[OrderSide]]="SELL",MIS[[#This Row],[VALUE]]-MIS[[#This Row],[LIVE_VALUE]],MIS[[#This Row],[LIVE_VALUE]]-MIS[[#This Row],[VALUE]])</f>
        <v>-109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SENSEX2552084700CE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  <c r="AL3245" t="str">
        <f>MIS[[#This Row],[Broker]]</f>
        <v>AR</v>
      </c>
      <c r="AM3245" t="str">
        <f>MIS[[#This Row],[ClientID]]</f>
        <v>JPF1S210</v>
      </c>
    </row>
    <row r="3246" spans="1:39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7.35</v>
      </c>
      <c r="AE3246">
        <f>MIS[[#This Row],[OrderAverageTradedPrice]]*MIS[[#This Row],[OrderQuantity]]</f>
        <v>512</v>
      </c>
      <c r="AF3246">
        <f>MIS[[#This Row],[LTP]]*MIS[[#This Row],[OrderQuantity]]</f>
        <v>294</v>
      </c>
      <c r="AG3246">
        <f>IF(MIS[[#This Row],[OrderSide]]="SELL",MIS[[#This Row],[VALUE]]-MIS[[#This Row],[LIVE_VALUE]],MIS[[#This Row],[LIVE_VALUE]]-MIS[[#This Row],[VALUE]])</f>
        <v>-218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SENSEX2552084700CE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  <c r="AL3246" t="str">
        <f>MIS[[#This Row],[Broker]]</f>
        <v>AR</v>
      </c>
      <c r="AM3246" t="str">
        <f>MIS[[#This Row],[ClientID]]</f>
        <v>JPF1S218</v>
      </c>
    </row>
    <row r="3247" spans="1:39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7.35</v>
      </c>
      <c r="AE3247">
        <f>MIS[[#This Row],[OrderAverageTradedPrice]]*MIS[[#This Row],[OrderQuantity]]</f>
        <v>512</v>
      </c>
      <c r="AF3247">
        <f>MIS[[#This Row],[LTP]]*MIS[[#This Row],[OrderQuantity]]</f>
        <v>294</v>
      </c>
      <c r="AG3247">
        <f>IF(MIS[[#This Row],[OrderSide]]="SELL",MIS[[#This Row],[VALUE]]-MIS[[#This Row],[LIVE_VALUE]],MIS[[#This Row],[LIVE_VALUE]]-MIS[[#This Row],[VALUE]])</f>
        <v>-218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SENSEX2552084700CE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  <c r="AL3247" t="str">
        <f>MIS[[#This Row],[Broker]]</f>
        <v>AR</v>
      </c>
      <c r="AM3247" t="str">
        <f>MIS[[#This Row],[ClientID]]</f>
        <v>JPF1S222</v>
      </c>
    </row>
    <row r="3248" spans="1:39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4.55</v>
      </c>
      <c r="AE3248">
        <f>MIS[[#This Row],[OrderAverageTradedPrice]]*MIS[[#This Row],[OrderQuantity]]</f>
        <v>817.5</v>
      </c>
      <c r="AF3248">
        <f>MIS[[#This Row],[LTP]]*MIS[[#This Row],[OrderQuantity]]</f>
        <v>682.5</v>
      </c>
      <c r="AG3248">
        <f>IF(MIS[[#This Row],[OrderSide]]="SELL",MIS[[#This Row],[VALUE]]-MIS[[#This Row],[LIVE_VALUE]],MIS[[#This Row],[LIVE_VALUE]]-MIS[[#This Row],[VALUE]])</f>
        <v>-135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NIFTY2552223700PE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  <c r="AL3248" t="str">
        <f>MIS[[#This Row],[Broker]]</f>
        <v>AR</v>
      </c>
      <c r="AM3248" t="str">
        <f>MIS[[#This Row],[ClientID]]</f>
        <v>JPF1S241</v>
      </c>
    </row>
    <row r="3249" spans="1:39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7.35</v>
      </c>
      <c r="AE3249">
        <f>MIS[[#This Row],[OrderAverageTradedPrice]]*MIS[[#This Row],[OrderQuantity]]</f>
        <v>510</v>
      </c>
      <c r="AF3249">
        <f>MIS[[#This Row],[LTP]]*MIS[[#This Row],[OrderQuantity]]</f>
        <v>294</v>
      </c>
      <c r="AG3249">
        <f>IF(MIS[[#This Row],[OrderSide]]="SELL",MIS[[#This Row],[VALUE]]-MIS[[#This Row],[LIVE_VALUE]],MIS[[#This Row],[LIVE_VALUE]]-MIS[[#This Row],[VALUE]])</f>
        <v>-216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SENSEX2552084700CE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  <c r="AL3249" t="str">
        <f>MIS[[#This Row],[Broker]]</f>
        <v>AR</v>
      </c>
      <c r="AM3249" t="str">
        <f>MIS[[#This Row],[ClientID]]</f>
        <v>JPF1S241</v>
      </c>
    </row>
    <row r="3250" spans="1:39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7.35</v>
      </c>
      <c r="AE3250">
        <f>MIS[[#This Row],[OrderAverageTradedPrice]]*MIS[[#This Row],[OrderQuantity]]</f>
        <v>768</v>
      </c>
      <c r="AF3250">
        <f>MIS[[#This Row],[LTP]]*MIS[[#This Row],[OrderQuantity]]</f>
        <v>441</v>
      </c>
      <c r="AG3250">
        <f>IF(MIS[[#This Row],[OrderSide]]="SELL",MIS[[#This Row],[VALUE]]-MIS[[#This Row],[LIVE_VALUE]],MIS[[#This Row],[LIVE_VALUE]]-MIS[[#This Row],[VALUE]])</f>
        <v>-327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SENSEX2552084700CE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  <c r="AL3250" t="str">
        <f>MIS[[#This Row],[Broker]]</f>
        <v>AR</v>
      </c>
      <c r="AM3250" t="str">
        <f>MIS[[#This Row],[ClientID]]</f>
        <v>JPF1Y102</v>
      </c>
    </row>
    <row r="3251" spans="1:39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293.05</v>
      </c>
      <c r="AE3251">
        <f>MIS[[#This Row],[OrderAverageTradedPrice]]*MIS[[#This Row],[OrderQuantity]]</f>
        <v>43542</v>
      </c>
      <c r="AF3251">
        <f>MIS[[#This Row],[LTP]]*MIS[[#This Row],[OrderQuantity]]</f>
        <v>35166</v>
      </c>
      <c r="AG3251">
        <f>IF(MIS[[#This Row],[OrderSide]]="SELL",MIS[[#This Row],[VALUE]]-MIS[[#This Row],[LIVE_VALUE]],MIS[[#This Row],[LIVE_VALUE]]-MIS[[#This Row],[VALUE]])</f>
        <v>8376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1" t="str">
        <f>MIS[[#This Row],[TRADING SYMBOL]]</f>
        <v>SENSEX2552082200PE</v>
      </c>
      <c r="AJ3251" t="str">
        <f>IF(RIGHT(MIS[[#This Row],[Main/Hedge]],4)="MAIN","MAIN","HEDGE")</f>
        <v>MAIN</v>
      </c>
      <c r="AK3251" t="str" cm="1">
        <f t="array" ref="AK3251">_xlfn._xlws.FILTER(Table4[Column1],ISNUMBER(SEARCH(Table4[Column1],MIS[[#This Row],[OrderUniqueIdentifier]])),"")</f>
        <v>NOTREND</v>
      </c>
      <c r="AL3251" t="str">
        <f>MIS[[#This Row],[Broker]]</f>
        <v>JM</v>
      </c>
      <c r="AM3251" t="str">
        <f>MIS[[#This Row],[ClientID]]</f>
        <v>12314412</v>
      </c>
    </row>
    <row r="3252" spans="1:39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46.6</v>
      </c>
      <c r="AE3252">
        <f>MIS[[#This Row],[OrderAverageTradedPrice]]*MIS[[#This Row],[OrderQuantity]]</f>
        <v>8640.9999999999964</v>
      </c>
      <c r="AF3252">
        <f>MIS[[#This Row],[LTP]]*MIS[[#This Row],[OrderQuantity]]</f>
        <v>5592</v>
      </c>
      <c r="AG3252">
        <f>IF(MIS[[#This Row],[OrderSide]]="SELL",MIS[[#This Row],[VALUE]]-MIS[[#This Row],[LIVE_VALUE]],MIS[[#This Row],[LIVE_VALUE]]-MIS[[#This Row],[VALUE]])</f>
        <v>-3048.9999999999964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2" t="str">
        <f>MIS[[#This Row],[TRADING SYMBOL]]</f>
        <v>SENSEX2552083500CE</v>
      </c>
      <c r="AJ3252" t="str">
        <f>IF(RIGHT(MIS[[#This Row],[Main/Hedge]],4)="MAIN","MAIN","HEDGE")</f>
        <v>MAIN</v>
      </c>
      <c r="AK3252" t="str" cm="1">
        <f t="array" ref="AK3252">_xlfn._xlws.FILTER(Table4[Column1],ISNUMBER(SEARCH(Table4[Column1],MIS[[#This Row],[OrderUniqueIdentifier]])),"")</f>
        <v>MS</v>
      </c>
      <c r="AL3252" t="str">
        <f>MIS[[#This Row],[Broker]]</f>
        <v>JM</v>
      </c>
      <c r="AM3252" t="str">
        <f>MIS[[#This Row],[ClientID]]</f>
        <v>12314412</v>
      </c>
    </row>
    <row r="3253" spans="1:39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75.650000000000006</v>
      </c>
      <c r="AE3253">
        <f>MIS[[#This Row],[OrderAverageTradedPrice]]*MIS[[#This Row],[OrderQuantity]]</f>
        <v>13710</v>
      </c>
      <c r="AF3253">
        <f>MIS[[#This Row],[LTP]]*MIS[[#This Row],[OrderQuantity]]</f>
        <v>9078</v>
      </c>
      <c r="AG3253">
        <f>IF(MIS[[#This Row],[OrderSide]]="SELL",MIS[[#This Row],[VALUE]]-MIS[[#This Row],[LIVE_VALUE]],MIS[[#This Row],[LIVE_VALUE]]-MIS[[#This Row],[VALUE]])</f>
        <v>-4632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3" t="str">
        <f>MIS[[#This Row],[TRADING SYMBOL]]</f>
        <v>SENSEX2552081300PE</v>
      </c>
      <c r="AJ3253" t="str">
        <f>IF(RIGHT(MIS[[#This Row],[Main/Hedge]],4)="MAIN","MAIN","HEDGE")</f>
        <v>MAIN</v>
      </c>
      <c r="AK3253" t="str" cm="1">
        <f t="array" ref="AK3253">_xlfn._xlws.FILTER(Table4[Column1],ISNUMBER(SEARCH(Table4[Column1],MIS[[#This Row],[OrderUniqueIdentifier]])),"")</f>
        <v>MS</v>
      </c>
      <c r="AL3253" t="str">
        <f>MIS[[#This Row],[Broker]]</f>
        <v>JM</v>
      </c>
      <c r="AM3253" t="str">
        <f>MIS[[#This Row],[ClientID]]</f>
        <v>12314412</v>
      </c>
    </row>
    <row r="3254" spans="1:39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65.75</v>
      </c>
      <c r="AE3254">
        <f>MIS[[#This Row],[OrderAverageTradedPrice]]*MIS[[#This Row],[OrderQuantity]]</f>
        <v>3892</v>
      </c>
      <c r="AF3254">
        <f>MIS[[#This Row],[LTP]]*MIS[[#This Row],[OrderQuantity]]</f>
        <v>2630</v>
      </c>
      <c r="AG3254">
        <f>IF(MIS[[#This Row],[OrderSide]]="SELL",MIS[[#This Row],[VALUE]]-MIS[[#This Row],[LIVE_VALUE]],MIS[[#This Row],[LIVE_VALUE]]-MIS[[#This Row],[VALUE]])</f>
        <v>-1262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4" t="str">
        <f>MIS[[#This Row],[TRADING SYMBOL]]</f>
        <v>SENSEX2552083300CE</v>
      </c>
      <c r="AJ3254" t="str">
        <f>IF(RIGHT(MIS[[#This Row],[Main/Hedge]],4)="MAIN","MAIN","HEDGE")</f>
        <v>MAIN</v>
      </c>
      <c r="AK3254" t="str" cm="1">
        <f t="array" ref="AK3254">_xlfn._xlws.FILTER(Table4[Column1],ISNUMBER(SEARCH(Table4[Column1],MIS[[#This Row],[OrderUniqueIdentifier]])),"")</f>
        <v>MS</v>
      </c>
      <c r="AL3254" t="str">
        <f>MIS[[#This Row],[Broker]]</f>
        <v>JM</v>
      </c>
      <c r="AM3254" t="str">
        <f>MIS[[#This Row],[ClientID]]</f>
        <v>12314417</v>
      </c>
    </row>
    <row r="3255" spans="1:39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55.45</v>
      </c>
      <c r="AE3255">
        <f>MIS[[#This Row],[OrderAverageTradedPrice]]*MIS[[#This Row],[OrderQuantity]]</f>
        <v>3331</v>
      </c>
      <c r="AF3255">
        <f>MIS[[#This Row],[LTP]]*MIS[[#This Row],[OrderQuantity]]</f>
        <v>2218</v>
      </c>
      <c r="AG3255">
        <f>IF(MIS[[#This Row],[OrderSide]]="SELL",MIS[[#This Row],[VALUE]]-MIS[[#This Row],[LIVE_VALUE]],MIS[[#This Row],[LIVE_VALUE]]-MIS[[#This Row],[VALUE]])</f>
        <v>-1113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5" t="str">
        <f>MIS[[#This Row],[TRADING SYMBOL]]</f>
        <v>SENSEX2552083400CE</v>
      </c>
      <c r="AJ3255" t="str">
        <f>IF(RIGHT(MIS[[#This Row],[Main/Hedge]],4)="MAIN","MAIN","HEDGE")</f>
        <v>MAIN</v>
      </c>
      <c r="AK3255" t="str" cm="1">
        <f t="array" ref="AK3255">_xlfn._xlws.FILTER(Table4[Column1],ISNUMBER(SEARCH(Table4[Column1],MIS[[#This Row],[OrderUniqueIdentifier]])),"")</f>
        <v>MS</v>
      </c>
      <c r="AL3255" t="str">
        <f>MIS[[#This Row],[Broker]]</f>
        <v>JM</v>
      </c>
      <c r="AM3255" t="str">
        <f>MIS[[#This Row],[ClientID]]</f>
        <v>12314417</v>
      </c>
    </row>
    <row r="3256" spans="1:39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4.55</v>
      </c>
      <c r="AE3256">
        <f>MIS[[#This Row],[OrderAverageTradedPrice]]*MIS[[#This Row],[OrderQuantity]]</f>
        <v>5313.75</v>
      </c>
      <c r="AF3256">
        <f>MIS[[#This Row],[LTP]]*MIS[[#This Row],[OrderQuantity]]</f>
        <v>4436.25</v>
      </c>
      <c r="AG3256">
        <f>IF(MIS[[#This Row],[OrderSide]]="SELL",MIS[[#This Row],[VALUE]]-MIS[[#This Row],[LIVE_VALUE]],MIS[[#This Row],[LIVE_VALUE]]-MIS[[#This Row],[VALUE]])</f>
        <v>-877.5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NIFTY2552223700PE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  <c r="AL3256" t="str">
        <f>MIS[[#This Row],[Broker]]</f>
        <v>JM</v>
      </c>
      <c r="AM3256" t="str">
        <f>MIS[[#This Row],[ClientID]]</f>
        <v>12314455</v>
      </c>
    </row>
    <row r="3257" spans="1:39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75.650000000000006</v>
      </c>
      <c r="AE3257">
        <f>MIS[[#This Row],[OrderAverageTradedPrice]]*MIS[[#This Row],[OrderQuantity]]</f>
        <v>29602.99999999992</v>
      </c>
      <c r="AF3257">
        <f>MIS[[#This Row],[LTP]]*MIS[[#This Row],[OrderQuantity]]</f>
        <v>19669</v>
      </c>
      <c r="AG3257">
        <f>IF(MIS[[#This Row],[OrderSide]]="SELL",MIS[[#This Row],[VALUE]]-MIS[[#This Row],[LIVE_VALUE]],MIS[[#This Row],[LIVE_VALUE]]-MIS[[#This Row],[VALUE]])</f>
        <v>-9933.99999999992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7" t="str">
        <f>MIS[[#This Row],[TRADING SYMBOL]]</f>
        <v>SENSEX2552081300PE</v>
      </c>
      <c r="AJ3257" t="str">
        <f>IF(RIGHT(MIS[[#This Row],[Main/Hedge]],4)="MAIN","MAIN","HEDGE")</f>
        <v>MAIN</v>
      </c>
      <c r="AK3257" t="str" cm="1">
        <f t="array" ref="AK3257">_xlfn._xlws.FILTER(Table4[Column1],ISNUMBER(SEARCH(Table4[Column1],MIS[[#This Row],[OrderUniqueIdentifier]])),"")</f>
        <v>MS</v>
      </c>
      <c r="AL3257" t="str">
        <f>MIS[[#This Row],[Broker]]</f>
        <v>JM</v>
      </c>
      <c r="AM3257" t="str">
        <f>MIS[[#This Row],[ClientID]]</f>
        <v>12314455</v>
      </c>
    </row>
    <row r="3258" spans="1:39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58.95</v>
      </c>
      <c r="AE3258">
        <f>MIS[[#This Row],[OrderAverageTradedPrice]]*MIS[[#This Row],[OrderQuantity]]</f>
        <v>23171.999999999993</v>
      </c>
      <c r="AF3258">
        <f>MIS[[#This Row],[LTP]]*MIS[[#This Row],[OrderQuantity]]</f>
        <v>15327</v>
      </c>
      <c r="AG3258">
        <f>IF(MIS[[#This Row],[OrderSide]]="SELL",MIS[[#This Row],[VALUE]]-MIS[[#This Row],[LIVE_VALUE]],MIS[[#This Row],[LIVE_VALUE]]-MIS[[#This Row],[VALUE]])</f>
        <v>-7844.9999999999927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8" t="str">
        <f>MIS[[#This Row],[TRADING SYMBOL]]</f>
        <v>SENSEX2552081100PE</v>
      </c>
      <c r="AJ3258" t="str">
        <f>IF(RIGHT(MIS[[#This Row],[Main/Hedge]],4)="MAIN","MAIN","HEDGE")</f>
        <v>MAIN</v>
      </c>
      <c r="AK3258" t="str" cm="1">
        <f t="array" ref="AK3258">_xlfn._xlws.FILTER(Table4[Column1],ISNUMBER(SEARCH(Table4[Column1],MIS[[#This Row],[OrderUniqueIdentifier]])),"")</f>
        <v>MS</v>
      </c>
      <c r="AL3258" t="str">
        <f>MIS[[#This Row],[Broker]]</f>
        <v>JM</v>
      </c>
      <c r="AM3258" t="str">
        <f>MIS[[#This Row],[ClientID]]</f>
        <v>12314455</v>
      </c>
    </row>
    <row r="3259" spans="1:39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66.5</v>
      </c>
      <c r="AE3259">
        <f>MIS[[#This Row],[OrderAverageTradedPrice]]*MIS[[#This Row],[OrderQuantity]]</f>
        <v>26253.999999999982</v>
      </c>
      <c r="AF3259">
        <f>MIS[[#This Row],[LTP]]*MIS[[#This Row],[OrderQuantity]]</f>
        <v>17290</v>
      </c>
      <c r="AG3259">
        <f>IF(MIS[[#This Row],[OrderSide]]="SELL",MIS[[#This Row],[VALUE]]-MIS[[#This Row],[LIVE_VALUE]],MIS[[#This Row],[LIVE_VALUE]]-MIS[[#This Row],[VALUE]])</f>
        <v>-8963.9999999999818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9" t="str">
        <f>MIS[[#This Row],[TRADING SYMBOL]]</f>
        <v>SENSEX2552081200PE</v>
      </c>
      <c r="AJ3259" t="str">
        <f>IF(RIGHT(MIS[[#This Row],[Main/Hedge]],4)="MAIN","MAIN","HEDGE")</f>
        <v>MAIN</v>
      </c>
      <c r="AK3259" t="str" cm="1">
        <f t="array" ref="AK3259">_xlfn._xlws.FILTER(Table4[Column1],ISNUMBER(SEARCH(Table4[Column1],MIS[[#This Row],[OrderUniqueIdentifier]])),"")</f>
        <v>MS</v>
      </c>
      <c r="AL3259" t="str">
        <f>MIS[[#This Row],[Broker]]</f>
        <v>JM</v>
      </c>
      <c r="AM3259" t="str">
        <f>MIS[[#This Row],[ClientID]]</f>
        <v>12314455</v>
      </c>
    </row>
    <row r="3260" spans="1:39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65.75</v>
      </c>
      <c r="AE3260">
        <f>MIS[[#This Row],[OrderAverageTradedPrice]]*MIS[[#This Row],[OrderQuantity]]</f>
        <v>3884</v>
      </c>
      <c r="AF3260">
        <f>MIS[[#This Row],[LTP]]*MIS[[#This Row],[OrderQuantity]]</f>
        <v>2630</v>
      </c>
      <c r="AG3260">
        <f>IF(MIS[[#This Row],[OrderSide]]="SELL",MIS[[#This Row],[VALUE]]-MIS[[#This Row],[LIVE_VALUE]],MIS[[#This Row],[LIVE_VALUE]]-MIS[[#This Row],[VALUE]])</f>
        <v>-1254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0" t="str">
        <f>MIS[[#This Row],[TRADING SYMBOL]]</f>
        <v>SENSEX2552083300CE</v>
      </c>
      <c r="AJ3260" t="str">
        <f>IF(RIGHT(MIS[[#This Row],[Main/Hedge]],4)="MAIN","MAIN","HEDGE")</f>
        <v>MAIN</v>
      </c>
      <c r="AK3260" t="str" cm="1">
        <f t="array" ref="AK3260">_xlfn._xlws.FILTER(Table4[Column1],ISNUMBER(SEARCH(Table4[Column1],MIS[[#This Row],[OrderUniqueIdentifier]])),"")</f>
        <v>MS</v>
      </c>
      <c r="AL3260" t="str">
        <f>MIS[[#This Row],[Broker]]</f>
        <v>JM</v>
      </c>
      <c r="AM3260" t="str">
        <f>MIS[[#This Row],[ClientID]]</f>
        <v>12314523</v>
      </c>
    </row>
    <row r="3261" spans="1:39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55.45</v>
      </c>
      <c r="AE3261">
        <f>MIS[[#This Row],[OrderAverageTradedPrice]]*MIS[[#This Row],[OrderQuantity]]</f>
        <v>3326</v>
      </c>
      <c r="AF3261">
        <f>MIS[[#This Row],[LTP]]*MIS[[#This Row],[OrderQuantity]]</f>
        <v>2218</v>
      </c>
      <c r="AG3261">
        <f>IF(MIS[[#This Row],[OrderSide]]="SELL",MIS[[#This Row],[VALUE]]-MIS[[#This Row],[LIVE_VALUE]],MIS[[#This Row],[LIVE_VALUE]]-MIS[[#This Row],[VALUE]])</f>
        <v>-1108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1" t="str">
        <f>MIS[[#This Row],[TRADING SYMBOL]]</f>
        <v>SENSEX2552083400CE</v>
      </c>
      <c r="AJ3261" t="str">
        <f>IF(RIGHT(MIS[[#This Row],[Main/Hedge]],4)="MAIN","MAIN","HEDGE")</f>
        <v>MAIN</v>
      </c>
      <c r="AK3261" t="str" cm="1">
        <f t="array" ref="AK3261">_xlfn._xlws.FILTER(Table4[Column1],ISNUMBER(SEARCH(Table4[Column1],MIS[[#This Row],[OrderUniqueIdentifier]])),"")</f>
        <v>MS</v>
      </c>
      <c r="AL3261" t="str">
        <f>MIS[[#This Row],[Broker]]</f>
        <v>JM</v>
      </c>
      <c r="AM3261" t="str">
        <f>MIS[[#This Row],[ClientID]]</f>
        <v>12314523</v>
      </c>
    </row>
    <row r="3262" spans="1:39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293.05</v>
      </c>
      <c r="AE3262">
        <f>MIS[[#This Row],[OrderAverageTradedPrice]]*MIS[[#This Row],[OrderQuantity]]</f>
        <v>14516</v>
      </c>
      <c r="AF3262">
        <f>MIS[[#This Row],[LTP]]*MIS[[#This Row],[OrderQuantity]]</f>
        <v>11722</v>
      </c>
      <c r="AG3262">
        <f>IF(MIS[[#This Row],[OrderSide]]="SELL",MIS[[#This Row],[VALUE]]-MIS[[#This Row],[LIVE_VALUE]],MIS[[#This Row],[LIVE_VALUE]]-MIS[[#This Row],[VALUE]])</f>
        <v>2794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2" t="str">
        <f>MIS[[#This Row],[TRADING SYMBOL]]</f>
        <v>SENSEX2552082200PE</v>
      </c>
      <c r="AJ3262" t="str">
        <f>IF(RIGHT(MIS[[#This Row],[Main/Hedge]],4)="MAIN","MAIN","HEDGE")</f>
        <v>MAIN</v>
      </c>
      <c r="AK3262" t="str" cm="1">
        <f t="array" ref="AK3262">_xlfn._xlws.FILTER(Table4[Column1],ISNUMBER(SEARCH(Table4[Column1],MIS[[#This Row],[OrderUniqueIdentifier]])),"")</f>
        <v>NOTREND</v>
      </c>
      <c r="AL3262" t="str">
        <f>MIS[[#This Row],[Broker]]</f>
        <v>JM</v>
      </c>
      <c r="AM3262" t="str">
        <f>MIS[[#This Row],[ClientID]]</f>
        <v>12314576</v>
      </c>
    </row>
    <row r="3263" spans="1:39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65.75</v>
      </c>
      <c r="AE3263">
        <f>MIS[[#This Row],[OrderAverageTradedPrice]]*MIS[[#This Row],[OrderQuantity]]</f>
        <v>3879</v>
      </c>
      <c r="AF3263">
        <f>MIS[[#This Row],[LTP]]*MIS[[#This Row],[OrderQuantity]]</f>
        <v>2630</v>
      </c>
      <c r="AG3263">
        <f>IF(MIS[[#This Row],[OrderSide]]="SELL",MIS[[#This Row],[VALUE]]-MIS[[#This Row],[LIVE_VALUE]],MIS[[#This Row],[LIVE_VALUE]]-MIS[[#This Row],[VALUE]])</f>
        <v>-1249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3" t="str">
        <f>MIS[[#This Row],[TRADING SYMBOL]]</f>
        <v>SENSEX2552083300CE</v>
      </c>
      <c r="AJ3263" t="str">
        <f>IF(RIGHT(MIS[[#This Row],[Main/Hedge]],4)="MAIN","MAIN","HEDGE")</f>
        <v>MAIN</v>
      </c>
      <c r="AK3263" t="str" cm="1">
        <f t="array" ref="AK3263">_xlfn._xlws.FILTER(Table4[Column1],ISNUMBER(SEARCH(Table4[Column1],MIS[[#This Row],[OrderUniqueIdentifier]])),"")</f>
        <v>MS</v>
      </c>
      <c r="AL3263" t="str">
        <f>MIS[[#This Row],[Broker]]</f>
        <v>JM</v>
      </c>
      <c r="AM3263" t="str">
        <f>MIS[[#This Row],[ClientID]]</f>
        <v>12314576</v>
      </c>
    </row>
    <row r="3264" spans="1:39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66.5</v>
      </c>
      <c r="AE3264">
        <f>MIS[[#This Row],[OrderAverageTradedPrice]]*MIS[[#This Row],[OrderQuantity]]</f>
        <v>2014</v>
      </c>
      <c r="AF3264">
        <f>MIS[[#This Row],[LTP]]*MIS[[#This Row],[OrderQuantity]]</f>
        <v>1330</v>
      </c>
      <c r="AG3264">
        <f>IF(MIS[[#This Row],[OrderSide]]="SELL",MIS[[#This Row],[VALUE]]-MIS[[#This Row],[LIVE_VALUE]],MIS[[#This Row],[LIVE_VALUE]]-MIS[[#This Row],[VALUE]])</f>
        <v>-684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4" t="str">
        <f>MIS[[#This Row],[TRADING SYMBOL]]</f>
        <v>SENSEX2552081200PE</v>
      </c>
      <c r="AJ3264" t="str">
        <f>IF(RIGHT(MIS[[#This Row],[Main/Hedge]],4)="MAIN","MAIN","HEDGE")</f>
        <v>MAIN</v>
      </c>
      <c r="AK3264" t="str" cm="1">
        <f t="array" ref="AK3264">_xlfn._xlws.FILTER(Table4[Column1],ISNUMBER(SEARCH(Table4[Column1],MIS[[#This Row],[OrderUniqueIdentifier]])),"")</f>
        <v>MS</v>
      </c>
      <c r="AL3264" t="str">
        <f>MIS[[#This Row],[Broker]]</f>
        <v>JM</v>
      </c>
      <c r="AM3264" t="str">
        <f>MIS[[#This Row],[ClientID]]</f>
        <v>12314604</v>
      </c>
    </row>
    <row r="3265" spans="1:39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66.5</v>
      </c>
      <c r="AE3265">
        <f>MIS[[#This Row],[OrderAverageTradedPrice]]*MIS[[#This Row],[OrderQuantity]]</f>
        <v>2014</v>
      </c>
      <c r="AF3265">
        <f>MIS[[#This Row],[LTP]]*MIS[[#This Row],[OrderQuantity]]</f>
        <v>1330</v>
      </c>
      <c r="AG3265">
        <f>IF(MIS[[#This Row],[OrderSide]]="SELL",MIS[[#This Row],[VALUE]]-MIS[[#This Row],[LIVE_VALUE]],MIS[[#This Row],[LIVE_VALUE]]-MIS[[#This Row],[VALUE]])</f>
        <v>-684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5" t="str">
        <f>MIS[[#This Row],[TRADING SYMBOL]]</f>
        <v>SENSEX2552081200PE</v>
      </c>
      <c r="AJ3265" t="str">
        <f>IF(RIGHT(MIS[[#This Row],[Main/Hedge]],4)="MAIN","MAIN","HEDGE")</f>
        <v>MAIN</v>
      </c>
      <c r="AK3265" t="str" cm="1">
        <f t="array" ref="AK3265">_xlfn._xlws.FILTER(Table4[Column1],ISNUMBER(SEARCH(Table4[Column1],MIS[[#This Row],[OrderUniqueIdentifier]])),"")</f>
        <v>MS</v>
      </c>
      <c r="AL3265" t="str">
        <f>MIS[[#This Row],[Broker]]</f>
        <v>JM</v>
      </c>
      <c r="AM3265" t="str">
        <f>MIS[[#This Row],[ClientID]]</f>
        <v>12314883</v>
      </c>
    </row>
    <row r="3266" spans="1:39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4.55</v>
      </c>
      <c r="AE3266">
        <f>MIS[[#This Row],[OrderAverageTradedPrice]]*MIS[[#This Row],[OrderQuantity]]</f>
        <v>7357.5</v>
      </c>
      <c r="AF3266">
        <f>MIS[[#This Row],[LTP]]*MIS[[#This Row],[OrderQuantity]]</f>
        <v>6142.5</v>
      </c>
      <c r="AG3266">
        <f>IF(MIS[[#This Row],[OrderSide]]="SELL",MIS[[#This Row],[VALUE]]-MIS[[#This Row],[LIVE_VALUE]],MIS[[#This Row],[LIVE_VALUE]]-MIS[[#This Row],[VALUE]])</f>
        <v>-1215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NIFTY2552223700PE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  <c r="AL3266" t="str">
        <f>MIS[[#This Row],[Broker]]</f>
        <v>JM</v>
      </c>
      <c r="AM3266" t="str">
        <f>MIS[[#This Row],[ClientID]]</f>
        <v>12314964</v>
      </c>
    </row>
    <row r="3267" spans="1:39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46.6</v>
      </c>
      <c r="AE3267">
        <f>MIS[[#This Row],[OrderAverageTradedPrice]]*MIS[[#This Row],[OrderQuantity]]</f>
        <v>25974.000000000004</v>
      </c>
      <c r="AF3267">
        <f>MIS[[#This Row],[LTP]]*MIS[[#This Row],[OrderQuantity]]</f>
        <v>16776</v>
      </c>
      <c r="AG3267">
        <f>IF(MIS[[#This Row],[OrderSide]]="SELL",MIS[[#This Row],[VALUE]]-MIS[[#This Row],[LIVE_VALUE]],MIS[[#This Row],[LIVE_VALUE]]-MIS[[#This Row],[VALUE]])</f>
        <v>-9198.0000000000036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7" t="str">
        <f>MIS[[#This Row],[TRADING SYMBOL]]</f>
        <v>SENSEX2552083500CE</v>
      </c>
      <c r="AJ3267" t="str">
        <f>IF(RIGHT(MIS[[#This Row],[Main/Hedge]],4)="MAIN","MAIN","HEDGE")</f>
        <v>MAIN</v>
      </c>
      <c r="AK3267" t="str" cm="1">
        <f t="array" ref="AK3267">_xlfn._xlws.FILTER(Table4[Column1],ISNUMBER(SEARCH(Table4[Column1],MIS[[#This Row],[OrderUniqueIdentifier]])),"")</f>
        <v>MS</v>
      </c>
      <c r="AL3267" t="str">
        <f>MIS[[#This Row],[Broker]]</f>
        <v>JM</v>
      </c>
      <c r="AM3267" t="str">
        <f>MIS[[#This Row],[ClientID]]</f>
        <v>12314964</v>
      </c>
    </row>
    <row r="3268" spans="1:39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75.650000000000006</v>
      </c>
      <c r="AE3268">
        <f>MIS[[#This Row],[OrderAverageTradedPrice]]*MIS[[#This Row],[OrderQuantity]]</f>
        <v>41239.999999999804</v>
      </c>
      <c r="AF3268">
        <f>MIS[[#This Row],[LTP]]*MIS[[#This Row],[OrderQuantity]]</f>
        <v>27234.000000000004</v>
      </c>
      <c r="AG3268">
        <f>IF(MIS[[#This Row],[OrderSide]]="SELL",MIS[[#This Row],[VALUE]]-MIS[[#This Row],[LIVE_VALUE]],MIS[[#This Row],[LIVE_VALUE]]-MIS[[#This Row],[VALUE]])</f>
        <v>-14005.9999999998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8" t="str">
        <f>MIS[[#This Row],[TRADING SYMBOL]]</f>
        <v>SENSEX2552081300PE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MS</v>
      </c>
      <c r="AL3268" t="str">
        <f>MIS[[#This Row],[Broker]]</f>
        <v>JM</v>
      </c>
      <c r="AM3268" t="str">
        <f>MIS[[#This Row],[ClientID]]</f>
        <v>12314964</v>
      </c>
    </row>
    <row r="3269" spans="1:39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4.55</v>
      </c>
      <c r="AE3269">
        <f>MIS[[#This Row],[OrderAverageTradedPrice]]*MIS[[#This Row],[OrderQuantity]]</f>
        <v>1215</v>
      </c>
      <c r="AF3269">
        <f>MIS[[#This Row],[LTP]]*MIS[[#This Row],[OrderQuantity]]</f>
        <v>1023.75</v>
      </c>
      <c r="AG3269">
        <f>IF(MIS[[#This Row],[OrderSide]]="SELL",MIS[[#This Row],[VALUE]]-MIS[[#This Row],[LIVE_VALUE]],MIS[[#This Row],[LIVE_VALUE]]-MIS[[#This Row],[VALUE]])</f>
        <v>-191.25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9" t="str">
        <f>MIS[[#This Row],[TRADING SYMBOL]]</f>
        <v>NIFTY2552223700PE</v>
      </c>
      <c r="AJ3269" t="str">
        <f>IF(RIGHT(MIS[[#This Row],[Main/Hedge]],4)="MAIN","MAIN","HEDGE")</f>
        <v>HEDGE</v>
      </c>
      <c r="AK3269" t="str" cm="1">
        <f t="array" ref="AK3269">_xlfn._xlws.FILTER(Table4[Column1],ISNUMBER(SEARCH(Table4[Column1],MIS[[#This Row],[OrderUniqueIdentifier]])),"")</f>
        <v>LONGSHORT</v>
      </c>
      <c r="AL3269" t="str">
        <f>MIS[[#This Row],[Broker]]</f>
        <v>MO</v>
      </c>
      <c r="AM3269" t="str">
        <f>MIS[[#This Row],[ClientID]]</f>
        <v>FINE1F02</v>
      </c>
    </row>
    <row r="3270" spans="1:39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4.55</v>
      </c>
      <c r="AE3270">
        <f>MIS[[#This Row],[OrderAverageTradedPrice]]*MIS[[#This Row],[OrderQuantity]]</f>
        <v>1635</v>
      </c>
      <c r="AF3270">
        <f>MIS[[#This Row],[LTP]]*MIS[[#This Row],[OrderQuantity]]</f>
        <v>1365</v>
      </c>
      <c r="AG3270">
        <f>IF(MIS[[#This Row],[OrderSide]]="SELL",MIS[[#This Row],[VALUE]]-MIS[[#This Row],[LIVE_VALUE]],MIS[[#This Row],[LIVE_VALUE]]-MIS[[#This Row],[VALUE]])</f>
        <v>-270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0" t="str">
        <f>MIS[[#This Row],[TRADING SYMBOL]]</f>
        <v>NIFTY2552223700PE</v>
      </c>
      <c r="AJ3270" t="str">
        <f>IF(RIGHT(MIS[[#This Row],[Main/Hedge]],4)="MAIN","MAIN","HEDGE")</f>
        <v>HEDGE</v>
      </c>
      <c r="AK3270" t="str" cm="1">
        <f t="array" ref="AK3270">_xlfn._xlws.FILTER(Table4[Column1],ISNUMBER(SEARCH(Table4[Column1],MIS[[#This Row],[OrderUniqueIdentifier]])),"")</f>
        <v>LONGSHORT</v>
      </c>
      <c r="AL3270" t="str">
        <f>MIS[[#This Row],[Broker]]</f>
        <v>MO</v>
      </c>
      <c r="AM3270" t="str">
        <f>MIS[[#This Row],[ClientID]]</f>
        <v>OMDLAS1215</v>
      </c>
    </row>
    <row r="3271" spans="1:39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4.55</v>
      </c>
      <c r="AE3271">
        <f>MIS[[#This Row],[OrderAverageTradedPrice]]*MIS[[#This Row],[OrderQuantity]]</f>
        <v>2861.25</v>
      </c>
      <c r="AF3271">
        <f>MIS[[#This Row],[LTP]]*MIS[[#This Row],[OrderQuantity]]</f>
        <v>2388.75</v>
      </c>
      <c r="AG3271">
        <f>IF(MIS[[#This Row],[OrderSide]]="SELL",MIS[[#This Row],[VALUE]]-MIS[[#This Row],[LIVE_VALUE]],MIS[[#This Row],[LIVE_VALUE]]-MIS[[#This Row],[VALUE]])</f>
        <v>-472.5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1" t="str">
        <f>MIS[[#This Row],[TRADING SYMBOL]]</f>
        <v>NIFTY2552223700PE</v>
      </c>
      <c r="AJ3271" t="str">
        <f>IF(RIGHT(MIS[[#This Row],[Main/Hedge]],4)="MAIN","MAIN","HEDGE")</f>
        <v>HEDGE</v>
      </c>
      <c r="AK3271" t="str" cm="1">
        <f t="array" ref="AK3271">_xlfn._xlws.FILTER(Table4[Column1],ISNUMBER(SEARCH(Table4[Column1],MIS[[#This Row],[OrderUniqueIdentifier]])),"")</f>
        <v>LONGSHORT</v>
      </c>
      <c r="AL3271" t="str">
        <f>MIS[[#This Row],[Broker]]</f>
        <v>MO</v>
      </c>
      <c r="AM3271" t="str">
        <f>MIS[[#This Row],[ClientID]]</f>
        <v>OMDLAS1229</v>
      </c>
    </row>
    <row r="3272" spans="1:39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4.55</v>
      </c>
      <c r="AE3272">
        <f>MIS[[#This Row],[OrderAverageTradedPrice]]*MIS[[#This Row],[OrderQuantity]]</f>
        <v>4496.25</v>
      </c>
      <c r="AF3272">
        <f>MIS[[#This Row],[LTP]]*MIS[[#This Row],[OrderQuantity]]</f>
        <v>3753.75</v>
      </c>
      <c r="AG3272">
        <f>IF(MIS[[#This Row],[OrderSide]]="SELL",MIS[[#This Row],[VALUE]]-MIS[[#This Row],[LIVE_VALUE]],MIS[[#This Row],[LIVE_VALUE]]-MIS[[#This Row],[VALUE]])</f>
        <v>-742.5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2" t="str">
        <f>MIS[[#This Row],[TRADING SYMBOL]]</f>
        <v>NIFTY2552223700PE</v>
      </c>
      <c r="AJ3272" t="str">
        <f>IF(RIGHT(MIS[[#This Row],[Main/Hedge]],4)="MAIN","MAIN","HEDGE")</f>
        <v>HEDGE</v>
      </c>
      <c r="AK3272" t="str" cm="1">
        <f t="array" ref="AK3272">_xlfn._xlws.FILTER(Table4[Column1],ISNUMBER(SEARCH(Table4[Column1],MIS[[#This Row],[OrderUniqueIdentifier]])),"")</f>
        <v>LONGSHORT</v>
      </c>
      <c r="AL3272" t="str">
        <f>MIS[[#This Row],[Broker]]</f>
        <v>XTS</v>
      </c>
      <c r="AM3272" t="str">
        <f>MIS[[#This Row],[ClientID]]</f>
        <v>FIXAKE0000</v>
      </c>
    </row>
    <row r="3273" spans="1:39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7.35</v>
      </c>
      <c r="AE3273">
        <f>MIS[[#This Row],[OrderAverageTradedPrice]]*MIS[[#This Row],[OrderQuantity]]</f>
        <v>765</v>
      </c>
      <c r="AF3273">
        <f>MIS[[#This Row],[LTP]]*MIS[[#This Row],[OrderQuantity]]</f>
        <v>441</v>
      </c>
      <c r="AG3273">
        <f>IF(MIS[[#This Row],[OrderSide]]="SELL",MIS[[#This Row],[VALUE]]-MIS[[#This Row],[LIVE_VALUE]],MIS[[#This Row],[LIVE_VALUE]]-MIS[[#This Row],[VALUE]])</f>
        <v>-324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3" t="str">
        <f>MIS[[#This Row],[TRADING SYMBOL]]</f>
        <v>SENSEX2552084700CE</v>
      </c>
      <c r="AJ3273" t="str">
        <f>IF(RIGHT(MIS[[#This Row],[Main/Hedge]],4)="MAIN","MAIN","HEDGE")</f>
        <v>HEDGE</v>
      </c>
      <c r="AK3273" t="str" cm="1">
        <f t="array" ref="AK3273">_xlfn._xlws.FILTER(Table4[Column1],ISNUMBER(SEARCH(Table4[Column1],MIS[[#This Row],[OrderUniqueIdentifier]])),"")</f>
        <v>LONGSHORT</v>
      </c>
      <c r="AL3273" t="str">
        <f>MIS[[#This Row],[Broker]]</f>
        <v>AR</v>
      </c>
      <c r="AM3273" t="str">
        <f>MIS[[#This Row],[ClientID]]</f>
        <v>GDL1R112</v>
      </c>
    </row>
    <row r="3274" spans="1:39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4.55</v>
      </c>
      <c r="AE3274">
        <f>MIS[[#This Row],[OrderAverageTradedPrice]]*MIS[[#This Row],[OrderQuantity]]</f>
        <v>817.5</v>
      </c>
      <c r="AF3274">
        <f>MIS[[#This Row],[LTP]]*MIS[[#This Row],[OrderQuantity]]</f>
        <v>682.5</v>
      </c>
      <c r="AG3274">
        <f>IF(MIS[[#This Row],[OrderSide]]="SELL",MIS[[#This Row],[VALUE]]-MIS[[#This Row],[LIVE_VALUE]],MIS[[#This Row],[LIVE_VALUE]]-MIS[[#This Row],[VALUE]])</f>
        <v>-135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4" t="str">
        <f>MIS[[#This Row],[TRADING SYMBOL]]</f>
        <v>NIFTY2552223700PE</v>
      </c>
      <c r="AJ3274" t="str">
        <f>IF(RIGHT(MIS[[#This Row],[Main/Hedge]],4)="MAIN","MAIN","HEDGE")</f>
        <v>HEDGE</v>
      </c>
      <c r="AK3274" t="str" cm="1">
        <f t="array" ref="AK3274">_xlfn._xlws.FILTER(Table4[Column1],ISNUMBER(SEARCH(Table4[Column1],MIS[[#This Row],[OrderUniqueIdentifier]])),"")</f>
        <v>LONGSHORT</v>
      </c>
      <c r="AL3274" t="str">
        <f>MIS[[#This Row],[Broker]]</f>
        <v>AR</v>
      </c>
      <c r="AM3274" t="str">
        <f>MIS[[#This Row],[ClientID]]</f>
        <v>GDLC2R124</v>
      </c>
    </row>
    <row r="3275" spans="1:39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7.35</v>
      </c>
      <c r="AE3275">
        <f>MIS[[#This Row],[OrderAverageTradedPrice]]*MIS[[#This Row],[OrderQuantity]]</f>
        <v>762</v>
      </c>
      <c r="AF3275">
        <f>MIS[[#This Row],[LTP]]*MIS[[#This Row],[OrderQuantity]]</f>
        <v>441</v>
      </c>
      <c r="AG3275">
        <f>IF(MIS[[#This Row],[OrderSide]]="SELL",MIS[[#This Row],[VALUE]]-MIS[[#This Row],[LIVE_VALUE]],MIS[[#This Row],[LIVE_VALUE]]-MIS[[#This Row],[VALUE]])</f>
        <v>-321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5" t="str">
        <f>MIS[[#This Row],[TRADING SYMBOL]]</f>
        <v>SENSEX2552084700CE</v>
      </c>
      <c r="AJ3275" t="str">
        <f>IF(RIGHT(MIS[[#This Row],[Main/Hedge]],4)="MAIN","MAIN","HEDGE")</f>
        <v>HEDGE</v>
      </c>
      <c r="AK3275" t="str" cm="1">
        <f t="array" ref="AK3275">_xlfn._xlws.FILTER(Table4[Column1],ISNUMBER(SEARCH(Table4[Column1],MIS[[#This Row],[OrderUniqueIdentifier]])),"")</f>
        <v>LONGSHORT</v>
      </c>
      <c r="AL3275" t="str">
        <f>MIS[[#This Row],[Broker]]</f>
        <v>AR</v>
      </c>
      <c r="AM3275" t="str">
        <f>MIS[[#This Row],[ClientID]]</f>
        <v>GDLC2R124</v>
      </c>
    </row>
    <row r="3276" spans="1:39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7.35</v>
      </c>
      <c r="AE3276">
        <f>MIS[[#This Row],[OrderAverageTradedPrice]]*MIS[[#This Row],[OrderQuantity]]</f>
        <v>2295</v>
      </c>
      <c r="AF3276">
        <f>MIS[[#This Row],[LTP]]*MIS[[#This Row],[OrderQuantity]]</f>
        <v>1323</v>
      </c>
      <c r="AG3276">
        <f>IF(MIS[[#This Row],[OrderSide]]="SELL",MIS[[#This Row],[VALUE]]-MIS[[#This Row],[LIVE_VALUE]],MIS[[#This Row],[LIVE_VALUE]]-MIS[[#This Row],[VALUE]])</f>
        <v>-972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6" t="str">
        <f>MIS[[#This Row],[TRADING SYMBOL]]</f>
        <v>SENSEX2552084700CE</v>
      </c>
      <c r="AJ3276" t="str">
        <f>IF(RIGHT(MIS[[#This Row],[Main/Hedge]],4)="MAIN","MAIN","HEDGE")</f>
        <v>HEDGE</v>
      </c>
      <c r="AK3276" t="str" cm="1">
        <f t="array" ref="AK3276">_xlfn._xlws.FILTER(Table4[Column1],ISNUMBER(SEARCH(Table4[Column1],MIS[[#This Row],[OrderUniqueIdentifier]])),"")</f>
        <v>LONGSHORT</v>
      </c>
      <c r="AL3276" t="str">
        <f>MIS[[#This Row],[Broker]]</f>
        <v>AR</v>
      </c>
      <c r="AM3276" t="str">
        <f>MIS[[#This Row],[ClientID]]</f>
        <v>GDLP1S332</v>
      </c>
    </row>
    <row r="3277" spans="1:39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4.55</v>
      </c>
      <c r="AE3277">
        <f>MIS[[#This Row],[OrderAverageTradedPrice]]*MIS[[#This Row],[OrderQuantity]]</f>
        <v>817.5</v>
      </c>
      <c r="AF3277">
        <f>MIS[[#This Row],[LTP]]*MIS[[#This Row],[OrderQuantity]]</f>
        <v>682.5</v>
      </c>
      <c r="AG3277">
        <f>IF(MIS[[#This Row],[OrderSide]]="SELL",MIS[[#This Row],[VALUE]]-MIS[[#This Row],[LIVE_VALUE]],MIS[[#This Row],[LIVE_VALUE]]-MIS[[#This Row],[VALUE]])</f>
        <v>-135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NIFTY2552223700PE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  <c r="AL3277" t="str">
        <f>MIS[[#This Row],[Broker]]</f>
        <v>AR</v>
      </c>
      <c r="AM3277" t="str">
        <f>MIS[[#This Row],[ClientID]]</f>
        <v>HOT133</v>
      </c>
    </row>
    <row r="3278" spans="1:39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7.35</v>
      </c>
      <c r="AE3278">
        <f>MIS[[#This Row],[OrderAverageTradedPrice]]*MIS[[#This Row],[OrderQuantity]]</f>
        <v>768</v>
      </c>
      <c r="AF3278">
        <f>MIS[[#This Row],[LTP]]*MIS[[#This Row],[OrderQuantity]]</f>
        <v>441</v>
      </c>
      <c r="AG3278">
        <f>IF(MIS[[#This Row],[OrderSide]]="SELL",MIS[[#This Row],[VALUE]]-MIS[[#This Row],[LIVE_VALUE]],MIS[[#This Row],[LIVE_VALUE]]-MIS[[#This Row],[VALUE]])</f>
        <v>-327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8" t="str">
        <f>MIS[[#This Row],[TRADING SYMBOL]]</f>
        <v>SENSEX2552084700CE</v>
      </c>
      <c r="AJ3278" t="str">
        <f>IF(RIGHT(MIS[[#This Row],[Main/Hedge]],4)="MAIN","MAIN","HEDGE")</f>
        <v>HEDGE</v>
      </c>
      <c r="AK3278" t="str" cm="1">
        <f t="array" ref="AK3278">_xlfn._xlws.FILTER(Table4[Column1],ISNUMBER(SEARCH(Table4[Column1],MIS[[#This Row],[OrderUniqueIdentifier]])),"")</f>
        <v>LONGSHORT</v>
      </c>
      <c r="AL3278" t="str">
        <f>MIS[[#This Row],[Broker]]</f>
        <v>AR</v>
      </c>
      <c r="AM3278" t="str">
        <f>MIS[[#This Row],[ClientID]]</f>
        <v>HOT133</v>
      </c>
    </row>
    <row r="3279" spans="1:39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7.35</v>
      </c>
      <c r="AE3279">
        <f>MIS[[#This Row],[OrderAverageTradedPrice]]*MIS[[#This Row],[OrderQuantity]]</f>
        <v>510</v>
      </c>
      <c r="AF3279">
        <f>MIS[[#This Row],[LTP]]*MIS[[#This Row],[OrderQuantity]]</f>
        <v>294</v>
      </c>
      <c r="AG3279">
        <f>IF(MIS[[#This Row],[OrderSide]]="SELL",MIS[[#This Row],[VALUE]]-MIS[[#This Row],[LIVE_VALUE]],MIS[[#This Row],[LIVE_VALUE]]-MIS[[#This Row],[VALUE]])</f>
        <v>-216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SENSEX2552084700CE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  <c r="AL3279" t="str">
        <f>MIS[[#This Row],[Broker]]</f>
        <v>AR</v>
      </c>
      <c r="AM3279" t="str">
        <f>MIS[[#This Row],[ClientID]]</f>
        <v>HYD5K129</v>
      </c>
    </row>
    <row r="3280" spans="1:39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4.55</v>
      </c>
      <c r="AE3280">
        <f>MIS[[#This Row],[OrderAverageTradedPrice]]*MIS[[#This Row],[OrderQuantity]]</f>
        <v>408.75</v>
      </c>
      <c r="AF3280">
        <f>MIS[[#This Row],[LTP]]*MIS[[#This Row],[OrderQuantity]]</f>
        <v>341.25</v>
      </c>
      <c r="AG3280">
        <f>IF(MIS[[#This Row],[OrderSide]]="SELL",MIS[[#This Row],[VALUE]]-MIS[[#This Row],[LIVE_VALUE]],MIS[[#This Row],[LIVE_VALUE]]-MIS[[#This Row],[VALUE]])</f>
        <v>-67.5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0" t="str">
        <f>MIS[[#This Row],[TRADING SYMBOL]]</f>
        <v>NIFTY2552223700PE</v>
      </c>
      <c r="AJ3280" t="str">
        <f>IF(RIGHT(MIS[[#This Row],[Main/Hedge]],4)="MAIN","MAIN","HEDGE")</f>
        <v>HEDGE</v>
      </c>
      <c r="AK3280" t="str" cm="1">
        <f t="array" ref="AK3280">_xlfn._xlws.FILTER(Table4[Column1],ISNUMBER(SEARCH(Table4[Column1],MIS[[#This Row],[OrderUniqueIdentifier]])),"")</f>
        <v>LONGSHORT</v>
      </c>
      <c r="AL3280" t="str">
        <f>MIS[[#This Row],[Broker]]</f>
        <v>AR</v>
      </c>
      <c r="AM3280" t="str">
        <f>MIS[[#This Row],[ClientID]]</f>
        <v>JPF1A184</v>
      </c>
    </row>
    <row r="3281" spans="1:39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7.35</v>
      </c>
      <c r="AE3281">
        <f>MIS[[#This Row],[OrderAverageTradedPrice]]*MIS[[#This Row],[OrderQuantity]]</f>
        <v>510</v>
      </c>
      <c r="AF3281">
        <f>MIS[[#This Row],[LTP]]*MIS[[#This Row],[OrderQuantity]]</f>
        <v>294</v>
      </c>
      <c r="AG3281">
        <f>IF(MIS[[#This Row],[OrderSide]]="SELL",MIS[[#This Row],[VALUE]]-MIS[[#This Row],[LIVE_VALUE]],MIS[[#This Row],[LIVE_VALUE]]-MIS[[#This Row],[VALUE]])</f>
        <v>-216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1" t="str">
        <f>MIS[[#This Row],[TRADING SYMBOL]]</f>
        <v>SENSEX2552084700CE</v>
      </c>
      <c r="AJ3281" t="str">
        <f>IF(RIGHT(MIS[[#This Row],[Main/Hedge]],4)="MAIN","MAIN","HEDGE")</f>
        <v>HEDGE</v>
      </c>
      <c r="AK3281" t="str" cm="1">
        <f t="array" ref="AK3281">_xlfn._xlws.FILTER(Table4[Column1],ISNUMBER(SEARCH(Table4[Column1],MIS[[#This Row],[OrderUniqueIdentifier]])),"")</f>
        <v>LONGSHORT</v>
      </c>
      <c r="AL3281" t="str">
        <f>MIS[[#This Row],[Broker]]</f>
        <v>AR</v>
      </c>
      <c r="AM3281" t="str">
        <f>MIS[[#This Row],[ClientID]]</f>
        <v>JPF1A184</v>
      </c>
    </row>
    <row r="3282" spans="1:39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4.55</v>
      </c>
      <c r="AE3282">
        <f>MIS[[#This Row],[OrderAverageTradedPrice]]*MIS[[#This Row],[OrderQuantity]]</f>
        <v>412.5</v>
      </c>
      <c r="AF3282">
        <f>MIS[[#This Row],[LTP]]*MIS[[#This Row],[OrderQuantity]]</f>
        <v>341.25</v>
      </c>
      <c r="AG3282">
        <f>IF(MIS[[#This Row],[OrderSide]]="SELL",MIS[[#This Row],[VALUE]]-MIS[[#This Row],[LIVE_VALUE]],MIS[[#This Row],[LIVE_VALUE]]-MIS[[#This Row],[VALUE]])</f>
        <v>-71.25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2" t="str">
        <f>MIS[[#This Row],[TRADING SYMBOL]]</f>
        <v>NIFTY2552223700PE</v>
      </c>
      <c r="AJ3282" t="str">
        <f>IF(RIGHT(MIS[[#This Row],[Main/Hedge]],4)="MAIN","MAIN","HEDGE")</f>
        <v>HEDGE</v>
      </c>
      <c r="AK3282" t="str" cm="1">
        <f t="array" ref="AK3282">_xlfn._xlws.FILTER(Table4[Column1],ISNUMBER(SEARCH(Table4[Column1],MIS[[#This Row],[OrderUniqueIdentifier]])),"")</f>
        <v>LONGSHORT</v>
      </c>
      <c r="AL3282" t="str">
        <f>MIS[[#This Row],[Broker]]</f>
        <v>AR</v>
      </c>
      <c r="AM3282" t="str">
        <f>MIS[[#This Row],[ClientID]]</f>
        <v>JPF1A200</v>
      </c>
    </row>
    <row r="3283" spans="1:39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4.55</v>
      </c>
      <c r="AE3283">
        <f>MIS[[#This Row],[OrderAverageTradedPrice]]*MIS[[#This Row],[OrderQuantity]]</f>
        <v>408.75</v>
      </c>
      <c r="AF3283">
        <f>MIS[[#This Row],[LTP]]*MIS[[#This Row],[OrderQuantity]]</f>
        <v>341.25</v>
      </c>
      <c r="AG3283">
        <f>IF(MIS[[#This Row],[OrderSide]]="SELL",MIS[[#This Row],[VALUE]]-MIS[[#This Row],[LIVE_VALUE]],MIS[[#This Row],[LIVE_VALUE]]-MIS[[#This Row],[VALUE]])</f>
        <v>-67.5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3" t="str">
        <f>MIS[[#This Row],[TRADING SYMBOL]]</f>
        <v>NIFTY2552223700PE</v>
      </c>
      <c r="AJ3283" t="str">
        <f>IF(RIGHT(MIS[[#This Row],[Main/Hedge]],4)="MAIN","MAIN","HEDGE")</f>
        <v>HEDGE</v>
      </c>
      <c r="AK3283" t="str" cm="1">
        <f t="array" ref="AK3283">_xlfn._xlws.FILTER(Table4[Column1],ISNUMBER(SEARCH(Table4[Column1],MIS[[#This Row],[OrderUniqueIdentifier]])),"")</f>
        <v>LONGSHORT</v>
      </c>
      <c r="AL3283" t="str">
        <f>MIS[[#This Row],[Broker]]</f>
        <v>AR</v>
      </c>
      <c r="AM3283" t="str">
        <f>MIS[[#This Row],[ClientID]]</f>
        <v>JPF1A222</v>
      </c>
    </row>
    <row r="3284" spans="1:39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7.35</v>
      </c>
      <c r="AE3284">
        <f>MIS[[#This Row],[OrderAverageTradedPrice]]*MIS[[#This Row],[OrderQuantity]]</f>
        <v>511</v>
      </c>
      <c r="AF3284">
        <f>MIS[[#This Row],[LTP]]*MIS[[#This Row],[OrderQuantity]]</f>
        <v>294</v>
      </c>
      <c r="AG3284">
        <f>IF(MIS[[#This Row],[OrderSide]]="SELL",MIS[[#This Row],[VALUE]]-MIS[[#This Row],[LIVE_VALUE]],MIS[[#This Row],[LIVE_VALUE]]-MIS[[#This Row],[VALUE]])</f>
        <v>-217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4" t="str">
        <f>MIS[[#This Row],[TRADING SYMBOL]]</f>
        <v>SENSEX2552084700CE</v>
      </c>
      <c r="AJ3284" t="str">
        <f>IF(RIGHT(MIS[[#This Row],[Main/Hedge]],4)="MAIN","MAIN","HEDGE")</f>
        <v>HEDGE</v>
      </c>
      <c r="AK3284" t="str" cm="1">
        <f t="array" ref="AK3284">_xlfn._xlws.FILTER(Table4[Column1],ISNUMBER(SEARCH(Table4[Column1],MIS[[#This Row],[OrderUniqueIdentifier]])),"")</f>
        <v>LONGSHORT</v>
      </c>
      <c r="AL3284" t="str">
        <f>MIS[[#This Row],[Broker]]</f>
        <v>AR</v>
      </c>
      <c r="AM3284" t="str">
        <f>MIS[[#This Row],[ClientID]]</f>
        <v>JPF1A222</v>
      </c>
    </row>
    <row r="3285" spans="1:39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7.35</v>
      </c>
      <c r="AE3285">
        <f>MIS[[#This Row],[OrderAverageTradedPrice]]*MIS[[#This Row],[OrderQuantity]]</f>
        <v>510</v>
      </c>
      <c r="AF3285">
        <f>MIS[[#This Row],[LTP]]*MIS[[#This Row],[OrderQuantity]]</f>
        <v>294</v>
      </c>
      <c r="AG3285">
        <f>IF(MIS[[#This Row],[OrderSide]]="SELL",MIS[[#This Row],[VALUE]]-MIS[[#This Row],[LIVE_VALUE]],MIS[[#This Row],[LIVE_VALUE]]-MIS[[#This Row],[VALUE]])</f>
        <v>-216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5" t="str">
        <f>MIS[[#This Row],[TRADING SYMBOL]]</f>
        <v>SENSEX2552084700CE</v>
      </c>
      <c r="AJ3285" t="str">
        <f>IF(RIGHT(MIS[[#This Row],[Main/Hedge]],4)="MAIN","MAIN","HEDGE")</f>
        <v>HEDGE</v>
      </c>
      <c r="AK3285" t="str" cm="1">
        <f t="array" ref="AK3285">_xlfn._xlws.FILTER(Table4[Column1],ISNUMBER(SEARCH(Table4[Column1],MIS[[#This Row],[OrderUniqueIdentifier]])),"")</f>
        <v>LONGSHORT</v>
      </c>
      <c r="AL3285" t="str">
        <f>MIS[[#This Row],[Broker]]</f>
        <v>AR</v>
      </c>
      <c r="AM3285" t="str">
        <f>MIS[[#This Row],[ClientID]]</f>
        <v>JPF1G102</v>
      </c>
    </row>
    <row r="3286" spans="1:39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4.55</v>
      </c>
      <c r="AE3286">
        <f>MIS[[#This Row],[OrderAverageTradedPrice]]*MIS[[#This Row],[OrderQuantity]]</f>
        <v>408.75</v>
      </c>
      <c r="AF3286">
        <f>MIS[[#This Row],[LTP]]*MIS[[#This Row],[OrderQuantity]]</f>
        <v>341.25</v>
      </c>
      <c r="AG3286">
        <f>IF(MIS[[#This Row],[OrderSide]]="SELL",MIS[[#This Row],[VALUE]]-MIS[[#This Row],[LIVE_VALUE]],MIS[[#This Row],[LIVE_VALUE]]-MIS[[#This Row],[VALUE]])</f>
        <v>-67.5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6" t="str">
        <f>MIS[[#This Row],[TRADING SYMBOL]]</f>
        <v>NIFTY2552223700PE</v>
      </c>
      <c r="AJ3286" t="str">
        <f>IF(RIGHT(MIS[[#This Row],[Main/Hedge]],4)="MAIN","MAIN","HEDGE")</f>
        <v>HEDGE</v>
      </c>
      <c r="AK3286" t="str" cm="1">
        <f t="array" ref="AK3286">_xlfn._xlws.FILTER(Table4[Column1],ISNUMBER(SEARCH(Table4[Column1],MIS[[#This Row],[OrderUniqueIdentifier]])),"")</f>
        <v>LONGSHORT</v>
      </c>
      <c r="AL3286" t="str">
        <f>MIS[[#This Row],[Broker]]</f>
        <v>AR</v>
      </c>
      <c r="AM3286" t="str">
        <f>MIS[[#This Row],[ClientID]]</f>
        <v>JPF1N169</v>
      </c>
    </row>
    <row r="3287" spans="1:39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7.35</v>
      </c>
      <c r="AE3287">
        <f>MIS[[#This Row],[OrderAverageTradedPrice]]*MIS[[#This Row],[OrderQuantity]]</f>
        <v>4096</v>
      </c>
      <c r="AF3287">
        <f>MIS[[#This Row],[LTP]]*MIS[[#This Row],[OrderQuantity]]</f>
        <v>2352</v>
      </c>
      <c r="AG3287">
        <f>IF(MIS[[#This Row],[OrderSide]]="SELL",MIS[[#This Row],[VALUE]]-MIS[[#This Row],[LIVE_VALUE]],MIS[[#This Row],[LIVE_VALUE]]-MIS[[#This Row],[VALUE]])</f>
        <v>-1744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SENSEX2552084700CE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  <c r="AL3287" t="str">
        <f>MIS[[#This Row],[Broker]]</f>
        <v>AR</v>
      </c>
      <c r="AM3287" t="str">
        <f>MIS[[#This Row],[ClientID]]</f>
        <v>JPF1N172</v>
      </c>
    </row>
    <row r="3288" spans="1:39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7.35</v>
      </c>
      <c r="AE3288">
        <f>MIS[[#This Row],[OrderAverageTradedPrice]]*MIS[[#This Row],[OrderQuantity]]</f>
        <v>510</v>
      </c>
      <c r="AF3288">
        <f>MIS[[#This Row],[LTP]]*MIS[[#This Row],[OrderQuantity]]</f>
        <v>294</v>
      </c>
      <c r="AG3288">
        <f>IF(MIS[[#This Row],[OrderSide]]="SELL",MIS[[#This Row],[VALUE]]-MIS[[#This Row],[LIVE_VALUE]],MIS[[#This Row],[LIVE_VALUE]]-MIS[[#This Row],[VALUE]])</f>
        <v>-216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8" t="str">
        <f>MIS[[#This Row],[TRADING SYMBOL]]</f>
        <v>SENSEX2552084700CE</v>
      </c>
      <c r="AJ3288" t="str">
        <f>IF(RIGHT(MIS[[#This Row],[Main/Hedge]],4)="MAIN","MAIN","HEDGE")</f>
        <v>HEDGE</v>
      </c>
      <c r="AK3288" t="str" cm="1">
        <f t="array" ref="AK3288">_xlfn._xlws.FILTER(Table4[Column1],ISNUMBER(SEARCH(Table4[Column1],MIS[[#This Row],[OrderUniqueIdentifier]])),"")</f>
        <v>LONGSHORT</v>
      </c>
      <c r="AL3288" t="str">
        <f>MIS[[#This Row],[Broker]]</f>
        <v>AR</v>
      </c>
      <c r="AM3288" t="str">
        <f>MIS[[#This Row],[ClientID]]</f>
        <v>JPF1P170</v>
      </c>
    </row>
    <row r="3289" spans="1:39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7.35</v>
      </c>
      <c r="AE3289">
        <f>MIS[[#This Row],[OrderAverageTradedPrice]]*MIS[[#This Row],[OrderQuantity]]</f>
        <v>762</v>
      </c>
      <c r="AF3289">
        <f>MIS[[#This Row],[LTP]]*MIS[[#This Row],[OrderQuantity]]</f>
        <v>441</v>
      </c>
      <c r="AG3289">
        <f>IF(MIS[[#This Row],[OrderSide]]="SELL",MIS[[#This Row],[VALUE]]-MIS[[#This Row],[LIVE_VALUE]],MIS[[#This Row],[LIVE_VALUE]]-MIS[[#This Row],[VALUE]])</f>
        <v>-321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9" t="str">
        <f>MIS[[#This Row],[TRADING SYMBOL]]</f>
        <v>SENSEX2552084700CE</v>
      </c>
      <c r="AJ3289" t="str">
        <f>IF(RIGHT(MIS[[#This Row],[Main/Hedge]],4)="MAIN","MAIN","HEDGE")</f>
        <v>HEDGE</v>
      </c>
      <c r="AK3289" t="str" cm="1">
        <f t="array" ref="AK3289">_xlfn._xlws.FILTER(Table4[Column1],ISNUMBER(SEARCH(Table4[Column1],MIS[[#This Row],[OrderUniqueIdentifier]])),"")</f>
        <v>LONGSHORT</v>
      </c>
      <c r="AL3289" t="str">
        <f>MIS[[#This Row],[Broker]]</f>
        <v>AR</v>
      </c>
      <c r="AM3289" t="str">
        <f>MIS[[#This Row],[ClientID]]</f>
        <v>JPF1R205</v>
      </c>
    </row>
    <row r="3290" spans="1:39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7.35</v>
      </c>
      <c r="AE3290">
        <f>MIS[[#This Row],[OrderAverageTradedPrice]]*MIS[[#This Row],[OrderQuantity]]</f>
        <v>765</v>
      </c>
      <c r="AF3290">
        <f>MIS[[#This Row],[LTP]]*MIS[[#This Row],[OrderQuantity]]</f>
        <v>441</v>
      </c>
      <c r="AG3290">
        <f>IF(MIS[[#This Row],[OrderSide]]="SELL",MIS[[#This Row],[VALUE]]-MIS[[#This Row],[LIVE_VALUE]],MIS[[#This Row],[LIVE_VALUE]]-MIS[[#This Row],[VALUE]])</f>
        <v>-324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SENSEX2552084700CE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  <c r="AL3290" t="str">
        <f>MIS[[#This Row],[Broker]]</f>
        <v>AR</v>
      </c>
      <c r="AM3290" t="str">
        <f>MIS[[#This Row],[ClientID]]</f>
        <v>JPF1S152</v>
      </c>
    </row>
    <row r="3291" spans="1:39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4.55</v>
      </c>
      <c r="AE3291">
        <f>MIS[[#This Row],[OrderAverageTradedPrice]]*MIS[[#This Row],[OrderQuantity]]</f>
        <v>408.75</v>
      </c>
      <c r="AF3291">
        <f>MIS[[#This Row],[LTP]]*MIS[[#This Row],[OrderQuantity]]</f>
        <v>341.25</v>
      </c>
      <c r="AG3291">
        <f>IF(MIS[[#This Row],[OrderSide]]="SELL",MIS[[#This Row],[VALUE]]-MIS[[#This Row],[LIVE_VALUE]],MIS[[#This Row],[LIVE_VALUE]]-MIS[[#This Row],[VALUE]])</f>
        <v>-67.5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1" t="str">
        <f>MIS[[#This Row],[TRADING SYMBOL]]</f>
        <v>NIFTY2552223700PE</v>
      </c>
      <c r="AJ3291" t="str">
        <f>IF(RIGHT(MIS[[#This Row],[Main/Hedge]],4)="MAIN","MAIN","HEDGE")</f>
        <v>HEDGE</v>
      </c>
      <c r="AK3291" t="str" cm="1">
        <f t="array" ref="AK3291">_xlfn._xlws.FILTER(Table4[Column1],ISNUMBER(SEARCH(Table4[Column1],MIS[[#This Row],[OrderUniqueIdentifier]])),"")</f>
        <v>LONGSHORT</v>
      </c>
      <c r="AL3291" t="str">
        <f>MIS[[#This Row],[Broker]]</f>
        <v>AR</v>
      </c>
      <c r="AM3291" t="str">
        <f>MIS[[#This Row],[ClientID]]</f>
        <v>JPF1V101</v>
      </c>
    </row>
    <row r="3292" spans="1:39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7.35</v>
      </c>
      <c r="AE3292">
        <f>MIS[[#This Row],[OrderAverageTradedPrice]]*MIS[[#This Row],[OrderQuantity]]</f>
        <v>512</v>
      </c>
      <c r="AF3292">
        <f>MIS[[#This Row],[LTP]]*MIS[[#This Row],[OrderQuantity]]</f>
        <v>294</v>
      </c>
      <c r="AG3292">
        <f>IF(MIS[[#This Row],[OrderSide]]="SELL",MIS[[#This Row],[VALUE]]-MIS[[#This Row],[LIVE_VALUE]],MIS[[#This Row],[LIVE_VALUE]]-MIS[[#This Row],[VALUE]])</f>
        <v>-218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2" t="str">
        <f>MIS[[#This Row],[TRADING SYMBOL]]</f>
        <v>SENSEX2552084700CE</v>
      </c>
      <c r="AJ3292" t="str">
        <f>IF(RIGHT(MIS[[#This Row],[Main/Hedge]],4)="MAIN","MAIN","HEDGE")</f>
        <v>HEDGE</v>
      </c>
      <c r="AK3292" t="str" cm="1">
        <f t="array" ref="AK3292">_xlfn._xlws.FILTER(Table4[Column1],ISNUMBER(SEARCH(Table4[Column1],MIS[[#This Row],[OrderUniqueIdentifier]])),"")</f>
        <v>LONGSHORT</v>
      </c>
      <c r="AL3292" t="str">
        <f>MIS[[#This Row],[Broker]]</f>
        <v>AR</v>
      </c>
      <c r="AM3292" t="str">
        <f>MIS[[#This Row],[ClientID]]</f>
        <v>JPF1V101</v>
      </c>
    </row>
    <row r="3293" spans="1:39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4.55</v>
      </c>
      <c r="AE3293">
        <f>MIS[[#This Row],[OrderAverageTradedPrice]]*MIS[[#This Row],[OrderQuantity]]</f>
        <v>408.75</v>
      </c>
      <c r="AF3293">
        <f>MIS[[#This Row],[LTP]]*MIS[[#This Row],[OrderQuantity]]</f>
        <v>341.25</v>
      </c>
      <c r="AG3293">
        <f>IF(MIS[[#This Row],[OrderSide]]="SELL",MIS[[#This Row],[VALUE]]-MIS[[#This Row],[LIVE_VALUE]],MIS[[#This Row],[LIVE_VALUE]]-MIS[[#This Row],[VALUE]])</f>
        <v>-67.5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3" t="str">
        <f>MIS[[#This Row],[TRADING SYMBOL]]</f>
        <v>NIFTY2552223700PE</v>
      </c>
      <c r="AJ3293" t="str">
        <f>IF(RIGHT(MIS[[#This Row],[Main/Hedge]],4)="MAIN","MAIN","HEDGE")</f>
        <v>HEDGE</v>
      </c>
      <c r="AK3293" t="str" cm="1">
        <f t="array" ref="AK3293">_xlfn._xlws.FILTER(Table4[Column1],ISNUMBER(SEARCH(Table4[Column1],MIS[[#This Row],[OrderUniqueIdentifier]])),"")</f>
        <v>LONGSHORT</v>
      </c>
      <c r="AL3293" t="str">
        <f>MIS[[#This Row],[Broker]]</f>
        <v>AR</v>
      </c>
      <c r="AM3293" t="str">
        <f>MIS[[#This Row],[ClientID]]</f>
        <v>JPF1V179</v>
      </c>
    </row>
    <row r="3294" spans="1:39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4.55</v>
      </c>
      <c r="AE3294">
        <f>MIS[[#This Row],[OrderAverageTradedPrice]]*MIS[[#This Row],[OrderQuantity]]</f>
        <v>408.75</v>
      </c>
      <c r="AF3294">
        <f>MIS[[#This Row],[LTP]]*MIS[[#This Row],[OrderQuantity]]</f>
        <v>341.25</v>
      </c>
      <c r="AG3294">
        <f>IF(MIS[[#This Row],[OrderSide]]="SELL",MIS[[#This Row],[VALUE]]-MIS[[#This Row],[LIVE_VALUE]],MIS[[#This Row],[LIVE_VALUE]]-MIS[[#This Row],[VALUE]])</f>
        <v>-67.5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4" t="str">
        <f>MIS[[#This Row],[TRADING SYMBOL]]</f>
        <v>NIFTY2552223700PE</v>
      </c>
      <c r="AJ3294" t="str">
        <f>IF(RIGHT(MIS[[#This Row],[Main/Hedge]],4)="MAIN","MAIN","HEDGE")</f>
        <v>HEDGE</v>
      </c>
      <c r="AK3294" t="str" cm="1">
        <f t="array" ref="AK3294">_xlfn._xlws.FILTER(Table4[Column1],ISNUMBER(SEARCH(Table4[Column1],MIS[[#This Row],[OrderUniqueIdentifier]])),"")</f>
        <v>LONGSHORT</v>
      </c>
      <c r="AL3294" t="str">
        <f>MIS[[#This Row],[Broker]]</f>
        <v>AR</v>
      </c>
      <c r="AM3294" t="str">
        <f>MIS[[#This Row],[ClientID]]</f>
        <v>JPS10S109</v>
      </c>
    </row>
    <row r="3295" spans="1:39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7.35</v>
      </c>
      <c r="AE3295">
        <f>MIS[[#This Row],[OrderAverageTradedPrice]]*MIS[[#This Row],[OrderQuantity]]</f>
        <v>256</v>
      </c>
      <c r="AF3295">
        <f>MIS[[#This Row],[LTP]]*MIS[[#This Row],[OrderQuantity]]</f>
        <v>147</v>
      </c>
      <c r="AG3295">
        <f>IF(MIS[[#This Row],[OrderSide]]="SELL",MIS[[#This Row],[VALUE]]-MIS[[#This Row],[LIVE_VALUE]],MIS[[#This Row],[LIVE_VALUE]]-MIS[[#This Row],[VALUE]])</f>
        <v>-109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5" t="str">
        <f>MIS[[#This Row],[TRADING SYMBOL]]</f>
        <v>SENSEX2552084700CE</v>
      </c>
      <c r="AJ3295" t="str">
        <f>IF(RIGHT(MIS[[#This Row],[Main/Hedge]],4)="MAIN","MAIN","HEDGE")</f>
        <v>HEDGE</v>
      </c>
      <c r="AK3295" t="str" cm="1">
        <f t="array" ref="AK3295">_xlfn._xlws.FILTER(Table4[Column1],ISNUMBER(SEARCH(Table4[Column1],MIS[[#This Row],[OrderUniqueIdentifier]])),"")</f>
        <v>LONGSHORT</v>
      </c>
      <c r="AL3295" t="str">
        <f>MIS[[#This Row],[Broker]]</f>
        <v>AR</v>
      </c>
      <c r="AM3295" t="str">
        <f>MIS[[#This Row],[ClientID]]</f>
        <v>JPS10S109</v>
      </c>
    </row>
    <row r="3296" spans="1:39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4.55</v>
      </c>
      <c r="AE3296">
        <f>MIS[[#This Row],[OrderAverageTradedPrice]]*MIS[[#This Row],[OrderQuantity]]</f>
        <v>412.5</v>
      </c>
      <c r="AF3296">
        <f>MIS[[#This Row],[LTP]]*MIS[[#This Row],[OrderQuantity]]</f>
        <v>341.25</v>
      </c>
      <c r="AG3296">
        <f>IF(MIS[[#This Row],[OrderSide]]="SELL",MIS[[#This Row],[VALUE]]-MIS[[#This Row],[LIVE_VALUE]],MIS[[#This Row],[LIVE_VALUE]]-MIS[[#This Row],[VALUE]])</f>
        <v>-71.25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6" t="str">
        <f>MIS[[#This Row],[TRADING SYMBOL]]</f>
        <v>NIFTY2552223700PE</v>
      </c>
      <c r="AJ3296" t="str">
        <f>IF(RIGHT(MIS[[#This Row],[Main/Hedge]],4)="MAIN","MAIN","HEDGE")</f>
        <v>HEDGE</v>
      </c>
      <c r="AK3296" t="str" cm="1">
        <f t="array" ref="AK3296">_xlfn._xlws.FILTER(Table4[Column1],ISNUMBER(SEARCH(Table4[Column1],MIS[[#This Row],[OrderUniqueIdentifier]])),"")</f>
        <v>LONGSHORT</v>
      </c>
      <c r="AL3296" t="str">
        <f>MIS[[#This Row],[Broker]]</f>
        <v>AR</v>
      </c>
      <c r="AM3296" t="str">
        <f>MIS[[#This Row],[ClientID]]</f>
        <v>JPS10U102</v>
      </c>
    </row>
    <row r="3297" spans="1:39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4.55</v>
      </c>
      <c r="AE3297">
        <f>MIS[[#This Row],[OrderAverageTradedPrice]]*MIS[[#This Row],[OrderQuantity]]</f>
        <v>2452.5</v>
      </c>
      <c r="AF3297">
        <f>MIS[[#This Row],[LTP]]*MIS[[#This Row],[OrderQuantity]]</f>
        <v>2047.5</v>
      </c>
      <c r="AG3297">
        <f>IF(MIS[[#This Row],[OrderSide]]="SELL",MIS[[#This Row],[VALUE]]-MIS[[#This Row],[LIVE_VALUE]],MIS[[#This Row],[LIVE_VALUE]]-MIS[[#This Row],[VALUE]])</f>
        <v>-405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7" t="str">
        <f>MIS[[#This Row],[TRADING SYMBOL]]</f>
        <v>NIFTY2552223700PE</v>
      </c>
      <c r="AJ3297" t="str">
        <f>IF(RIGHT(MIS[[#This Row],[Main/Hedge]],4)="MAIN","MAIN","HEDGE")</f>
        <v>HEDGE</v>
      </c>
      <c r="AK3297" t="str" cm="1">
        <f t="array" ref="AK3297">_xlfn._xlws.FILTER(Table4[Column1],ISNUMBER(SEARCH(Table4[Column1],MIS[[#This Row],[OrderUniqueIdentifier]])),"")</f>
        <v>LONGSHORT</v>
      </c>
      <c r="AL3297" t="str">
        <f>MIS[[#This Row],[Broker]]</f>
        <v>JM</v>
      </c>
      <c r="AM3297" t="str">
        <f>MIS[[#This Row],[ClientID]]</f>
        <v>12314412</v>
      </c>
    </row>
    <row r="3298" spans="1:39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58.95</v>
      </c>
      <c r="AE3298">
        <f>MIS[[#This Row],[OrderAverageTradedPrice]]*MIS[[#This Row],[OrderQuantity]]</f>
        <v>10761</v>
      </c>
      <c r="AF3298">
        <f>MIS[[#This Row],[LTP]]*MIS[[#This Row],[OrderQuantity]]</f>
        <v>7074</v>
      </c>
      <c r="AG3298">
        <f>IF(MIS[[#This Row],[OrderSide]]="SELL",MIS[[#This Row],[VALUE]]-MIS[[#This Row],[LIVE_VALUE]],MIS[[#This Row],[LIVE_VALUE]]-MIS[[#This Row],[VALUE]])</f>
        <v>-3687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8" t="str">
        <f>MIS[[#This Row],[TRADING SYMBOL]]</f>
        <v>SENSEX2552081100PE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MS</v>
      </c>
      <c r="AL3298" t="str">
        <f>MIS[[#This Row],[Broker]]</f>
        <v>JM</v>
      </c>
      <c r="AM3298" t="str">
        <f>MIS[[#This Row],[ClientID]]</f>
        <v>12314412</v>
      </c>
    </row>
    <row r="3299" spans="1:39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66.5</v>
      </c>
      <c r="AE3299">
        <f>MIS[[#This Row],[OrderAverageTradedPrice]]*MIS[[#This Row],[OrderQuantity]]</f>
        <v>12004.99999999992</v>
      </c>
      <c r="AF3299">
        <f>MIS[[#This Row],[LTP]]*MIS[[#This Row],[OrderQuantity]]</f>
        <v>7980</v>
      </c>
      <c r="AG3299">
        <f>IF(MIS[[#This Row],[OrderSide]]="SELL",MIS[[#This Row],[VALUE]]-MIS[[#This Row],[LIVE_VALUE]],MIS[[#This Row],[LIVE_VALUE]]-MIS[[#This Row],[VALUE]])</f>
        <v>-4024.99999999992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9" t="str">
        <f>MIS[[#This Row],[TRADING SYMBOL]]</f>
        <v>SENSEX2552081200PE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MS</v>
      </c>
      <c r="AL3299" t="str">
        <f>MIS[[#This Row],[Broker]]</f>
        <v>JM</v>
      </c>
      <c r="AM3299" t="str">
        <f>MIS[[#This Row],[ClientID]]</f>
        <v>12314412</v>
      </c>
    </row>
    <row r="3300" spans="1:39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46.6</v>
      </c>
      <c r="AE3300">
        <f>MIS[[#This Row],[OrderAverageTradedPrice]]*MIS[[#This Row],[OrderQuantity]]</f>
        <v>2878</v>
      </c>
      <c r="AF3300">
        <f>MIS[[#This Row],[LTP]]*MIS[[#This Row],[OrderQuantity]]</f>
        <v>1864</v>
      </c>
      <c r="AG3300">
        <f>IF(MIS[[#This Row],[OrderSide]]="SELL",MIS[[#This Row],[VALUE]]-MIS[[#This Row],[LIVE_VALUE]],MIS[[#This Row],[LIVE_VALUE]]-MIS[[#This Row],[VALUE]])</f>
        <v>-1014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0" t="str">
        <f>MIS[[#This Row],[TRADING SYMBOL]]</f>
        <v>SENSEX2552083500CE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MS</v>
      </c>
      <c r="AL3300" t="str">
        <f>MIS[[#This Row],[Broker]]</f>
        <v>JM</v>
      </c>
      <c r="AM3300" t="str">
        <f>MIS[[#This Row],[ClientID]]</f>
        <v>12314417</v>
      </c>
    </row>
    <row r="3301" spans="1:39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75.650000000000006</v>
      </c>
      <c r="AE3301">
        <f>MIS[[#This Row],[OrderAverageTradedPrice]]*MIS[[#This Row],[OrderQuantity]]</f>
        <v>4524</v>
      </c>
      <c r="AF3301">
        <f>MIS[[#This Row],[LTP]]*MIS[[#This Row],[OrderQuantity]]</f>
        <v>3026</v>
      </c>
      <c r="AG3301">
        <f>IF(MIS[[#This Row],[OrderSide]]="SELL",MIS[[#This Row],[VALUE]]-MIS[[#This Row],[LIVE_VALUE]],MIS[[#This Row],[LIVE_VALUE]]-MIS[[#This Row],[VALUE]])</f>
        <v>-1498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1" t="str">
        <f>MIS[[#This Row],[TRADING SYMBOL]]</f>
        <v>SENSEX2552081300PE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MS</v>
      </c>
      <c r="AL3301" t="str">
        <f>MIS[[#This Row],[Broker]]</f>
        <v>JM</v>
      </c>
      <c r="AM3301" t="str">
        <f>MIS[[#This Row],[ClientID]]</f>
        <v>12314417</v>
      </c>
    </row>
    <row r="3302" spans="1:39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58.95</v>
      </c>
      <c r="AE3302">
        <f>MIS[[#This Row],[OrderAverageTradedPrice]]*MIS[[#This Row],[OrderQuantity]]</f>
        <v>3544</v>
      </c>
      <c r="AF3302">
        <f>MIS[[#This Row],[LTP]]*MIS[[#This Row],[OrderQuantity]]</f>
        <v>2358</v>
      </c>
      <c r="AG3302">
        <f>IF(MIS[[#This Row],[OrderSide]]="SELL",MIS[[#This Row],[VALUE]]-MIS[[#This Row],[LIVE_VALUE]],MIS[[#This Row],[LIVE_VALUE]]-MIS[[#This Row],[VALUE]])</f>
        <v>-1186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2" t="str">
        <f>MIS[[#This Row],[TRADING SYMBOL]]</f>
        <v>SENSEX2552081100PE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MS</v>
      </c>
      <c r="AL3302" t="str">
        <f>MIS[[#This Row],[Broker]]</f>
        <v>JM</v>
      </c>
      <c r="AM3302" t="str">
        <f>MIS[[#This Row],[ClientID]]</f>
        <v>12314417</v>
      </c>
    </row>
    <row r="3303" spans="1:39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46.6</v>
      </c>
      <c r="AE3303">
        <f>MIS[[#This Row],[OrderAverageTradedPrice]]*MIS[[#This Row],[OrderQuantity]]</f>
        <v>2876</v>
      </c>
      <c r="AF3303">
        <f>MIS[[#This Row],[LTP]]*MIS[[#This Row],[OrderQuantity]]</f>
        <v>1864</v>
      </c>
      <c r="AG3303">
        <f>IF(MIS[[#This Row],[OrderSide]]="SELL",MIS[[#This Row],[VALUE]]-MIS[[#This Row],[LIVE_VALUE]],MIS[[#This Row],[LIVE_VALUE]]-MIS[[#This Row],[VALUE]])</f>
        <v>-1012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3" t="str">
        <f>MIS[[#This Row],[TRADING SYMBOL]]</f>
        <v>SENSEX2552083500CE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MS</v>
      </c>
      <c r="AL3303" t="str">
        <f>MIS[[#This Row],[Broker]]</f>
        <v>JM</v>
      </c>
      <c r="AM3303" t="str">
        <f>MIS[[#This Row],[ClientID]]</f>
        <v>12314523</v>
      </c>
    </row>
    <row r="3304" spans="1:39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75.650000000000006</v>
      </c>
      <c r="AE3304">
        <f>MIS[[#This Row],[OrderAverageTradedPrice]]*MIS[[#This Row],[OrderQuantity]]</f>
        <v>4524</v>
      </c>
      <c r="AF3304">
        <f>MIS[[#This Row],[LTP]]*MIS[[#This Row],[OrderQuantity]]</f>
        <v>3026</v>
      </c>
      <c r="AG3304">
        <f>IF(MIS[[#This Row],[OrderSide]]="SELL",MIS[[#This Row],[VALUE]]-MIS[[#This Row],[LIVE_VALUE]],MIS[[#This Row],[LIVE_VALUE]]-MIS[[#This Row],[VALUE]])</f>
        <v>-1498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4" t="str">
        <f>MIS[[#This Row],[TRADING SYMBOL]]</f>
        <v>SENSEX2552081300PE</v>
      </c>
      <c r="AJ3304" t="str">
        <f>IF(RIGHT(MIS[[#This Row],[Main/Hedge]],4)="MAIN","MAIN","HEDGE")</f>
        <v>MAIN</v>
      </c>
      <c r="AK3304" t="str" cm="1">
        <f t="array" ref="AK3304">_xlfn._xlws.FILTER(Table4[Column1],ISNUMBER(SEARCH(Table4[Column1],MIS[[#This Row],[OrderUniqueIdentifier]])),"")</f>
        <v>MS</v>
      </c>
      <c r="AL3304" t="str">
        <f>MIS[[#This Row],[Broker]]</f>
        <v>JM</v>
      </c>
      <c r="AM3304" t="str">
        <f>MIS[[#This Row],[ClientID]]</f>
        <v>12314523</v>
      </c>
    </row>
    <row r="3305" spans="1:39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58.95</v>
      </c>
      <c r="AE3305">
        <f>MIS[[#This Row],[OrderAverageTradedPrice]]*MIS[[#This Row],[OrderQuantity]]</f>
        <v>3559</v>
      </c>
      <c r="AF3305">
        <f>MIS[[#This Row],[LTP]]*MIS[[#This Row],[OrderQuantity]]</f>
        <v>2358</v>
      </c>
      <c r="AG3305">
        <f>IF(MIS[[#This Row],[OrderSide]]="SELL",MIS[[#This Row],[VALUE]]-MIS[[#This Row],[LIVE_VALUE]],MIS[[#This Row],[LIVE_VALUE]]-MIS[[#This Row],[VALUE]])</f>
        <v>-1201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5" t="str">
        <f>MIS[[#This Row],[TRADING SYMBOL]]</f>
        <v>SENSEX2552081100PE</v>
      </c>
      <c r="AJ3305" t="str">
        <f>IF(RIGHT(MIS[[#This Row],[Main/Hedge]],4)="MAIN","MAIN","HEDGE")</f>
        <v>MAIN</v>
      </c>
      <c r="AK3305" t="str" cm="1">
        <f t="array" ref="AK3305">_xlfn._xlws.FILTER(Table4[Column1],ISNUMBER(SEARCH(Table4[Column1],MIS[[#This Row],[OrderUniqueIdentifier]])),"")</f>
        <v>MS</v>
      </c>
      <c r="AL3305" t="str">
        <f>MIS[[#This Row],[Broker]]</f>
        <v>JM</v>
      </c>
      <c r="AM3305" t="str">
        <f>MIS[[#This Row],[ClientID]]</f>
        <v>12314523</v>
      </c>
    </row>
    <row r="3306" spans="1:39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66.5</v>
      </c>
      <c r="AE3306">
        <f>MIS[[#This Row],[OrderAverageTradedPrice]]*MIS[[#This Row],[OrderQuantity]]</f>
        <v>4004</v>
      </c>
      <c r="AF3306">
        <f>MIS[[#This Row],[LTP]]*MIS[[#This Row],[OrderQuantity]]</f>
        <v>2660</v>
      </c>
      <c r="AG3306">
        <f>IF(MIS[[#This Row],[OrderSide]]="SELL",MIS[[#This Row],[VALUE]]-MIS[[#This Row],[LIVE_VALUE]],MIS[[#This Row],[LIVE_VALUE]]-MIS[[#This Row],[VALUE]])</f>
        <v>-1344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6" t="str">
        <f>MIS[[#This Row],[TRADING SYMBOL]]</f>
        <v>SENSEX2552081200PE</v>
      </c>
      <c r="AJ3306" t="str">
        <f>IF(RIGHT(MIS[[#This Row],[Main/Hedge]],4)="MAIN","MAIN","HEDGE")</f>
        <v>MAIN</v>
      </c>
      <c r="AK3306" t="str" cm="1">
        <f t="array" ref="AK3306">_xlfn._xlws.FILTER(Table4[Column1],ISNUMBER(SEARCH(Table4[Column1],MIS[[#This Row],[OrderUniqueIdentifier]])),"")</f>
        <v>MS</v>
      </c>
      <c r="AL3306" t="str">
        <f>MIS[[#This Row],[Broker]]</f>
        <v>JM</v>
      </c>
      <c r="AM3306" t="str">
        <f>MIS[[#This Row],[ClientID]]</f>
        <v>12314523</v>
      </c>
    </row>
    <row r="3307" spans="1:39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55.45</v>
      </c>
      <c r="AE3307">
        <f>MIS[[#This Row],[OrderAverageTradedPrice]]*MIS[[#This Row],[OrderQuantity]]</f>
        <v>3330</v>
      </c>
      <c r="AF3307">
        <f>MIS[[#This Row],[LTP]]*MIS[[#This Row],[OrderQuantity]]</f>
        <v>2218</v>
      </c>
      <c r="AG3307">
        <f>IF(MIS[[#This Row],[OrderSide]]="SELL",MIS[[#This Row],[VALUE]]-MIS[[#This Row],[LIVE_VALUE]],MIS[[#This Row],[LIVE_VALUE]]-MIS[[#This Row],[VALUE]])</f>
        <v>-1112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7" t="str">
        <f>MIS[[#This Row],[TRADING SYMBOL]]</f>
        <v>SENSEX2552083400CE</v>
      </c>
      <c r="AJ3307" t="str">
        <f>IF(RIGHT(MIS[[#This Row],[Main/Hedge]],4)="MAIN","MAIN","HEDGE")</f>
        <v>MAIN</v>
      </c>
      <c r="AK3307" t="str" cm="1">
        <f t="array" ref="AK3307">_xlfn._xlws.FILTER(Table4[Column1],ISNUMBER(SEARCH(Table4[Column1],MIS[[#This Row],[OrderUniqueIdentifier]])),"")</f>
        <v>MS</v>
      </c>
      <c r="AL3307" t="str">
        <f>MIS[[#This Row],[Broker]]</f>
        <v>JM</v>
      </c>
      <c r="AM3307" t="str">
        <f>MIS[[#This Row],[ClientID]]</f>
        <v>12314576</v>
      </c>
    </row>
    <row r="3308" spans="1:39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46.6</v>
      </c>
      <c r="AE3308">
        <f>MIS[[#This Row],[OrderAverageTradedPrice]]*MIS[[#This Row],[OrderQuantity]]</f>
        <v>2883</v>
      </c>
      <c r="AF3308">
        <f>MIS[[#This Row],[LTP]]*MIS[[#This Row],[OrderQuantity]]</f>
        <v>1864</v>
      </c>
      <c r="AG3308">
        <f>IF(MIS[[#This Row],[OrderSide]]="SELL",MIS[[#This Row],[VALUE]]-MIS[[#This Row],[LIVE_VALUE]],MIS[[#This Row],[LIVE_VALUE]]-MIS[[#This Row],[VALUE]])</f>
        <v>-1019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8" t="str">
        <f>MIS[[#This Row],[TRADING SYMBOL]]</f>
        <v>SENSEX2552083500CE</v>
      </c>
      <c r="AJ3308" t="str">
        <f>IF(RIGHT(MIS[[#This Row],[Main/Hedge]],4)="MAIN","MAIN","HEDGE")</f>
        <v>MAIN</v>
      </c>
      <c r="AK3308" t="str" cm="1">
        <f t="array" ref="AK3308">_xlfn._xlws.FILTER(Table4[Column1],ISNUMBER(SEARCH(Table4[Column1],MIS[[#This Row],[OrderUniqueIdentifier]])),"")</f>
        <v>MS</v>
      </c>
      <c r="AL3308" t="str">
        <f>MIS[[#This Row],[Broker]]</f>
        <v>JM</v>
      </c>
      <c r="AM3308" t="str">
        <f>MIS[[#This Row],[ClientID]]</f>
        <v>12314576</v>
      </c>
    </row>
    <row r="3309" spans="1:39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75.650000000000006</v>
      </c>
      <c r="AE3309">
        <f>MIS[[#This Row],[OrderAverageTradedPrice]]*MIS[[#This Row],[OrderQuantity]]</f>
        <v>4539</v>
      </c>
      <c r="AF3309">
        <f>MIS[[#This Row],[LTP]]*MIS[[#This Row],[OrderQuantity]]</f>
        <v>3026</v>
      </c>
      <c r="AG3309">
        <f>IF(MIS[[#This Row],[OrderSide]]="SELL",MIS[[#This Row],[VALUE]]-MIS[[#This Row],[LIVE_VALUE]],MIS[[#This Row],[LIVE_VALUE]]-MIS[[#This Row],[VALUE]])</f>
        <v>-1513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9" t="str">
        <f>MIS[[#This Row],[TRADING SYMBOL]]</f>
        <v>SENSEX2552081300PE</v>
      </c>
      <c r="AJ3309" t="str">
        <f>IF(RIGHT(MIS[[#This Row],[Main/Hedge]],4)="MAIN","MAIN","HEDGE")</f>
        <v>MAIN</v>
      </c>
      <c r="AK3309" t="str" cm="1">
        <f t="array" ref="AK3309">_xlfn._xlws.FILTER(Table4[Column1],ISNUMBER(SEARCH(Table4[Column1],MIS[[#This Row],[OrderUniqueIdentifier]])),"")</f>
        <v>MS</v>
      </c>
      <c r="AL3309" t="str">
        <f>MIS[[#This Row],[Broker]]</f>
        <v>JM</v>
      </c>
      <c r="AM3309" t="str">
        <f>MIS[[#This Row],[ClientID]]</f>
        <v>12314576</v>
      </c>
    </row>
    <row r="3310" spans="1:39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58.95</v>
      </c>
      <c r="AE3310">
        <f>MIS[[#This Row],[OrderAverageTradedPrice]]*MIS[[#This Row],[OrderQuantity]]</f>
        <v>3542</v>
      </c>
      <c r="AF3310">
        <f>MIS[[#This Row],[LTP]]*MIS[[#This Row],[OrderQuantity]]</f>
        <v>2358</v>
      </c>
      <c r="AG3310">
        <f>IF(MIS[[#This Row],[OrderSide]]="SELL",MIS[[#This Row],[VALUE]]-MIS[[#This Row],[LIVE_VALUE]],MIS[[#This Row],[LIVE_VALUE]]-MIS[[#This Row],[VALUE]])</f>
        <v>-1184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10" t="str">
        <f>MIS[[#This Row],[TRADING SYMBOL]]</f>
        <v>SENSEX2552081100PE</v>
      </c>
      <c r="AJ3310" t="str">
        <f>IF(RIGHT(MIS[[#This Row],[Main/Hedge]],4)="MAIN","MAIN","HEDGE")</f>
        <v>MAIN</v>
      </c>
      <c r="AK3310" t="str" cm="1">
        <f t="array" ref="AK3310">_xlfn._xlws.FILTER(Table4[Column1],ISNUMBER(SEARCH(Table4[Column1],MIS[[#This Row],[OrderUniqueIdentifier]])),"")</f>
        <v>MS</v>
      </c>
      <c r="AL3310" t="str">
        <f>MIS[[#This Row],[Broker]]</f>
        <v>JM</v>
      </c>
      <c r="AM3310" t="str">
        <f>MIS[[#This Row],[ClientID]]</f>
        <v>12314576</v>
      </c>
    </row>
    <row r="3311" spans="1:39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7.35</v>
      </c>
      <c r="AE3311">
        <f>MIS[[#This Row],[OrderAverageTradedPrice]]*MIS[[#This Row],[OrderQuantity]]</f>
        <v>1275</v>
      </c>
      <c r="AF3311">
        <f>MIS[[#This Row],[LTP]]*MIS[[#This Row],[OrderQuantity]]</f>
        <v>735</v>
      </c>
      <c r="AG3311">
        <f>IF(MIS[[#This Row],[OrderSide]]="SELL",MIS[[#This Row],[VALUE]]-MIS[[#This Row],[LIVE_VALUE]],MIS[[#This Row],[LIVE_VALUE]]-MIS[[#This Row],[VALUE]])</f>
        <v>-540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1" t="str">
        <f>MIS[[#This Row],[TRADING SYMBOL]]</f>
        <v>SENSEX2552084700CE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LONGSHORT</v>
      </c>
      <c r="AL3311" t="str">
        <f>MIS[[#This Row],[Broker]]</f>
        <v>MO</v>
      </c>
      <c r="AM3311" t="str">
        <f>MIS[[#This Row],[ClientID]]</f>
        <v>FINE1F02</v>
      </c>
    </row>
    <row r="3312" spans="1:39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7.35</v>
      </c>
      <c r="AE3312">
        <f>MIS[[#This Row],[OrderAverageTradedPrice]]*MIS[[#This Row],[OrderQuantity]]</f>
        <v>1527.9999999999961</v>
      </c>
      <c r="AF3312">
        <f>MIS[[#This Row],[LTP]]*MIS[[#This Row],[OrderQuantity]]</f>
        <v>882</v>
      </c>
      <c r="AG3312">
        <f>IF(MIS[[#This Row],[OrderSide]]="SELL",MIS[[#This Row],[VALUE]]-MIS[[#This Row],[LIVE_VALUE]],MIS[[#This Row],[LIVE_VALUE]]-MIS[[#This Row],[VALUE]])</f>
        <v>-645.99999999999613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2" t="str">
        <f>MIS[[#This Row],[TRADING SYMBOL]]</f>
        <v>SENSEX2552084700CE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LONGSHORT</v>
      </c>
      <c r="AL3312" t="str">
        <f>MIS[[#This Row],[Broker]]</f>
        <v>MO</v>
      </c>
      <c r="AM3312" t="str">
        <f>MIS[[#This Row],[ClientID]]</f>
        <v>OMDLAS1215</v>
      </c>
    </row>
    <row r="3313" spans="1:39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4.55</v>
      </c>
      <c r="AE3313">
        <f>MIS[[#This Row],[OrderAverageTradedPrice]]*MIS[[#This Row],[OrderQuantity]]</f>
        <v>1226.25</v>
      </c>
      <c r="AF3313">
        <f>MIS[[#This Row],[LTP]]*MIS[[#This Row],[OrderQuantity]]</f>
        <v>1023.75</v>
      </c>
      <c r="AG3313">
        <f>IF(MIS[[#This Row],[OrderSide]]="SELL",MIS[[#This Row],[VALUE]]-MIS[[#This Row],[LIVE_VALUE]],MIS[[#This Row],[LIVE_VALUE]]-MIS[[#This Row],[VALUE]])</f>
        <v>-202.5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3" t="str">
        <f>MIS[[#This Row],[TRADING SYMBOL]]</f>
        <v>NIFTY2552223700PE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LONGSHORT</v>
      </c>
      <c r="AL3313" t="str">
        <f>MIS[[#This Row],[Broker]]</f>
        <v>MO</v>
      </c>
      <c r="AM3313" t="str">
        <f>MIS[[#This Row],[ClientID]]</f>
        <v>OMDLAS1223</v>
      </c>
    </row>
    <row r="3314" spans="1:39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7.35</v>
      </c>
      <c r="AE3314">
        <f>MIS[[#This Row],[OrderAverageTradedPrice]]*MIS[[#This Row],[OrderQuantity]]</f>
        <v>512</v>
      </c>
      <c r="AF3314">
        <f>MIS[[#This Row],[LTP]]*MIS[[#This Row],[OrderQuantity]]</f>
        <v>294</v>
      </c>
      <c r="AG3314">
        <f>IF(MIS[[#This Row],[OrderSide]]="SELL",MIS[[#This Row],[VALUE]]-MIS[[#This Row],[LIVE_VALUE]],MIS[[#This Row],[LIVE_VALUE]]-MIS[[#This Row],[VALUE]])</f>
        <v>-218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4" t="str">
        <f>MIS[[#This Row],[TRADING SYMBOL]]</f>
        <v>SENSEX2552084700CE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LONGSHORT</v>
      </c>
      <c r="AL3314" t="str">
        <f>MIS[[#This Row],[Broker]]</f>
        <v>MO</v>
      </c>
      <c r="AM3314" t="str">
        <f>MIS[[#This Row],[ClientID]]</f>
        <v>OMDLAS1223</v>
      </c>
    </row>
    <row r="3315" spans="1:39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4.55</v>
      </c>
      <c r="AE3315">
        <f>MIS[[#This Row],[OrderAverageTradedPrice]]*MIS[[#This Row],[OrderQuantity]]</f>
        <v>408.75</v>
      </c>
      <c r="AF3315">
        <f>MIS[[#This Row],[LTP]]*MIS[[#This Row],[OrderQuantity]]</f>
        <v>341.25</v>
      </c>
      <c r="AG3315">
        <f>IF(MIS[[#This Row],[OrderSide]]="SELL",MIS[[#This Row],[VALUE]]-MIS[[#This Row],[LIVE_VALUE]],MIS[[#This Row],[LIVE_VALUE]]-MIS[[#This Row],[VALUE]])</f>
        <v>-67.5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5" t="str">
        <f>MIS[[#This Row],[TRADING SYMBOL]]</f>
        <v>NIFTY2552223700PE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LONGSHORT</v>
      </c>
      <c r="AL3315" t="str">
        <f>MIS[[#This Row],[Broker]]</f>
        <v>MO</v>
      </c>
      <c r="AM3315" t="str">
        <f>MIS[[#This Row],[ClientID]]</f>
        <v>OMDLAS1230</v>
      </c>
    </row>
    <row r="3316" spans="1:39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7.35</v>
      </c>
      <c r="AE3316">
        <f>MIS[[#This Row],[OrderAverageTradedPrice]]*MIS[[#This Row],[OrderQuantity]]</f>
        <v>510</v>
      </c>
      <c r="AF3316">
        <f>MIS[[#This Row],[LTP]]*MIS[[#This Row],[OrderQuantity]]</f>
        <v>294</v>
      </c>
      <c r="AG3316">
        <f>IF(MIS[[#This Row],[OrderSide]]="SELL",MIS[[#This Row],[VALUE]]-MIS[[#This Row],[LIVE_VALUE]],MIS[[#This Row],[LIVE_VALUE]]-MIS[[#This Row],[VALUE]])</f>
        <v>-216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6" t="str">
        <f>MIS[[#This Row],[TRADING SYMBOL]]</f>
        <v>SENSEX2552084700CE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LONGSHORT</v>
      </c>
      <c r="AL3316" t="str">
        <f>MIS[[#This Row],[Broker]]</f>
        <v>MO</v>
      </c>
      <c r="AM3316" t="str">
        <f>MIS[[#This Row],[ClientID]]</f>
        <v>OMDLAS1230</v>
      </c>
    </row>
    <row r="3317" spans="1:39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7.35</v>
      </c>
      <c r="AE3317">
        <f>MIS[[#This Row],[OrderAverageTradedPrice]]*MIS[[#This Row],[OrderQuantity]]</f>
        <v>255</v>
      </c>
      <c r="AF3317">
        <f>MIS[[#This Row],[LTP]]*MIS[[#This Row],[OrderQuantity]]</f>
        <v>147</v>
      </c>
      <c r="AG3317">
        <f>IF(MIS[[#This Row],[OrderSide]]="SELL",MIS[[#This Row],[VALUE]]-MIS[[#This Row],[LIVE_VALUE]],MIS[[#This Row],[LIVE_VALUE]]-MIS[[#This Row],[VALUE]])</f>
        <v>-108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7" t="str">
        <f>MIS[[#This Row],[TRADING SYMBOL]]</f>
        <v>SENSEX2552084700CE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LONGSHORT</v>
      </c>
      <c r="AL3317" t="str">
        <f>MIS[[#This Row],[Broker]]</f>
        <v>MO</v>
      </c>
      <c r="AM3317" t="str">
        <f>MIS[[#This Row],[ClientID]]</f>
        <v>OMDLAS1231</v>
      </c>
    </row>
    <row r="3318" spans="1:39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4.55</v>
      </c>
      <c r="AE3318">
        <f>MIS[[#This Row],[OrderAverageTradedPrice]]*MIS[[#This Row],[OrderQuantity]]</f>
        <v>817.5</v>
      </c>
      <c r="AF3318">
        <f>MIS[[#This Row],[LTP]]*MIS[[#This Row],[OrderQuantity]]</f>
        <v>682.5</v>
      </c>
      <c r="AG3318">
        <f>IF(MIS[[#This Row],[OrderSide]]="SELL",MIS[[#This Row],[VALUE]]-MIS[[#This Row],[LIVE_VALUE]],MIS[[#This Row],[LIVE_VALUE]]-MIS[[#This Row],[VALUE]])</f>
        <v>-135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8" t="str">
        <f>MIS[[#This Row],[TRADING SYMBOL]]</f>
        <v>NIFTY2552223700PE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LONGSHORT</v>
      </c>
      <c r="AL3318" t="str">
        <f>MIS[[#This Row],[Broker]]</f>
        <v>AR</v>
      </c>
      <c r="AM3318" t="str">
        <f>MIS[[#This Row],[ClientID]]</f>
        <v>GKOHNA327</v>
      </c>
    </row>
    <row r="3319" spans="1:39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7.35</v>
      </c>
      <c r="AE3319">
        <f>MIS[[#This Row],[OrderAverageTradedPrice]]*MIS[[#This Row],[OrderQuantity]]</f>
        <v>771</v>
      </c>
      <c r="AF3319">
        <f>MIS[[#This Row],[LTP]]*MIS[[#This Row],[OrderQuantity]]</f>
        <v>441</v>
      </c>
      <c r="AG3319">
        <f>IF(MIS[[#This Row],[OrderSide]]="SELL",MIS[[#This Row],[VALUE]]-MIS[[#This Row],[LIVE_VALUE]],MIS[[#This Row],[LIVE_VALUE]]-MIS[[#This Row],[VALUE]])</f>
        <v>-330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9" t="str">
        <f>MIS[[#This Row],[TRADING SYMBOL]]</f>
        <v>SENSEX2552084700CE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LONGSHORT</v>
      </c>
      <c r="AL3319" t="str">
        <f>MIS[[#This Row],[Broker]]</f>
        <v>AR</v>
      </c>
      <c r="AM3319" t="str">
        <f>MIS[[#This Row],[ClientID]]</f>
        <v>GKOHNA327</v>
      </c>
    </row>
    <row r="3320" spans="1:39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4.55</v>
      </c>
      <c r="AE3320">
        <f>MIS[[#This Row],[OrderAverageTradedPrice]]*MIS[[#This Row],[OrderQuantity]]</f>
        <v>412.5</v>
      </c>
      <c r="AF3320">
        <f>MIS[[#This Row],[LTP]]*MIS[[#This Row],[OrderQuantity]]</f>
        <v>341.25</v>
      </c>
      <c r="AG3320">
        <f>IF(MIS[[#This Row],[OrderSide]]="SELL",MIS[[#This Row],[VALUE]]-MIS[[#This Row],[LIVE_VALUE]],MIS[[#This Row],[LIVE_VALUE]]-MIS[[#This Row],[VALUE]])</f>
        <v>-71.25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0" t="str">
        <f>MIS[[#This Row],[TRADING SYMBOL]]</f>
        <v>NIFTY2552223700PE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LONGSHORT</v>
      </c>
      <c r="AL3320" t="str">
        <f>MIS[[#This Row],[Broker]]</f>
        <v>AR</v>
      </c>
      <c r="AM3320" t="str">
        <f>MIS[[#This Row],[ClientID]]</f>
        <v>JPF1A104</v>
      </c>
    </row>
    <row r="3321" spans="1:39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7.35</v>
      </c>
      <c r="AE3321">
        <f>MIS[[#This Row],[OrderAverageTradedPrice]]*MIS[[#This Row],[OrderQuantity]]</f>
        <v>514</v>
      </c>
      <c r="AF3321">
        <f>MIS[[#This Row],[LTP]]*MIS[[#This Row],[OrderQuantity]]</f>
        <v>294</v>
      </c>
      <c r="AG3321">
        <f>IF(MIS[[#This Row],[OrderSide]]="SELL",MIS[[#This Row],[VALUE]]-MIS[[#This Row],[LIVE_VALUE]],MIS[[#This Row],[LIVE_VALUE]]-MIS[[#This Row],[VALUE]])</f>
        <v>-220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1" t="str">
        <f>MIS[[#This Row],[TRADING SYMBOL]]</f>
        <v>SENSEX2552084700CE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LONGSHORT</v>
      </c>
      <c r="AL3321" t="str">
        <f>MIS[[#This Row],[Broker]]</f>
        <v>AR</v>
      </c>
      <c r="AM3321" t="str">
        <f>MIS[[#This Row],[ClientID]]</f>
        <v>JPF1A200</v>
      </c>
    </row>
    <row r="3322" spans="1:39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4.55</v>
      </c>
      <c r="AE3322">
        <f>MIS[[#This Row],[OrderAverageTradedPrice]]*MIS[[#This Row],[OrderQuantity]]</f>
        <v>412.5</v>
      </c>
      <c r="AF3322">
        <f>MIS[[#This Row],[LTP]]*MIS[[#This Row],[OrderQuantity]]</f>
        <v>341.25</v>
      </c>
      <c r="AG3322">
        <f>IF(MIS[[#This Row],[OrderSide]]="SELL",MIS[[#This Row],[VALUE]]-MIS[[#This Row],[LIVE_VALUE]],MIS[[#This Row],[LIVE_VALUE]]-MIS[[#This Row],[VALUE]])</f>
        <v>-71.25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2" t="str">
        <f>MIS[[#This Row],[TRADING SYMBOL]]</f>
        <v>NIFTY2552223700PE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LONGSHORT</v>
      </c>
      <c r="AL3322" t="str">
        <f>MIS[[#This Row],[Broker]]</f>
        <v>AR</v>
      </c>
      <c r="AM3322" t="str">
        <f>MIS[[#This Row],[ClientID]]</f>
        <v>JPF1H106</v>
      </c>
    </row>
    <row r="3323" spans="1:39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7.35</v>
      </c>
      <c r="AE3323">
        <f>MIS[[#This Row],[OrderAverageTradedPrice]]*MIS[[#This Row],[OrderQuantity]]</f>
        <v>514</v>
      </c>
      <c r="AF3323">
        <f>MIS[[#This Row],[LTP]]*MIS[[#This Row],[OrderQuantity]]</f>
        <v>294</v>
      </c>
      <c r="AG3323">
        <f>IF(MIS[[#This Row],[OrderSide]]="SELL",MIS[[#This Row],[VALUE]]-MIS[[#This Row],[LIVE_VALUE]],MIS[[#This Row],[LIVE_VALUE]]-MIS[[#This Row],[VALUE]])</f>
        <v>-220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3" t="str">
        <f>MIS[[#This Row],[TRADING SYMBOL]]</f>
        <v>SENSEX2552084700CE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LONGSHORT</v>
      </c>
      <c r="AL3323" t="str">
        <f>MIS[[#This Row],[Broker]]</f>
        <v>AR</v>
      </c>
      <c r="AM3323" t="str">
        <f>MIS[[#This Row],[ClientID]]</f>
        <v>JPF1H106</v>
      </c>
    </row>
    <row r="3324" spans="1:39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4.55</v>
      </c>
      <c r="AE3324">
        <f>MIS[[#This Row],[OrderAverageTradedPrice]]*MIS[[#This Row],[OrderQuantity]]</f>
        <v>412.5</v>
      </c>
      <c r="AF3324">
        <f>MIS[[#This Row],[LTP]]*MIS[[#This Row],[OrderQuantity]]</f>
        <v>341.25</v>
      </c>
      <c r="AG3324">
        <f>IF(MIS[[#This Row],[OrderSide]]="SELL",MIS[[#This Row],[VALUE]]-MIS[[#This Row],[LIVE_VALUE]],MIS[[#This Row],[LIVE_VALUE]]-MIS[[#This Row],[VALUE]])</f>
        <v>-71.25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4" t="str">
        <f>MIS[[#This Row],[TRADING SYMBOL]]</f>
        <v>NIFTY2552223700PE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LONGSHORT</v>
      </c>
      <c r="AL3324" t="str">
        <f>MIS[[#This Row],[Broker]]</f>
        <v>AR</v>
      </c>
      <c r="AM3324" t="str">
        <f>MIS[[#This Row],[ClientID]]</f>
        <v>JPF1K163</v>
      </c>
    </row>
    <row r="3325" spans="1:39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7.35</v>
      </c>
      <c r="AE3325">
        <f>MIS[[#This Row],[OrderAverageTradedPrice]]*MIS[[#This Row],[OrderQuantity]]</f>
        <v>1799</v>
      </c>
      <c r="AF3325">
        <f>MIS[[#This Row],[LTP]]*MIS[[#This Row],[OrderQuantity]]</f>
        <v>1029</v>
      </c>
      <c r="AG3325">
        <f>IF(MIS[[#This Row],[OrderSide]]="SELL",MIS[[#This Row],[VALUE]]-MIS[[#This Row],[LIVE_VALUE]],MIS[[#This Row],[LIVE_VALUE]]-MIS[[#This Row],[VALUE]])</f>
        <v>-770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5" t="str">
        <f>MIS[[#This Row],[TRADING SYMBOL]]</f>
        <v>SENSEX2552084700CE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LONGSHORT</v>
      </c>
      <c r="AL3325" t="str">
        <f>MIS[[#This Row],[Broker]]</f>
        <v>AR</v>
      </c>
      <c r="AM3325" t="str">
        <f>MIS[[#This Row],[ClientID]]</f>
        <v>JPF1M176</v>
      </c>
    </row>
    <row r="3326" spans="1:39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4.55</v>
      </c>
      <c r="AE3326">
        <f>MIS[[#This Row],[OrderAverageTradedPrice]]*MIS[[#This Row],[OrderQuantity]]</f>
        <v>412.5</v>
      </c>
      <c r="AF3326">
        <f>MIS[[#This Row],[LTP]]*MIS[[#This Row],[OrderQuantity]]</f>
        <v>341.25</v>
      </c>
      <c r="AG3326">
        <f>IF(MIS[[#This Row],[OrderSide]]="SELL",MIS[[#This Row],[VALUE]]-MIS[[#This Row],[LIVE_VALUE]],MIS[[#This Row],[LIVE_VALUE]]-MIS[[#This Row],[VALUE]])</f>
        <v>-71.25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6" t="str">
        <f>MIS[[#This Row],[TRADING SYMBOL]]</f>
        <v>NIFTY2552223700PE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LONGSHORT</v>
      </c>
      <c r="AL3326" t="str">
        <f>MIS[[#This Row],[Broker]]</f>
        <v>AR</v>
      </c>
      <c r="AM3326" t="str">
        <f>MIS[[#This Row],[ClientID]]</f>
        <v>JPF1N167</v>
      </c>
    </row>
    <row r="3327" spans="1:39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7.35</v>
      </c>
      <c r="AE3327">
        <f>MIS[[#This Row],[OrderAverageTradedPrice]]*MIS[[#This Row],[OrderQuantity]]</f>
        <v>514</v>
      </c>
      <c r="AF3327">
        <f>MIS[[#This Row],[LTP]]*MIS[[#This Row],[OrderQuantity]]</f>
        <v>294</v>
      </c>
      <c r="AG3327">
        <f>IF(MIS[[#This Row],[OrderSide]]="SELL",MIS[[#This Row],[VALUE]]-MIS[[#This Row],[LIVE_VALUE]],MIS[[#This Row],[LIVE_VALUE]]-MIS[[#This Row],[VALUE]])</f>
        <v>-220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7" t="str">
        <f>MIS[[#This Row],[TRADING SYMBOL]]</f>
        <v>SENSEX2552084700CE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LONGSHORT</v>
      </c>
      <c r="AL3327" t="str">
        <f>MIS[[#This Row],[Broker]]</f>
        <v>AR</v>
      </c>
      <c r="AM3327" t="str">
        <f>MIS[[#This Row],[ClientID]]</f>
        <v>JPF1N169</v>
      </c>
    </row>
    <row r="3328" spans="1:39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7.35</v>
      </c>
      <c r="AE3328">
        <f>MIS[[#This Row],[OrderAverageTradedPrice]]*MIS[[#This Row],[OrderQuantity]]</f>
        <v>257</v>
      </c>
      <c r="AF3328">
        <f>MIS[[#This Row],[LTP]]*MIS[[#This Row],[OrderQuantity]]</f>
        <v>147</v>
      </c>
      <c r="AG3328">
        <f>IF(MIS[[#This Row],[OrderSide]]="SELL",MIS[[#This Row],[VALUE]]-MIS[[#This Row],[LIVE_VALUE]],MIS[[#This Row],[LIVE_VALUE]]-MIS[[#This Row],[VALUE]])</f>
        <v>-110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8" t="str">
        <f>MIS[[#This Row],[TRADING SYMBOL]]</f>
        <v>SENSEX2552084700CE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LONGSHORT</v>
      </c>
      <c r="AL3328" t="str">
        <f>MIS[[#This Row],[Broker]]</f>
        <v>AR</v>
      </c>
      <c r="AM3328" t="str">
        <f>MIS[[#This Row],[ClientID]]</f>
        <v>JPF1P112</v>
      </c>
    </row>
    <row r="3329" spans="1:39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4.55</v>
      </c>
      <c r="AE3329">
        <f>MIS[[#This Row],[OrderAverageTradedPrice]]*MIS[[#This Row],[OrderQuantity]]</f>
        <v>412.5</v>
      </c>
      <c r="AF3329">
        <f>MIS[[#This Row],[LTP]]*MIS[[#This Row],[OrderQuantity]]</f>
        <v>341.25</v>
      </c>
      <c r="AG3329">
        <f>IF(MIS[[#This Row],[OrderSide]]="SELL",MIS[[#This Row],[VALUE]]-MIS[[#This Row],[LIVE_VALUE]],MIS[[#This Row],[LIVE_VALUE]]-MIS[[#This Row],[VALUE]])</f>
        <v>-71.25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9" t="str">
        <f>MIS[[#This Row],[TRADING SYMBOL]]</f>
        <v>NIFTY2552223700PE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LONGSHORT</v>
      </c>
      <c r="AL3329" t="str">
        <f>MIS[[#This Row],[Broker]]</f>
        <v>AR</v>
      </c>
      <c r="AM3329" t="str">
        <f>MIS[[#This Row],[ClientID]]</f>
        <v>JPF1R212</v>
      </c>
    </row>
    <row r="3330" spans="1:39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7.35</v>
      </c>
      <c r="AE3330">
        <f>MIS[[#This Row],[OrderAverageTradedPrice]]*MIS[[#This Row],[OrderQuantity]]</f>
        <v>257</v>
      </c>
      <c r="AF3330">
        <f>MIS[[#This Row],[LTP]]*MIS[[#This Row],[OrderQuantity]]</f>
        <v>147</v>
      </c>
      <c r="AG3330">
        <f>IF(MIS[[#This Row],[OrderSide]]="SELL",MIS[[#This Row],[VALUE]]-MIS[[#This Row],[LIVE_VALUE]],MIS[[#This Row],[LIVE_VALUE]]-MIS[[#This Row],[VALUE]])</f>
        <v>-110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0" t="str">
        <f>MIS[[#This Row],[TRADING SYMBOL]]</f>
        <v>SENSEX2552084700CE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LONGSHORT</v>
      </c>
      <c r="AL3330" t="str">
        <f>MIS[[#This Row],[Broker]]</f>
        <v>AR</v>
      </c>
      <c r="AM3330" t="str">
        <f>MIS[[#This Row],[ClientID]]</f>
        <v>JPF1R212</v>
      </c>
    </row>
    <row r="3331" spans="1:39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4.55</v>
      </c>
      <c r="AE3331">
        <f>MIS[[#This Row],[OrderAverageTradedPrice]]*MIS[[#This Row],[OrderQuantity]]</f>
        <v>412.5</v>
      </c>
      <c r="AF3331">
        <f>MIS[[#This Row],[LTP]]*MIS[[#This Row],[OrderQuantity]]</f>
        <v>341.25</v>
      </c>
      <c r="AG3331">
        <f>IF(MIS[[#This Row],[OrderSide]]="SELL",MIS[[#This Row],[VALUE]]-MIS[[#This Row],[LIVE_VALUE]],MIS[[#This Row],[LIVE_VALUE]]-MIS[[#This Row],[VALUE]])</f>
        <v>-71.25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1" t="str">
        <f>MIS[[#This Row],[TRADING SYMBOL]]</f>
        <v>NIFTY2552223700PE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LONGSHORT</v>
      </c>
      <c r="AL3331" t="str">
        <f>MIS[[#This Row],[Broker]]</f>
        <v>AR</v>
      </c>
      <c r="AM3331" t="str">
        <f>MIS[[#This Row],[ClientID]]</f>
        <v>JPF1S138</v>
      </c>
    </row>
    <row r="3332" spans="1:39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7.35</v>
      </c>
      <c r="AE3332">
        <f>MIS[[#This Row],[OrderAverageTradedPrice]]*MIS[[#This Row],[OrderQuantity]]</f>
        <v>514</v>
      </c>
      <c r="AF3332">
        <f>MIS[[#This Row],[LTP]]*MIS[[#This Row],[OrderQuantity]]</f>
        <v>294</v>
      </c>
      <c r="AG3332">
        <f>IF(MIS[[#This Row],[OrderSide]]="SELL",MIS[[#This Row],[VALUE]]-MIS[[#This Row],[LIVE_VALUE]],MIS[[#This Row],[LIVE_VALUE]]-MIS[[#This Row],[VALUE]])</f>
        <v>-220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2" t="str">
        <f>MIS[[#This Row],[TRADING SYMBOL]]</f>
        <v>SENSEX2552084700CE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LONGSHORT</v>
      </c>
      <c r="AL3332" t="str">
        <f>MIS[[#This Row],[Broker]]</f>
        <v>AR</v>
      </c>
      <c r="AM3332" t="str">
        <f>MIS[[#This Row],[ClientID]]</f>
        <v>JPF1V179</v>
      </c>
    </row>
    <row r="3333" spans="1:39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7.35</v>
      </c>
      <c r="AE3333">
        <f>MIS[[#This Row],[OrderAverageTradedPrice]]*MIS[[#This Row],[OrderQuantity]]</f>
        <v>514</v>
      </c>
      <c r="AF3333">
        <f>MIS[[#This Row],[LTP]]*MIS[[#This Row],[OrderQuantity]]</f>
        <v>294</v>
      </c>
      <c r="AG3333">
        <f>IF(MIS[[#This Row],[OrderSide]]="SELL",MIS[[#This Row],[VALUE]]-MIS[[#This Row],[LIVE_VALUE]],MIS[[#This Row],[LIVE_VALUE]]-MIS[[#This Row],[VALUE]])</f>
        <v>-220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3" t="str">
        <f>MIS[[#This Row],[TRADING SYMBOL]]</f>
        <v>SENSEX2552084700CE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LONGSHORT</v>
      </c>
      <c r="AL3333" t="str">
        <f>MIS[[#This Row],[Broker]]</f>
        <v>AR</v>
      </c>
      <c r="AM3333" t="str">
        <f>MIS[[#This Row],[ClientID]]</f>
        <v>JPS10U102</v>
      </c>
    </row>
    <row r="3334" spans="1:39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66.5</v>
      </c>
      <c r="AE3334">
        <f>MIS[[#This Row],[OrderAverageTradedPrice]]*MIS[[#This Row],[OrderQuantity]]</f>
        <v>4004</v>
      </c>
      <c r="AF3334">
        <f>MIS[[#This Row],[LTP]]*MIS[[#This Row],[OrderQuantity]]</f>
        <v>2660</v>
      </c>
      <c r="AG3334">
        <f>IF(MIS[[#This Row],[OrderSide]]="SELL",MIS[[#This Row],[VALUE]]-MIS[[#This Row],[LIVE_VALUE]],MIS[[#This Row],[LIVE_VALUE]]-MIS[[#This Row],[VALUE]])</f>
        <v>-1344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4" t="str">
        <f>MIS[[#This Row],[TRADING SYMBOL]]</f>
        <v>SENSEX2552081200PE</v>
      </c>
      <c r="AJ3334" t="str">
        <f>IF(RIGHT(MIS[[#This Row],[Main/Hedge]],4)="MAIN","MAIN","HEDGE")</f>
        <v>MAIN</v>
      </c>
      <c r="AK3334" t="str" cm="1">
        <f t="array" ref="AK3334">_xlfn._xlws.FILTER(Table4[Column1],ISNUMBER(SEARCH(Table4[Column1],MIS[[#This Row],[OrderUniqueIdentifier]])),"")</f>
        <v>MS</v>
      </c>
      <c r="AL3334" t="str">
        <f>MIS[[#This Row],[Broker]]</f>
        <v>JM</v>
      </c>
      <c r="AM3334" t="str">
        <f>MIS[[#This Row],[ClientID]]</f>
        <v>12314417</v>
      </c>
    </row>
    <row r="3335" spans="1:39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66.5</v>
      </c>
      <c r="AE3335">
        <f>MIS[[#This Row],[OrderAverageTradedPrice]]*MIS[[#This Row],[OrderQuantity]]</f>
        <v>3979</v>
      </c>
      <c r="AF3335">
        <f>MIS[[#This Row],[LTP]]*MIS[[#This Row],[OrderQuantity]]</f>
        <v>2660</v>
      </c>
      <c r="AG3335">
        <f>IF(MIS[[#This Row],[OrderSide]]="SELL",MIS[[#This Row],[VALUE]]-MIS[[#This Row],[LIVE_VALUE]],MIS[[#This Row],[LIVE_VALUE]]-MIS[[#This Row],[VALUE]])</f>
        <v>-1319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5" t="str">
        <f>MIS[[#This Row],[TRADING SYMBOL]]</f>
        <v>SENSEX2552081200PE</v>
      </c>
      <c r="AJ3335" t="str">
        <f>IF(RIGHT(MIS[[#This Row],[Main/Hedge]],4)="MAIN","MAIN","HEDGE")</f>
        <v>MAIN</v>
      </c>
      <c r="AK3335" t="str" cm="1">
        <f t="array" ref="AK3335">_xlfn._xlws.FILTER(Table4[Column1],ISNUMBER(SEARCH(Table4[Column1],MIS[[#This Row],[OrderUniqueIdentifier]])),"")</f>
        <v>MS</v>
      </c>
      <c r="AL3335" t="str">
        <f>MIS[[#This Row],[Broker]]</f>
        <v>JM</v>
      </c>
      <c r="AM3335" t="str">
        <f>MIS[[#This Row],[ClientID]]</f>
        <v>12314576</v>
      </c>
    </row>
    <row r="3336" spans="1:39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58.95</v>
      </c>
      <c r="AE3336">
        <f>MIS[[#This Row],[OrderAverageTradedPrice]]*MIS[[#This Row],[OrderQuantity]]</f>
        <v>31896.999999999975</v>
      </c>
      <c r="AF3336">
        <f>MIS[[#This Row],[LTP]]*MIS[[#This Row],[OrderQuantity]]</f>
        <v>21222</v>
      </c>
      <c r="AG3336">
        <f>IF(MIS[[#This Row],[OrderSide]]="SELL",MIS[[#This Row],[VALUE]]-MIS[[#This Row],[LIVE_VALUE]],MIS[[#This Row],[LIVE_VALUE]]-MIS[[#This Row],[VALUE]])</f>
        <v>-10674.999999999975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6" t="str">
        <f>MIS[[#This Row],[TRADING SYMBOL]]</f>
        <v>SENSEX2552081100PE</v>
      </c>
      <c r="AJ3336" t="str">
        <f>IF(RIGHT(MIS[[#This Row],[Main/Hedge]],4)="MAIN","MAIN","HEDGE")</f>
        <v>MAIN</v>
      </c>
      <c r="AK3336" t="str" cm="1">
        <f t="array" ref="AK3336">_xlfn._xlws.FILTER(Table4[Column1],ISNUMBER(SEARCH(Table4[Column1],MIS[[#This Row],[OrderUniqueIdentifier]])),"")</f>
        <v>MS</v>
      </c>
      <c r="AL3336" t="str">
        <f>MIS[[#This Row],[Broker]]</f>
        <v>JM</v>
      </c>
      <c r="AM3336" t="str">
        <f>MIS[[#This Row],[ClientID]]</f>
        <v>12314964</v>
      </c>
    </row>
    <row r="3337" spans="1:39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66.5</v>
      </c>
      <c r="AE3337">
        <f>MIS[[#This Row],[OrderAverageTradedPrice]]*MIS[[#This Row],[OrderQuantity]]</f>
        <v>35947.999999999978</v>
      </c>
      <c r="AF3337">
        <f>MIS[[#This Row],[LTP]]*MIS[[#This Row],[OrderQuantity]]</f>
        <v>23940</v>
      </c>
      <c r="AG3337">
        <f>IF(MIS[[#This Row],[OrderSide]]="SELL",MIS[[#This Row],[VALUE]]-MIS[[#This Row],[LIVE_VALUE]],MIS[[#This Row],[LIVE_VALUE]]-MIS[[#This Row],[VALUE]])</f>
        <v>-12007.999999999978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7" t="str">
        <f>MIS[[#This Row],[TRADING SYMBOL]]</f>
        <v>SENSEX2552081200PE</v>
      </c>
      <c r="AJ3337" t="str">
        <f>IF(RIGHT(MIS[[#This Row],[Main/Hedge]],4)="MAIN","MAIN","HEDGE")</f>
        <v>MAIN</v>
      </c>
      <c r="AK3337" t="str" cm="1">
        <f t="array" ref="AK3337">_xlfn._xlws.FILTER(Table4[Column1],ISNUMBER(SEARCH(Table4[Column1],MIS[[#This Row],[OrderUniqueIdentifier]])),"")</f>
        <v>MS</v>
      </c>
      <c r="AL3337" t="str">
        <f>MIS[[#This Row],[Broker]]</f>
        <v>JM</v>
      </c>
      <c r="AM3337" t="str">
        <f>MIS[[#This Row],[ClientID]]</f>
        <v>12314964</v>
      </c>
    </row>
    <row r="3338" spans="1:39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7.35</v>
      </c>
      <c r="AE3338">
        <f>MIS[[#This Row],[OrderAverageTradedPrice]]*MIS[[#This Row],[OrderQuantity]]</f>
        <v>258</v>
      </c>
      <c r="AF3338">
        <f>MIS[[#This Row],[LTP]]*MIS[[#This Row],[OrderQuantity]]</f>
        <v>147</v>
      </c>
      <c r="AG3338">
        <f>IF(MIS[[#This Row],[OrderSide]]="SELL",MIS[[#This Row],[VALUE]]-MIS[[#This Row],[LIVE_VALUE]],MIS[[#This Row],[LIVE_VALUE]]-MIS[[#This Row],[VALUE]])</f>
        <v>-111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8" t="str">
        <f>MIS[[#This Row],[TRADING SYMBOL]]</f>
        <v>SENSEX2552084700CE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LONGSHORT</v>
      </c>
      <c r="AL3338" t="str">
        <f>MIS[[#This Row],[Broker]]</f>
        <v>AR</v>
      </c>
      <c r="AM3338" t="str">
        <f>MIS[[#This Row],[ClientID]]</f>
        <v>JPF1A104</v>
      </c>
    </row>
    <row r="3339" spans="1:39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7.35</v>
      </c>
      <c r="AE3339">
        <f>MIS[[#This Row],[OrderAverageTradedPrice]]*MIS[[#This Row],[OrderQuantity]]</f>
        <v>257</v>
      </c>
      <c r="AF3339">
        <f>MIS[[#This Row],[LTP]]*MIS[[#This Row],[OrderQuantity]]</f>
        <v>147</v>
      </c>
      <c r="AG3339">
        <f>IF(MIS[[#This Row],[OrderSide]]="SELL",MIS[[#This Row],[VALUE]]-MIS[[#This Row],[LIVE_VALUE]],MIS[[#This Row],[LIVE_VALUE]]-MIS[[#This Row],[VALUE]])</f>
        <v>-110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9" t="str">
        <f>MIS[[#This Row],[TRADING SYMBOL]]</f>
        <v>SENSEX2552084700CE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LONGSHORT</v>
      </c>
      <c r="AL3339" t="str">
        <f>MIS[[#This Row],[Broker]]</f>
        <v>AR</v>
      </c>
      <c r="AM3339" t="str">
        <f>MIS[[#This Row],[ClientID]]</f>
        <v>JPF1G157</v>
      </c>
    </row>
    <row r="3340" spans="1:39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7.35</v>
      </c>
      <c r="AE3340">
        <f>MIS[[#This Row],[OrderAverageTradedPrice]]*MIS[[#This Row],[OrderQuantity]]</f>
        <v>257</v>
      </c>
      <c r="AF3340">
        <f>MIS[[#This Row],[LTP]]*MIS[[#This Row],[OrderQuantity]]</f>
        <v>147</v>
      </c>
      <c r="AG3340">
        <f>IF(MIS[[#This Row],[OrderSide]]="SELL",MIS[[#This Row],[VALUE]]-MIS[[#This Row],[LIVE_VALUE]],MIS[[#This Row],[LIVE_VALUE]]-MIS[[#This Row],[VALUE]])</f>
        <v>-110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0" t="str">
        <f>MIS[[#This Row],[TRADING SYMBOL]]</f>
        <v>SENSEX2552084700CE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LONGSHORT</v>
      </c>
      <c r="AL3340" t="str">
        <f>MIS[[#This Row],[Broker]]</f>
        <v>AR</v>
      </c>
      <c r="AM3340" t="str">
        <f>MIS[[#This Row],[ClientID]]</f>
        <v>JPF1K163</v>
      </c>
    </row>
    <row r="3341" spans="1:39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7.35</v>
      </c>
      <c r="AE3341">
        <f>MIS[[#This Row],[OrderAverageTradedPrice]]*MIS[[#This Row],[OrderQuantity]]</f>
        <v>258</v>
      </c>
      <c r="AF3341">
        <f>MIS[[#This Row],[LTP]]*MIS[[#This Row],[OrderQuantity]]</f>
        <v>147</v>
      </c>
      <c r="AG3341">
        <f>IF(MIS[[#This Row],[OrderSide]]="SELL",MIS[[#This Row],[VALUE]]-MIS[[#This Row],[LIVE_VALUE]],MIS[[#This Row],[LIVE_VALUE]]-MIS[[#This Row],[VALUE]])</f>
        <v>-111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1" t="str">
        <f>MIS[[#This Row],[TRADING SYMBOL]]</f>
        <v>SENSEX2552084700CE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LONGSHORT</v>
      </c>
      <c r="AL3341" t="str">
        <f>MIS[[#This Row],[Broker]]</f>
        <v>AR</v>
      </c>
      <c r="AM3341" t="str">
        <f>MIS[[#This Row],[ClientID]]</f>
        <v>JPF1N167</v>
      </c>
    </row>
    <row r="3342" spans="1:39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7.35</v>
      </c>
      <c r="AE3342">
        <f>MIS[[#This Row],[OrderAverageTradedPrice]]*MIS[[#This Row],[OrderQuantity]]</f>
        <v>257</v>
      </c>
      <c r="AF3342">
        <f>MIS[[#This Row],[LTP]]*MIS[[#This Row],[OrderQuantity]]</f>
        <v>147</v>
      </c>
      <c r="AG3342">
        <f>IF(MIS[[#This Row],[OrderSide]]="SELL",MIS[[#This Row],[VALUE]]-MIS[[#This Row],[LIVE_VALUE]],MIS[[#This Row],[LIVE_VALUE]]-MIS[[#This Row],[VALUE]])</f>
        <v>-110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2" t="str">
        <f>MIS[[#This Row],[TRADING SYMBOL]]</f>
        <v>SENSEX2552084700CE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LONGSHORT</v>
      </c>
      <c r="AL3342" t="str">
        <f>MIS[[#This Row],[Broker]]</f>
        <v>AR</v>
      </c>
      <c r="AM3342" t="str">
        <f>MIS[[#This Row],[ClientID]]</f>
        <v>JPF1S104</v>
      </c>
    </row>
    <row r="3343" spans="1:39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4.55</v>
      </c>
      <c r="AE3343">
        <f>MIS[[#This Row],[OrderAverageTradedPrice]]*MIS[[#This Row],[OrderQuantity]]</f>
        <v>412.5</v>
      </c>
      <c r="AF3343">
        <f>MIS[[#This Row],[LTP]]*MIS[[#This Row],[OrderQuantity]]</f>
        <v>341.25</v>
      </c>
      <c r="AG3343">
        <f>IF(MIS[[#This Row],[OrderSide]]="SELL",MIS[[#This Row],[VALUE]]-MIS[[#This Row],[LIVE_VALUE]],MIS[[#This Row],[LIVE_VALUE]]-MIS[[#This Row],[VALUE]])</f>
        <v>-71.25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3" t="str">
        <f>MIS[[#This Row],[TRADING SYMBOL]]</f>
        <v>NIFTY2552223700PE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LONGSHORT</v>
      </c>
      <c r="AL3343" t="str">
        <f>MIS[[#This Row],[Broker]]</f>
        <v>IIFL</v>
      </c>
      <c r="AM3343" t="str">
        <f>MIS[[#This Row],[ClientID]]</f>
        <v>FINE1P01</v>
      </c>
    </row>
    <row r="3344" spans="1:39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7.35</v>
      </c>
      <c r="AE3344">
        <f>MIS[[#This Row],[OrderAverageTradedPrice]]*MIS[[#This Row],[OrderQuantity]]</f>
        <v>516</v>
      </c>
      <c r="AF3344">
        <f>MIS[[#This Row],[LTP]]*MIS[[#This Row],[OrderQuantity]]</f>
        <v>294</v>
      </c>
      <c r="AG3344">
        <f>IF(MIS[[#This Row],[OrderSide]]="SELL",MIS[[#This Row],[VALUE]]-MIS[[#This Row],[LIVE_VALUE]],MIS[[#This Row],[LIVE_VALUE]]-MIS[[#This Row],[VALUE]])</f>
        <v>-222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4" t="str">
        <f>MIS[[#This Row],[TRADING SYMBOL]]</f>
        <v>SENSEX2552084700CE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LONGSHORT</v>
      </c>
      <c r="AL3344" t="str">
        <f>MIS[[#This Row],[Broker]]</f>
        <v>IIFL</v>
      </c>
      <c r="AM3344" t="str">
        <f>MIS[[#This Row],[ClientID]]</f>
        <v>FINE1P01</v>
      </c>
    </row>
    <row r="3345" spans="1:39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4.55</v>
      </c>
      <c r="AE3345">
        <f>MIS[[#This Row],[OrderAverageTradedPrice]]*MIS[[#This Row],[OrderQuantity]]</f>
        <v>825</v>
      </c>
      <c r="AF3345">
        <f>MIS[[#This Row],[LTP]]*MIS[[#This Row],[OrderQuantity]]</f>
        <v>682.5</v>
      </c>
      <c r="AG3345">
        <f>IF(MIS[[#This Row],[OrderSide]]="SELL",MIS[[#This Row],[VALUE]]-MIS[[#This Row],[LIVE_VALUE]],MIS[[#This Row],[LIVE_VALUE]]-MIS[[#This Row],[VALUE]])</f>
        <v>-142.5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5" t="str">
        <f>MIS[[#This Row],[TRADING SYMBOL]]</f>
        <v>NIFTY2552223700PE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LONGSHORT</v>
      </c>
      <c r="AL3345" t="str">
        <f>MIS[[#This Row],[Broker]]</f>
        <v>JM</v>
      </c>
      <c r="AM3345" t="str">
        <f>MIS[[#This Row],[ClientID]]</f>
        <v>12314417</v>
      </c>
    </row>
    <row r="3346" spans="1:39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4.55</v>
      </c>
      <c r="AE3346">
        <f>MIS[[#This Row],[OrderAverageTradedPrice]]*MIS[[#This Row],[OrderQuantity]]</f>
        <v>825</v>
      </c>
      <c r="AF3346">
        <f>MIS[[#This Row],[LTP]]*MIS[[#This Row],[OrderQuantity]]</f>
        <v>682.5</v>
      </c>
      <c r="AG3346">
        <f>IF(MIS[[#This Row],[OrderSide]]="SELL",MIS[[#This Row],[VALUE]]-MIS[[#This Row],[LIVE_VALUE]],MIS[[#This Row],[LIVE_VALUE]]-MIS[[#This Row],[VALUE]])</f>
        <v>-142.5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6" t="str">
        <f>MIS[[#This Row],[TRADING SYMBOL]]</f>
        <v>NIFTY2552223700PE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LONGSHORT</v>
      </c>
      <c r="AL3346" t="str">
        <f>MIS[[#This Row],[Broker]]</f>
        <v>JM</v>
      </c>
      <c r="AM3346" t="str">
        <f>MIS[[#This Row],[ClientID]]</f>
        <v>12314523</v>
      </c>
    </row>
    <row r="3347" spans="1:39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4.55</v>
      </c>
      <c r="AE3347">
        <f>MIS[[#This Row],[OrderAverageTradedPrice]]*MIS[[#This Row],[OrderQuantity]]</f>
        <v>825</v>
      </c>
      <c r="AF3347">
        <f>MIS[[#This Row],[LTP]]*MIS[[#This Row],[OrderQuantity]]</f>
        <v>682.5</v>
      </c>
      <c r="AG3347">
        <f>IF(MIS[[#This Row],[OrderSide]]="SELL",MIS[[#This Row],[VALUE]]-MIS[[#This Row],[LIVE_VALUE]],MIS[[#This Row],[LIVE_VALUE]]-MIS[[#This Row],[VALUE]])</f>
        <v>-142.5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7" t="str">
        <f>MIS[[#This Row],[TRADING SYMBOL]]</f>
        <v>NIFTY2552223700PE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LONGSHORT</v>
      </c>
      <c r="AL3347" t="str">
        <f>MIS[[#This Row],[Broker]]</f>
        <v>JM</v>
      </c>
      <c r="AM3347" t="str">
        <f>MIS[[#This Row],[ClientID]]</f>
        <v>12314576</v>
      </c>
    </row>
    <row r="3348" spans="1:39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7.35</v>
      </c>
      <c r="AE3348">
        <f>MIS[[#This Row],[OrderAverageTradedPrice]]*MIS[[#This Row],[OrderQuantity]]</f>
        <v>6450</v>
      </c>
      <c r="AF3348">
        <f>MIS[[#This Row],[LTP]]*MIS[[#This Row],[OrderQuantity]]</f>
        <v>3675</v>
      </c>
      <c r="AG3348">
        <f>IF(MIS[[#This Row],[OrderSide]]="SELL",MIS[[#This Row],[VALUE]]-MIS[[#This Row],[LIVE_VALUE]],MIS[[#This Row],[LIVE_VALUE]]-MIS[[#This Row],[VALUE]])</f>
        <v>-2775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8" t="str">
        <f>MIS[[#This Row],[TRADING SYMBOL]]</f>
        <v>SENSEX2552084700CE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LONGSHORT</v>
      </c>
      <c r="AL3348" t="str">
        <f>MIS[[#This Row],[Broker]]</f>
        <v>MO</v>
      </c>
      <c r="AM3348" t="str">
        <f>MIS[[#This Row],[ClientID]]</f>
        <v>DELD991</v>
      </c>
    </row>
    <row r="3349" spans="1:39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7.35</v>
      </c>
      <c r="AE3349">
        <f>MIS[[#This Row],[OrderAverageTradedPrice]]*MIS[[#This Row],[OrderQuantity]]</f>
        <v>1548</v>
      </c>
      <c r="AF3349">
        <f>MIS[[#This Row],[LTP]]*MIS[[#This Row],[OrderQuantity]]</f>
        <v>882</v>
      </c>
      <c r="AG3349">
        <f>IF(MIS[[#This Row],[OrderSide]]="SELL",MIS[[#This Row],[VALUE]]-MIS[[#This Row],[LIVE_VALUE]],MIS[[#This Row],[LIVE_VALUE]]-MIS[[#This Row],[VALUE]])</f>
        <v>-666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9" t="str">
        <f>MIS[[#This Row],[TRADING SYMBOL]]</f>
        <v>SENSEX2552084700CE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LONGSHORT</v>
      </c>
      <c r="AL3349" t="str">
        <f>MIS[[#This Row],[Broker]]</f>
        <v>MO</v>
      </c>
      <c r="AM3349" t="str">
        <f>MIS[[#This Row],[ClientID]]</f>
        <v>DELD991</v>
      </c>
    </row>
    <row r="3350" spans="1:39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7.35</v>
      </c>
      <c r="AE3350">
        <f>MIS[[#This Row],[OrderAverageTradedPrice]]*MIS[[#This Row],[OrderQuantity]]</f>
        <v>6439</v>
      </c>
      <c r="AF3350">
        <f>MIS[[#This Row],[LTP]]*MIS[[#This Row],[OrderQuantity]]</f>
        <v>3675</v>
      </c>
      <c r="AG3350">
        <f>IF(MIS[[#This Row],[OrderSide]]="SELL",MIS[[#This Row],[VALUE]]-MIS[[#This Row],[LIVE_VALUE]],MIS[[#This Row],[LIVE_VALUE]]-MIS[[#This Row],[VALUE]])</f>
        <v>-2764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0" t="str">
        <f>MIS[[#This Row],[TRADING SYMBOL]]</f>
        <v>SENSEX2552084700CE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LONGSHORT</v>
      </c>
      <c r="AL3350" t="str">
        <f>MIS[[#This Row],[Broker]]</f>
        <v>MO</v>
      </c>
      <c r="AM3350" t="str">
        <f>MIS[[#This Row],[ClientID]]</f>
        <v>JR0546</v>
      </c>
    </row>
    <row r="3351" spans="1:39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7.35</v>
      </c>
      <c r="AE3351">
        <f>MIS[[#This Row],[OrderAverageTradedPrice]]*MIS[[#This Row],[OrderQuantity]]</f>
        <v>771</v>
      </c>
      <c r="AF3351">
        <f>MIS[[#This Row],[LTP]]*MIS[[#This Row],[OrderQuantity]]</f>
        <v>441</v>
      </c>
      <c r="AG3351">
        <f>IF(MIS[[#This Row],[OrderSide]]="SELL",MIS[[#This Row],[VALUE]]-MIS[[#This Row],[LIVE_VALUE]],MIS[[#This Row],[LIVE_VALUE]]-MIS[[#This Row],[VALUE]])</f>
        <v>-330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1" t="str">
        <f>MIS[[#This Row],[TRADING SYMBOL]]</f>
        <v>SENSEX2552084700CE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LONGSHORT</v>
      </c>
      <c r="AL3351" t="str">
        <f>MIS[[#This Row],[Broker]]</f>
        <v>MO</v>
      </c>
      <c r="AM3351" t="str">
        <f>MIS[[#This Row],[ClientID]]</f>
        <v>JR0546</v>
      </c>
    </row>
    <row r="3352" spans="1:39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7.35</v>
      </c>
      <c r="AE3352">
        <f>MIS[[#This Row],[OrderAverageTradedPrice]]*MIS[[#This Row],[OrderQuantity]]</f>
        <v>1799</v>
      </c>
      <c r="AF3352">
        <f>MIS[[#This Row],[LTP]]*MIS[[#This Row],[OrderQuantity]]</f>
        <v>1029</v>
      </c>
      <c r="AG3352">
        <f>IF(MIS[[#This Row],[OrderSide]]="SELL",MIS[[#This Row],[VALUE]]-MIS[[#This Row],[LIVE_VALUE]],MIS[[#This Row],[LIVE_VALUE]]-MIS[[#This Row],[VALUE]])</f>
        <v>-770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2" t="str">
        <f>MIS[[#This Row],[TRADING SYMBOL]]</f>
        <v>SENSEX2552084700CE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LONGSHORT</v>
      </c>
      <c r="AL3352" t="str">
        <f>MIS[[#This Row],[Broker]]</f>
        <v>MO</v>
      </c>
      <c r="AM3352" t="str">
        <f>MIS[[#This Row],[ClientID]]</f>
        <v>OMDLAS1203</v>
      </c>
    </row>
    <row r="3353" spans="1:39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4.55</v>
      </c>
      <c r="AE3353">
        <f>MIS[[#This Row],[OrderAverageTradedPrice]]*MIS[[#This Row],[OrderQuantity]]</f>
        <v>412.5</v>
      </c>
      <c r="AF3353">
        <f>MIS[[#This Row],[LTP]]*MIS[[#This Row],[OrderQuantity]]</f>
        <v>341.25</v>
      </c>
      <c r="AG3353">
        <f>IF(MIS[[#This Row],[OrderSide]]="SELL",MIS[[#This Row],[VALUE]]-MIS[[#This Row],[LIVE_VALUE]],MIS[[#This Row],[LIVE_VALUE]]-MIS[[#This Row],[VALUE]])</f>
        <v>-71.25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3" t="str">
        <f>MIS[[#This Row],[TRADING SYMBOL]]</f>
        <v>NIFTY2552223700PE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LONGSHORT</v>
      </c>
      <c r="AL3353" t="str">
        <f>MIS[[#This Row],[Broker]]</f>
        <v>MO</v>
      </c>
      <c r="AM3353" t="str">
        <f>MIS[[#This Row],[ClientID]]</f>
        <v>OMDLAS1220</v>
      </c>
    </row>
    <row r="3354" spans="1:39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7.35</v>
      </c>
      <c r="AE3354">
        <f>MIS[[#This Row],[OrderAverageTradedPrice]]*MIS[[#This Row],[OrderQuantity]]</f>
        <v>2064</v>
      </c>
      <c r="AF3354">
        <f>MIS[[#This Row],[LTP]]*MIS[[#This Row],[OrderQuantity]]</f>
        <v>1176</v>
      </c>
      <c r="AG3354">
        <f>IF(MIS[[#This Row],[OrderSide]]="SELL",MIS[[#This Row],[VALUE]]-MIS[[#This Row],[LIVE_VALUE]],MIS[[#This Row],[LIVE_VALUE]]-MIS[[#This Row],[VALUE]])</f>
        <v>-888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4" t="str">
        <f>MIS[[#This Row],[TRADING SYMBOL]]</f>
        <v>SENSEX2552084700CE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LONGSHORT</v>
      </c>
      <c r="AL3354" t="str">
        <f>MIS[[#This Row],[Broker]]</f>
        <v>MO</v>
      </c>
      <c r="AM3354" t="str">
        <f>MIS[[#This Row],[ClientID]]</f>
        <v>OMDLAS1226</v>
      </c>
    </row>
    <row r="3355" spans="1:39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7.35</v>
      </c>
      <c r="AE3355">
        <f>MIS[[#This Row],[OrderAverageTradedPrice]]*MIS[[#This Row],[OrderQuantity]]</f>
        <v>1548</v>
      </c>
      <c r="AF3355">
        <f>MIS[[#This Row],[LTP]]*MIS[[#This Row],[OrderQuantity]]</f>
        <v>882</v>
      </c>
      <c r="AG3355">
        <f>IF(MIS[[#This Row],[OrderSide]]="SELL",MIS[[#This Row],[VALUE]]-MIS[[#This Row],[LIVE_VALUE]],MIS[[#This Row],[LIVE_VALUE]]-MIS[[#This Row],[VALUE]])</f>
        <v>-666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5" t="str">
        <f>MIS[[#This Row],[TRADING SYMBOL]]</f>
        <v>SENSEX2552084700CE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LONGSHORT</v>
      </c>
      <c r="AL3355" t="str">
        <f>MIS[[#This Row],[Broker]]</f>
        <v>MO</v>
      </c>
      <c r="AM3355" t="str">
        <f>MIS[[#This Row],[ClientID]]</f>
        <v>OMDLAS1227</v>
      </c>
    </row>
    <row r="3356" spans="1:39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7.35</v>
      </c>
      <c r="AE3356">
        <f>MIS[[#This Row],[OrderAverageTradedPrice]]*MIS[[#This Row],[OrderQuantity]]</f>
        <v>516</v>
      </c>
      <c r="AF3356">
        <f>MIS[[#This Row],[LTP]]*MIS[[#This Row],[OrderQuantity]]</f>
        <v>294</v>
      </c>
      <c r="AG3356">
        <f>IF(MIS[[#This Row],[OrderSide]]="SELL",MIS[[#This Row],[VALUE]]-MIS[[#This Row],[LIVE_VALUE]],MIS[[#This Row],[LIVE_VALUE]]-MIS[[#This Row],[VALUE]])</f>
        <v>-222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6" t="str">
        <f>MIS[[#This Row],[TRADING SYMBOL]]</f>
        <v>SENSEX2552084700CE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LONGSHORT</v>
      </c>
      <c r="AL3356" t="str">
        <f>MIS[[#This Row],[Broker]]</f>
        <v>AR</v>
      </c>
      <c r="AM3356" t="str">
        <f>MIS[[#This Row],[ClientID]]</f>
        <v>JPF1S138</v>
      </c>
    </row>
    <row r="3357" spans="1:39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7.35</v>
      </c>
      <c r="AE3357">
        <f>MIS[[#This Row],[OrderAverageTradedPrice]]*MIS[[#This Row],[OrderQuantity]]</f>
        <v>774</v>
      </c>
      <c r="AF3357">
        <f>MIS[[#This Row],[LTP]]*MIS[[#This Row],[OrderQuantity]]</f>
        <v>441</v>
      </c>
      <c r="AG3357">
        <f>IF(MIS[[#This Row],[OrderSide]]="SELL",MIS[[#This Row],[VALUE]]-MIS[[#This Row],[LIVE_VALUE]],MIS[[#This Row],[LIVE_VALUE]]-MIS[[#This Row],[VALUE]])</f>
        <v>-333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7" t="str">
        <f>MIS[[#This Row],[TRADING SYMBOL]]</f>
        <v>SENSEX2552084700CE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LONGSHORT</v>
      </c>
      <c r="AL3357" t="str">
        <f>MIS[[#This Row],[Broker]]</f>
        <v>JM</v>
      </c>
      <c r="AM3357" t="str">
        <f>MIS[[#This Row],[ClientID]]</f>
        <v>12314417</v>
      </c>
    </row>
    <row r="3358" spans="1:39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7.35</v>
      </c>
      <c r="AE3358">
        <f>MIS[[#This Row],[OrderAverageTradedPrice]]*MIS[[#This Row],[OrderQuantity]]</f>
        <v>516</v>
      </c>
      <c r="AF3358">
        <f>MIS[[#This Row],[LTP]]*MIS[[#This Row],[OrderQuantity]]</f>
        <v>294</v>
      </c>
      <c r="AG3358">
        <f>IF(MIS[[#This Row],[OrderSide]]="SELL",MIS[[#This Row],[VALUE]]-MIS[[#This Row],[LIVE_VALUE]],MIS[[#This Row],[LIVE_VALUE]]-MIS[[#This Row],[VALUE]])</f>
        <v>-222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8" t="str">
        <f>MIS[[#This Row],[TRADING SYMBOL]]</f>
        <v>SENSEX2552084700CE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LONGSHORT</v>
      </c>
      <c r="AL3358" t="str">
        <f>MIS[[#This Row],[Broker]]</f>
        <v>JM</v>
      </c>
      <c r="AM3358" t="str">
        <f>MIS[[#This Row],[ClientID]]</f>
        <v>12314523</v>
      </c>
    </row>
    <row r="3359" spans="1:39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7.35</v>
      </c>
      <c r="AE3359">
        <f>MIS[[#This Row],[OrderAverageTradedPrice]]*MIS[[#This Row],[OrderQuantity]]</f>
        <v>777</v>
      </c>
      <c r="AF3359">
        <f>MIS[[#This Row],[LTP]]*MIS[[#This Row],[OrderQuantity]]</f>
        <v>441</v>
      </c>
      <c r="AG3359">
        <f>IF(MIS[[#This Row],[OrderSide]]="SELL",MIS[[#This Row],[VALUE]]-MIS[[#This Row],[LIVE_VALUE]],MIS[[#This Row],[LIVE_VALUE]]-MIS[[#This Row],[VALUE]])</f>
        <v>-336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9" t="str">
        <f>MIS[[#This Row],[TRADING SYMBOL]]</f>
        <v>SENSEX2552084700CE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LONGSHORT</v>
      </c>
      <c r="AL3359" t="str">
        <f>MIS[[#This Row],[Broker]]</f>
        <v>JM</v>
      </c>
      <c r="AM3359" t="str">
        <f>MIS[[#This Row],[ClientID]]</f>
        <v>12314576</v>
      </c>
    </row>
    <row r="3360" spans="1:39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4.55</v>
      </c>
      <c r="AE3360">
        <f>MIS[[#This Row],[OrderAverageTradedPrice]]*MIS[[#This Row],[OrderQuantity]]</f>
        <v>412.5</v>
      </c>
      <c r="AF3360">
        <f>MIS[[#This Row],[LTP]]*MIS[[#This Row],[OrderQuantity]]</f>
        <v>341.25</v>
      </c>
      <c r="AG3360">
        <f>IF(MIS[[#This Row],[OrderSide]]="SELL",MIS[[#This Row],[VALUE]]-MIS[[#This Row],[LIVE_VALUE]],MIS[[#This Row],[LIVE_VALUE]]-MIS[[#This Row],[VALUE]])</f>
        <v>-71.25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0" t="str">
        <f>MIS[[#This Row],[TRADING SYMBOL]]</f>
        <v>NIFTY2552223700PE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LONGSHORT</v>
      </c>
      <c r="AL3360" t="str">
        <f>MIS[[#This Row],[Broker]]</f>
        <v>JM</v>
      </c>
      <c r="AM3360" t="str">
        <f>MIS[[#This Row],[ClientID]]</f>
        <v>12314604</v>
      </c>
    </row>
    <row r="3361" spans="1:39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4.55</v>
      </c>
      <c r="AE3361">
        <f>MIS[[#This Row],[OrderAverageTradedPrice]]*MIS[[#This Row],[OrderQuantity]]</f>
        <v>412.5</v>
      </c>
      <c r="AF3361">
        <f>MIS[[#This Row],[LTP]]*MIS[[#This Row],[OrderQuantity]]</f>
        <v>341.25</v>
      </c>
      <c r="AG3361">
        <f>IF(MIS[[#This Row],[OrderSide]]="SELL",MIS[[#This Row],[VALUE]]-MIS[[#This Row],[LIVE_VALUE]],MIS[[#This Row],[LIVE_VALUE]]-MIS[[#This Row],[VALUE]])</f>
        <v>-71.25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1" t="str">
        <f>MIS[[#This Row],[TRADING SYMBOL]]</f>
        <v>NIFTY2552223700PE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LONGSHORT</v>
      </c>
      <c r="AL3361" t="str">
        <f>MIS[[#This Row],[Broker]]</f>
        <v>JM</v>
      </c>
      <c r="AM3361" t="str">
        <f>MIS[[#This Row],[ClientID]]</f>
        <v>12314883</v>
      </c>
    </row>
    <row r="3362" spans="1:39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7.35</v>
      </c>
      <c r="AE3362">
        <f>MIS[[#This Row],[OrderAverageTradedPrice]]*MIS[[#This Row],[OrderQuantity]]</f>
        <v>2064</v>
      </c>
      <c r="AF3362">
        <f>MIS[[#This Row],[LTP]]*MIS[[#This Row],[OrderQuantity]]</f>
        <v>1176</v>
      </c>
      <c r="AG3362">
        <f>IF(MIS[[#This Row],[OrderSide]]="SELL",MIS[[#This Row],[VALUE]]-MIS[[#This Row],[LIVE_VALUE]],MIS[[#This Row],[LIVE_VALUE]]-MIS[[#This Row],[VALUE]])</f>
        <v>-888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2" t="str">
        <f>MIS[[#This Row],[TRADING SYMBOL]]</f>
        <v>SENSEX2552084700CE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LONGSHORT</v>
      </c>
      <c r="AL3362" t="str">
        <f>MIS[[#This Row],[Broker]]</f>
        <v>MO</v>
      </c>
      <c r="AM3362" t="str">
        <f>MIS[[#This Row],[ClientID]]</f>
        <v>OMDLAS1225</v>
      </c>
    </row>
    <row r="3363" spans="1:39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7.35</v>
      </c>
      <c r="AE3363">
        <f>MIS[[#This Row],[OrderAverageTradedPrice]]*MIS[[#This Row],[OrderQuantity]]</f>
        <v>2838</v>
      </c>
      <c r="AF3363">
        <f>MIS[[#This Row],[LTP]]*MIS[[#This Row],[OrderQuantity]]</f>
        <v>1617</v>
      </c>
      <c r="AG3363">
        <f>IF(MIS[[#This Row],[OrderSide]]="SELL",MIS[[#This Row],[VALUE]]-MIS[[#This Row],[LIVE_VALUE]],MIS[[#This Row],[LIVE_VALUE]]-MIS[[#This Row],[VALUE]])</f>
        <v>-1221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3" t="str">
        <f>MIS[[#This Row],[TRADING SYMBOL]]</f>
        <v>SENSEX2552084700CE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LONGSHORT</v>
      </c>
      <c r="AL3363" t="str">
        <f>MIS[[#This Row],[Broker]]</f>
        <v>MO</v>
      </c>
      <c r="AM3363" t="str">
        <f>MIS[[#This Row],[ClientID]]</f>
        <v>OMDLAS1229</v>
      </c>
    </row>
    <row r="3364" spans="1:39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7.35</v>
      </c>
      <c r="AE3364">
        <f>MIS[[#This Row],[OrderAverageTradedPrice]]*MIS[[#This Row],[OrderQuantity]]</f>
        <v>4403</v>
      </c>
      <c r="AF3364">
        <f>MIS[[#This Row],[LTP]]*MIS[[#This Row],[OrderQuantity]]</f>
        <v>2499</v>
      </c>
      <c r="AG3364">
        <f>IF(MIS[[#This Row],[OrderSide]]="SELL",MIS[[#This Row],[VALUE]]-MIS[[#This Row],[LIVE_VALUE]],MIS[[#This Row],[LIVE_VALUE]]-MIS[[#This Row],[VALUE]])</f>
        <v>-1904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4" t="str">
        <f>MIS[[#This Row],[TRADING SYMBOL]]</f>
        <v>SENSEX2552084700CE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LONGSHORT</v>
      </c>
      <c r="AL3364" t="str">
        <f>MIS[[#This Row],[Broker]]</f>
        <v>XTS</v>
      </c>
      <c r="AM3364" t="str">
        <f>MIS[[#This Row],[ClientID]]</f>
        <v>FIXAKE0000</v>
      </c>
    </row>
    <row r="3365" spans="1:39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7.35</v>
      </c>
      <c r="AE3365">
        <f>MIS[[#This Row],[OrderAverageTradedPrice]]*MIS[[#This Row],[OrderQuantity]]</f>
        <v>2580</v>
      </c>
      <c r="AF3365">
        <f>MIS[[#This Row],[LTP]]*MIS[[#This Row],[OrderQuantity]]</f>
        <v>1470</v>
      </c>
      <c r="AG3365">
        <f>IF(MIS[[#This Row],[OrderSide]]="SELL",MIS[[#This Row],[VALUE]]-MIS[[#This Row],[LIVE_VALUE]],MIS[[#This Row],[LIVE_VALUE]]-MIS[[#This Row],[VALUE]])</f>
        <v>-1110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5" t="str">
        <f>MIS[[#This Row],[TRADING SYMBOL]]</f>
        <v>SENSEX2552084700CE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LONGSHORT</v>
      </c>
      <c r="AL3365" t="str">
        <f>MIS[[#This Row],[Broker]]</f>
        <v>JM</v>
      </c>
      <c r="AM3365" t="str">
        <f>MIS[[#This Row],[ClientID]]</f>
        <v>12314412</v>
      </c>
    </row>
    <row r="3366" spans="1:39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7.35</v>
      </c>
      <c r="AE3366">
        <f>MIS[[#This Row],[OrderAverageTradedPrice]]*MIS[[#This Row],[OrderQuantity]]</f>
        <v>4902</v>
      </c>
      <c r="AF3366">
        <f>MIS[[#This Row],[LTP]]*MIS[[#This Row],[OrderQuantity]]</f>
        <v>2793</v>
      </c>
      <c r="AG3366">
        <f>IF(MIS[[#This Row],[OrderSide]]="SELL",MIS[[#This Row],[VALUE]]-MIS[[#This Row],[LIVE_VALUE]],MIS[[#This Row],[LIVE_VALUE]]-MIS[[#This Row],[VALUE]])</f>
        <v>-2109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6" t="str">
        <f>MIS[[#This Row],[TRADING SYMBOL]]</f>
        <v>SENSEX2552084700CE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LONGSHORT</v>
      </c>
      <c r="AL3366" t="str">
        <f>MIS[[#This Row],[Broker]]</f>
        <v>JM</v>
      </c>
      <c r="AM3366" t="str">
        <f>MIS[[#This Row],[ClientID]]</f>
        <v>12314455</v>
      </c>
    </row>
    <row r="3367" spans="1:39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7.35</v>
      </c>
      <c r="AE3367">
        <f>MIS[[#This Row],[OrderAverageTradedPrice]]*MIS[[#This Row],[OrderQuantity]]</f>
        <v>518</v>
      </c>
      <c r="AF3367">
        <f>MIS[[#This Row],[LTP]]*MIS[[#This Row],[OrderQuantity]]</f>
        <v>294</v>
      </c>
      <c r="AG3367">
        <f>IF(MIS[[#This Row],[OrderSide]]="SELL",MIS[[#This Row],[VALUE]]-MIS[[#This Row],[LIVE_VALUE]],MIS[[#This Row],[LIVE_VALUE]]-MIS[[#This Row],[VALUE]])</f>
        <v>-224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7" t="str">
        <f>MIS[[#This Row],[TRADING SYMBOL]]</f>
        <v>SENSEX2552084700CE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LONGSHORT</v>
      </c>
      <c r="AL3367" t="str">
        <f>MIS[[#This Row],[Broker]]</f>
        <v>JM</v>
      </c>
      <c r="AM3367" t="str">
        <f>MIS[[#This Row],[ClientID]]</f>
        <v>12314604</v>
      </c>
    </row>
    <row r="3368" spans="1:39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7.35</v>
      </c>
      <c r="AE3368">
        <f>MIS[[#This Row],[OrderAverageTradedPrice]]*MIS[[#This Row],[OrderQuantity]]</f>
        <v>516</v>
      </c>
      <c r="AF3368">
        <f>MIS[[#This Row],[LTP]]*MIS[[#This Row],[OrderQuantity]]</f>
        <v>294</v>
      </c>
      <c r="AG3368">
        <f>IF(MIS[[#This Row],[OrderSide]]="SELL",MIS[[#This Row],[VALUE]]-MIS[[#This Row],[LIVE_VALUE]],MIS[[#This Row],[LIVE_VALUE]]-MIS[[#This Row],[VALUE]])</f>
        <v>-222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8" t="str">
        <f>MIS[[#This Row],[TRADING SYMBOL]]</f>
        <v>SENSEX2552084700CE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LONGSHORT</v>
      </c>
      <c r="AL3368" t="str">
        <f>MIS[[#This Row],[Broker]]</f>
        <v>JM</v>
      </c>
      <c r="AM3368" t="str">
        <f>MIS[[#This Row],[ClientID]]</f>
        <v>12314883</v>
      </c>
    </row>
    <row r="3369" spans="1:39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7.35</v>
      </c>
      <c r="AE3369">
        <f>MIS[[#This Row],[OrderAverageTradedPrice]]*MIS[[#This Row],[OrderQuantity]]</f>
        <v>6450</v>
      </c>
      <c r="AF3369">
        <f>MIS[[#This Row],[LTP]]*MIS[[#This Row],[OrderQuantity]]</f>
        <v>3675</v>
      </c>
      <c r="AG3369">
        <f>IF(MIS[[#This Row],[OrderSide]]="SELL",MIS[[#This Row],[VALUE]]-MIS[[#This Row],[LIVE_VALUE]],MIS[[#This Row],[LIVE_VALUE]]-MIS[[#This Row],[VALUE]])</f>
        <v>-2775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9" t="str">
        <f>MIS[[#This Row],[TRADING SYMBOL]]</f>
        <v>SENSEX2552084700CE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LONGSHORT</v>
      </c>
      <c r="AL3369" t="str">
        <f>MIS[[#This Row],[Broker]]</f>
        <v>JM</v>
      </c>
      <c r="AM3369" t="str">
        <f>MIS[[#This Row],[ClientID]]</f>
        <v>12314964</v>
      </c>
    </row>
    <row r="3370" spans="1:39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7.35</v>
      </c>
      <c r="AE3370">
        <f>MIS[[#This Row],[OrderAverageTradedPrice]]*MIS[[#This Row],[OrderQuantity]]</f>
        <v>774</v>
      </c>
      <c r="AF3370">
        <f>MIS[[#This Row],[LTP]]*MIS[[#This Row],[OrderQuantity]]</f>
        <v>441</v>
      </c>
      <c r="AG3370">
        <f>IF(MIS[[#This Row],[OrderSide]]="SELL",MIS[[#This Row],[VALUE]]-MIS[[#This Row],[LIVE_VALUE]],MIS[[#This Row],[LIVE_VALUE]]-MIS[[#This Row],[VALUE]])</f>
        <v>-333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0" t="str">
        <f>MIS[[#This Row],[TRADING SYMBOL]]</f>
        <v>SENSEX2552084700CE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LONGSHORT</v>
      </c>
      <c r="AL3370" t="str">
        <f>MIS[[#This Row],[Broker]]</f>
        <v>JM</v>
      </c>
      <c r="AM3370" t="str">
        <f>MIS[[#This Row],[ClientID]]</f>
        <v>12314964</v>
      </c>
    </row>
    <row r="3371" spans="1:39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7.35</v>
      </c>
      <c r="AE3371">
        <f>MIS[[#This Row],[OrderAverageTradedPrice]]*MIS[[#This Row],[OrderQuantity]]</f>
        <v>516</v>
      </c>
      <c r="AF3371">
        <f>MIS[[#This Row],[LTP]]*MIS[[#This Row],[OrderQuantity]]</f>
        <v>294</v>
      </c>
      <c r="AG3371">
        <f>IF(MIS[[#This Row],[OrderSide]]="SELL",MIS[[#This Row],[VALUE]]-MIS[[#This Row],[LIVE_VALUE]],MIS[[#This Row],[LIVE_VALUE]]-MIS[[#This Row],[VALUE]])</f>
        <v>-222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1" t="str">
        <f>MIS[[#This Row],[TRADING SYMBOL]]</f>
        <v>SENSEX2552084700CE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LONGSHORT</v>
      </c>
      <c r="AL3371" t="str">
        <f>MIS[[#This Row],[Broker]]</f>
        <v>MO</v>
      </c>
      <c r="AM3371" t="str">
        <f>MIS[[#This Row],[ClientID]]</f>
        <v>OMDLAS1220</v>
      </c>
    </row>
    <row r="3372" spans="1:39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30.85</v>
      </c>
      <c r="AE3372">
        <f>MIS[[#This Row],[OrderAverageTradedPrice]]*MIS[[#This Row],[OrderQuantity]]</f>
        <v>26437.5</v>
      </c>
      <c r="AF3372">
        <f>MIS[[#This Row],[LTP]]*MIS[[#This Row],[OrderQuantity]]</f>
        <v>23137.5</v>
      </c>
      <c r="AG3372">
        <f>IF(MIS[[#This Row],[OrderSide]]="SELL",MIS[[#This Row],[VALUE]]-MIS[[#This Row],[LIVE_VALUE]],MIS[[#This Row],[LIVE_VALUE]]-MIS[[#This Row],[VALUE]])</f>
        <v>-3300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2" t="str">
        <f>MIS[[#This Row],[TRADING SYMBOL]]</f>
        <v>NIFTY2552224500PE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LONGSHORT</v>
      </c>
      <c r="AL3372" t="str">
        <f>MIS[[#This Row],[Broker]]</f>
        <v>JAINAM</v>
      </c>
      <c r="AM3372" t="str">
        <f>MIS[[#This Row],[ClientID]]</f>
        <v>DLL14013</v>
      </c>
    </row>
    <row r="3373" spans="1:39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30.85</v>
      </c>
      <c r="AE3373">
        <f>MIS[[#This Row],[OrderAverageTradedPrice]]*MIS[[#This Row],[OrderQuantity]]</f>
        <v>13162.5</v>
      </c>
      <c r="AF3373">
        <f>MIS[[#This Row],[LTP]]*MIS[[#This Row],[OrderQuantity]]</f>
        <v>11568.75</v>
      </c>
      <c r="AG3373">
        <f>IF(MIS[[#This Row],[OrderSide]]="SELL",MIS[[#This Row],[VALUE]]-MIS[[#This Row],[LIVE_VALUE]],MIS[[#This Row],[LIVE_VALUE]]-MIS[[#This Row],[VALUE]])</f>
        <v>-1593.75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3" t="str">
        <f>MIS[[#This Row],[TRADING SYMBOL]]</f>
        <v>NIFTY2552224500PE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LONGSHORT</v>
      </c>
      <c r="AL3373" t="str">
        <f>MIS[[#This Row],[Broker]]</f>
        <v>JAINAM3001</v>
      </c>
      <c r="AM3373" t="str">
        <f>MIS[[#This Row],[ClientID]]</f>
        <v>DLL13461</v>
      </c>
    </row>
    <row r="3374" spans="1:39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30.85</v>
      </c>
      <c r="AE3374">
        <f>MIS[[#This Row],[OrderAverageTradedPrice]]*MIS[[#This Row],[OrderQuantity]]</f>
        <v>60232.499999999956</v>
      </c>
      <c r="AF3374">
        <f>MIS[[#This Row],[LTP]]*MIS[[#This Row],[OrderQuantity]]</f>
        <v>53216.25</v>
      </c>
      <c r="AG3374">
        <f>IF(MIS[[#This Row],[OrderSide]]="SELL",MIS[[#This Row],[VALUE]]-MIS[[#This Row],[LIVE_VALUE]],MIS[[#This Row],[LIVE_VALUE]]-MIS[[#This Row],[VALUE]])</f>
        <v>-7016.2499999999563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4" t="str">
        <f>MIS[[#This Row],[TRADING SYMBOL]]</f>
        <v>NIFTY2552224500PE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LONGSHORT</v>
      </c>
      <c r="AL3374" t="str">
        <f>MIS[[#This Row],[Broker]]</f>
        <v>JAINAM3001</v>
      </c>
      <c r="AM3374" t="str">
        <f>MIS[[#This Row],[ClientID]]</f>
        <v>MITH675</v>
      </c>
    </row>
    <row r="3375" spans="1:39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30.85</v>
      </c>
      <c r="AE3375">
        <f>MIS[[#This Row],[OrderAverageTradedPrice]]*MIS[[#This Row],[OrderQuantity]]</f>
        <v>13162.5</v>
      </c>
      <c r="AF3375">
        <f>MIS[[#This Row],[LTP]]*MIS[[#This Row],[OrderQuantity]]</f>
        <v>11568.75</v>
      </c>
      <c r="AG3375">
        <f>IF(MIS[[#This Row],[OrderSide]]="SELL",MIS[[#This Row],[VALUE]]-MIS[[#This Row],[LIVE_VALUE]],MIS[[#This Row],[LIVE_VALUE]]-MIS[[#This Row],[VALUE]])</f>
        <v>-1593.75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5" t="str">
        <f>MIS[[#This Row],[TRADING SYMBOL]]</f>
        <v>NIFTY2552224500PE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LONGSHORT</v>
      </c>
      <c r="AL3375" t="str">
        <f>MIS[[#This Row],[Broker]]</f>
        <v>MOTI</v>
      </c>
      <c r="AM3375" t="str">
        <f>MIS[[#This Row],[ClientID]]</f>
        <v>5708</v>
      </c>
    </row>
    <row r="3376" spans="1:39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377</v>
      </c>
      <c r="AE3376">
        <f>MIS[[#This Row],[OrderAverageTradedPrice]]*MIS[[#This Row],[OrderQuantity]]</f>
        <v>27723</v>
      </c>
      <c r="AF3376">
        <f>MIS[[#This Row],[LTP]]*MIS[[#This Row],[OrderQuantity]]</f>
        <v>22620</v>
      </c>
      <c r="AG3376">
        <f>IF(MIS[[#This Row],[OrderSide]]="SELL",MIS[[#This Row],[VALUE]]-MIS[[#This Row],[LIVE_VALUE]],MIS[[#This Row],[LIVE_VALUE]]-MIS[[#This Row],[VALUE]])</f>
        <v>5103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SENSEX2552082200CE</v>
      </c>
      <c r="AJ3376" t="str">
        <f>IF(RIGHT(MIS[[#This Row],[Main/Hedge]],4)="MAIN","MAIN","HEDGE")</f>
        <v>MAIN</v>
      </c>
      <c r="AK3376" t="str" cm="1">
        <f t="array" ref="AK3376">_xlfn._xlws.FILTER(Table4[Column1],ISNUMBER(SEARCH(Table4[Column1],MIS[[#This Row],[OrderUniqueIdentifier]])),"")</f>
        <v>NOTREND</v>
      </c>
      <c r="AL3376" t="str">
        <f>MIS[[#This Row],[Broker]]</f>
        <v>TGL</v>
      </c>
      <c r="AM3376" t="str">
        <f>MIS[[#This Row],[ClientID]]</f>
        <v>TGL05</v>
      </c>
    </row>
    <row r="3377" spans="1:39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293.05</v>
      </c>
      <c r="AE3377">
        <f>MIS[[#This Row],[OrderAverageTradedPrice]]*MIS[[#This Row],[OrderQuantity]]</f>
        <v>20997</v>
      </c>
      <c r="AF3377">
        <f>MIS[[#This Row],[LTP]]*MIS[[#This Row],[OrderQuantity]]</f>
        <v>17583</v>
      </c>
      <c r="AG3377">
        <f>IF(MIS[[#This Row],[OrderSide]]="SELL",MIS[[#This Row],[VALUE]]-MIS[[#This Row],[LIVE_VALUE]],MIS[[#This Row],[LIVE_VALUE]]-MIS[[#This Row],[VALUE]])</f>
        <v>3414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SENSEX2552082200PE</v>
      </c>
      <c r="AJ3377" t="str">
        <f>IF(RIGHT(MIS[[#This Row],[Main/Hedge]],4)="MAIN","MAIN","HEDGE")</f>
        <v>MAIN</v>
      </c>
      <c r="AK3377" t="str" cm="1">
        <f t="array" ref="AK3377">_xlfn._xlws.FILTER(Table4[Column1],ISNUMBER(SEARCH(Table4[Column1],MIS[[#This Row],[OrderUniqueIdentifier]])),"")</f>
        <v>NOTREND</v>
      </c>
      <c r="AL3377" t="str">
        <f>MIS[[#This Row],[Broker]]</f>
        <v>TGL</v>
      </c>
      <c r="AM3377" t="str">
        <f>MIS[[#This Row],[ClientID]]</f>
        <v>TGL05</v>
      </c>
    </row>
    <row r="3378" spans="1:39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35.9</v>
      </c>
      <c r="AE3378">
        <f>MIS[[#This Row],[OrderAverageTradedPrice]]*MIS[[#This Row],[OrderQuantity]]</f>
        <v>8887.5</v>
      </c>
      <c r="AF3378">
        <f>MIS[[#This Row],[LTP]]*MIS[[#This Row],[OrderQuantity]]</f>
        <v>8077.5</v>
      </c>
      <c r="AG3378">
        <f>IF(MIS[[#This Row],[OrderSide]]="SELL",MIS[[#This Row],[VALUE]]-MIS[[#This Row],[LIVE_VALUE]],MIS[[#This Row],[LIVE_VALUE]]-MIS[[#This Row],[VALUE]])</f>
        <v>-810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8" t="str">
        <f>MIS[[#This Row],[TRADING SYMBOL]]</f>
        <v>NIFTY2552224550PE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LONGSHORT</v>
      </c>
      <c r="AL3378" t="str">
        <f>MIS[[#This Row],[Broker]]</f>
        <v>TGL</v>
      </c>
      <c r="AM3378" t="str">
        <f>MIS[[#This Row],[ClientID]]</f>
        <v>TGL05</v>
      </c>
    </row>
    <row r="3379" spans="1:39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28</v>
      </c>
      <c r="AE3379">
        <f>MIS[[#This Row],[OrderAverageTradedPrice]]*MIS[[#This Row],[OrderQuantity]]</f>
        <v>3732</v>
      </c>
      <c r="AF3379">
        <f>MIS[[#This Row],[LTP]]*MIS[[#This Row],[OrderQuantity]]</f>
        <v>2240</v>
      </c>
      <c r="AG3379">
        <f>IF(MIS[[#This Row],[OrderSide]]="SELL",MIS[[#This Row],[VALUE]]-MIS[[#This Row],[LIVE_VALUE]],MIS[[#This Row],[LIVE_VALUE]]-MIS[[#This Row],[VALUE]])</f>
        <v>-1492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9" t="str">
        <f>MIS[[#This Row],[TRADING SYMBOL]]</f>
        <v>SENSEX2552083800CE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LONGSHORT</v>
      </c>
      <c r="AL3379" t="str">
        <f>MIS[[#This Row],[Broker]]</f>
        <v>TGL</v>
      </c>
      <c r="AM3379" t="str">
        <f>MIS[[#This Row],[ClientID]]</f>
        <v>TGL05</v>
      </c>
    </row>
    <row r="3380" spans="1:39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4.9000000000000004</v>
      </c>
      <c r="AE3380">
        <f>MIS[[#This Row],[OrderAverageTradedPrice]]*MIS[[#This Row],[OrderQuantity]]</f>
        <v>435</v>
      </c>
      <c r="AF3380">
        <f>MIS[[#This Row],[LTP]]*MIS[[#This Row],[OrderQuantity]]</f>
        <v>367.5</v>
      </c>
      <c r="AG3380">
        <f>IF(MIS[[#This Row],[OrderSide]]="SELL",MIS[[#This Row],[VALUE]]-MIS[[#This Row],[LIVE_VALUE]],MIS[[#This Row],[LIVE_VALUE]]-MIS[[#This Row],[VALUE]])</f>
        <v>-67.5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0" t="str">
        <f>MIS[[#This Row],[TRADING SYMBOL]]</f>
        <v>NIFTY2552223750PE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LONGSHORT</v>
      </c>
      <c r="AL3380" t="str">
        <f>MIS[[#This Row],[Broker]]</f>
        <v>AR</v>
      </c>
      <c r="AM3380" t="str">
        <f>MIS[[#This Row],[ClientID]]</f>
        <v>JPF1A206</v>
      </c>
    </row>
    <row r="3381" spans="1:39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4.9000000000000004</v>
      </c>
      <c r="AE3381">
        <f>MIS[[#This Row],[OrderAverageTradedPrice]]*MIS[[#This Row],[OrderQuantity]]</f>
        <v>2175</v>
      </c>
      <c r="AF3381">
        <f>MIS[[#This Row],[LTP]]*MIS[[#This Row],[OrderQuantity]]</f>
        <v>1837.5000000000002</v>
      </c>
      <c r="AG3381">
        <f>IF(MIS[[#This Row],[OrderSide]]="SELL",MIS[[#This Row],[VALUE]]-MIS[[#This Row],[LIVE_VALUE]],MIS[[#This Row],[LIVE_VALUE]]-MIS[[#This Row],[VALUE]])</f>
        <v>-337.49999999999977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1" t="str">
        <f>MIS[[#This Row],[TRADING SYMBOL]]</f>
        <v>NIFTY2552223750PE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LONGSHORT</v>
      </c>
      <c r="AL3381" t="str">
        <f>MIS[[#This Row],[Broker]]</f>
        <v>AR</v>
      </c>
      <c r="AM3381" t="str">
        <f>MIS[[#This Row],[ClientID]]</f>
        <v>JPF1D108</v>
      </c>
    </row>
    <row r="3382" spans="1:39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6.55</v>
      </c>
      <c r="AE3382">
        <f>MIS[[#This Row],[OrderAverageTradedPrice]]*MIS[[#This Row],[OrderQuantity]]</f>
        <v>1864</v>
      </c>
      <c r="AF3382">
        <f>MIS[[#This Row],[LTP]]*MIS[[#This Row],[OrderQuantity]]</f>
        <v>1048</v>
      </c>
      <c r="AG3382">
        <f>IF(MIS[[#This Row],[OrderSide]]="SELL",MIS[[#This Row],[VALUE]]-MIS[[#This Row],[LIVE_VALUE]],MIS[[#This Row],[LIVE_VALUE]]-MIS[[#This Row],[VALUE]])</f>
        <v>-816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2" t="str">
        <f>MIS[[#This Row],[TRADING SYMBOL]]</f>
        <v>SENSEX2552084800CE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LONGSHORT</v>
      </c>
      <c r="AL3382" t="str">
        <f>MIS[[#This Row],[Broker]]</f>
        <v>AR</v>
      </c>
      <c r="AM3382" t="str">
        <f>MIS[[#This Row],[ClientID]]</f>
        <v>JPF1D108</v>
      </c>
    </row>
    <row r="3383" spans="1:39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6.55</v>
      </c>
      <c r="AE3383">
        <f>MIS[[#This Row],[OrderAverageTradedPrice]]*MIS[[#This Row],[OrderQuantity]]</f>
        <v>233</v>
      </c>
      <c r="AF3383">
        <f>MIS[[#This Row],[LTP]]*MIS[[#This Row],[OrderQuantity]]</f>
        <v>131</v>
      </c>
      <c r="AG3383">
        <f>IF(MIS[[#This Row],[OrderSide]]="SELL",MIS[[#This Row],[VALUE]]-MIS[[#This Row],[LIVE_VALUE]],MIS[[#This Row],[LIVE_VALUE]]-MIS[[#This Row],[VALUE]])</f>
        <v>-102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3" t="str">
        <f>MIS[[#This Row],[TRADING SYMBOL]]</f>
        <v>SENSEX2552084800CE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LONGSHORT</v>
      </c>
      <c r="AL3383" t="str">
        <f>MIS[[#This Row],[Broker]]</f>
        <v>AR</v>
      </c>
      <c r="AM3383" t="str">
        <f>MIS[[#This Row],[ClientID]]</f>
        <v>JPF1S131</v>
      </c>
    </row>
    <row r="3384" spans="1:39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4.9000000000000004</v>
      </c>
      <c r="AE3384">
        <f>MIS[[#This Row],[OrderAverageTradedPrice]]*MIS[[#This Row],[OrderQuantity]]</f>
        <v>435</v>
      </c>
      <c r="AF3384">
        <f>MIS[[#This Row],[LTP]]*MIS[[#This Row],[OrderQuantity]]</f>
        <v>367.5</v>
      </c>
      <c r="AG3384">
        <f>IF(MIS[[#This Row],[OrderSide]]="SELL",MIS[[#This Row],[VALUE]]-MIS[[#This Row],[LIVE_VALUE]],MIS[[#This Row],[LIVE_VALUE]]-MIS[[#This Row],[VALUE]])</f>
        <v>-67.5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LONGSHORT</v>
      </c>
      <c r="AL3384" t="str">
        <f>MIS[[#This Row],[Broker]]</f>
        <v>AR</v>
      </c>
      <c r="AM3384" t="str">
        <f>MIS[[#This Row],[ClientID]]</f>
        <v>JPF1D166</v>
      </c>
    </row>
    <row r="3385" spans="1:39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4.9000000000000004</v>
      </c>
      <c r="AE3385">
        <f>MIS[[#This Row],[OrderAverageTradedPrice]]*MIS[[#This Row],[OrderQuantity]]</f>
        <v>1740</v>
      </c>
      <c r="AF3385">
        <f>MIS[[#This Row],[LTP]]*MIS[[#This Row],[OrderQuantity]]</f>
        <v>1470</v>
      </c>
      <c r="AG3385">
        <f>IF(MIS[[#This Row],[OrderSide]]="SELL",MIS[[#This Row],[VALUE]]-MIS[[#This Row],[LIVE_VALUE]],MIS[[#This Row],[LIVE_VALUE]]-MIS[[#This Row],[VALUE]])</f>
        <v>-270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5" t="str">
        <f>MIS[[#This Row],[TRADING SYMBOL]]</f>
        <v>NIFTY2552223750PE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LONGSHORT</v>
      </c>
      <c r="AL3385" t="str">
        <f>MIS[[#This Row],[Broker]]</f>
        <v>AR</v>
      </c>
      <c r="AM3385" t="str">
        <f>MIS[[#This Row],[ClientID]]</f>
        <v>JPF1R202</v>
      </c>
    </row>
    <row r="3386" spans="1:39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4.9000000000000004</v>
      </c>
      <c r="AE3386">
        <f>MIS[[#This Row],[OrderAverageTradedPrice]]*MIS[[#This Row],[OrderQuantity]]</f>
        <v>435</v>
      </c>
      <c r="AF3386">
        <f>MIS[[#This Row],[LTP]]*MIS[[#This Row],[OrderQuantity]]</f>
        <v>367.5</v>
      </c>
      <c r="AG3386">
        <f>IF(MIS[[#This Row],[OrderSide]]="SELL",MIS[[#This Row],[VALUE]]-MIS[[#This Row],[LIVE_VALUE]],MIS[[#This Row],[LIVE_VALUE]]-MIS[[#This Row],[VALUE]])</f>
        <v>-67.5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LONGSHORT</v>
      </c>
      <c r="AL3386" t="str">
        <f>MIS[[#This Row],[Broker]]</f>
        <v>AR</v>
      </c>
      <c r="AM3386" t="str">
        <f>MIS[[#This Row],[ClientID]]</f>
        <v>JPS7N102</v>
      </c>
    </row>
    <row r="3387" spans="1:39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6.55</v>
      </c>
      <c r="AE3387">
        <f>MIS[[#This Row],[OrderAverageTradedPrice]]*MIS[[#This Row],[OrderQuantity]]</f>
        <v>234</v>
      </c>
      <c r="AF3387">
        <f>MIS[[#This Row],[LTP]]*MIS[[#This Row],[OrderQuantity]]</f>
        <v>131</v>
      </c>
      <c r="AG3387">
        <f>IF(MIS[[#This Row],[OrderSide]]="SELL",MIS[[#This Row],[VALUE]]-MIS[[#This Row],[LIVE_VALUE]],MIS[[#This Row],[LIVE_VALUE]]-MIS[[#This Row],[VALUE]])</f>
        <v>-103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7" t="str">
        <f>MIS[[#This Row],[TRADING SYMBOL]]</f>
        <v>SENSEX2552084800CE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LONGSHORT</v>
      </c>
      <c r="AL3387" t="str">
        <f>MIS[[#This Row],[Broker]]</f>
        <v>AR</v>
      </c>
      <c r="AM3387" t="str">
        <f>MIS[[#This Row],[ClientID]]</f>
        <v>JPF1A122</v>
      </c>
    </row>
    <row r="3388" spans="1:39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4.9000000000000004</v>
      </c>
      <c r="AE3388">
        <f>MIS[[#This Row],[OrderAverageTradedPrice]]*MIS[[#This Row],[OrderQuantity]]</f>
        <v>3915</v>
      </c>
      <c r="AF3388">
        <f>MIS[[#This Row],[LTP]]*MIS[[#This Row],[OrderQuantity]]</f>
        <v>3307.5000000000005</v>
      </c>
      <c r="AG3388">
        <f>IF(MIS[[#This Row],[OrderSide]]="SELL",MIS[[#This Row],[VALUE]]-MIS[[#This Row],[LIVE_VALUE]],MIS[[#This Row],[LIVE_VALUE]]-MIS[[#This Row],[VALUE]])</f>
        <v>-607.49999999999955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8" t="str">
        <f>MIS[[#This Row],[TRADING SYMBOL]]</f>
        <v>NIFTY2552223750PE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LONGSHORT</v>
      </c>
      <c r="AL3388" t="str">
        <f>MIS[[#This Row],[Broker]]</f>
        <v>AR</v>
      </c>
      <c r="AM3388" t="str">
        <f>MIS[[#This Row],[ClientID]]</f>
        <v>JPF1A197</v>
      </c>
    </row>
    <row r="3389" spans="1:39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6.55</v>
      </c>
      <c r="AE3389">
        <f>MIS[[#This Row],[OrderAverageTradedPrice]]*MIS[[#This Row],[OrderQuantity]]</f>
        <v>235</v>
      </c>
      <c r="AF3389">
        <f>MIS[[#This Row],[LTP]]*MIS[[#This Row],[OrderQuantity]]</f>
        <v>131</v>
      </c>
      <c r="AG3389">
        <f>IF(MIS[[#This Row],[OrderSide]]="SELL",MIS[[#This Row],[VALUE]]-MIS[[#This Row],[LIVE_VALUE]],MIS[[#This Row],[LIVE_VALUE]]-MIS[[#This Row],[VALUE]])</f>
        <v>-104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9" t="str">
        <f>MIS[[#This Row],[TRADING SYMBOL]]</f>
        <v>SENSEX2552084800CE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LONGSHORT</v>
      </c>
      <c r="AL3389" t="str">
        <f>MIS[[#This Row],[Broker]]</f>
        <v>AR</v>
      </c>
      <c r="AM3389" t="str">
        <f>MIS[[#This Row],[ClientID]]</f>
        <v>JPF1A206</v>
      </c>
    </row>
    <row r="3390" spans="1:39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6.55</v>
      </c>
      <c r="AE3390">
        <f>MIS[[#This Row],[OrderAverageTradedPrice]]*MIS[[#This Row],[OrderQuantity]]</f>
        <v>235</v>
      </c>
      <c r="AF3390">
        <f>MIS[[#This Row],[LTP]]*MIS[[#This Row],[OrderQuantity]]</f>
        <v>131</v>
      </c>
      <c r="AG3390">
        <f>IF(MIS[[#This Row],[OrderSide]]="SELL",MIS[[#This Row],[VALUE]]-MIS[[#This Row],[LIVE_VALUE]],MIS[[#This Row],[LIVE_VALUE]]-MIS[[#This Row],[VALUE]])</f>
        <v>-104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0" t="str">
        <f>MIS[[#This Row],[TRADING SYMBOL]]</f>
        <v>SENSEX2552084800CE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LONGSHORT</v>
      </c>
      <c r="AL3390" t="str">
        <f>MIS[[#This Row],[Broker]]</f>
        <v>AR</v>
      </c>
      <c r="AM3390" t="str">
        <f>MIS[[#This Row],[ClientID]]</f>
        <v>JPF1A208</v>
      </c>
    </row>
    <row r="3391" spans="1:39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4.9000000000000004</v>
      </c>
      <c r="AE3391">
        <f>MIS[[#This Row],[OrderAverageTradedPrice]]*MIS[[#This Row],[OrderQuantity]]</f>
        <v>435</v>
      </c>
      <c r="AF3391">
        <f>MIS[[#This Row],[LTP]]*MIS[[#This Row],[OrderQuantity]]</f>
        <v>367.5</v>
      </c>
      <c r="AG3391">
        <f>IF(MIS[[#This Row],[OrderSide]]="SELL",MIS[[#This Row],[VALUE]]-MIS[[#This Row],[LIVE_VALUE]],MIS[[#This Row],[LIVE_VALUE]]-MIS[[#This Row],[VALUE]])</f>
        <v>-67.5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1" t="str">
        <f>MIS[[#This Row],[TRADING SYMBOL]]</f>
        <v>NIFTY2552223750PE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LONGSHORT</v>
      </c>
      <c r="AL3391" t="str">
        <f>MIS[[#This Row],[Broker]]</f>
        <v>AR</v>
      </c>
      <c r="AM3391" t="str">
        <f>MIS[[#This Row],[ClientID]]</f>
        <v>JPF1J101</v>
      </c>
    </row>
    <row r="3392" spans="1:39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4.9000000000000004</v>
      </c>
      <c r="AE3392">
        <f>MIS[[#This Row],[OrderAverageTradedPrice]]*MIS[[#This Row],[OrderQuantity]]</f>
        <v>3915</v>
      </c>
      <c r="AF3392">
        <f>MIS[[#This Row],[LTP]]*MIS[[#This Row],[OrderQuantity]]</f>
        <v>3307.5000000000005</v>
      </c>
      <c r="AG3392">
        <f>IF(MIS[[#This Row],[OrderSide]]="SELL",MIS[[#This Row],[VALUE]]-MIS[[#This Row],[LIVE_VALUE]],MIS[[#This Row],[LIVE_VALUE]]-MIS[[#This Row],[VALUE]])</f>
        <v>-607.49999999999955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2" t="str">
        <f>MIS[[#This Row],[TRADING SYMBOL]]</f>
        <v>NIFTY2552223750PE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LONGSHORT</v>
      </c>
      <c r="AL3392" t="str">
        <f>MIS[[#This Row],[Broker]]</f>
        <v>AR</v>
      </c>
      <c r="AM3392" t="str">
        <f>MIS[[#This Row],[ClientID]]</f>
        <v>JPF1K110</v>
      </c>
    </row>
    <row r="3393" spans="1:39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6.55</v>
      </c>
      <c r="AE3393">
        <f>MIS[[#This Row],[OrderAverageTradedPrice]]*MIS[[#This Row],[OrderQuantity]]</f>
        <v>3290</v>
      </c>
      <c r="AF3393">
        <f>MIS[[#This Row],[LTP]]*MIS[[#This Row],[OrderQuantity]]</f>
        <v>1834</v>
      </c>
      <c r="AG3393">
        <f>IF(MIS[[#This Row],[OrderSide]]="SELL",MIS[[#This Row],[VALUE]]-MIS[[#This Row],[LIVE_VALUE]],MIS[[#This Row],[LIVE_VALUE]]-MIS[[#This Row],[VALUE]])</f>
        <v>-1456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3" t="str">
        <f>MIS[[#This Row],[TRADING SYMBOL]]</f>
        <v>SENSEX2552084800CE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LONGSHORT</v>
      </c>
      <c r="AL3393" t="str">
        <f>MIS[[#This Row],[Broker]]</f>
        <v>AR</v>
      </c>
      <c r="AM3393" t="str">
        <f>MIS[[#This Row],[ClientID]]</f>
        <v>JPF1K110</v>
      </c>
    </row>
    <row r="3394" spans="1:39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4.9000000000000004</v>
      </c>
      <c r="AE3394">
        <f>MIS[[#This Row],[OrderAverageTradedPrice]]*MIS[[#This Row],[OrderQuantity]]</f>
        <v>435</v>
      </c>
      <c r="AF3394">
        <f>MIS[[#This Row],[LTP]]*MIS[[#This Row],[OrderQuantity]]</f>
        <v>367.5</v>
      </c>
      <c r="AG3394">
        <f>IF(MIS[[#This Row],[OrderSide]]="SELL",MIS[[#This Row],[VALUE]]-MIS[[#This Row],[LIVE_VALUE]],MIS[[#This Row],[LIVE_VALUE]]-MIS[[#This Row],[VALUE]])</f>
        <v>-67.5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4" t="str">
        <f>MIS[[#This Row],[TRADING SYMBOL]]</f>
        <v>NIFTY2552223750PE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LONGSHORT</v>
      </c>
      <c r="AL3394" t="str">
        <f>MIS[[#This Row],[Broker]]</f>
        <v>AR</v>
      </c>
      <c r="AM3394" t="str">
        <f>MIS[[#This Row],[ClientID]]</f>
        <v>JPF1M170</v>
      </c>
    </row>
    <row r="3395" spans="1:39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4.9000000000000004</v>
      </c>
      <c r="AE3395">
        <f>MIS[[#This Row],[OrderAverageTradedPrice]]*MIS[[#This Row],[OrderQuantity]]</f>
        <v>435</v>
      </c>
      <c r="AF3395">
        <f>MIS[[#This Row],[LTP]]*MIS[[#This Row],[OrderQuantity]]</f>
        <v>367.5</v>
      </c>
      <c r="AG3395">
        <f>IF(MIS[[#This Row],[OrderSide]]="SELL",MIS[[#This Row],[VALUE]]-MIS[[#This Row],[LIVE_VALUE]],MIS[[#This Row],[LIVE_VALUE]]-MIS[[#This Row],[VALUE]])</f>
        <v>-67.5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5" t="str">
        <f>MIS[[#This Row],[TRADING SYMBOL]]</f>
        <v>NIFTY2552223750PE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LONGSHORT</v>
      </c>
      <c r="AL3395" t="str">
        <f>MIS[[#This Row],[Broker]]</f>
        <v>AR</v>
      </c>
      <c r="AM3395" t="str">
        <f>MIS[[#This Row],[ClientID]]</f>
        <v>JPF1O151</v>
      </c>
    </row>
    <row r="3396" spans="1:39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4.9000000000000004</v>
      </c>
      <c r="AE3396">
        <f>MIS[[#This Row],[OrderAverageTradedPrice]]*MIS[[#This Row],[OrderQuantity]]</f>
        <v>435</v>
      </c>
      <c r="AF3396">
        <f>MIS[[#This Row],[LTP]]*MIS[[#This Row],[OrderQuantity]]</f>
        <v>367.5</v>
      </c>
      <c r="AG3396">
        <f>IF(MIS[[#This Row],[OrderSide]]="SELL",MIS[[#This Row],[VALUE]]-MIS[[#This Row],[LIVE_VALUE]],MIS[[#This Row],[LIVE_VALUE]]-MIS[[#This Row],[VALUE]])</f>
        <v>-67.5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6" t="str">
        <f>MIS[[#This Row],[TRADING SYMBOL]]</f>
        <v>NIFTY2552223750PE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LONGSHORT</v>
      </c>
      <c r="AL3396" t="str">
        <f>MIS[[#This Row],[Broker]]</f>
        <v>AR</v>
      </c>
      <c r="AM3396" t="str">
        <f>MIS[[#This Row],[ClientID]]</f>
        <v>JPF1R134</v>
      </c>
    </row>
    <row r="3397" spans="1:39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4.9000000000000004</v>
      </c>
      <c r="AE3397">
        <f>MIS[[#This Row],[OrderAverageTradedPrice]]*MIS[[#This Row],[OrderQuantity]]</f>
        <v>3480</v>
      </c>
      <c r="AF3397">
        <f>MIS[[#This Row],[LTP]]*MIS[[#This Row],[OrderQuantity]]</f>
        <v>2940</v>
      </c>
      <c r="AG3397">
        <f>IF(MIS[[#This Row],[OrderSide]]="SELL",MIS[[#This Row],[VALUE]]-MIS[[#This Row],[LIVE_VALUE]],MIS[[#This Row],[LIVE_VALUE]]-MIS[[#This Row],[VALUE]])</f>
        <v>-540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LONGSHORT</v>
      </c>
      <c r="AL3397" t="str">
        <f>MIS[[#This Row],[Broker]]</f>
        <v>AR</v>
      </c>
      <c r="AM3397" t="str">
        <f>MIS[[#This Row],[ClientID]]</f>
        <v>JPF1R197</v>
      </c>
    </row>
    <row r="3398" spans="1:39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6.55</v>
      </c>
      <c r="AE3398">
        <f>MIS[[#This Row],[OrderAverageTradedPrice]]*MIS[[#This Row],[OrderQuantity]]</f>
        <v>2820</v>
      </c>
      <c r="AF3398">
        <f>MIS[[#This Row],[LTP]]*MIS[[#This Row],[OrderQuantity]]</f>
        <v>1572</v>
      </c>
      <c r="AG3398">
        <f>IF(MIS[[#This Row],[OrderSide]]="SELL",MIS[[#This Row],[VALUE]]-MIS[[#This Row],[LIVE_VALUE]],MIS[[#This Row],[LIVE_VALUE]]-MIS[[#This Row],[VALUE]])</f>
        <v>-1248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8" t="str">
        <f>MIS[[#This Row],[TRADING SYMBOL]]</f>
        <v>SENSEX2552084800CE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LONGSHORT</v>
      </c>
      <c r="AL3398" t="str">
        <f>MIS[[#This Row],[Broker]]</f>
        <v>AR</v>
      </c>
      <c r="AM3398" t="str">
        <f>MIS[[#This Row],[ClientID]]</f>
        <v>JPF1R197</v>
      </c>
    </row>
    <row r="3399" spans="1:39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6.55</v>
      </c>
      <c r="AE3399">
        <f>MIS[[#This Row],[OrderAverageTradedPrice]]*MIS[[#This Row],[OrderQuantity]]</f>
        <v>1645</v>
      </c>
      <c r="AF3399">
        <f>MIS[[#This Row],[LTP]]*MIS[[#This Row],[OrderQuantity]]</f>
        <v>917</v>
      </c>
      <c r="AG3399">
        <f>IF(MIS[[#This Row],[OrderSide]]="SELL",MIS[[#This Row],[VALUE]]-MIS[[#This Row],[LIVE_VALUE]],MIS[[#This Row],[LIVE_VALUE]]-MIS[[#This Row],[VALUE]])</f>
        <v>-728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9" t="str">
        <f>MIS[[#This Row],[TRADING SYMBOL]]</f>
        <v>SENSEX2552084800CE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LONGSHORT</v>
      </c>
      <c r="AL3399" t="str">
        <f>MIS[[#This Row],[Broker]]</f>
        <v>AR</v>
      </c>
      <c r="AM3399" t="str">
        <f>MIS[[#This Row],[ClientID]]</f>
        <v>JPF1R202</v>
      </c>
    </row>
    <row r="3400" spans="1:39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4.9000000000000004</v>
      </c>
      <c r="AE3400">
        <f>MIS[[#This Row],[OrderAverageTradedPrice]]*MIS[[#This Row],[OrderQuantity]]</f>
        <v>435</v>
      </c>
      <c r="AF3400">
        <f>MIS[[#This Row],[LTP]]*MIS[[#This Row],[OrderQuantity]]</f>
        <v>367.5</v>
      </c>
      <c r="AG3400">
        <f>IF(MIS[[#This Row],[OrderSide]]="SELL",MIS[[#This Row],[VALUE]]-MIS[[#This Row],[LIVE_VALUE]],MIS[[#This Row],[LIVE_VALUE]]-MIS[[#This Row],[VALUE]])</f>
        <v>-67.5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LONGSHORT</v>
      </c>
      <c r="AL3400" t="str">
        <f>MIS[[#This Row],[Broker]]</f>
        <v>AR</v>
      </c>
      <c r="AM3400" t="str">
        <f>MIS[[#This Row],[ClientID]]</f>
        <v>JPF1R203</v>
      </c>
    </row>
    <row r="3401" spans="1:39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4.9000000000000004</v>
      </c>
      <c r="AE3401">
        <f>MIS[[#This Row],[OrderAverageTradedPrice]]*MIS[[#This Row],[OrderQuantity]]</f>
        <v>3045</v>
      </c>
      <c r="AF3401">
        <f>MIS[[#This Row],[LTP]]*MIS[[#This Row],[OrderQuantity]]</f>
        <v>2572.5</v>
      </c>
      <c r="AG3401">
        <f>IF(MIS[[#This Row],[OrderSide]]="SELL",MIS[[#This Row],[VALUE]]-MIS[[#This Row],[LIVE_VALUE]],MIS[[#This Row],[LIVE_VALUE]]-MIS[[#This Row],[VALUE]])</f>
        <v>-472.5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1" t="str">
        <f>MIS[[#This Row],[TRADING SYMBOL]]</f>
        <v>NIFTY2552223750PE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LONGSHORT</v>
      </c>
      <c r="AL3401" t="str">
        <f>MIS[[#This Row],[Broker]]</f>
        <v>AR</v>
      </c>
      <c r="AM3401" t="str">
        <f>MIS[[#This Row],[ClientID]]</f>
        <v>JPF1S132</v>
      </c>
    </row>
    <row r="3402" spans="1:39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6.55</v>
      </c>
      <c r="AE3402">
        <f>MIS[[#This Row],[OrderAverageTradedPrice]]*MIS[[#This Row],[OrderQuantity]]</f>
        <v>235</v>
      </c>
      <c r="AF3402">
        <f>MIS[[#This Row],[LTP]]*MIS[[#This Row],[OrderQuantity]]</f>
        <v>131</v>
      </c>
      <c r="AG3402">
        <f>IF(MIS[[#This Row],[OrderSide]]="SELL",MIS[[#This Row],[VALUE]]-MIS[[#This Row],[LIVE_VALUE]],MIS[[#This Row],[LIVE_VALUE]]-MIS[[#This Row],[VALUE]])</f>
        <v>-104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2" t="str">
        <f>MIS[[#This Row],[TRADING SYMBOL]]</f>
        <v>SENSEX2552084800CE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LONGSHORT</v>
      </c>
      <c r="AL3402" t="str">
        <f>MIS[[#This Row],[Broker]]</f>
        <v>AR</v>
      </c>
      <c r="AM3402" t="str">
        <f>MIS[[#This Row],[ClientID]]</f>
        <v>JPF1S213</v>
      </c>
    </row>
    <row r="3403" spans="1:39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6.55</v>
      </c>
      <c r="AE3403">
        <f>MIS[[#This Row],[OrderAverageTradedPrice]]*MIS[[#This Row],[OrderQuantity]]</f>
        <v>235</v>
      </c>
      <c r="AF3403">
        <f>MIS[[#This Row],[LTP]]*MIS[[#This Row],[OrderQuantity]]</f>
        <v>131</v>
      </c>
      <c r="AG3403">
        <f>IF(MIS[[#This Row],[OrderSide]]="SELL",MIS[[#This Row],[VALUE]]-MIS[[#This Row],[LIVE_VALUE]],MIS[[#This Row],[LIVE_VALUE]]-MIS[[#This Row],[VALUE]])</f>
        <v>-104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3" t="str">
        <f>MIS[[#This Row],[TRADING SYMBOL]]</f>
        <v>SENSEX2552084800CE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LONGSHORT</v>
      </c>
      <c r="AL3403" t="str">
        <f>MIS[[#This Row],[Broker]]</f>
        <v>AR</v>
      </c>
      <c r="AM3403" t="str">
        <f>MIS[[#This Row],[ClientID]]</f>
        <v>JPF1V163</v>
      </c>
    </row>
    <row r="3404" spans="1:39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4.9000000000000004</v>
      </c>
      <c r="AE3404">
        <f>MIS[[#This Row],[OrderAverageTradedPrice]]*MIS[[#This Row],[OrderQuantity]]</f>
        <v>3881.25</v>
      </c>
      <c r="AF3404">
        <f>MIS[[#This Row],[LTP]]*MIS[[#This Row],[OrderQuantity]]</f>
        <v>3307.5000000000005</v>
      </c>
      <c r="AG3404">
        <f>IF(MIS[[#This Row],[OrderSide]]="SELL",MIS[[#This Row],[VALUE]]-MIS[[#This Row],[LIVE_VALUE]],MIS[[#This Row],[LIVE_VALUE]]-MIS[[#This Row],[VALUE]])</f>
        <v>-573.74999999999955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LONGSHORT</v>
      </c>
      <c r="AL3404" t="str">
        <f>MIS[[#This Row],[Broker]]</f>
        <v>AR</v>
      </c>
      <c r="AM3404" t="str">
        <f>MIS[[#This Row],[ClientID]]</f>
        <v>GKOHN3R110</v>
      </c>
    </row>
    <row r="3405" spans="1:39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6.55</v>
      </c>
      <c r="AE3405">
        <f>MIS[[#This Row],[OrderAverageTradedPrice]]*MIS[[#This Row],[OrderQuantity]]</f>
        <v>3318</v>
      </c>
      <c r="AF3405">
        <f>MIS[[#This Row],[LTP]]*MIS[[#This Row],[OrderQuantity]]</f>
        <v>1834</v>
      </c>
      <c r="AG3405">
        <f>IF(MIS[[#This Row],[OrderSide]]="SELL",MIS[[#This Row],[VALUE]]-MIS[[#This Row],[LIVE_VALUE]],MIS[[#This Row],[LIVE_VALUE]]-MIS[[#This Row],[VALUE]])</f>
        <v>-1484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5" t="str">
        <f>MIS[[#This Row],[TRADING SYMBOL]]</f>
        <v>SENSEX2552084800CE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LONGSHORT</v>
      </c>
      <c r="AL3405" t="str">
        <f>MIS[[#This Row],[Broker]]</f>
        <v>AR</v>
      </c>
      <c r="AM3405" t="str">
        <f>MIS[[#This Row],[ClientID]]</f>
        <v>GKOHN3R110</v>
      </c>
    </row>
    <row r="3406" spans="1:39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4.9000000000000004</v>
      </c>
      <c r="AE3406">
        <f>MIS[[#This Row],[OrderAverageTradedPrice]]*MIS[[#This Row],[OrderQuantity]]</f>
        <v>862.5</v>
      </c>
      <c r="AF3406">
        <f>MIS[[#This Row],[LTP]]*MIS[[#This Row],[OrderQuantity]]</f>
        <v>735</v>
      </c>
      <c r="AG3406">
        <f>IF(MIS[[#This Row],[OrderSide]]="SELL",MIS[[#This Row],[VALUE]]-MIS[[#This Row],[LIVE_VALUE]],MIS[[#This Row],[LIVE_VALUE]]-MIS[[#This Row],[VALUE]])</f>
        <v>-127.5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6" t="str">
        <f>MIS[[#This Row],[TRADING SYMBOL]]</f>
        <v>NIFTY2552223750PE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LONGSHORT</v>
      </c>
      <c r="AL3406" t="str">
        <f>MIS[[#This Row],[Broker]]</f>
        <v>AR</v>
      </c>
      <c r="AM3406" t="str">
        <f>MIS[[#This Row],[ClientID]]</f>
        <v>JPF1A119</v>
      </c>
    </row>
    <row r="3407" spans="1:39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6.55</v>
      </c>
      <c r="AE3407">
        <f>MIS[[#This Row],[OrderAverageTradedPrice]]*MIS[[#This Row],[OrderQuantity]]</f>
        <v>3290</v>
      </c>
      <c r="AF3407">
        <f>MIS[[#This Row],[LTP]]*MIS[[#This Row],[OrderQuantity]]</f>
        <v>1834</v>
      </c>
      <c r="AG3407">
        <f>IF(MIS[[#This Row],[OrderSide]]="SELL",MIS[[#This Row],[VALUE]]-MIS[[#This Row],[LIVE_VALUE]],MIS[[#This Row],[LIVE_VALUE]]-MIS[[#This Row],[VALUE]])</f>
        <v>-1456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7" t="str">
        <f>MIS[[#This Row],[TRADING SYMBOL]]</f>
        <v>SENSEX2552084800CE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LONGSHORT</v>
      </c>
      <c r="AL3407" t="str">
        <f>MIS[[#This Row],[Broker]]</f>
        <v>AR</v>
      </c>
      <c r="AM3407" t="str">
        <f>MIS[[#This Row],[ClientID]]</f>
        <v>JPF1A197</v>
      </c>
    </row>
    <row r="3408" spans="1:39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4.9000000000000004</v>
      </c>
      <c r="AE3408">
        <f>MIS[[#This Row],[OrderAverageTradedPrice]]*MIS[[#This Row],[OrderQuantity]]</f>
        <v>1725</v>
      </c>
      <c r="AF3408">
        <f>MIS[[#This Row],[LTP]]*MIS[[#This Row],[OrderQuantity]]</f>
        <v>1470</v>
      </c>
      <c r="AG3408">
        <f>IF(MIS[[#This Row],[OrderSide]]="SELL",MIS[[#This Row],[VALUE]]-MIS[[#This Row],[LIVE_VALUE]],MIS[[#This Row],[LIVE_VALUE]]-MIS[[#This Row],[VALUE]])</f>
        <v>-255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8" t="str">
        <f>MIS[[#This Row],[TRADING SYMBOL]]</f>
        <v>NIFTY2552223750PE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LONGSHORT</v>
      </c>
      <c r="AL3408" t="str">
        <f>MIS[[#This Row],[Broker]]</f>
        <v>AR</v>
      </c>
      <c r="AM3408" t="str">
        <f>MIS[[#This Row],[ClientID]]</f>
        <v>JPF1C156</v>
      </c>
    </row>
    <row r="3409" spans="1:39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6.55</v>
      </c>
      <c r="AE3409">
        <f>MIS[[#This Row],[OrderAverageTradedPrice]]*MIS[[#This Row],[OrderQuantity]]</f>
        <v>236</v>
      </c>
      <c r="AF3409">
        <f>MIS[[#This Row],[LTP]]*MIS[[#This Row],[OrderQuantity]]</f>
        <v>131</v>
      </c>
      <c r="AG3409">
        <f>IF(MIS[[#This Row],[OrderSide]]="SELL",MIS[[#This Row],[VALUE]]-MIS[[#This Row],[LIVE_VALUE]],MIS[[#This Row],[LIVE_VALUE]]-MIS[[#This Row],[VALUE]])</f>
        <v>-105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9" t="str">
        <f>MIS[[#This Row],[TRADING SYMBOL]]</f>
        <v>SENSEX2552084800CE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LONGSHORT</v>
      </c>
      <c r="AL3409" t="str">
        <f>MIS[[#This Row],[Broker]]</f>
        <v>AR</v>
      </c>
      <c r="AM3409" t="str">
        <f>MIS[[#This Row],[ClientID]]</f>
        <v>JPF1D166</v>
      </c>
    </row>
    <row r="3410" spans="1:39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6.55</v>
      </c>
      <c r="AE3410">
        <f>MIS[[#This Row],[OrderAverageTradedPrice]]*MIS[[#This Row],[OrderQuantity]]</f>
        <v>236</v>
      </c>
      <c r="AF3410">
        <f>MIS[[#This Row],[LTP]]*MIS[[#This Row],[OrderQuantity]]</f>
        <v>131</v>
      </c>
      <c r="AG3410">
        <f>IF(MIS[[#This Row],[OrderSide]]="SELL",MIS[[#This Row],[VALUE]]-MIS[[#This Row],[LIVE_VALUE]],MIS[[#This Row],[LIVE_VALUE]]-MIS[[#This Row],[VALUE]])</f>
        <v>-105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0" t="str">
        <f>MIS[[#This Row],[TRADING SYMBOL]]</f>
        <v>SENSEX2552084800CE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LONGSHORT</v>
      </c>
      <c r="AL3410" t="str">
        <f>MIS[[#This Row],[Broker]]</f>
        <v>AR</v>
      </c>
      <c r="AM3410" t="str">
        <f>MIS[[#This Row],[ClientID]]</f>
        <v>JPF1J101</v>
      </c>
    </row>
    <row r="3411" spans="1:39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6.55</v>
      </c>
      <c r="AE3411">
        <f>MIS[[#This Row],[OrderAverageTradedPrice]]*MIS[[#This Row],[OrderQuantity]]</f>
        <v>237</v>
      </c>
      <c r="AF3411">
        <f>MIS[[#This Row],[LTP]]*MIS[[#This Row],[OrderQuantity]]</f>
        <v>131</v>
      </c>
      <c r="AG3411">
        <f>IF(MIS[[#This Row],[OrderSide]]="SELL",MIS[[#This Row],[VALUE]]-MIS[[#This Row],[LIVE_VALUE]],MIS[[#This Row],[LIVE_VALUE]]-MIS[[#This Row],[VALUE]])</f>
        <v>-106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1" t="str">
        <f>MIS[[#This Row],[TRADING SYMBOL]]</f>
        <v>SENSEX2552084800CE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LONGSHORT</v>
      </c>
      <c r="AL3411" t="str">
        <f>MIS[[#This Row],[Broker]]</f>
        <v>AR</v>
      </c>
      <c r="AM3411" t="str">
        <f>MIS[[#This Row],[ClientID]]</f>
        <v>JPF1R134</v>
      </c>
    </row>
    <row r="3412" spans="1:39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6.55</v>
      </c>
      <c r="AE3412">
        <f>MIS[[#This Row],[OrderAverageTradedPrice]]*MIS[[#This Row],[OrderQuantity]]</f>
        <v>2596</v>
      </c>
      <c r="AF3412">
        <f>MIS[[#This Row],[LTP]]*MIS[[#This Row],[OrderQuantity]]</f>
        <v>1441</v>
      </c>
      <c r="AG3412">
        <f>IF(MIS[[#This Row],[OrderSide]]="SELL",MIS[[#This Row],[VALUE]]-MIS[[#This Row],[LIVE_VALUE]],MIS[[#This Row],[LIVE_VALUE]]-MIS[[#This Row],[VALUE]])</f>
        <v>-1155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2" t="str">
        <f>MIS[[#This Row],[TRADING SYMBOL]]</f>
        <v>SENSEX2552084800CE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LONGSHORT</v>
      </c>
      <c r="AL3412" t="str">
        <f>MIS[[#This Row],[Broker]]</f>
        <v>AR</v>
      </c>
      <c r="AM3412" t="str">
        <f>MIS[[#This Row],[ClientID]]</f>
        <v>JPF1S132</v>
      </c>
    </row>
    <row r="3413" spans="1:39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4.9000000000000004</v>
      </c>
      <c r="AE3413">
        <f>MIS[[#This Row],[OrderAverageTradedPrice]]*MIS[[#This Row],[OrderQuantity]]</f>
        <v>2610</v>
      </c>
      <c r="AF3413">
        <f>MIS[[#This Row],[LTP]]*MIS[[#This Row],[OrderQuantity]]</f>
        <v>2205</v>
      </c>
      <c r="AG3413">
        <f>IF(MIS[[#This Row],[OrderSide]]="SELL",MIS[[#This Row],[VALUE]]-MIS[[#This Row],[LIVE_VALUE]],MIS[[#This Row],[LIVE_VALUE]]-MIS[[#This Row],[VALUE]])</f>
        <v>-405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3" t="str">
        <f>MIS[[#This Row],[TRADING SYMBOL]]</f>
        <v>NIFTY2552223750PE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LONGSHORT</v>
      </c>
      <c r="AL3413" t="str">
        <f>MIS[[#This Row],[Broker]]</f>
        <v>AR</v>
      </c>
      <c r="AM3413" t="str">
        <f>MIS[[#This Row],[ClientID]]</f>
        <v>JPF1S215</v>
      </c>
    </row>
    <row r="3414" spans="1:39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6.55</v>
      </c>
      <c r="AE3414">
        <f>MIS[[#This Row],[OrderAverageTradedPrice]]*MIS[[#This Row],[OrderQuantity]]</f>
        <v>2360</v>
      </c>
      <c r="AF3414">
        <f>MIS[[#This Row],[LTP]]*MIS[[#This Row],[OrderQuantity]]</f>
        <v>1310</v>
      </c>
      <c r="AG3414">
        <f>IF(MIS[[#This Row],[OrderSide]]="SELL",MIS[[#This Row],[VALUE]]-MIS[[#This Row],[LIVE_VALUE]],MIS[[#This Row],[LIVE_VALUE]]-MIS[[#This Row],[VALUE]])</f>
        <v>-1050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4" t="str">
        <f>MIS[[#This Row],[TRADING SYMBOL]]</f>
        <v>SENSEX2552084800CE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LONGSHORT</v>
      </c>
      <c r="AL3414" t="str">
        <f>MIS[[#This Row],[Broker]]</f>
        <v>AR</v>
      </c>
      <c r="AM3414" t="str">
        <f>MIS[[#This Row],[ClientID]]</f>
        <v>JPF1S215</v>
      </c>
    </row>
    <row r="3415" spans="1:39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4.9000000000000004</v>
      </c>
      <c r="AE3415">
        <f>MIS[[#This Row],[OrderAverageTradedPrice]]*MIS[[#This Row],[OrderQuantity]]</f>
        <v>1725</v>
      </c>
      <c r="AF3415">
        <f>MIS[[#This Row],[LTP]]*MIS[[#This Row],[OrderQuantity]]</f>
        <v>1470</v>
      </c>
      <c r="AG3415">
        <f>IF(MIS[[#This Row],[OrderSide]]="SELL",MIS[[#This Row],[VALUE]]-MIS[[#This Row],[LIVE_VALUE]],MIS[[#This Row],[LIVE_VALUE]]-MIS[[#This Row],[VALUE]])</f>
        <v>-255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5" t="str">
        <f>MIS[[#This Row],[TRADING SYMBOL]]</f>
        <v>NIFTY2552223750PE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LONGSHORT</v>
      </c>
      <c r="AL3415" t="str">
        <f>MIS[[#This Row],[Broker]]</f>
        <v>AR</v>
      </c>
      <c r="AM3415" t="str">
        <f>MIS[[#This Row],[ClientID]]</f>
        <v>JPS10M103</v>
      </c>
    </row>
    <row r="3416" spans="1:39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6.55</v>
      </c>
      <c r="AE3416">
        <f>MIS[[#This Row],[OrderAverageTradedPrice]]*MIS[[#This Row],[OrderQuantity]]</f>
        <v>235</v>
      </c>
      <c r="AF3416">
        <f>MIS[[#This Row],[LTP]]*MIS[[#This Row],[OrderQuantity]]</f>
        <v>131</v>
      </c>
      <c r="AG3416">
        <f>IF(MIS[[#This Row],[OrderSide]]="SELL",MIS[[#This Row],[VALUE]]-MIS[[#This Row],[LIVE_VALUE]],MIS[[#This Row],[LIVE_VALUE]]-MIS[[#This Row],[VALUE]])</f>
        <v>-104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6" t="str">
        <f>MIS[[#This Row],[TRADING SYMBOL]]</f>
        <v>SENSEX2552084800CE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LONGSHORT</v>
      </c>
      <c r="AL3416" t="str">
        <f>MIS[[#This Row],[Broker]]</f>
        <v>AR</v>
      </c>
      <c r="AM3416" t="str">
        <f>MIS[[#This Row],[ClientID]]</f>
        <v>JPS7N102</v>
      </c>
    </row>
    <row r="3417" spans="1:39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4.9000000000000004</v>
      </c>
      <c r="AE3417">
        <f>MIS[[#This Row],[OrderAverageTradedPrice]]*MIS[[#This Row],[OrderQuantity]]</f>
        <v>431.25</v>
      </c>
      <c r="AF3417">
        <f>MIS[[#This Row],[LTP]]*MIS[[#This Row],[OrderQuantity]]</f>
        <v>367.5</v>
      </c>
      <c r="AG3417">
        <f>IF(MIS[[#This Row],[OrderSide]]="SELL",MIS[[#This Row],[VALUE]]-MIS[[#This Row],[LIVE_VALUE]],MIS[[#This Row],[LIVE_VALUE]]-MIS[[#This Row],[VALUE]])</f>
        <v>-63.75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LONGSHORT</v>
      </c>
      <c r="AL3417" t="str">
        <f>MIS[[#This Row],[Broker]]</f>
        <v>MO</v>
      </c>
      <c r="AM3417" t="str">
        <f>MIS[[#This Row],[ClientID]]</f>
        <v>OMDLAS1233</v>
      </c>
    </row>
    <row r="3418" spans="1:39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4.9000000000000004</v>
      </c>
      <c r="AE3418">
        <f>MIS[[#This Row],[OrderAverageTradedPrice]]*MIS[[#This Row],[OrderQuantity]]</f>
        <v>862.5</v>
      </c>
      <c r="AF3418">
        <f>MIS[[#This Row],[LTP]]*MIS[[#This Row],[OrderQuantity]]</f>
        <v>735</v>
      </c>
      <c r="AG3418">
        <f>IF(MIS[[#This Row],[OrderSide]]="SELL",MIS[[#This Row],[VALUE]]-MIS[[#This Row],[LIVE_VALUE]],MIS[[#This Row],[LIVE_VALUE]]-MIS[[#This Row],[VALUE]])</f>
        <v>-127.5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8" t="str">
        <f>MIS[[#This Row],[TRADING SYMBOL]]</f>
        <v>NIFTY2552223750PE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LONGSHORT</v>
      </c>
      <c r="AL3418" t="str">
        <f>MIS[[#This Row],[Broker]]</f>
        <v>AR</v>
      </c>
      <c r="AM3418" t="str">
        <f>MIS[[#This Row],[ClientID]]</f>
        <v>JPA1043</v>
      </c>
    </row>
    <row r="3419" spans="1:39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6.55</v>
      </c>
      <c r="AE3419">
        <f>MIS[[#This Row],[OrderAverageTradedPrice]]*MIS[[#This Row],[OrderQuantity]]</f>
        <v>948</v>
      </c>
      <c r="AF3419">
        <f>MIS[[#This Row],[LTP]]*MIS[[#This Row],[OrderQuantity]]</f>
        <v>524</v>
      </c>
      <c r="AG3419">
        <f>IF(MIS[[#This Row],[OrderSide]]="SELL",MIS[[#This Row],[VALUE]]-MIS[[#This Row],[LIVE_VALUE]],MIS[[#This Row],[LIVE_VALUE]]-MIS[[#This Row],[VALUE]])</f>
        <v>-424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9" t="str">
        <f>MIS[[#This Row],[TRADING SYMBOL]]</f>
        <v>SENSEX2552084800CE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LONGSHORT</v>
      </c>
      <c r="AL3419" t="str">
        <f>MIS[[#This Row],[Broker]]</f>
        <v>AR</v>
      </c>
      <c r="AM3419" t="str">
        <f>MIS[[#This Row],[ClientID]]</f>
        <v>JPF1A119</v>
      </c>
    </row>
    <row r="3420" spans="1:39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6.55</v>
      </c>
      <c r="AE3420">
        <f>MIS[[#This Row],[OrderAverageTradedPrice]]*MIS[[#This Row],[OrderQuantity]]</f>
        <v>1659</v>
      </c>
      <c r="AF3420">
        <f>MIS[[#This Row],[LTP]]*MIS[[#This Row],[OrderQuantity]]</f>
        <v>917</v>
      </c>
      <c r="AG3420">
        <f>IF(MIS[[#This Row],[OrderSide]]="SELL",MIS[[#This Row],[VALUE]]-MIS[[#This Row],[LIVE_VALUE]],MIS[[#This Row],[LIVE_VALUE]]-MIS[[#This Row],[VALUE]])</f>
        <v>-742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0" t="str">
        <f>MIS[[#This Row],[TRADING SYMBOL]]</f>
        <v>SENSEX2552084800CE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LONGSHORT</v>
      </c>
      <c r="AL3420" t="str">
        <f>MIS[[#This Row],[Broker]]</f>
        <v>AR</v>
      </c>
      <c r="AM3420" t="str">
        <f>MIS[[#This Row],[ClientID]]</f>
        <v>JPF1C156</v>
      </c>
    </row>
    <row r="3421" spans="1:39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4.9000000000000004</v>
      </c>
      <c r="AE3421">
        <f>MIS[[#This Row],[OrderAverageTradedPrice]]*MIS[[#This Row],[OrderQuantity]]</f>
        <v>2156.25</v>
      </c>
      <c r="AF3421">
        <f>MIS[[#This Row],[LTP]]*MIS[[#This Row],[OrderQuantity]]</f>
        <v>1837.5000000000002</v>
      </c>
      <c r="AG3421">
        <f>IF(MIS[[#This Row],[OrderSide]]="SELL",MIS[[#This Row],[VALUE]]-MIS[[#This Row],[LIVE_VALUE]],MIS[[#This Row],[LIVE_VALUE]]-MIS[[#This Row],[VALUE]])</f>
        <v>-318.74999999999977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LONGSHORT</v>
      </c>
      <c r="AL3421" t="str">
        <f>MIS[[#This Row],[Broker]]</f>
        <v>AR</v>
      </c>
      <c r="AM3421" t="str">
        <f>MIS[[#This Row],[ClientID]]</f>
        <v>JPF1H158</v>
      </c>
    </row>
    <row r="3422" spans="1:39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6.55</v>
      </c>
      <c r="AE3422">
        <f>MIS[[#This Row],[OrderAverageTradedPrice]]*MIS[[#This Row],[OrderQuantity]]</f>
        <v>1666</v>
      </c>
      <c r="AF3422">
        <f>MIS[[#This Row],[LTP]]*MIS[[#This Row],[OrderQuantity]]</f>
        <v>917</v>
      </c>
      <c r="AG3422">
        <f>IF(MIS[[#This Row],[OrderSide]]="SELL",MIS[[#This Row],[VALUE]]-MIS[[#This Row],[LIVE_VALUE]],MIS[[#This Row],[LIVE_VALUE]]-MIS[[#This Row],[VALUE]])</f>
        <v>-749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2" t="str">
        <f>MIS[[#This Row],[TRADING SYMBOL]]</f>
        <v>SENSEX2552084800CE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LONGSHORT</v>
      </c>
      <c r="AL3422" t="str">
        <f>MIS[[#This Row],[Broker]]</f>
        <v>AR</v>
      </c>
      <c r="AM3422" t="str">
        <f>MIS[[#This Row],[ClientID]]</f>
        <v>JPF1H158</v>
      </c>
    </row>
    <row r="3423" spans="1:39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4.9000000000000004</v>
      </c>
      <c r="AE3423">
        <f>MIS[[#This Row],[OrderAverageTradedPrice]]*MIS[[#This Row],[OrderQuantity]]</f>
        <v>431.25</v>
      </c>
      <c r="AF3423">
        <f>MIS[[#This Row],[LTP]]*MIS[[#This Row],[OrderQuantity]]</f>
        <v>367.5</v>
      </c>
      <c r="AG3423">
        <f>IF(MIS[[#This Row],[OrderSide]]="SELL",MIS[[#This Row],[VALUE]]-MIS[[#This Row],[LIVE_VALUE]],MIS[[#This Row],[LIVE_VALUE]]-MIS[[#This Row],[VALUE]])</f>
        <v>-63.75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LONGSHORT</v>
      </c>
      <c r="AL3423" t="str">
        <f>MIS[[#This Row],[Broker]]</f>
        <v>AR</v>
      </c>
      <c r="AM3423" t="str">
        <f>MIS[[#This Row],[ClientID]]</f>
        <v>JPF1K172</v>
      </c>
    </row>
    <row r="3424" spans="1:39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6.55</v>
      </c>
      <c r="AE3424">
        <f>MIS[[#This Row],[OrderAverageTradedPrice]]*MIS[[#This Row],[OrderQuantity]]</f>
        <v>476</v>
      </c>
      <c r="AF3424">
        <f>MIS[[#This Row],[LTP]]*MIS[[#This Row],[OrderQuantity]]</f>
        <v>262</v>
      </c>
      <c r="AG3424">
        <f>IF(MIS[[#This Row],[OrderSide]]="SELL",MIS[[#This Row],[VALUE]]-MIS[[#This Row],[LIVE_VALUE]],MIS[[#This Row],[LIVE_VALUE]]-MIS[[#This Row],[VALUE]])</f>
        <v>-214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4" t="str">
        <f>MIS[[#This Row],[TRADING SYMBOL]]</f>
        <v>SENSEX2552084800CE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LONGSHORT</v>
      </c>
      <c r="AL3424" t="str">
        <f>MIS[[#This Row],[Broker]]</f>
        <v>AR</v>
      </c>
      <c r="AM3424" t="str">
        <f>MIS[[#This Row],[ClientID]]</f>
        <v>JPF1K172</v>
      </c>
    </row>
    <row r="3425" spans="1:39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6.55</v>
      </c>
      <c r="AE3425">
        <f>MIS[[#This Row],[OrderAverageTradedPrice]]*MIS[[#This Row],[OrderQuantity]]</f>
        <v>237</v>
      </c>
      <c r="AF3425">
        <f>MIS[[#This Row],[LTP]]*MIS[[#This Row],[OrderQuantity]]</f>
        <v>131</v>
      </c>
      <c r="AG3425">
        <f>IF(MIS[[#This Row],[OrderSide]]="SELL",MIS[[#This Row],[VALUE]]-MIS[[#This Row],[LIVE_VALUE]],MIS[[#This Row],[LIVE_VALUE]]-MIS[[#This Row],[VALUE]])</f>
        <v>-106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5" t="str">
        <f>MIS[[#This Row],[TRADING SYMBOL]]</f>
        <v>SENSEX2552084800CE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LONGSHORT</v>
      </c>
      <c r="AL3425" t="str">
        <f>MIS[[#This Row],[Broker]]</f>
        <v>AR</v>
      </c>
      <c r="AM3425" t="str">
        <f>MIS[[#This Row],[ClientID]]</f>
        <v>JPF1M170</v>
      </c>
    </row>
    <row r="3426" spans="1:39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6.55</v>
      </c>
      <c r="AE3426">
        <f>MIS[[#This Row],[OrderAverageTradedPrice]]*MIS[[#This Row],[OrderQuantity]]</f>
        <v>237</v>
      </c>
      <c r="AF3426">
        <f>MIS[[#This Row],[LTP]]*MIS[[#This Row],[OrderQuantity]]</f>
        <v>131</v>
      </c>
      <c r="AG3426">
        <f>IF(MIS[[#This Row],[OrderSide]]="SELL",MIS[[#This Row],[VALUE]]-MIS[[#This Row],[LIVE_VALUE]],MIS[[#This Row],[LIVE_VALUE]]-MIS[[#This Row],[VALUE]])</f>
        <v>-106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6" t="str">
        <f>MIS[[#This Row],[TRADING SYMBOL]]</f>
        <v>SENSEX2552084800CE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LONGSHORT</v>
      </c>
      <c r="AL3426" t="str">
        <f>MIS[[#This Row],[Broker]]</f>
        <v>AR</v>
      </c>
      <c r="AM3426" t="str">
        <f>MIS[[#This Row],[ClientID]]</f>
        <v>JPF1O151</v>
      </c>
    </row>
    <row r="3427" spans="1:39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6.55</v>
      </c>
      <c r="AE3427">
        <f>MIS[[#This Row],[OrderAverageTradedPrice]]*MIS[[#This Row],[OrderQuantity]]</f>
        <v>237</v>
      </c>
      <c r="AF3427">
        <f>MIS[[#This Row],[LTP]]*MIS[[#This Row],[OrderQuantity]]</f>
        <v>131</v>
      </c>
      <c r="AG3427">
        <f>IF(MIS[[#This Row],[OrderSide]]="SELL",MIS[[#This Row],[VALUE]]-MIS[[#This Row],[LIVE_VALUE]],MIS[[#This Row],[LIVE_VALUE]]-MIS[[#This Row],[VALUE]])</f>
        <v>-106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7" t="str">
        <f>MIS[[#This Row],[TRADING SYMBOL]]</f>
        <v>SENSEX2552084800CE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LONGSHORT</v>
      </c>
      <c r="AL3427" t="str">
        <f>MIS[[#This Row],[Broker]]</f>
        <v>AR</v>
      </c>
      <c r="AM3427" t="str">
        <f>MIS[[#This Row],[ClientID]]</f>
        <v>JPF1R203</v>
      </c>
    </row>
    <row r="3428" spans="1:39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4.9000000000000004</v>
      </c>
      <c r="AE3428">
        <f>MIS[[#This Row],[OrderAverageTradedPrice]]*MIS[[#This Row],[OrderQuantity]]</f>
        <v>862.5</v>
      </c>
      <c r="AF3428">
        <f>MIS[[#This Row],[LTP]]*MIS[[#This Row],[OrderQuantity]]</f>
        <v>735</v>
      </c>
      <c r="AG3428">
        <f>IF(MIS[[#This Row],[OrderSide]]="SELL",MIS[[#This Row],[VALUE]]-MIS[[#This Row],[LIVE_VALUE]],MIS[[#This Row],[LIVE_VALUE]]-MIS[[#This Row],[VALUE]])</f>
        <v>-127.5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8" t="str">
        <f>MIS[[#This Row],[TRADING SYMBOL]]</f>
        <v>NIFTY2552223750PE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LONGSHORT</v>
      </c>
      <c r="AL3428" t="str">
        <f>MIS[[#This Row],[Broker]]</f>
        <v>AR</v>
      </c>
      <c r="AM3428" t="str">
        <f>MIS[[#This Row],[ClientID]]</f>
        <v>JPP690</v>
      </c>
    </row>
    <row r="3429" spans="1:39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4.9000000000000004</v>
      </c>
      <c r="AE3429">
        <f>MIS[[#This Row],[OrderAverageTradedPrice]]*MIS[[#This Row],[OrderQuantity]]</f>
        <v>1725</v>
      </c>
      <c r="AF3429">
        <f>MIS[[#This Row],[LTP]]*MIS[[#This Row],[OrderQuantity]]</f>
        <v>1470</v>
      </c>
      <c r="AG3429">
        <f>IF(MIS[[#This Row],[OrderSide]]="SELL",MIS[[#This Row],[VALUE]]-MIS[[#This Row],[LIVE_VALUE]],MIS[[#This Row],[LIVE_VALUE]]-MIS[[#This Row],[VALUE]])</f>
        <v>-255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9" t="str">
        <f>MIS[[#This Row],[TRADING SYMBOL]]</f>
        <v>NIFTY2552223750PE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LONGSHORT</v>
      </c>
      <c r="AL3429" t="str">
        <f>MIS[[#This Row],[Broker]]</f>
        <v>AR</v>
      </c>
      <c r="AM3429" t="str">
        <f>MIS[[#This Row],[ClientID]]</f>
        <v>JPS10G101</v>
      </c>
    </row>
    <row r="3430" spans="1:39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6.55</v>
      </c>
      <c r="AE3430">
        <f>MIS[[#This Row],[OrderAverageTradedPrice]]*MIS[[#This Row],[OrderQuantity]]</f>
        <v>1185</v>
      </c>
      <c r="AF3430">
        <f>MIS[[#This Row],[LTP]]*MIS[[#This Row],[OrderQuantity]]</f>
        <v>655</v>
      </c>
      <c r="AG3430">
        <f>IF(MIS[[#This Row],[OrderSide]]="SELL",MIS[[#This Row],[VALUE]]-MIS[[#This Row],[LIVE_VALUE]],MIS[[#This Row],[LIVE_VALUE]]-MIS[[#This Row],[VALUE]])</f>
        <v>-530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0" t="str">
        <f>MIS[[#This Row],[TRADING SYMBOL]]</f>
        <v>SENSEX2552084800CE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LONGSHORT</v>
      </c>
      <c r="AL3430" t="str">
        <f>MIS[[#This Row],[Broker]]</f>
        <v>AR</v>
      </c>
      <c r="AM3430" t="str">
        <f>MIS[[#This Row],[ClientID]]</f>
        <v>JPS10M103</v>
      </c>
    </row>
    <row r="3431" spans="1:39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4.9000000000000004</v>
      </c>
      <c r="AE3431">
        <f>MIS[[#This Row],[OrderAverageTradedPrice]]*MIS[[#This Row],[OrderQuantity]]</f>
        <v>431.25</v>
      </c>
      <c r="AF3431">
        <f>MIS[[#This Row],[LTP]]*MIS[[#This Row],[OrderQuantity]]</f>
        <v>367.5</v>
      </c>
      <c r="AG3431">
        <f>IF(MIS[[#This Row],[OrderSide]]="SELL",MIS[[#This Row],[VALUE]]-MIS[[#This Row],[LIVE_VALUE]],MIS[[#This Row],[LIVE_VALUE]]-MIS[[#This Row],[VALUE]])</f>
        <v>-63.75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1" t="str">
        <f>MIS[[#This Row],[TRADING SYMBOL]]</f>
        <v>NIFTY2552223750PE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LONGSHORT</v>
      </c>
      <c r="AL3431" t="str">
        <f>MIS[[#This Row],[Broker]]</f>
        <v>JM</v>
      </c>
      <c r="AM3431" t="str">
        <f>MIS[[#This Row],[ClientID]]</f>
        <v>12314526</v>
      </c>
    </row>
    <row r="3432" spans="1:39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6.55</v>
      </c>
      <c r="AE3432">
        <f>MIS[[#This Row],[OrderAverageTradedPrice]]*MIS[[#This Row],[OrderQuantity]]</f>
        <v>717</v>
      </c>
      <c r="AF3432">
        <f>MIS[[#This Row],[LTP]]*MIS[[#This Row],[OrderQuantity]]</f>
        <v>393</v>
      </c>
      <c r="AG3432">
        <f>IF(MIS[[#This Row],[OrderSide]]="SELL",MIS[[#This Row],[VALUE]]-MIS[[#This Row],[LIVE_VALUE]],MIS[[#This Row],[LIVE_VALUE]]-MIS[[#This Row],[VALUE]])</f>
        <v>-324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2" t="str">
        <f>MIS[[#This Row],[TRADING SYMBOL]]</f>
        <v>SENSEX2552084800CE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LONGSHORT</v>
      </c>
      <c r="AL3432" t="str">
        <f>MIS[[#This Row],[Broker]]</f>
        <v>AR</v>
      </c>
      <c r="AM3432" t="str">
        <f>MIS[[#This Row],[ClientID]]</f>
        <v>JPA1043</v>
      </c>
    </row>
    <row r="3433" spans="1:39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6.55</v>
      </c>
      <c r="AE3433">
        <f>MIS[[#This Row],[OrderAverageTradedPrice]]*MIS[[#This Row],[OrderQuantity]]</f>
        <v>717</v>
      </c>
      <c r="AF3433">
        <f>MIS[[#This Row],[LTP]]*MIS[[#This Row],[OrderQuantity]]</f>
        <v>393</v>
      </c>
      <c r="AG3433">
        <f>IF(MIS[[#This Row],[OrderSide]]="SELL",MIS[[#This Row],[VALUE]]-MIS[[#This Row],[LIVE_VALUE]],MIS[[#This Row],[LIVE_VALUE]]-MIS[[#This Row],[VALUE]])</f>
        <v>-324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3" t="str">
        <f>MIS[[#This Row],[TRADING SYMBOL]]</f>
        <v>SENSEX2552084800CE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LONGSHORT</v>
      </c>
      <c r="AL3433" t="str">
        <f>MIS[[#This Row],[Broker]]</f>
        <v>AR</v>
      </c>
      <c r="AM3433" t="str">
        <f>MIS[[#This Row],[ClientID]]</f>
        <v>JPP690</v>
      </c>
    </row>
    <row r="3434" spans="1:39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6.55</v>
      </c>
      <c r="AE3434">
        <f>MIS[[#This Row],[OrderAverageTradedPrice]]*MIS[[#This Row],[OrderQuantity]]</f>
        <v>1195</v>
      </c>
      <c r="AF3434">
        <f>MIS[[#This Row],[LTP]]*MIS[[#This Row],[OrderQuantity]]</f>
        <v>655</v>
      </c>
      <c r="AG3434">
        <f>IF(MIS[[#This Row],[OrderSide]]="SELL",MIS[[#This Row],[VALUE]]-MIS[[#This Row],[LIVE_VALUE]],MIS[[#This Row],[LIVE_VALUE]]-MIS[[#This Row],[VALUE]])</f>
        <v>-540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4" t="str">
        <f>MIS[[#This Row],[TRADING SYMBOL]]</f>
        <v>SENSEX2552084800CE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LONGSHORT</v>
      </c>
      <c r="AL3434" t="str">
        <f>MIS[[#This Row],[Broker]]</f>
        <v>AR</v>
      </c>
      <c r="AM3434" t="str">
        <f>MIS[[#This Row],[ClientID]]</f>
        <v>JPS10G101</v>
      </c>
    </row>
    <row r="3435" spans="1:39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4.9000000000000004</v>
      </c>
      <c r="AE3435">
        <f>MIS[[#This Row],[OrderAverageTradedPrice]]*MIS[[#This Row],[OrderQuantity]]</f>
        <v>1725</v>
      </c>
      <c r="AF3435">
        <f>MIS[[#This Row],[LTP]]*MIS[[#This Row],[OrderQuantity]]</f>
        <v>1470</v>
      </c>
      <c r="AG3435">
        <f>IF(MIS[[#This Row],[OrderSide]]="SELL",MIS[[#This Row],[VALUE]]-MIS[[#This Row],[LIVE_VALUE]],MIS[[#This Row],[LIVE_VALUE]]-MIS[[#This Row],[VALUE]])</f>
        <v>-255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LONGSHORT</v>
      </c>
      <c r="AL3435" t="str">
        <f>MIS[[#This Row],[Broker]]</f>
        <v>AR</v>
      </c>
      <c r="AM3435" t="str">
        <f>MIS[[#This Row],[ClientID]]</f>
        <v>JPS1787</v>
      </c>
    </row>
    <row r="3436" spans="1:39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6.55</v>
      </c>
      <c r="AE3436">
        <f>MIS[[#This Row],[OrderAverageTradedPrice]]*MIS[[#This Row],[OrderQuantity]]</f>
        <v>1434</v>
      </c>
      <c r="AF3436">
        <f>MIS[[#This Row],[LTP]]*MIS[[#This Row],[OrderQuantity]]</f>
        <v>786</v>
      </c>
      <c r="AG3436">
        <f>IF(MIS[[#This Row],[OrderSide]]="SELL",MIS[[#This Row],[VALUE]]-MIS[[#This Row],[LIVE_VALUE]],MIS[[#This Row],[LIVE_VALUE]]-MIS[[#This Row],[VALUE]])</f>
        <v>-648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6" t="str">
        <f>MIS[[#This Row],[TRADING SYMBOL]]</f>
        <v>SENSEX2552084800CE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LONGSHORT</v>
      </c>
      <c r="AL3436" t="str">
        <f>MIS[[#This Row],[Broker]]</f>
        <v>AR</v>
      </c>
      <c r="AM3436" t="str">
        <f>MIS[[#This Row],[ClientID]]</f>
        <v>JPS1787</v>
      </c>
    </row>
    <row r="3437" spans="1:39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6.55</v>
      </c>
      <c r="AE3437">
        <f>MIS[[#This Row],[OrderAverageTradedPrice]]*MIS[[#This Row],[OrderQuantity]]</f>
        <v>239</v>
      </c>
      <c r="AF3437">
        <f>MIS[[#This Row],[LTP]]*MIS[[#This Row],[OrderQuantity]]</f>
        <v>131</v>
      </c>
      <c r="AG3437">
        <f>IF(MIS[[#This Row],[OrderSide]]="SELL",MIS[[#This Row],[VALUE]]-MIS[[#This Row],[LIVE_VALUE]],MIS[[#This Row],[LIVE_VALUE]]-MIS[[#This Row],[VALUE]])</f>
        <v>-108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7" t="str">
        <f>MIS[[#This Row],[TRADING SYMBOL]]</f>
        <v>SENSEX2552084800CE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LONGSHORT</v>
      </c>
      <c r="AL3437" t="str">
        <f>MIS[[#This Row],[Broker]]</f>
        <v>IIFL</v>
      </c>
      <c r="AM3437" t="str">
        <f>MIS[[#This Row],[ClientID]]</f>
        <v>FINE1M02</v>
      </c>
    </row>
    <row r="3438" spans="1:39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6.55</v>
      </c>
      <c r="AE3438">
        <f>MIS[[#This Row],[OrderAverageTradedPrice]]*MIS[[#This Row],[OrderQuantity]]</f>
        <v>239</v>
      </c>
      <c r="AF3438">
        <f>MIS[[#This Row],[LTP]]*MIS[[#This Row],[OrderQuantity]]</f>
        <v>131</v>
      </c>
      <c r="AG3438">
        <f>IF(MIS[[#This Row],[OrderSide]]="SELL",MIS[[#This Row],[VALUE]]-MIS[[#This Row],[LIVE_VALUE]],MIS[[#This Row],[LIVE_VALUE]]-MIS[[#This Row],[VALUE]])</f>
        <v>-108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8" t="str">
        <f>MIS[[#This Row],[TRADING SYMBOL]]</f>
        <v>SENSEX2552084800CE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LONGSHORT</v>
      </c>
      <c r="AL3438" t="str">
        <f>MIS[[#This Row],[Broker]]</f>
        <v>JM</v>
      </c>
      <c r="AM3438" t="str">
        <f>MIS[[#This Row],[ClientID]]</f>
        <v>12314526</v>
      </c>
    </row>
    <row r="3439" spans="1:39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6.55</v>
      </c>
      <c r="AE3439">
        <f>MIS[[#This Row],[OrderAverageTradedPrice]]*MIS[[#This Row],[OrderQuantity]]</f>
        <v>239</v>
      </c>
      <c r="AF3439">
        <f>MIS[[#This Row],[LTP]]*MIS[[#This Row],[OrderQuantity]]</f>
        <v>131</v>
      </c>
      <c r="AG3439">
        <f>IF(MIS[[#This Row],[OrderSide]]="SELL",MIS[[#This Row],[VALUE]]-MIS[[#This Row],[LIVE_VALUE]],MIS[[#This Row],[LIVE_VALUE]]-MIS[[#This Row],[VALUE]])</f>
        <v>-108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9" t="str">
        <f>MIS[[#This Row],[TRADING SYMBOL]]</f>
        <v>SENSEX2552084800CE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LONGSHORT</v>
      </c>
      <c r="AL3439" t="str">
        <f>MIS[[#This Row],[Broker]]</f>
        <v>MO</v>
      </c>
      <c r="AM3439" t="str">
        <f>MIS[[#This Row],[ClientID]]</f>
        <v>OMDLAS1234</v>
      </c>
    </row>
    <row r="3440" spans="1:39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4.9000000000000004</v>
      </c>
      <c r="AE3440">
        <f>MIS[[#This Row],[OrderAverageTradedPrice]]*MIS[[#This Row],[OrderQuantity]]</f>
        <v>2587.5</v>
      </c>
      <c r="AF3440">
        <f>MIS[[#This Row],[LTP]]*MIS[[#This Row],[OrderQuantity]]</f>
        <v>2205</v>
      </c>
      <c r="AG3440">
        <f>IF(MIS[[#This Row],[OrderSide]]="SELL",MIS[[#This Row],[VALUE]]-MIS[[#This Row],[LIVE_VALUE]],MIS[[#This Row],[LIVE_VALUE]]-MIS[[#This Row],[VALUE]])</f>
        <v>-382.5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0" t="str">
        <f>MIS[[#This Row],[TRADING SYMBOL]]</f>
        <v>NIFTY2552223750PE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LONGSHORT</v>
      </c>
      <c r="AL3440" t="str">
        <f>MIS[[#This Row],[Broker]]</f>
        <v>MO</v>
      </c>
      <c r="AM3440" t="str">
        <f>MIS[[#This Row],[ClientID]]</f>
        <v>SHSS083</v>
      </c>
    </row>
    <row r="3441" spans="1:39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4.9000000000000004</v>
      </c>
      <c r="AE3441">
        <f>MIS[[#This Row],[OrderAverageTradedPrice]]*MIS[[#This Row],[OrderQuantity]]</f>
        <v>2156.25</v>
      </c>
      <c r="AF3441">
        <f>MIS[[#This Row],[LTP]]*MIS[[#This Row],[OrderQuantity]]</f>
        <v>1837.5000000000002</v>
      </c>
      <c r="AG3441">
        <f>IF(MIS[[#This Row],[OrderSide]]="SELL",MIS[[#This Row],[VALUE]]-MIS[[#This Row],[LIVE_VALUE]],MIS[[#This Row],[LIVE_VALUE]]-MIS[[#This Row],[VALUE]])</f>
        <v>-318.74999999999977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1" t="str">
        <f>MIS[[#This Row],[TRADING SYMBOL]]</f>
        <v>NIFTY2552223750PE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LONGSHORT</v>
      </c>
      <c r="AL3441" t="str">
        <f>MIS[[#This Row],[Broker]]</f>
        <v>JM</v>
      </c>
      <c r="AM3441" t="str">
        <f>MIS[[#This Row],[ClientID]]</f>
        <v>12314927</v>
      </c>
    </row>
    <row r="3442" spans="1:39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6.55</v>
      </c>
      <c r="AE3442">
        <f>MIS[[#This Row],[OrderAverageTradedPrice]]*MIS[[#This Row],[OrderQuantity]]</f>
        <v>1928</v>
      </c>
      <c r="AF3442">
        <f>MIS[[#This Row],[LTP]]*MIS[[#This Row],[OrderQuantity]]</f>
        <v>1048</v>
      </c>
      <c r="AG3442">
        <f>IF(MIS[[#This Row],[OrderSide]]="SELL",MIS[[#This Row],[VALUE]]-MIS[[#This Row],[LIVE_VALUE]],MIS[[#This Row],[LIVE_VALUE]]-MIS[[#This Row],[VALUE]])</f>
        <v>-880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2" t="str">
        <f>MIS[[#This Row],[TRADING SYMBOL]]</f>
        <v>SENSEX2552084800CE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LONGSHORT</v>
      </c>
      <c r="AL3442" t="str">
        <f>MIS[[#This Row],[Broker]]</f>
        <v>JM</v>
      </c>
      <c r="AM3442" t="str">
        <f>MIS[[#This Row],[ClientID]]</f>
        <v>12314927</v>
      </c>
    </row>
    <row r="3443" spans="1:39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6.55</v>
      </c>
      <c r="AE3443">
        <f>MIS[[#This Row],[OrderAverageTradedPrice]]*MIS[[#This Row],[OrderQuantity]]</f>
        <v>2390</v>
      </c>
      <c r="AF3443">
        <f>MIS[[#This Row],[LTP]]*MIS[[#This Row],[OrderQuantity]]</f>
        <v>1310</v>
      </c>
      <c r="AG3443">
        <f>IF(MIS[[#This Row],[OrderSide]]="SELL",MIS[[#This Row],[VALUE]]-MIS[[#This Row],[LIVE_VALUE]],MIS[[#This Row],[LIVE_VALUE]]-MIS[[#This Row],[VALUE]])</f>
        <v>-1080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3" t="str">
        <f>MIS[[#This Row],[TRADING SYMBOL]]</f>
        <v>SENSEX2552084800CE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LONGSHORT</v>
      </c>
      <c r="AL3443" t="str">
        <f>MIS[[#This Row],[Broker]]</f>
        <v>MO</v>
      </c>
      <c r="AM3443" t="str">
        <f>MIS[[#This Row],[ClientID]]</f>
        <v>SHSS083</v>
      </c>
    </row>
    <row r="3444" spans="1:39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168.75</v>
      </c>
      <c r="AE3444">
        <f>MIS[[#This Row],[OrderAverageTradedPrice]]*MIS[[#This Row],[OrderQuantity]]</f>
        <v>45000</v>
      </c>
      <c r="AF3444">
        <f>MIS[[#This Row],[LTP]]*MIS[[#This Row],[OrderQuantity]]</f>
        <v>37968.75</v>
      </c>
      <c r="AG3444">
        <f>IF(MIS[[#This Row],[OrderSide]]="SELL",MIS[[#This Row],[VALUE]]-MIS[[#This Row],[LIVE_VALUE]],MIS[[#This Row],[LIVE_VALUE]]-MIS[[#This Row],[VALUE]])</f>
        <v>-7031.25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4" t="str">
        <f>MIS[[#This Row],[TRADING SYMBOL]]</f>
        <v>NIFTY2552225000CE</v>
      </c>
      <c r="AJ3444" t="str">
        <f>IF(RIGHT(MIS[[#This Row],[Main/Hedge]],4)="MAIN","MAIN","HEDGE")</f>
        <v>MAIN</v>
      </c>
      <c r="AK3444" t="str" cm="1">
        <f t="array" ref="AK3444">_xlfn._xlws.FILTER(Table4[Column1],ISNUMBER(SEARCH(Table4[Column1],MIS[[#This Row],[OrderUniqueIdentifier]])),"")</f>
        <v>VWAP</v>
      </c>
      <c r="AL3444" t="str">
        <f>MIS[[#This Row],[Broker]]</f>
        <v>AR</v>
      </c>
      <c r="AM3444" t="str">
        <f>MIS[[#This Row],[ClientID]]</f>
        <v>GDL1R112</v>
      </c>
    </row>
    <row r="3445" spans="1:39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168.75</v>
      </c>
      <c r="AE3445">
        <f>MIS[[#This Row],[OrderAverageTradedPrice]]*MIS[[#This Row],[OrderQuantity]]</f>
        <v>45000</v>
      </c>
      <c r="AF3445">
        <f>MIS[[#This Row],[LTP]]*MIS[[#This Row],[OrderQuantity]]</f>
        <v>37968.75</v>
      </c>
      <c r="AG3445">
        <f>IF(MIS[[#This Row],[OrderSide]]="SELL",MIS[[#This Row],[VALUE]]-MIS[[#This Row],[LIVE_VALUE]],MIS[[#This Row],[LIVE_VALUE]]-MIS[[#This Row],[VALUE]])</f>
        <v>-7031.25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5" t="str">
        <f>MIS[[#This Row],[TRADING SYMBOL]]</f>
        <v>NIFTY2552225000CE</v>
      </c>
      <c r="AJ3445" t="str">
        <f>IF(RIGHT(MIS[[#This Row],[Main/Hedge]],4)="MAIN","MAIN","HEDGE")</f>
        <v>MAIN</v>
      </c>
      <c r="AK3445" t="str" cm="1">
        <f t="array" ref="AK3445">_xlfn._xlws.FILTER(Table4[Column1],ISNUMBER(SEARCH(Table4[Column1],MIS[[#This Row],[OrderUniqueIdentifier]])),"")</f>
        <v>VWAP</v>
      </c>
      <c r="AL3445" t="str">
        <f>MIS[[#This Row],[Broker]]</f>
        <v>AR</v>
      </c>
      <c r="AM3445" t="str">
        <f>MIS[[#This Row],[ClientID]]</f>
        <v>GDLC2R124</v>
      </c>
    </row>
    <row r="3446" spans="1:39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168.75</v>
      </c>
      <c r="AE3446">
        <f>MIS[[#This Row],[OrderAverageTradedPrice]]*MIS[[#This Row],[OrderQuantity]]</f>
        <v>135000</v>
      </c>
      <c r="AF3446">
        <f>MIS[[#This Row],[LTP]]*MIS[[#This Row],[OrderQuantity]]</f>
        <v>113906.25</v>
      </c>
      <c r="AG3446">
        <f>IF(MIS[[#This Row],[OrderSide]]="SELL",MIS[[#This Row],[VALUE]]-MIS[[#This Row],[LIVE_VALUE]],MIS[[#This Row],[LIVE_VALUE]]-MIS[[#This Row],[VALUE]])</f>
        <v>-21093.75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6" t="str">
        <f>MIS[[#This Row],[TRADING SYMBOL]]</f>
        <v>NIFTY2552225000CE</v>
      </c>
      <c r="AJ3446" t="str">
        <f>IF(RIGHT(MIS[[#This Row],[Main/Hedge]],4)="MAIN","MAIN","HEDGE")</f>
        <v>MAIN</v>
      </c>
      <c r="AK3446" t="str" cm="1">
        <f t="array" ref="AK3446">_xlfn._xlws.FILTER(Table4[Column1],ISNUMBER(SEARCH(Table4[Column1],MIS[[#This Row],[OrderUniqueIdentifier]])),"")</f>
        <v>VWAP</v>
      </c>
      <c r="AL3446" t="str">
        <f>MIS[[#This Row],[Broker]]</f>
        <v>AR</v>
      </c>
      <c r="AM3446" t="str">
        <f>MIS[[#This Row],[ClientID]]</f>
        <v>GDLP1S332</v>
      </c>
    </row>
    <row r="3447" spans="1:39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168.75</v>
      </c>
      <c r="AE3447">
        <f>MIS[[#This Row],[OrderAverageTradedPrice]]*MIS[[#This Row],[OrderQuantity]]</f>
        <v>210000</v>
      </c>
      <c r="AF3447">
        <f>MIS[[#This Row],[LTP]]*MIS[[#This Row],[OrderQuantity]]</f>
        <v>177187.5</v>
      </c>
      <c r="AG3447">
        <f>IF(MIS[[#This Row],[OrderSide]]="SELL",MIS[[#This Row],[VALUE]]-MIS[[#This Row],[LIVE_VALUE]],MIS[[#This Row],[LIVE_VALUE]]-MIS[[#This Row],[VALUE]])</f>
        <v>-32812.5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7" t="str">
        <f>MIS[[#This Row],[TRADING SYMBOL]]</f>
        <v>NIFTY2552225000CE</v>
      </c>
      <c r="AJ3447" t="str">
        <f>IF(RIGHT(MIS[[#This Row],[Main/Hedge]],4)="MAIN","MAIN","HEDGE")</f>
        <v>MAIN</v>
      </c>
      <c r="AK3447" t="str" cm="1">
        <f t="array" ref="AK3447">_xlfn._xlws.FILTER(Table4[Column1],ISNUMBER(SEARCH(Table4[Column1],MIS[[#This Row],[OrderUniqueIdentifier]])),"")</f>
        <v>VWAP</v>
      </c>
      <c r="AL3447" t="str">
        <f>MIS[[#This Row],[Broker]]</f>
        <v>AR</v>
      </c>
      <c r="AM3447" t="str">
        <f>MIS[[#This Row],[ClientID]]</f>
        <v>GKOHN3R110</v>
      </c>
    </row>
    <row r="3448" spans="1:39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168.75</v>
      </c>
      <c r="AE3448">
        <f>MIS[[#This Row],[OrderAverageTradedPrice]]*MIS[[#This Row],[OrderQuantity]]</f>
        <v>45000</v>
      </c>
      <c r="AF3448">
        <f>MIS[[#This Row],[LTP]]*MIS[[#This Row],[OrderQuantity]]</f>
        <v>37968.75</v>
      </c>
      <c r="AG3448">
        <f>IF(MIS[[#This Row],[OrderSide]]="SELL",MIS[[#This Row],[VALUE]]-MIS[[#This Row],[LIVE_VALUE]],MIS[[#This Row],[LIVE_VALUE]]-MIS[[#This Row],[VALUE]])</f>
        <v>-7031.25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8" t="str">
        <f>MIS[[#This Row],[TRADING SYMBOL]]</f>
        <v>NIFTY2552225000CE</v>
      </c>
      <c r="AJ3448" t="str">
        <f>IF(RIGHT(MIS[[#This Row],[Main/Hedge]],4)="MAIN","MAIN","HEDGE")</f>
        <v>MAIN</v>
      </c>
      <c r="AK3448" t="str" cm="1">
        <f t="array" ref="AK3448">_xlfn._xlws.FILTER(Table4[Column1],ISNUMBER(SEARCH(Table4[Column1],MIS[[#This Row],[OrderUniqueIdentifier]])),"")</f>
        <v>VWAP</v>
      </c>
      <c r="AL3448" t="str">
        <f>MIS[[#This Row],[Broker]]</f>
        <v>AR</v>
      </c>
      <c r="AM3448" t="str">
        <f>MIS[[#This Row],[ClientID]]</f>
        <v>GKOHNA327</v>
      </c>
    </row>
    <row r="3449" spans="1:39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168.75</v>
      </c>
      <c r="AE3449">
        <f>MIS[[#This Row],[OrderAverageTradedPrice]]*MIS[[#This Row],[OrderQuantity]]</f>
        <v>90000</v>
      </c>
      <c r="AF3449">
        <f>MIS[[#This Row],[LTP]]*MIS[[#This Row],[OrderQuantity]]</f>
        <v>75937.5</v>
      </c>
      <c r="AG3449">
        <f>IF(MIS[[#This Row],[OrderSide]]="SELL",MIS[[#This Row],[VALUE]]-MIS[[#This Row],[LIVE_VALUE]],MIS[[#This Row],[LIVE_VALUE]]-MIS[[#This Row],[VALUE]])</f>
        <v>-14062.5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9" t="str">
        <f>MIS[[#This Row],[TRADING SYMBOL]]</f>
        <v>NIFTY2552225000CE</v>
      </c>
      <c r="AJ3449" t="str">
        <f>IF(RIGHT(MIS[[#This Row],[Main/Hedge]],4)="MAIN","MAIN","HEDGE")</f>
        <v>MAIN</v>
      </c>
      <c r="AK3449" t="str" cm="1">
        <f t="array" ref="AK3449">_xlfn._xlws.FILTER(Table4[Column1],ISNUMBER(SEARCH(Table4[Column1],MIS[[#This Row],[OrderUniqueIdentifier]])),"")</f>
        <v>VWAP</v>
      </c>
      <c r="AL3449" t="str">
        <f>MIS[[#This Row],[Broker]]</f>
        <v>AR</v>
      </c>
      <c r="AM3449" t="str">
        <f>MIS[[#This Row],[ClientID]]</f>
        <v>GKOHNS211</v>
      </c>
    </row>
    <row r="3450" spans="1:39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168.75</v>
      </c>
      <c r="AE3450">
        <f>MIS[[#This Row],[OrderAverageTradedPrice]]*MIS[[#This Row],[OrderQuantity]]</f>
        <v>45000</v>
      </c>
      <c r="AF3450">
        <f>MIS[[#This Row],[LTP]]*MIS[[#This Row],[OrderQuantity]]</f>
        <v>37968.75</v>
      </c>
      <c r="AG3450">
        <f>IF(MIS[[#This Row],[OrderSide]]="SELL",MIS[[#This Row],[VALUE]]-MIS[[#This Row],[LIVE_VALUE]],MIS[[#This Row],[LIVE_VALUE]]-MIS[[#This Row],[VALUE]])</f>
        <v>-7031.25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0" t="str">
        <f>MIS[[#This Row],[TRADING SYMBOL]]</f>
        <v>NIFTY2552225000CE</v>
      </c>
      <c r="AJ3450" t="str">
        <f>IF(RIGHT(MIS[[#This Row],[Main/Hedge]],4)="MAIN","MAIN","HEDGE")</f>
        <v>MAIN</v>
      </c>
      <c r="AK3450" t="str" cm="1">
        <f t="array" ref="AK3450">_xlfn._xlws.FILTER(Table4[Column1],ISNUMBER(SEARCH(Table4[Column1],MIS[[#This Row],[OrderUniqueIdentifier]])),"")</f>
        <v>VWAP</v>
      </c>
      <c r="AL3450" t="str">
        <f>MIS[[#This Row],[Broker]]</f>
        <v>AR</v>
      </c>
      <c r="AM3450" t="str">
        <f>MIS[[#This Row],[ClientID]]</f>
        <v>HOT133</v>
      </c>
    </row>
    <row r="3451" spans="1:39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168.75</v>
      </c>
      <c r="AE3451">
        <f>MIS[[#This Row],[OrderAverageTradedPrice]]*MIS[[#This Row],[OrderQuantity]]</f>
        <v>30000</v>
      </c>
      <c r="AF3451">
        <f>MIS[[#This Row],[LTP]]*MIS[[#This Row],[OrderQuantity]]</f>
        <v>25312.5</v>
      </c>
      <c r="AG3451">
        <f>IF(MIS[[#This Row],[OrderSide]]="SELL",MIS[[#This Row],[VALUE]]-MIS[[#This Row],[LIVE_VALUE]],MIS[[#This Row],[LIVE_VALUE]]-MIS[[#This Row],[VALUE]])</f>
        <v>-4687.5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1" t="str">
        <f>MIS[[#This Row],[TRADING SYMBOL]]</f>
        <v>NIFTY2552225000CE</v>
      </c>
      <c r="AJ3451" t="str">
        <f>IF(RIGHT(MIS[[#This Row],[Main/Hedge]],4)="MAIN","MAIN","HEDGE")</f>
        <v>MAIN</v>
      </c>
      <c r="AK3451" t="str" cm="1">
        <f t="array" ref="AK3451">_xlfn._xlws.FILTER(Table4[Column1],ISNUMBER(SEARCH(Table4[Column1],MIS[[#This Row],[OrderUniqueIdentifier]])),"")</f>
        <v>VWAP</v>
      </c>
      <c r="AL3451" t="str">
        <f>MIS[[#This Row],[Broker]]</f>
        <v>AR</v>
      </c>
      <c r="AM3451" t="str">
        <f>MIS[[#This Row],[ClientID]]</f>
        <v>HYD5K129</v>
      </c>
    </row>
    <row r="3452" spans="1:39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168.75</v>
      </c>
      <c r="AE3452">
        <f>MIS[[#This Row],[OrderAverageTradedPrice]]*MIS[[#This Row],[OrderQuantity]]</f>
        <v>45000</v>
      </c>
      <c r="AF3452">
        <f>MIS[[#This Row],[LTP]]*MIS[[#This Row],[OrderQuantity]]</f>
        <v>37968.75</v>
      </c>
      <c r="AG3452">
        <f>IF(MIS[[#This Row],[OrderSide]]="SELL",MIS[[#This Row],[VALUE]]-MIS[[#This Row],[LIVE_VALUE]],MIS[[#This Row],[LIVE_VALUE]]-MIS[[#This Row],[VALUE]])</f>
        <v>-7031.25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2" t="str">
        <f>MIS[[#This Row],[TRADING SYMBOL]]</f>
        <v>NIFTY2552225000CE</v>
      </c>
      <c r="AJ3452" t="str">
        <f>IF(RIGHT(MIS[[#This Row],[Main/Hedge]],4)="MAIN","MAIN","HEDGE")</f>
        <v>MAIN</v>
      </c>
      <c r="AK3452" t="str" cm="1">
        <f t="array" ref="AK3452">_xlfn._xlws.FILTER(Table4[Column1],ISNUMBER(SEARCH(Table4[Column1],MIS[[#This Row],[OrderUniqueIdentifier]])),"")</f>
        <v>VWAP</v>
      </c>
      <c r="AL3452" t="str">
        <f>MIS[[#This Row],[Broker]]</f>
        <v>AR</v>
      </c>
      <c r="AM3452" t="str">
        <f>MIS[[#This Row],[ClientID]]</f>
        <v>JPA1043</v>
      </c>
    </row>
    <row r="3453" spans="1:39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168.75</v>
      </c>
      <c r="AE3453">
        <f>MIS[[#This Row],[OrderAverageTradedPrice]]*MIS[[#This Row],[OrderQuantity]]</f>
        <v>15000</v>
      </c>
      <c r="AF3453">
        <f>MIS[[#This Row],[LTP]]*MIS[[#This Row],[OrderQuantity]]</f>
        <v>12656.25</v>
      </c>
      <c r="AG3453">
        <f>IF(MIS[[#This Row],[OrderSide]]="SELL",MIS[[#This Row],[VALUE]]-MIS[[#This Row],[LIVE_VALUE]],MIS[[#This Row],[LIVE_VALUE]]-MIS[[#This Row],[VALUE]])</f>
        <v>-2343.75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3" t="str">
        <f>MIS[[#This Row],[TRADING SYMBOL]]</f>
        <v>NIFTY2552225000CE</v>
      </c>
      <c r="AJ3453" t="str">
        <f>IF(RIGHT(MIS[[#This Row],[Main/Hedge]],4)="MAIN","MAIN","HEDGE")</f>
        <v>MAIN</v>
      </c>
      <c r="AK3453" t="str" cm="1">
        <f t="array" ref="AK3453">_xlfn._xlws.FILTER(Table4[Column1],ISNUMBER(SEARCH(Table4[Column1],MIS[[#This Row],[OrderUniqueIdentifier]])),"")</f>
        <v>VWAP</v>
      </c>
      <c r="AL3453" t="str">
        <f>MIS[[#This Row],[Broker]]</f>
        <v>AR</v>
      </c>
      <c r="AM3453" t="str">
        <f>MIS[[#This Row],[ClientID]]</f>
        <v>JPF1A104</v>
      </c>
    </row>
    <row r="3454" spans="1:39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168.75</v>
      </c>
      <c r="AE3454">
        <f>MIS[[#This Row],[OrderAverageTradedPrice]]*MIS[[#This Row],[OrderQuantity]]</f>
        <v>60000</v>
      </c>
      <c r="AF3454">
        <f>MIS[[#This Row],[LTP]]*MIS[[#This Row],[OrderQuantity]]</f>
        <v>50625</v>
      </c>
      <c r="AG3454">
        <f>IF(MIS[[#This Row],[OrderSide]]="SELL",MIS[[#This Row],[VALUE]]-MIS[[#This Row],[LIVE_VALUE]],MIS[[#This Row],[LIVE_VALUE]]-MIS[[#This Row],[VALUE]])</f>
        <v>-9375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4" t="str">
        <f>MIS[[#This Row],[TRADING SYMBOL]]</f>
        <v>NIFTY2552225000CE</v>
      </c>
      <c r="AJ3454" t="str">
        <f>IF(RIGHT(MIS[[#This Row],[Main/Hedge]],4)="MAIN","MAIN","HEDGE")</f>
        <v>MAIN</v>
      </c>
      <c r="AK3454" t="str" cm="1">
        <f t="array" ref="AK3454">_xlfn._xlws.FILTER(Table4[Column1],ISNUMBER(SEARCH(Table4[Column1],MIS[[#This Row],[OrderUniqueIdentifier]])),"")</f>
        <v>VWAP</v>
      </c>
      <c r="AL3454" t="str">
        <f>MIS[[#This Row],[Broker]]</f>
        <v>AR</v>
      </c>
      <c r="AM3454" t="str">
        <f>MIS[[#This Row],[ClientID]]</f>
        <v>JPF1A119</v>
      </c>
    </row>
    <row r="3455" spans="1:39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168.75</v>
      </c>
      <c r="AE3455">
        <f>MIS[[#This Row],[OrderAverageTradedPrice]]*MIS[[#This Row],[OrderQuantity]]</f>
        <v>30000</v>
      </c>
      <c r="AF3455">
        <f>MIS[[#This Row],[LTP]]*MIS[[#This Row],[OrderQuantity]]</f>
        <v>25312.5</v>
      </c>
      <c r="AG3455">
        <f>IF(MIS[[#This Row],[OrderSide]]="SELL",MIS[[#This Row],[VALUE]]-MIS[[#This Row],[LIVE_VALUE]],MIS[[#This Row],[LIVE_VALUE]]-MIS[[#This Row],[VALUE]])</f>
        <v>-4687.5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5" t="str">
        <f>MIS[[#This Row],[TRADING SYMBOL]]</f>
        <v>NIFTY2552225000CE</v>
      </c>
      <c r="AJ3455" t="str">
        <f>IF(RIGHT(MIS[[#This Row],[Main/Hedge]],4)="MAIN","MAIN","HEDGE")</f>
        <v>MAIN</v>
      </c>
      <c r="AK3455" t="str" cm="1">
        <f t="array" ref="AK3455">_xlfn._xlws.FILTER(Table4[Column1],ISNUMBER(SEARCH(Table4[Column1],MIS[[#This Row],[OrderUniqueIdentifier]])),"")</f>
        <v>VWAP</v>
      </c>
      <c r="AL3455" t="str">
        <f>MIS[[#This Row],[Broker]]</f>
        <v>AR</v>
      </c>
      <c r="AM3455" t="str">
        <f>MIS[[#This Row],[ClientID]]</f>
        <v>JPF1A121</v>
      </c>
    </row>
    <row r="3456" spans="1:39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168.75</v>
      </c>
      <c r="AE3456">
        <f>MIS[[#This Row],[OrderAverageTradedPrice]]*MIS[[#This Row],[OrderQuantity]]</f>
        <v>15000</v>
      </c>
      <c r="AF3456">
        <f>MIS[[#This Row],[LTP]]*MIS[[#This Row],[OrderQuantity]]</f>
        <v>12656.25</v>
      </c>
      <c r="AG3456">
        <f>IF(MIS[[#This Row],[OrderSide]]="SELL",MIS[[#This Row],[VALUE]]-MIS[[#This Row],[LIVE_VALUE]],MIS[[#This Row],[LIVE_VALUE]]-MIS[[#This Row],[VALUE]])</f>
        <v>-2343.75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6" t="str">
        <f>MIS[[#This Row],[TRADING SYMBOL]]</f>
        <v>NIFTY2552225000CE</v>
      </c>
      <c r="AJ3456" t="str">
        <f>IF(RIGHT(MIS[[#This Row],[Main/Hedge]],4)="MAIN","MAIN","HEDGE")</f>
        <v>MAIN</v>
      </c>
      <c r="AK3456" t="str" cm="1">
        <f t="array" ref="AK3456">_xlfn._xlws.FILTER(Table4[Column1],ISNUMBER(SEARCH(Table4[Column1],MIS[[#This Row],[OrderUniqueIdentifier]])),"")</f>
        <v>VWAP</v>
      </c>
      <c r="AL3456" t="str">
        <f>MIS[[#This Row],[Broker]]</f>
        <v>AR</v>
      </c>
      <c r="AM3456" t="str">
        <f>MIS[[#This Row],[ClientID]]</f>
        <v>JPF1A122</v>
      </c>
    </row>
    <row r="3457" spans="1:39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168.75</v>
      </c>
      <c r="AE3457">
        <f>MIS[[#This Row],[OrderAverageTradedPrice]]*MIS[[#This Row],[OrderQuantity]]</f>
        <v>30000</v>
      </c>
      <c r="AF3457">
        <f>MIS[[#This Row],[LTP]]*MIS[[#This Row],[OrderQuantity]]</f>
        <v>25312.5</v>
      </c>
      <c r="AG3457">
        <f>IF(MIS[[#This Row],[OrderSide]]="SELL",MIS[[#This Row],[VALUE]]-MIS[[#This Row],[LIVE_VALUE]],MIS[[#This Row],[LIVE_VALUE]]-MIS[[#This Row],[VALUE]])</f>
        <v>-4687.5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7" t="str">
        <f>MIS[[#This Row],[TRADING SYMBOL]]</f>
        <v>NIFTY2552225000CE</v>
      </c>
      <c r="AJ3457" t="str">
        <f>IF(RIGHT(MIS[[#This Row],[Main/Hedge]],4)="MAIN","MAIN","HEDGE")</f>
        <v>MAIN</v>
      </c>
      <c r="AK3457" t="str" cm="1">
        <f t="array" ref="AK3457">_xlfn._xlws.FILTER(Table4[Column1],ISNUMBER(SEARCH(Table4[Column1],MIS[[#This Row],[OrderUniqueIdentifier]])),"")</f>
        <v>VWAP</v>
      </c>
      <c r="AL3457" t="str">
        <f>MIS[[#This Row],[Broker]]</f>
        <v>AR</v>
      </c>
      <c r="AM3457" t="str">
        <f>MIS[[#This Row],[ClientID]]</f>
        <v>JPF1A184</v>
      </c>
    </row>
    <row r="3458" spans="1:39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168.75</v>
      </c>
      <c r="AE3458">
        <f>MIS[[#This Row],[OrderAverageTradedPrice]]*MIS[[#This Row],[OrderQuantity]]</f>
        <v>59988.75</v>
      </c>
      <c r="AF3458">
        <f>MIS[[#This Row],[LTP]]*MIS[[#This Row],[OrderQuantity]]</f>
        <v>50625</v>
      </c>
      <c r="AG3458">
        <f>IF(MIS[[#This Row],[OrderSide]]="SELL",MIS[[#This Row],[VALUE]]-MIS[[#This Row],[LIVE_VALUE]],MIS[[#This Row],[LIVE_VALUE]]-MIS[[#This Row],[VALUE]])</f>
        <v>-9363.75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8" t="str">
        <f>MIS[[#This Row],[TRADING SYMBOL]]</f>
        <v>NIFTY2552225000CE</v>
      </c>
      <c r="AJ3458" t="str">
        <f>IF(RIGHT(MIS[[#This Row],[Main/Hedge]],4)="MAIN","MAIN","HEDGE")</f>
        <v>MAIN</v>
      </c>
      <c r="AK3458" t="str" cm="1">
        <f t="array" ref="AK3458">_xlfn._xlws.FILTER(Table4[Column1],ISNUMBER(SEARCH(Table4[Column1],MIS[[#This Row],[OrderUniqueIdentifier]])),"")</f>
        <v>VWAP</v>
      </c>
      <c r="AL3458" t="str">
        <f>MIS[[#This Row],[Broker]]</f>
        <v>AR</v>
      </c>
      <c r="AM3458" t="str">
        <f>MIS[[#This Row],[ClientID]]</f>
        <v>JPF1A187</v>
      </c>
    </row>
    <row r="3459" spans="1:39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168.75</v>
      </c>
      <c r="AE3459">
        <f>MIS[[#This Row],[OrderAverageTradedPrice]]*MIS[[#This Row],[OrderQuantity]]</f>
        <v>15000</v>
      </c>
      <c r="AF3459">
        <f>MIS[[#This Row],[LTP]]*MIS[[#This Row],[OrderQuantity]]</f>
        <v>12656.25</v>
      </c>
      <c r="AG3459">
        <f>IF(MIS[[#This Row],[OrderSide]]="SELL",MIS[[#This Row],[VALUE]]-MIS[[#This Row],[LIVE_VALUE]],MIS[[#This Row],[LIVE_VALUE]]-MIS[[#This Row],[VALUE]])</f>
        <v>-2343.75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9" t="str">
        <f>MIS[[#This Row],[TRADING SYMBOL]]</f>
        <v>NIFTY2552225000CE</v>
      </c>
      <c r="AJ3459" t="str">
        <f>IF(RIGHT(MIS[[#This Row],[Main/Hedge]],4)="MAIN","MAIN","HEDGE")</f>
        <v>MAIN</v>
      </c>
      <c r="AK3459" t="str" cm="1">
        <f t="array" ref="AK3459">_xlfn._xlws.FILTER(Table4[Column1],ISNUMBER(SEARCH(Table4[Column1],MIS[[#This Row],[OrderUniqueIdentifier]])),"")</f>
        <v>VWAP</v>
      </c>
      <c r="AL3459" t="str">
        <f>MIS[[#This Row],[Broker]]</f>
        <v>AR</v>
      </c>
      <c r="AM3459" t="str">
        <f>MIS[[#This Row],[ClientID]]</f>
        <v>JPF1A188</v>
      </c>
    </row>
    <row r="3460" spans="1:39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168.75</v>
      </c>
      <c r="AE3460">
        <f>MIS[[#This Row],[OrderAverageTradedPrice]]*MIS[[#This Row],[OrderQuantity]]</f>
        <v>90000</v>
      </c>
      <c r="AF3460">
        <f>MIS[[#This Row],[LTP]]*MIS[[#This Row],[OrderQuantity]]</f>
        <v>75937.5</v>
      </c>
      <c r="AG3460">
        <f>IF(MIS[[#This Row],[OrderSide]]="SELL",MIS[[#This Row],[VALUE]]-MIS[[#This Row],[LIVE_VALUE]],MIS[[#This Row],[LIVE_VALUE]]-MIS[[#This Row],[VALUE]])</f>
        <v>-14062.5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0" t="str">
        <f>MIS[[#This Row],[TRADING SYMBOL]]</f>
        <v>NIFTY2552225000CE</v>
      </c>
      <c r="AJ3460" t="str">
        <f>IF(RIGHT(MIS[[#This Row],[Main/Hedge]],4)="MAIN","MAIN","HEDGE")</f>
        <v>MAIN</v>
      </c>
      <c r="AK3460" t="str" cm="1">
        <f t="array" ref="AK3460">_xlfn._xlws.FILTER(Table4[Column1],ISNUMBER(SEARCH(Table4[Column1],MIS[[#This Row],[OrderUniqueIdentifier]])),"")</f>
        <v>VWAP</v>
      </c>
      <c r="AL3460" t="str">
        <f>MIS[[#This Row],[Broker]]</f>
        <v>AR</v>
      </c>
      <c r="AM3460" t="str">
        <f>MIS[[#This Row],[ClientID]]</f>
        <v>JPF1A195</v>
      </c>
    </row>
    <row r="3461" spans="1:39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168.75</v>
      </c>
      <c r="AE3461">
        <f>MIS[[#This Row],[OrderAverageTradedPrice]]*MIS[[#This Row],[OrderQuantity]]</f>
        <v>210000</v>
      </c>
      <c r="AF3461">
        <f>MIS[[#This Row],[LTP]]*MIS[[#This Row],[OrderQuantity]]</f>
        <v>177187.5</v>
      </c>
      <c r="AG3461">
        <f>IF(MIS[[#This Row],[OrderSide]]="SELL",MIS[[#This Row],[VALUE]]-MIS[[#This Row],[LIVE_VALUE]],MIS[[#This Row],[LIVE_VALUE]]-MIS[[#This Row],[VALUE]])</f>
        <v>-32812.5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1" t="str">
        <f>MIS[[#This Row],[TRADING SYMBOL]]</f>
        <v>NIFTY2552225000CE</v>
      </c>
      <c r="AJ3461" t="str">
        <f>IF(RIGHT(MIS[[#This Row],[Main/Hedge]],4)="MAIN","MAIN","HEDGE")</f>
        <v>MAIN</v>
      </c>
      <c r="AK3461" t="str" cm="1">
        <f t="array" ref="AK3461">_xlfn._xlws.FILTER(Table4[Column1],ISNUMBER(SEARCH(Table4[Column1],MIS[[#This Row],[OrderUniqueIdentifier]])),"")</f>
        <v>VWAP</v>
      </c>
      <c r="AL3461" t="str">
        <f>MIS[[#This Row],[Broker]]</f>
        <v>AR</v>
      </c>
      <c r="AM3461" t="str">
        <f>MIS[[#This Row],[ClientID]]</f>
        <v>JPF1A197</v>
      </c>
    </row>
    <row r="3462" spans="1:39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168.75</v>
      </c>
      <c r="AE3462">
        <f>MIS[[#This Row],[OrderAverageTradedPrice]]*MIS[[#This Row],[OrderQuantity]]</f>
        <v>30000</v>
      </c>
      <c r="AF3462">
        <f>MIS[[#This Row],[LTP]]*MIS[[#This Row],[OrderQuantity]]</f>
        <v>25312.5</v>
      </c>
      <c r="AG3462">
        <f>IF(MIS[[#This Row],[OrderSide]]="SELL",MIS[[#This Row],[VALUE]]-MIS[[#This Row],[LIVE_VALUE]],MIS[[#This Row],[LIVE_VALUE]]-MIS[[#This Row],[VALUE]])</f>
        <v>-4687.5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2" t="str">
        <f>MIS[[#This Row],[TRADING SYMBOL]]</f>
        <v>NIFTY2552225000CE</v>
      </c>
      <c r="AJ3462" t="str">
        <f>IF(RIGHT(MIS[[#This Row],[Main/Hedge]],4)="MAIN","MAIN","HEDGE")</f>
        <v>MAIN</v>
      </c>
      <c r="AK3462" t="str" cm="1">
        <f t="array" ref="AK3462">_xlfn._xlws.FILTER(Table4[Column1],ISNUMBER(SEARCH(Table4[Column1],MIS[[#This Row],[OrderUniqueIdentifier]])),"")</f>
        <v>VWAP</v>
      </c>
      <c r="AL3462" t="str">
        <f>MIS[[#This Row],[Broker]]</f>
        <v>AR</v>
      </c>
      <c r="AM3462" t="str">
        <f>MIS[[#This Row],[ClientID]]</f>
        <v>JPF1A200</v>
      </c>
    </row>
    <row r="3463" spans="1:39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168.75</v>
      </c>
      <c r="AE3463">
        <f>MIS[[#This Row],[OrderAverageTradedPrice]]*MIS[[#This Row],[OrderQuantity]]</f>
        <v>15000</v>
      </c>
      <c r="AF3463">
        <f>MIS[[#This Row],[LTP]]*MIS[[#This Row],[OrderQuantity]]</f>
        <v>12656.25</v>
      </c>
      <c r="AG3463">
        <f>IF(MIS[[#This Row],[OrderSide]]="SELL",MIS[[#This Row],[VALUE]]-MIS[[#This Row],[LIVE_VALUE]],MIS[[#This Row],[LIVE_VALUE]]-MIS[[#This Row],[VALUE]])</f>
        <v>-2343.75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3" t="str">
        <f>MIS[[#This Row],[TRADING SYMBOL]]</f>
        <v>NIFTY2552225000CE</v>
      </c>
      <c r="AJ3463" t="str">
        <f>IF(RIGHT(MIS[[#This Row],[Main/Hedge]],4)="MAIN","MAIN","HEDGE")</f>
        <v>MAIN</v>
      </c>
      <c r="AK3463" t="str" cm="1">
        <f t="array" ref="AK3463">_xlfn._xlws.FILTER(Table4[Column1],ISNUMBER(SEARCH(Table4[Column1],MIS[[#This Row],[OrderUniqueIdentifier]])),"")</f>
        <v>VWAP</v>
      </c>
      <c r="AL3463" t="str">
        <f>MIS[[#This Row],[Broker]]</f>
        <v>AR</v>
      </c>
      <c r="AM3463" t="str">
        <f>MIS[[#This Row],[ClientID]]</f>
        <v>JPF1A206</v>
      </c>
    </row>
    <row r="3464" spans="1:39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168.75</v>
      </c>
      <c r="AE3464">
        <f>MIS[[#This Row],[OrderAverageTradedPrice]]*MIS[[#This Row],[OrderQuantity]]</f>
        <v>359820</v>
      </c>
      <c r="AF3464">
        <f>MIS[[#This Row],[LTP]]*MIS[[#This Row],[OrderQuantity]]</f>
        <v>303750</v>
      </c>
      <c r="AG3464">
        <f>IF(MIS[[#This Row],[OrderSide]]="SELL",MIS[[#This Row],[VALUE]]-MIS[[#This Row],[LIVE_VALUE]],MIS[[#This Row],[LIVE_VALUE]]-MIS[[#This Row],[VALUE]])</f>
        <v>-56070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4" t="str">
        <f>MIS[[#This Row],[TRADING SYMBOL]]</f>
        <v>NIFTY2552225000CE</v>
      </c>
      <c r="AJ3464" t="str">
        <f>IF(RIGHT(MIS[[#This Row],[Main/Hedge]],4)="MAIN","MAIN","HEDGE")</f>
        <v>MAIN</v>
      </c>
      <c r="AK3464" t="str" cm="1">
        <f t="array" ref="AK3464">_xlfn._xlws.FILTER(Table4[Column1],ISNUMBER(SEARCH(Table4[Column1],MIS[[#This Row],[OrderUniqueIdentifier]])),"")</f>
        <v>VWAP</v>
      </c>
      <c r="AL3464" t="str">
        <f>MIS[[#This Row],[Broker]]</f>
        <v>AR</v>
      </c>
      <c r="AM3464" t="str">
        <f>MIS[[#This Row],[ClientID]]</f>
        <v>JPF1A207</v>
      </c>
    </row>
    <row r="3465" spans="1:39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168.75</v>
      </c>
      <c r="AE3465">
        <f>MIS[[#This Row],[OrderAverageTradedPrice]]*MIS[[#This Row],[OrderQuantity]]</f>
        <v>30000</v>
      </c>
      <c r="AF3465">
        <f>MIS[[#This Row],[LTP]]*MIS[[#This Row],[OrderQuantity]]</f>
        <v>25312.5</v>
      </c>
      <c r="AG3465">
        <f>IF(MIS[[#This Row],[OrderSide]]="SELL",MIS[[#This Row],[VALUE]]-MIS[[#This Row],[LIVE_VALUE]],MIS[[#This Row],[LIVE_VALUE]]-MIS[[#This Row],[VALUE]])</f>
        <v>-4687.5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5" t="str">
        <f>MIS[[#This Row],[TRADING SYMBOL]]</f>
        <v>NIFTY2552225000CE</v>
      </c>
      <c r="AJ3465" t="str">
        <f>IF(RIGHT(MIS[[#This Row],[Main/Hedge]],4)="MAIN","MAIN","HEDGE")</f>
        <v>MAIN</v>
      </c>
      <c r="AK3465" t="str" cm="1">
        <f t="array" ref="AK3465">_xlfn._xlws.FILTER(Table4[Column1],ISNUMBER(SEARCH(Table4[Column1],MIS[[#This Row],[OrderUniqueIdentifier]])),"")</f>
        <v>VWAP</v>
      </c>
      <c r="AL3465" t="str">
        <f>MIS[[#This Row],[Broker]]</f>
        <v>AR</v>
      </c>
      <c r="AM3465" t="str">
        <f>MIS[[#This Row],[ClientID]]</f>
        <v>JPF1A207</v>
      </c>
    </row>
    <row r="3466" spans="1:39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168.75</v>
      </c>
      <c r="AE3466">
        <f>MIS[[#This Row],[OrderAverageTradedPrice]]*MIS[[#This Row],[OrderQuantity]]</f>
        <v>14992.5</v>
      </c>
      <c r="AF3466">
        <f>MIS[[#This Row],[LTP]]*MIS[[#This Row],[OrderQuantity]]</f>
        <v>12656.25</v>
      </c>
      <c r="AG3466">
        <f>IF(MIS[[#This Row],[OrderSide]]="SELL",MIS[[#This Row],[VALUE]]-MIS[[#This Row],[LIVE_VALUE]],MIS[[#This Row],[LIVE_VALUE]]-MIS[[#This Row],[VALUE]])</f>
        <v>-2336.25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6" t="str">
        <f>MIS[[#This Row],[TRADING SYMBOL]]</f>
        <v>NIFTY2552225000CE</v>
      </c>
      <c r="AJ3466" t="str">
        <f>IF(RIGHT(MIS[[#This Row],[Main/Hedge]],4)="MAIN","MAIN","HEDGE")</f>
        <v>MAIN</v>
      </c>
      <c r="AK3466" t="str" cm="1">
        <f t="array" ref="AK3466">_xlfn._xlws.FILTER(Table4[Column1],ISNUMBER(SEARCH(Table4[Column1],MIS[[#This Row],[OrderUniqueIdentifier]])),"")</f>
        <v>VWAP</v>
      </c>
      <c r="AL3466" t="str">
        <f>MIS[[#This Row],[Broker]]</f>
        <v>AR</v>
      </c>
      <c r="AM3466" t="str">
        <f>MIS[[#This Row],[ClientID]]</f>
        <v>JPF1A208</v>
      </c>
    </row>
    <row r="3467" spans="1:39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168.75</v>
      </c>
      <c r="AE3467">
        <f>MIS[[#This Row],[OrderAverageTradedPrice]]*MIS[[#This Row],[OrderQuantity]]</f>
        <v>30000</v>
      </c>
      <c r="AF3467">
        <f>MIS[[#This Row],[LTP]]*MIS[[#This Row],[OrderQuantity]]</f>
        <v>25312.5</v>
      </c>
      <c r="AG3467">
        <f>IF(MIS[[#This Row],[OrderSide]]="SELL",MIS[[#This Row],[VALUE]]-MIS[[#This Row],[LIVE_VALUE]],MIS[[#This Row],[LIVE_VALUE]]-MIS[[#This Row],[VALUE]])</f>
        <v>-4687.5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7" t="str">
        <f>MIS[[#This Row],[TRADING SYMBOL]]</f>
        <v>NIFTY2552225000CE</v>
      </c>
      <c r="AJ3467" t="str">
        <f>IF(RIGHT(MIS[[#This Row],[Main/Hedge]],4)="MAIN","MAIN","HEDGE")</f>
        <v>MAIN</v>
      </c>
      <c r="AK3467" t="str" cm="1">
        <f t="array" ref="AK3467">_xlfn._xlws.FILTER(Table4[Column1],ISNUMBER(SEARCH(Table4[Column1],MIS[[#This Row],[OrderUniqueIdentifier]])),"")</f>
        <v>VWAP</v>
      </c>
      <c r="AL3467" t="str">
        <f>MIS[[#This Row],[Broker]]</f>
        <v>AR</v>
      </c>
      <c r="AM3467" t="str">
        <f>MIS[[#This Row],[ClientID]]</f>
        <v>JPF1A222</v>
      </c>
    </row>
    <row r="3468" spans="1:39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168.75</v>
      </c>
      <c r="AE3468">
        <f>MIS[[#This Row],[OrderAverageTradedPrice]]*MIS[[#This Row],[OrderQuantity]]</f>
        <v>60000</v>
      </c>
      <c r="AF3468">
        <f>MIS[[#This Row],[LTP]]*MIS[[#This Row],[OrderQuantity]]</f>
        <v>50625</v>
      </c>
      <c r="AG3468">
        <f>IF(MIS[[#This Row],[OrderSide]]="SELL",MIS[[#This Row],[VALUE]]-MIS[[#This Row],[LIVE_VALUE]],MIS[[#This Row],[LIVE_VALUE]]-MIS[[#This Row],[VALUE]])</f>
        <v>-9375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8" t="str">
        <f>MIS[[#This Row],[TRADING SYMBOL]]</f>
        <v>NIFTY2552225000CE</v>
      </c>
      <c r="AJ3468" t="str">
        <f>IF(RIGHT(MIS[[#This Row],[Main/Hedge]],4)="MAIN","MAIN","HEDGE")</f>
        <v>MAIN</v>
      </c>
      <c r="AK3468" t="str" cm="1">
        <f t="array" ref="AK3468">_xlfn._xlws.FILTER(Table4[Column1],ISNUMBER(SEARCH(Table4[Column1],MIS[[#This Row],[OrderUniqueIdentifier]])),"")</f>
        <v>VWAP</v>
      </c>
      <c r="AL3468" t="str">
        <f>MIS[[#This Row],[Broker]]</f>
        <v>AR</v>
      </c>
      <c r="AM3468" t="str">
        <f>MIS[[#This Row],[ClientID]]</f>
        <v>JPF1A229</v>
      </c>
    </row>
    <row r="3469" spans="1:39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168.75</v>
      </c>
      <c r="AE3469">
        <f>MIS[[#This Row],[OrderAverageTradedPrice]]*MIS[[#This Row],[OrderQuantity]]</f>
        <v>164804.99999999971</v>
      </c>
      <c r="AF3469">
        <f>MIS[[#This Row],[LTP]]*MIS[[#This Row],[OrderQuantity]]</f>
        <v>139218.75</v>
      </c>
      <c r="AG3469">
        <f>IF(MIS[[#This Row],[OrderSide]]="SELL",MIS[[#This Row],[VALUE]]-MIS[[#This Row],[LIVE_VALUE]],MIS[[#This Row],[LIVE_VALUE]]-MIS[[#This Row],[VALUE]])</f>
        <v>-25586.249999999709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9" t="str">
        <f>MIS[[#This Row],[TRADING SYMBOL]]</f>
        <v>NIFTY2552225000CE</v>
      </c>
      <c r="AJ3469" t="str">
        <f>IF(RIGHT(MIS[[#This Row],[Main/Hedge]],4)="MAIN","MAIN","HEDGE")</f>
        <v>MAIN</v>
      </c>
      <c r="AK3469" t="str" cm="1">
        <f t="array" ref="AK3469">_xlfn._xlws.FILTER(Table4[Column1],ISNUMBER(SEARCH(Table4[Column1],MIS[[#This Row],[OrderUniqueIdentifier]])),"")</f>
        <v>VWAP</v>
      </c>
      <c r="AL3469" t="str">
        <f>MIS[[#This Row],[Broker]]</f>
        <v>AR</v>
      </c>
      <c r="AM3469" t="str">
        <f>MIS[[#This Row],[ClientID]]</f>
        <v>JPF1A235</v>
      </c>
    </row>
    <row r="3470" spans="1:39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168.75</v>
      </c>
      <c r="AE3470">
        <f>MIS[[#This Row],[OrderAverageTradedPrice]]*MIS[[#This Row],[OrderQuantity]]</f>
        <v>105000</v>
      </c>
      <c r="AF3470">
        <f>MIS[[#This Row],[LTP]]*MIS[[#This Row],[OrderQuantity]]</f>
        <v>88593.75</v>
      </c>
      <c r="AG3470">
        <f>IF(MIS[[#This Row],[OrderSide]]="SELL",MIS[[#This Row],[VALUE]]-MIS[[#This Row],[LIVE_VALUE]],MIS[[#This Row],[LIVE_VALUE]]-MIS[[#This Row],[VALUE]])</f>
        <v>-16406.25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0" t="str">
        <f>MIS[[#This Row],[TRADING SYMBOL]]</f>
        <v>NIFTY2552225000CE</v>
      </c>
      <c r="AJ3470" t="str">
        <f>IF(RIGHT(MIS[[#This Row],[Main/Hedge]],4)="MAIN","MAIN","HEDGE")</f>
        <v>MAIN</v>
      </c>
      <c r="AK3470" t="str" cm="1">
        <f t="array" ref="AK3470">_xlfn._xlws.FILTER(Table4[Column1],ISNUMBER(SEARCH(Table4[Column1],MIS[[#This Row],[OrderUniqueIdentifier]])),"")</f>
        <v>VWAP</v>
      </c>
      <c r="AL3470" t="str">
        <f>MIS[[#This Row],[Broker]]</f>
        <v>AR</v>
      </c>
      <c r="AM3470" t="str">
        <f>MIS[[#This Row],[ClientID]]</f>
        <v>JPF1C156</v>
      </c>
    </row>
    <row r="3471" spans="1:39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168.75</v>
      </c>
      <c r="AE3471">
        <f>MIS[[#This Row],[OrderAverageTradedPrice]]*MIS[[#This Row],[OrderQuantity]]</f>
        <v>30000</v>
      </c>
      <c r="AF3471">
        <f>MIS[[#This Row],[LTP]]*MIS[[#This Row],[OrderQuantity]]</f>
        <v>25312.5</v>
      </c>
      <c r="AG3471">
        <f>IF(MIS[[#This Row],[OrderSide]]="SELL",MIS[[#This Row],[VALUE]]-MIS[[#This Row],[LIVE_VALUE]],MIS[[#This Row],[LIVE_VALUE]]-MIS[[#This Row],[VALUE]])</f>
        <v>-4687.5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1" t="str">
        <f>MIS[[#This Row],[TRADING SYMBOL]]</f>
        <v>NIFTY2552225000CE</v>
      </c>
      <c r="AJ3471" t="str">
        <f>IF(RIGHT(MIS[[#This Row],[Main/Hedge]],4)="MAIN","MAIN","HEDGE")</f>
        <v>MAIN</v>
      </c>
      <c r="AK3471" t="str" cm="1">
        <f t="array" ref="AK3471">_xlfn._xlws.FILTER(Table4[Column1],ISNUMBER(SEARCH(Table4[Column1],MIS[[#This Row],[OrderUniqueIdentifier]])),"")</f>
        <v>VWAP</v>
      </c>
      <c r="AL3471" t="str">
        <f>MIS[[#This Row],[Broker]]</f>
        <v>AR</v>
      </c>
      <c r="AM3471" t="str">
        <f>MIS[[#This Row],[ClientID]]</f>
        <v>JPF1D107</v>
      </c>
    </row>
    <row r="3472" spans="1:39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168.75</v>
      </c>
      <c r="AE3472">
        <f>MIS[[#This Row],[OrderAverageTradedPrice]]*MIS[[#This Row],[OrderQuantity]]</f>
        <v>119970</v>
      </c>
      <c r="AF3472">
        <f>MIS[[#This Row],[LTP]]*MIS[[#This Row],[OrderQuantity]]</f>
        <v>101250</v>
      </c>
      <c r="AG3472">
        <f>IF(MIS[[#This Row],[OrderSide]]="SELL",MIS[[#This Row],[VALUE]]-MIS[[#This Row],[LIVE_VALUE]],MIS[[#This Row],[LIVE_VALUE]]-MIS[[#This Row],[VALUE]])</f>
        <v>-18720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2" t="str">
        <f>MIS[[#This Row],[TRADING SYMBOL]]</f>
        <v>NIFTY2552225000CE</v>
      </c>
      <c r="AJ3472" t="str">
        <f>IF(RIGHT(MIS[[#This Row],[Main/Hedge]],4)="MAIN","MAIN","HEDGE")</f>
        <v>MAIN</v>
      </c>
      <c r="AK3472" t="str" cm="1">
        <f t="array" ref="AK3472">_xlfn._xlws.FILTER(Table4[Column1],ISNUMBER(SEARCH(Table4[Column1],MIS[[#This Row],[OrderUniqueIdentifier]])),"")</f>
        <v>VWAP</v>
      </c>
      <c r="AL3472" t="str">
        <f>MIS[[#This Row],[Broker]]</f>
        <v>AR</v>
      </c>
      <c r="AM3472" t="str">
        <f>MIS[[#This Row],[ClientID]]</f>
        <v>JPF1D108</v>
      </c>
    </row>
    <row r="3473" spans="1:39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168.75</v>
      </c>
      <c r="AE3473">
        <f>MIS[[#This Row],[OrderAverageTradedPrice]]*MIS[[#This Row],[OrderQuantity]]</f>
        <v>30000</v>
      </c>
      <c r="AF3473">
        <f>MIS[[#This Row],[LTP]]*MIS[[#This Row],[OrderQuantity]]</f>
        <v>25312.5</v>
      </c>
      <c r="AG3473">
        <f>IF(MIS[[#This Row],[OrderSide]]="SELL",MIS[[#This Row],[VALUE]]-MIS[[#This Row],[LIVE_VALUE]],MIS[[#This Row],[LIVE_VALUE]]-MIS[[#This Row],[VALUE]])</f>
        <v>-4687.5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3" t="str">
        <f>MIS[[#This Row],[TRADING SYMBOL]]</f>
        <v>NIFTY2552225000CE</v>
      </c>
      <c r="AJ3473" t="str">
        <f>IF(RIGHT(MIS[[#This Row],[Main/Hedge]],4)="MAIN","MAIN","HEDGE")</f>
        <v>MAIN</v>
      </c>
      <c r="AK3473" t="str" cm="1">
        <f t="array" ref="AK3473">_xlfn._xlws.FILTER(Table4[Column1],ISNUMBER(SEARCH(Table4[Column1],MIS[[#This Row],[OrderUniqueIdentifier]])),"")</f>
        <v>VWAP</v>
      </c>
      <c r="AL3473" t="str">
        <f>MIS[[#This Row],[Broker]]</f>
        <v>AR</v>
      </c>
      <c r="AM3473" t="str">
        <f>MIS[[#This Row],[ClientID]]</f>
        <v>JPF1D162</v>
      </c>
    </row>
    <row r="3474" spans="1:39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168.75</v>
      </c>
      <c r="AE3474">
        <f>MIS[[#This Row],[OrderAverageTradedPrice]]*MIS[[#This Row],[OrderQuantity]]</f>
        <v>15000</v>
      </c>
      <c r="AF3474">
        <f>MIS[[#This Row],[LTP]]*MIS[[#This Row],[OrderQuantity]]</f>
        <v>12656.25</v>
      </c>
      <c r="AG3474">
        <f>IF(MIS[[#This Row],[OrderSide]]="SELL",MIS[[#This Row],[VALUE]]-MIS[[#This Row],[LIVE_VALUE]],MIS[[#This Row],[LIVE_VALUE]]-MIS[[#This Row],[VALUE]])</f>
        <v>-2343.75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4" t="str">
        <f>MIS[[#This Row],[TRADING SYMBOL]]</f>
        <v>NIFTY2552225000CE</v>
      </c>
      <c r="AJ3474" t="str">
        <f>IF(RIGHT(MIS[[#This Row],[Main/Hedge]],4)="MAIN","MAIN","HEDGE")</f>
        <v>MAIN</v>
      </c>
      <c r="AK3474" t="str" cm="1">
        <f t="array" ref="AK3474">_xlfn._xlws.FILTER(Table4[Column1],ISNUMBER(SEARCH(Table4[Column1],MIS[[#This Row],[OrderUniqueIdentifier]])),"")</f>
        <v>VWAP</v>
      </c>
      <c r="AL3474" t="str">
        <f>MIS[[#This Row],[Broker]]</f>
        <v>AR</v>
      </c>
      <c r="AM3474" t="str">
        <f>MIS[[#This Row],[ClientID]]</f>
        <v>JPF1D166</v>
      </c>
    </row>
    <row r="3475" spans="1:39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168.75</v>
      </c>
      <c r="AE3475">
        <f>MIS[[#This Row],[OrderAverageTradedPrice]]*MIS[[#This Row],[OrderQuantity]]</f>
        <v>30000</v>
      </c>
      <c r="AF3475">
        <f>MIS[[#This Row],[LTP]]*MIS[[#This Row],[OrderQuantity]]</f>
        <v>25312.5</v>
      </c>
      <c r="AG3475">
        <f>IF(MIS[[#This Row],[OrderSide]]="SELL",MIS[[#This Row],[VALUE]]-MIS[[#This Row],[LIVE_VALUE]],MIS[[#This Row],[LIVE_VALUE]]-MIS[[#This Row],[VALUE]])</f>
        <v>-4687.5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5" t="str">
        <f>MIS[[#This Row],[TRADING SYMBOL]]</f>
        <v>NIFTY2552225000CE</v>
      </c>
      <c r="AJ3475" t="str">
        <f>IF(RIGHT(MIS[[#This Row],[Main/Hedge]],4)="MAIN","MAIN","HEDGE")</f>
        <v>MAIN</v>
      </c>
      <c r="AK3475" t="str" cm="1">
        <f t="array" ref="AK3475">_xlfn._xlws.FILTER(Table4[Column1],ISNUMBER(SEARCH(Table4[Column1],MIS[[#This Row],[OrderUniqueIdentifier]])),"")</f>
        <v>VWAP</v>
      </c>
      <c r="AL3475" t="str">
        <f>MIS[[#This Row],[Broker]]</f>
        <v>AR</v>
      </c>
      <c r="AM3475" t="str">
        <f>MIS[[#This Row],[ClientID]]</f>
        <v>JPF1G102</v>
      </c>
    </row>
    <row r="3476" spans="1:39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168.75</v>
      </c>
      <c r="AE3476">
        <f>MIS[[#This Row],[OrderAverageTradedPrice]]*MIS[[#This Row],[OrderQuantity]]</f>
        <v>15000</v>
      </c>
      <c r="AF3476">
        <f>MIS[[#This Row],[LTP]]*MIS[[#This Row],[OrderQuantity]]</f>
        <v>12656.25</v>
      </c>
      <c r="AG3476">
        <f>IF(MIS[[#This Row],[OrderSide]]="SELL",MIS[[#This Row],[VALUE]]-MIS[[#This Row],[LIVE_VALUE]],MIS[[#This Row],[LIVE_VALUE]]-MIS[[#This Row],[VALUE]])</f>
        <v>-2343.75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6" t="str">
        <f>MIS[[#This Row],[TRADING SYMBOL]]</f>
        <v>NIFTY2552225000CE</v>
      </c>
      <c r="AJ3476" t="str">
        <f>IF(RIGHT(MIS[[#This Row],[Main/Hedge]],4)="MAIN","MAIN","HEDGE")</f>
        <v>MAIN</v>
      </c>
      <c r="AK3476" t="str" cm="1">
        <f t="array" ref="AK3476">_xlfn._xlws.FILTER(Table4[Column1],ISNUMBER(SEARCH(Table4[Column1],MIS[[#This Row],[OrderUniqueIdentifier]])),"")</f>
        <v>VWAP</v>
      </c>
      <c r="AL3476" t="str">
        <f>MIS[[#This Row],[Broker]]</f>
        <v>AR</v>
      </c>
      <c r="AM3476" t="str">
        <f>MIS[[#This Row],[ClientID]]</f>
        <v>JPF1G157</v>
      </c>
    </row>
    <row r="3477" spans="1:39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168.75</v>
      </c>
      <c r="AE3477">
        <f>MIS[[#This Row],[OrderAverageTradedPrice]]*MIS[[#This Row],[OrderQuantity]]</f>
        <v>29992.5</v>
      </c>
      <c r="AF3477">
        <f>MIS[[#This Row],[LTP]]*MIS[[#This Row],[OrderQuantity]]</f>
        <v>25312.5</v>
      </c>
      <c r="AG3477">
        <f>IF(MIS[[#This Row],[OrderSide]]="SELL",MIS[[#This Row],[VALUE]]-MIS[[#This Row],[LIVE_VALUE]],MIS[[#This Row],[LIVE_VALUE]]-MIS[[#This Row],[VALUE]])</f>
        <v>-4680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7" t="str">
        <f>MIS[[#This Row],[TRADING SYMBOL]]</f>
        <v>NIFTY2552225000CE</v>
      </c>
      <c r="AJ3477" t="str">
        <f>IF(RIGHT(MIS[[#This Row],[Main/Hedge]],4)="MAIN","MAIN","HEDGE")</f>
        <v>MAIN</v>
      </c>
      <c r="AK3477" t="str" cm="1">
        <f t="array" ref="AK3477">_xlfn._xlws.FILTER(Table4[Column1],ISNUMBER(SEARCH(Table4[Column1],MIS[[#This Row],[OrderUniqueIdentifier]])),"")</f>
        <v>VWAP</v>
      </c>
      <c r="AL3477" t="str">
        <f>MIS[[#This Row],[Broker]]</f>
        <v>AR</v>
      </c>
      <c r="AM3477" t="str">
        <f>MIS[[#This Row],[ClientID]]</f>
        <v>JPF1G159</v>
      </c>
    </row>
    <row r="3478" spans="1:39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168.75</v>
      </c>
      <c r="AE3478">
        <f>MIS[[#This Row],[OrderAverageTradedPrice]]*MIS[[#This Row],[OrderQuantity]]</f>
        <v>30000</v>
      </c>
      <c r="AF3478">
        <f>MIS[[#This Row],[LTP]]*MIS[[#This Row],[OrderQuantity]]</f>
        <v>25312.5</v>
      </c>
      <c r="AG3478">
        <f>IF(MIS[[#This Row],[OrderSide]]="SELL",MIS[[#This Row],[VALUE]]-MIS[[#This Row],[LIVE_VALUE]],MIS[[#This Row],[LIVE_VALUE]]-MIS[[#This Row],[VALUE]])</f>
        <v>-4687.5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8" t="str">
        <f>MIS[[#This Row],[TRADING SYMBOL]]</f>
        <v>NIFTY2552225000CE</v>
      </c>
      <c r="AJ3478" t="str">
        <f>IF(RIGHT(MIS[[#This Row],[Main/Hedge]],4)="MAIN","MAIN","HEDGE")</f>
        <v>MAIN</v>
      </c>
      <c r="AK3478" t="str" cm="1">
        <f t="array" ref="AK3478">_xlfn._xlws.FILTER(Table4[Column1],ISNUMBER(SEARCH(Table4[Column1],MIS[[#This Row],[OrderUniqueIdentifier]])),"")</f>
        <v>VWAP</v>
      </c>
      <c r="AL3478" t="str">
        <f>MIS[[#This Row],[Broker]]</f>
        <v>AR</v>
      </c>
      <c r="AM3478" t="str">
        <f>MIS[[#This Row],[ClientID]]</f>
        <v>JPF1H106</v>
      </c>
    </row>
    <row r="3479" spans="1:39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168.75</v>
      </c>
      <c r="AE3479">
        <f>MIS[[#This Row],[OrderAverageTradedPrice]]*MIS[[#This Row],[OrderQuantity]]</f>
        <v>105000</v>
      </c>
      <c r="AF3479">
        <f>MIS[[#This Row],[LTP]]*MIS[[#This Row],[OrderQuantity]]</f>
        <v>88593.75</v>
      </c>
      <c r="AG3479">
        <f>IF(MIS[[#This Row],[OrderSide]]="SELL",MIS[[#This Row],[VALUE]]-MIS[[#This Row],[LIVE_VALUE]],MIS[[#This Row],[LIVE_VALUE]]-MIS[[#This Row],[VALUE]])</f>
        <v>-16406.25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9" t="str">
        <f>MIS[[#This Row],[TRADING SYMBOL]]</f>
        <v>NIFTY2552225000CE</v>
      </c>
      <c r="AJ3479" t="str">
        <f>IF(RIGHT(MIS[[#This Row],[Main/Hedge]],4)="MAIN","MAIN","HEDGE")</f>
        <v>MAIN</v>
      </c>
      <c r="AK3479" t="str" cm="1">
        <f t="array" ref="AK3479">_xlfn._xlws.FILTER(Table4[Column1],ISNUMBER(SEARCH(Table4[Column1],MIS[[#This Row],[OrderUniqueIdentifier]])),"")</f>
        <v>VWAP</v>
      </c>
      <c r="AL3479" t="str">
        <f>MIS[[#This Row],[Broker]]</f>
        <v>AR</v>
      </c>
      <c r="AM3479" t="str">
        <f>MIS[[#This Row],[ClientID]]</f>
        <v>JPF1H158</v>
      </c>
    </row>
    <row r="3480" spans="1:39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168.75</v>
      </c>
      <c r="AE3480">
        <f>MIS[[#This Row],[OrderAverageTradedPrice]]*MIS[[#This Row],[OrderQuantity]]</f>
        <v>15000</v>
      </c>
      <c r="AF3480">
        <f>MIS[[#This Row],[LTP]]*MIS[[#This Row],[OrderQuantity]]</f>
        <v>12656.25</v>
      </c>
      <c r="AG3480">
        <f>IF(MIS[[#This Row],[OrderSide]]="SELL",MIS[[#This Row],[VALUE]]-MIS[[#This Row],[LIVE_VALUE]],MIS[[#This Row],[LIVE_VALUE]]-MIS[[#This Row],[VALUE]])</f>
        <v>-2343.75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0" t="str">
        <f>MIS[[#This Row],[TRADING SYMBOL]]</f>
        <v>NIFTY2552225000CE</v>
      </c>
      <c r="AJ3480" t="str">
        <f>IF(RIGHT(MIS[[#This Row],[Main/Hedge]],4)="MAIN","MAIN","HEDGE")</f>
        <v>MAIN</v>
      </c>
      <c r="AK3480" t="str" cm="1">
        <f t="array" ref="AK3480">_xlfn._xlws.FILTER(Table4[Column1],ISNUMBER(SEARCH(Table4[Column1],MIS[[#This Row],[OrderUniqueIdentifier]])),"")</f>
        <v>VWAP</v>
      </c>
      <c r="AL3480" t="str">
        <f>MIS[[#This Row],[Broker]]</f>
        <v>AR</v>
      </c>
      <c r="AM3480" t="str">
        <f>MIS[[#This Row],[ClientID]]</f>
        <v>JPF1J101</v>
      </c>
    </row>
    <row r="3481" spans="1:39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168.75</v>
      </c>
      <c r="AE3481">
        <f>MIS[[#This Row],[OrderAverageTradedPrice]]*MIS[[#This Row],[OrderQuantity]]</f>
        <v>210000</v>
      </c>
      <c r="AF3481">
        <f>MIS[[#This Row],[LTP]]*MIS[[#This Row],[OrderQuantity]]</f>
        <v>177187.5</v>
      </c>
      <c r="AG3481">
        <f>IF(MIS[[#This Row],[OrderSide]]="SELL",MIS[[#This Row],[VALUE]]-MIS[[#This Row],[LIVE_VALUE]],MIS[[#This Row],[LIVE_VALUE]]-MIS[[#This Row],[VALUE]])</f>
        <v>-32812.5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1" t="str">
        <f>MIS[[#This Row],[TRADING SYMBOL]]</f>
        <v>NIFTY2552225000CE</v>
      </c>
      <c r="AJ3481" t="str">
        <f>IF(RIGHT(MIS[[#This Row],[Main/Hedge]],4)="MAIN","MAIN","HEDGE")</f>
        <v>MAIN</v>
      </c>
      <c r="AK3481" t="str" cm="1">
        <f t="array" ref="AK3481">_xlfn._xlws.FILTER(Table4[Column1],ISNUMBER(SEARCH(Table4[Column1],MIS[[#This Row],[OrderUniqueIdentifier]])),"")</f>
        <v>VWAP</v>
      </c>
      <c r="AL3481" t="str">
        <f>MIS[[#This Row],[Broker]]</f>
        <v>AR</v>
      </c>
      <c r="AM3481" t="str">
        <f>MIS[[#This Row],[ClientID]]</f>
        <v>JPF1K110</v>
      </c>
    </row>
    <row r="3482" spans="1:39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168.75</v>
      </c>
      <c r="AE3482">
        <f>MIS[[#This Row],[OrderAverageTradedPrice]]*MIS[[#This Row],[OrderQuantity]]</f>
        <v>15000</v>
      </c>
      <c r="AF3482">
        <f>MIS[[#This Row],[LTP]]*MIS[[#This Row],[OrderQuantity]]</f>
        <v>12656.25</v>
      </c>
      <c r="AG3482">
        <f>IF(MIS[[#This Row],[OrderSide]]="SELL",MIS[[#This Row],[VALUE]]-MIS[[#This Row],[LIVE_VALUE]],MIS[[#This Row],[LIVE_VALUE]]-MIS[[#This Row],[VALUE]])</f>
        <v>-2343.75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2" t="str">
        <f>MIS[[#This Row],[TRADING SYMBOL]]</f>
        <v>NIFTY2552225000CE</v>
      </c>
      <c r="AJ3482" t="str">
        <f>IF(RIGHT(MIS[[#This Row],[Main/Hedge]],4)="MAIN","MAIN","HEDGE")</f>
        <v>MAIN</v>
      </c>
      <c r="AK3482" t="str" cm="1">
        <f t="array" ref="AK3482">_xlfn._xlws.FILTER(Table4[Column1],ISNUMBER(SEARCH(Table4[Column1],MIS[[#This Row],[OrderUniqueIdentifier]])),"")</f>
        <v>VWAP</v>
      </c>
      <c r="AL3482" t="str">
        <f>MIS[[#This Row],[Broker]]</f>
        <v>AR</v>
      </c>
      <c r="AM3482" t="str">
        <f>MIS[[#This Row],[ClientID]]</f>
        <v>JPF1K163</v>
      </c>
    </row>
    <row r="3483" spans="1:39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168.75</v>
      </c>
      <c r="AE3483">
        <f>MIS[[#This Row],[OrderAverageTradedPrice]]*MIS[[#This Row],[OrderQuantity]]</f>
        <v>30000</v>
      </c>
      <c r="AF3483">
        <f>MIS[[#This Row],[LTP]]*MIS[[#This Row],[OrderQuantity]]</f>
        <v>25312.5</v>
      </c>
      <c r="AG3483">
        <f>IF(MIS[[#This Row],[OrderSide]]="SELL",MIS[[#This Row],[VALUE]]-MIS[[#This Row],[LIVE_VALUE]],MIS[[#This Row],[LIVE_VALUE]]-MIS[[#This Row],[VALUE]])</f>
        <v>-4687.5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3" t="str">
        <f>MIS[[#This Row],[TRADING SYMBOL]]</f>
        <v>NIFTY2552225000CE</v>
      </c>
      <c r="AJ3483" t="str">
        <f>IF(RIGHT(MIS[[#This Row],[Main/Hedge]],4)="MAIN","MAIN","HEDGE")</f>
        <v>MAIN</v>
      </c>
      <c r="AK3483" t="str" cm="1">
        <f t="array" ref="AK3483">_xlfn._xlws.FILTER(Table4[Column1],ISNUMBER(SEARCH(Table4[Column1],MIS[[#This Row],[OrderUniqueIdentifier]])),"")</f>
        <v>VWAP</v>
      </c>
      <c r="AL3483" t="str">
        <f>MIS[[#This Row],[Broker]]</f>
        <v>AR</v>
      </c>
      <c r="AM3483" t="str">
        <f>MIS[[#This Row],[ClientID]]</f>
        <v>JPF1K172</v>
      </c>
    </row>
    <row r="3484" spans="1:39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168.75</v>
      </c>
      <c r="AE3484">
        <f>MIS[[#This Row],[OrderAverageTradedPrice]]*MIS[[#This Row],[OrderQuantity]]</f>
        <v>30000</v>
      </c>
      <c r="AF3484">
        <f>MIS[[#This Row],[LTP]]*MIS[[#This Row],[OrderQuantity]]</f>
        <v>25312.5</v>
      </c>
      <c r="AG3484">
        <f>IF(MIS[[#This Row],[OrderSide]]="SELL",MIS[[#This Row],[VALUE]]-MIS[[#This Row],[LIVE_VALUE]],MIS[[#This Row],[LIVE_VALUE]]-MIS[[#This Row],[VALUE]])</f>
        <v>-4687.5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4" t="str">
        <f>MIS[[#This Row],[TRADING SYMBOL]]</f>
        <v>NIFTY2552225000CE</v>
      </c>
      <c r="AJ3484" t="str">
        <f>IF(RIGHT(MIS[[#This Row],[Main/Hedge]],4)="MAIN","MAIN","HEDGE")</f>
        <v>MAIN</v>
      </c>
      <c r="AK3484" t="str" cm="1">
        <f t="array" ref="AK3484">_xlfn._xlws.FILTER(Table4[Column1],ISNUMBER(SEARCH(Table4[Column1],MIS[[#This Row],[OrderUniqueIdentifier]])),"")</f>
        <v>VWAP</v>
      </c>
      <c r="AL3484" t="str">
        <f>MIS[[#This Row],[Broker]]</f>
        <v>AR</v>
      </c>
      <c r="AM3484" t="str">
        <f>MIS[[#This Row],[ClientID]]</f>
        <v>JPF1L102</v>
      </c>
    </row>
    <row r="3485" spans="1:39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168.75</v>
      </c>
      <c r="AE3485">
        <f>MIS[[#This Row],[OrderAverageTradedPrice]]*MIS[[#This Row],[OrderQuantity]]</f>
        <v>45000</v>
      </c>
      <c r="AF3485">
        <f>MIS[[#This Row],[LTP]]*MIS[[#This Row],[OrderQuantity]]</f>
        <v>37968.75</v>
      </c>
      <c r="AG3485">
        <f>IF(MIS[[#This Row],[OrderSide]]="SELL",MIS[[#This Row],[VALUE]]-MIS[[#This Row],[LIVE_VALUE]],MIS[[#This Row],[LIVE_VALUE]]-MIS[[#This Row],[VALUE]])</f>
        <v>-7031.25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5" t="str">
        <f>MIS[[#This Row],[TRADING SYMBOL]]</f>
        <v>NIFTY2552225000CE</v>
      </c>
      <c r="AJ3485" t="str">
        <f>IF(RIGHT(MIS[[#This Row],[Main/Hedge]],4)="MAIN","MAIN","HEDGE")</f>
        <v>MAIN</v>
      </c>
      <c r="AK3485" t="str" cm="1">
        <f t="array" ref="AK3485">_xlfn._xlws.FILTER(Table4[Column1],ISNUMBER(SEARCH(Table4[Column1],MIS[[#This Row],[OrderUniqueIdentifier]])),"")</f>
        <v>VWAP</v>
      </c>
      <c r="AL3485" t="str">
        <f>MIS[[#This Row],[Broker]]</f>
        <v>AR</v>
      </c>
      <c r="AM3485" t="str">
        <f>MIS[[#This Row],[ClientID]]</f>
        <v>JPF1L103</v>
      </c>
    </row>
    <row r="3486" spans="1:39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168.75</v>
      </c>
      <c r="AE3486">
        <f>MIS[[#This Row],[OrderAverageTradedPrice]]*MIS[[#This Row],[OrderQuantity]]</f>
        <v>29977.5</v>
      </c>
      <c r="AF3486">
        <f>MIS[[#This Row],[LTP]]*MIS[[#This Row],[OrderQuantity]]</f>
        <v>25312.5</v>
      </c>
      <c r="AG3486">
        <f>IF(MIS[[#This Row],[OrderSide]]="SELL",MIS[[#This Row],[VALUE]]-MIS[[#This Row],[LIVE_VALUE]],MIS[[#This Row],[LIVE_VALUE]]-MIS[[#This Row],[VALUE]])</f>
        <v>-4665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6" t="str">
        <f>MIS[[#This Row],[TRADING SYMBOL]]</f>
        <v>NIFTY2552225000CE</v>
      </c>
      <c r="AJ3486" t="str">
        <f>IF(RIGHT(MIS[[#This Row],[Main/Hedge]],4)="MAIN","MAIN","HEDGE")</f>
        <v>MAIN</v>
      </c>
      <c r="AK3486" t="str" cm="1">
        <f t="array" ref="AK3486">_xlfn._xlws.FILTER(Table4[Column1],ISNUMBER(SEARCH(Table4[Column1],MIS[[#This Row],[OrderUniqueIdentifier]])),"")</f>
        <v>VWAP</v>
      </c>
      <c r="AL3486" t="str">
        <f>MIS[[#This Row],[Broker]]</f>
        <v>AR</v>
      </c>
      <c r="AM3486" t="str">
        <f>MIS[[#This Row],[ClientID]]</f>
        <v>JPF1M106</v>
      </c>
    </row>
    <row r="3487" spans="1:39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168.75</v>
      </c>
      <c r="AE3487">
        <f>MIS[[#This Row],[OrderAverageTradedPrice]]*MIS[[#This Row],[OrderQuantity]]</f>
        <v>30000</v>
      </c>
      <c r="AF3487">
        <f>MIS[[#This Row],[LTP]]*MIS[[#This Row],[OrderQuantity]]</f>
        <v>25312.5</v>
      </c>
      <c r="AG3487">
        <f>IF(MIS[[#This Row],[OrderSide]]="SELL",MIS[[#This Row],[VALUE]]-MIS[[#This Row],[LIVE_VALUE]],MIS[[#This Row],[LIVE_VALUE]]-MIS[[#This Row],[VALUE]])</f>
        <v>-4687.5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7" t="str">
        <f>MIS[[#This Row],[TRADING SYMBOL]]</f>
        <v>NIFTY2552225000CE</v>
      </c>
      <c r="AJ3487" t="str">
        <f>IF(RIGHT(MIS[[#This Row],[Main/Hedge]],4)="MAIN","MAIN","HEDGE")</f>
        <v>MAIN</v>
      </c>
      <c r="AK3487" t="str" cm="1">
        <f t="array" ref="AK3487">_xlfn._xlws.FILTER(Table4[Column1],ISNUMBER(SEARCH(Table4[Column1],MIS[[#This Row],[OrderUniqueIdentifier]])),"")</f>
        <v>VWAP</v>
      </c>
      <c r="AL3487" t="str">
        <f>MIS[[#This Row],[Broker]]</f>
        <v>AR</v>
      </c>
      <c r="AM3487" t="str">
        <f>MIS[[#This Row],[ClientID]]</f>
        <v>JPF1M118</v>
      </c>
    </row>
    <row r="3488" spans="1:39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168.75</v>
      </c>
      <c r="AE3488">
        <f>MIS[[#This Row],[OrderAverageTradedPrice]]*MIS[[#This Row],[OrderQuantity]]</f>
        <v>15000</v>
      </c>
      <c r="AF3488">
        <f>MIS[[#This Row],[LTP]]*MIS[[#This Row],[OrderQuantity]]</f>
        <v>12656.25</v>
      </c>
      <c r="AG3488">
        <f>IF(MIS[[#This Row],[OrderSide]]="SELL",MIS[[#This Row],[VALUE]]-MIS[[#This Row],[LIVE_VALUE]],MIS[[#This Row],[LIVE_VALUE]]-MIS[[#This Row],[VALUE]])</f>
        <v>-2343.75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8" t="str">
        <f>MIS[[#This Row],[TRADING SYMBOL]]</f>
        <v>NIFTY2552225000CE</v>
      </c>
      <c r="AJ3488" t="str">
        <f>IF(RIGHT(MIS[[#This Row],[Main/Hedge]],4)="MAIN","MAIN","HEDGE")</f>
        <v>MAIN</v>
      </c>
      <c r="AK3488" t="str" cm="1">
        <f t="array" ref="AK3488">_xlfn._xlws.FILTER(Table4[Column1],ISNUMBER(SEARCH(Table4[Column1],MIS[[#This Row],[OrderUniqueIdentifier]])),"")</f>
        <v>VWAP</v>
      </c>
      <c r="AL3488" t="str">
        <f>MIS[[#This Row],[Broker]]</f>
        <v>AR</v>
      </c>
      <c r="AM3488" t="str">
        <f>MIS[[#This Row],[ClientID]]</f>
        <v>JPF1M170</v>
      </c>
    </row>
    <row r="3489" spans="1:39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168.75</v>
      </c>
      <c r="AE3489">
        <f>MIS[[#This Row],[OrderAverageTradedPrice]]*MIS[[#This Row],[OrderQuantity]]</f>
        <v>30000</v>
      </c>
      <c r="AF3489">
        <f>MIS[[#This Row],[LTP]]*MIS[[#This Row],[OrderQuantity]]</f>
        <v>25312.5</v>
      </c>
      <c r="AG3489">
        <f>IF(MIS[[#This Row],[OrderSide]]="SELL",MIS[[#This Row],[VALUE]]-MIS[[#This Row],[LIVE_VALUE]],MIS[[#This Row],[LIVE_VALUE]]-MIS[[#This Row],[VALUE]])</f>
        <v>-4687.5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9" t="str">
        <f>MIS[[#This Row],[TRADING SYMBOL]]</f>
        <v>NIFTY2552225000CE</v>
      </c>
      <c r="AJ3489" t="str">
        <f>IF(RIGHT(MIS[[#This Row],[Main/Hedge]],4)="MAIN","MAIN","HEDGE")</f>
        <v>MAIN</v>
      </c>
      <c r="AK3489" t="str" cm="1">
        <f t="array" ref="AK3489">_xlfn._xlws.FILTER(Table4[Column1],ISNUMBER(SEARCH(Table4[Column1],MIS[[#This Row],[OrderUniqueIdentifier]])),"")</f>
        <v>VWAP</v>
      </c>
      <c r="AL3489" t="str">
        <f>MIS[[#This Row],[Broker]]</f>
        <v>AR</v>
      </c>
      <c r="AM3489" t="str">
        <f>MIS[[#This Row],[ClientID]]</f>
        <v>JPF1M174</v>
      </c>
    </row>
    <row r="3490" spans="1:39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168.75</v>
      </c>
      <c r="AE3490">
        <f>MIS[[#This Row],[OrderAverageTradedPrice]]*MIS[[#This Row],[OrderQuantity]]</f>
        <v>105000</v>
      </c>
      <c r="AF3490">
        <f>MIS[[#This Row],[LTP]]*MIS[[#This Row],[OrderQuantity]]</f>
        <v>88593.75</v>
      </c>
      <c r="AG3490">
        <f>IF(MIS[[#This Row],[OrderSide]]="SELL",MIS[[#This Row],[VALUE]]-MIS[[#This Row],[LIVE_VALUE]],MIS[[#This Row],[LIVE_VALUE]]-MIS[[#This Row],[VALUE]])</f>
        <v>-16406.25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0" t="str">
        <f>MIS[[#This Row],[TRADING SYMBOL]]</f>
        <v>NIFTY2552225000CE</v>
      </c>
      <c r="AJ3490" t="str">
        <f>IF(RIGHT(MIS[[#This Row],[Main/Hedge]],4)="MAIN","MAIN","HEDGE")</f>
        <v>MAIN</v>
      </c>
      <c r="AK3490" t="str" cm="1">
        <f t="array" ref="AK3490">_xlfn._xlws.FILTER(Table4[Column1],ISNUMBER(SEARCH(Table4[Column1],MIS[[#This Row],[OrderUniqueIdentifier]])),"")</f>
        <v>VWAP</v>
      </c>
      <c r="AL3490" t="str">
        <f>MIS[[#This Row],[Broker]]</f>
        <v>AR</v>
      </c>
      <c r="AM3490" t="str">
        <f>MIS[[#This Row],[ClientID]]</f>
        <v>JPF1M176</v>
      </c>
    </row>
    <row r="3491" spans="1:39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168.75</v>
      </c>
      <c r="AE3491">
        <f>MIS[[#This Row],[OrderAverageTradedPrice]]*MIS[[#This Row],[OrderQuantity]]</f>
        <v>90000</v>
      </c>
      <c r="AF3491">
        <f>MIS[[#This Row],[LTP]]*MIS[[#This Row],[OrderQuantity]]</f>
        <v>75937.5</v>
      </c>
      <c r="AG3491">
        <f>IF(MIS[[#This Row],[OrderSide]]="SELL",MIS[[#This Row],[VALUE]]-MIS[[#This Row],[LIVE_VALUE]],MIS[[#This Row],[LIVE_VALUE]]-MIS[[#This Row],[VALUE]])</f>
        <v>-14062.5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1" t="str">
        <f>MIS[[#This Row],[TRADING SYMBOL]]</f>
        <v>NIFTY2552225000CE</v>
      </c>
      <c r="AJ3491" t="str">
        <f>IF(RIGHT(MIS[[#This Row],[Main/Hedge]],4)="MAIN","MAIN","HEDGE")</f>
        <v>MAIN</v>
      </c>
      <c r="AK3491" t="str" cm="1">
        <f t="array" ref="AK3491">_xlfn._xlws.FILTER(Table4[Column1],ISNUMBER(SEARCH(Table4[Column1],MIS[[#This Row],[OrderUniqueIdentifier]])),"")</f>
        <v>VWAP</v>
      </c>
      <c r="AL3491" t="str">
        <f>MIS[[#This Row],[Broker]]</f>
        <v>AR</v>
      </c>
      <c r="AM3491" t="str">
        <f>MIS[[#This Row],[ClientID]]</f>
        <v>JPF1N112</v>
      </c>
    </row>
    <row r="3492" spans="1:39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168.75</v>
      </c>
      <c r="AE3492">
        <f>MIS[[#This Row],[OrderAverageTradedPrice]]*MIS[[#This Row],[OrderQuantity]]</f>
        <v>89966.25</v>
      </c>
      <c r="AF3492">
        <f>MIS[[#This Row],[LTP]]*MIS[[#This Row],[OrderQuantity]]</f>
        <v>75937.5</v>
      </c>
      <c r="AG3492">
        <f>IF(MIS[[#This Row],[OrderSide]]="SELL",MIS[[#This Row],[VALUE]]-MIS[[#This Row],[LIVE_VALUE]],MIS[[#This Row],[LIVE_VALUE]]-MIS[[#This Row],[VALUE]])</f>
        <v>-14028.75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2" t="str">
        <f>MIS[[#This Row],[TRADING SYMBOL]]</f>
        <v>NIFTY2552225000CE</v>
      </c>
      <c r="AJ3492" t="str">
        <f>IF(RIGHT(MIS[[#This Row],[Main/Hedge]],4)="MAIN","MAIN","HEDGE")</f>
        <v>MAIN</v>
      </c>
      <c r="AK3492" t="str" cm="1">
        <f t="array" ref="AK3492">_xlfn._xlws.FILTER(Table4[Column1],ISNUMBER(SEARCH(Table4[Column1],MIS[[#This Row],[OrderUniqueIdentifier]])),"")</f>
        <v>VWAP</v>
      </c>
      <c r="AL3492" t="str">
        <f>MIS[[#This Row],[Broker]]</f>
        <v>AR</v>
      </c>
      <c r="AM3492" t="str">
        <f>MIS[[#This Row],[ClientID]]</f>
        <v>JPF1N117</v>
      </c>
    </row>
    <row r="3493" spans="1:39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168.75</v>
      </c>
      <c r="AE3493">
        <f>MIS[[#This Row],[OrderAverageTradedPrice]]*MIS[[#This Row],[OrderQuantity]]</f>
        <v>15000</v>
      </c>
      <c r="AF3493">
        <f>MIS[[#This Row],[LTP]]*MIS[[#This Row],[OrderQuantity]]</f>
        <v>12656.25</v>
      </c>
      <c r="AG3493">
        <f>IF(MIS[[#This Row],[OrderSide]]="SELL",MIS[[#This Row],[VALUE]]-MIS[[#This Row],[LIVE_VALUE]],MIS[[#This Row],[LIVE_VALUE]]-MIS[[#This Row],[VALUE]])</f>
        <v>-2343.75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3" t="str">
        <f>MIS[[#This Row],[TRADING SYMBOL]]</f>
        <v>NIFTY2552225000CE</v>
      </c>
      <c r="AJ3493" t="str">
        <f>IF(RIGHT(MIS[[#This Row],[Main/Hedge]],4)="MAIN","MAIN","HEDGE")</f>
        <v>MAIN</v>
      </c>
      <c r="AK3493" t="str" cm="1">
        <f t="array" ref="AK3493">_xlfn._xlws.FILTER(Table4[Column1],ISNUMBER(SEARCH(Table4[Column1],MIS[[#This Row],[OrderUniqueIdentifier]])),"")</f>
        <v>VWAP</v>
      </c>
      <c r="AL3493" t="str">
        <f>MIS[[#This Row],[Broker]]</f>
        <v>AR</v>
      </c>
      <c r="AM3493" t="str">
        <f>MIS[[#This Row],[ClientID]]</f>
        <v>JPF1N167</v>
      </c>
    </row>
    <row r="3494" spans="1:39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168.75</v>
      </c>
      <c r="AE3494">
        <f>MIS[[#This Row],[OrderAverageTradedPrice]]*MIS[[#This Row],[OrderQuantity]]</f>
        <v>30000</v>
      </c>
      <c r="AF3494">
        <f>MIS[[#This Row],[LTP]]*MIS[[#This Row],[OrderQuantity]]</f>
        <v>25312.5</v>
      </c>
      <c r="AG3494">
        <f>IF(MIS[[#This Row],[OrderSide]]="SELL",MIS[[#This Row],[VALUE]]-MIS[[#This Row],[LIVE_VALUE]],MIS[[#This Row],[LIVE_VALUE]]-MIS[[#This Row],[VALUE]])</f>
        <v>-4687.5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4" t="str">
        <f>MIS[[#This Row],[TRADING SYMBOL]]</f>
        <v>NIFTY2552225000CE</v>
      </c>
      <c r="AJ3494" t="str">
        <f>IF(RIGHT(MIS[[#This Row],[Main/Hedge]],4)="MAIN","MAIN","HEDGE")</f>
        <v>MAIN</v>
      </c>
      <c r="AK3494" t="str" cm="1">
        <f t="array" ref="AK3494">_xlfn._xlws.FILTER(Table4[Column1],ISNUMBER(SEARCH(Table4[Column1],MIS[[#This Row],[OrderUniqueIdentifier]])),"")</f>
        <v>VWAP</v>
      </c>
      <c r="AL3494" t="str">
        <f>MIS[[#This Row],[Broker]]</f>
        <v>AR</v>
      </c>
      <c r="AM3494" t="str">
        <f>MIS[[#This Row],[ClientID]]</f>
        <v>JPF1N169</v>
      </c>
    </row>
    <row r="3495" spans="1:39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168.75</v>
      </c>
      <c r="AE3495">
        <f>MIS[[#This Row],[OrderAverageTradedPrice]]*MIS[[#This Row],[OrderQuantity]]</f>
        <v>45000</v>
      </c>
      <c r="AF3495">
        <f>MIS[[#This Row],[LTP]]*MIS[[#This Row],[OrderQuantity]]</f>
        <v>37968.75</v>
      </c>
      <c r="AG3495">
        <f>IF(MIS[[#This Row],[OrderSide]]="SELL",MIS[[#This Row],[VALUE]]-MIS[[#This Row],[LIVE_VALUE]],MIS[[#This Row],[LIVE_VALUE]]-MIS[[#This Row],[VALUE]])</f>
        <v>-7031.25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5" t="str">
        <f>MIS[[#This Row],[TRADING SYMBOL]]</f>
        <v>NIFTY2552225000CE</v>
      </c>
      <c r="AJ3495" t="str">
        <f>IF(RIGHT(MIS[[#This Row],[Main/Hedge]],4)="MAIN","MAIN","HEDGE")</f>
        <v>MAIN</v>
      </c>
      <c r="AK3495" t="str" cm="1">
        <f t="array" ref="AK3495">_xlfn._xlws.FILTER(Table4[Column1],ISNUMBER(SEARCH(Table4[Column1],MIS[[#This Row],[OrderUniqueIdentifier]])),"")</f>
        <v>VWAP</v>
      </c>
      <c r="AL3495" t="str">
        <f>MIS[[#This Row],[Broker]]</f>
        <v>AR</v>
      </c>
      <c r="AM3495" t="str">
        <f>MIS[[#This Row],[ClientID]]</f>
        <v>JPF1N171</v>
      </c>
    </row>
    <row r="3496" spans="1:39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168.75</v>
      </c>
      <c r="AE3496">
        <f>MIS[[#This Row],[OrderAverageTradedPrice]]*MIS[[#This Row],[OrderQuantity]]</f>
        <v>240000</v>
      </c>
      <c r="AF3496">
        <f>MIS[[#This Row],[LTP]]*MIS[[#This Row],[OrderQuantity]]</f>
        <v>202500</v>
      </c>
      <c r="AG3496">
        <f>IF(MIS[[#This Row],[OrderSide]]="SELL",MIS[[#This Row],[VALUE]]-MIS[[#This Row],[LIVE_VALUE]],MIS[[#This Row],[LIVE_VALUE]]-MIS[[#This Row],[VALUE]])</f>
        <v>-37500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6" t="str">
        <f>MIS[[#This Row],[TRADING SYMBOL]]</f>
        <v>NIFTY2552225000CE</v>
      </c>
      <c r="AJ3496" t="str">
        <f>IF(RIGHT(MIS[[#This Row],[Main/Hedge]],4)="MAIN","MAIN","HEDGE")</f>
        <v>MAIN</v>
      </c>
      <c r="AK3496" t="str" cm="1">
        <f t="array" ref="AK3496">_xlfn._xlws.FILTER(Table4[Column1],ISNUMBER(SEARCH(Table4[Column1],MIS[[#This Row],[OrderUniqueIdentifier]])),"")</f>
        <v>VWAP</v>
      </c>
      <c r="AL3496" t="str">
        <f>MIS[[#This Row],[Broker]]</f>
        <v>AR</v>
      </c>
      <c r="AM3496" t="str">
        <f>MIS[[#This Row],[ClientID]]</f>
        <v>JPF1N172</v>
      </c>
    </row>
    <row r="3497" spans="1:39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168.75</v>
      </c>
      <c r="AE3497">
        <f>MIS[[#This Row],[OrderAverageTradedPrice]]*MIS[[#This Row],[OrderQuantity]]</f>
        <v>30000</v>
      </c>
      <c r="AF3497">
        <f>MIS[[#This Row],[LTP]]*MIS[[#This Row],[OrderQuantity]]</f>
        <v>25312.5</v>
      </c>
      <c r="AG3497">
        <f>IF(MIS[[#This Row],[OrderSide]]="SELL",MIS[[#This Row],[VALUE]]-MIS[[#This Row],[LIVE_VALUE]],MIS[[#This Row],[LIVE_VALUE]]-MIS[[#This Row],[VALUE]])</f>
        <v>-4687.5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7" t="str">
        <f>MIS[[#This Row],[TRADING SYMBOL]]</f>
        <v>NIFTY2552225000CE</v>
      </c>
      <c r="AJ3497" t="str">
        <f>IF(RIGHT(MIS[[#This Row],[Main/Hedge]],4)="MAIN","MAIN","HEDGE")</f>
        <v>MAIN</v>
      </c>
      <c r="AK3497" t="str" cm="1">
        <f t="array" ref="AK3497">_xlfn._xlws.FILTER(Table4[Column1],ISNUMBER(SEARCH(Table4[Column1],MIS[[#This Row],[OrderUniqueIdentifier]])),"")</f>
        <v>VWAP</v>
      </c>
      <c r="AL3497" t="str">
        <f>MIS[[#This Row],[Broker]]</f>
        <v>AR</v>
      </c>
      <c r="AM3497" t="str">
        <f>MIS[[#This Row],[ClientID]]</f>
        <v>JPF1N173</v>
      </c>
    </row>
    <row r="3498" spans="1:39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168.75</v>
      </c>
      <c r="AE3498">
        <f>MIS[[#This Row],[OrderAverageTradedPrice]]*MIS[[#This Row],[OrderQuantity]]</f>
        <v>30000</v>
      </c>
      <c r="AF3498">
        <f>MIS[[#This Row],[LTP]]*MIS[[#This Row],[OrderQuantity]]</f>
        <v>25312.5</v>
      </c>
      <c r="AG3498">
        <f>IF(MIS[[#This Row],[OrderSide]]="SELL",MIS[[#This Row],[VALUE]]-MIS[[#This Row],[LIVE_VALUE]],MIS[[#This Row],[LIVE_VALUE]]-MIS[[#This Row],[VALUE]])</f>
        <v>-4687.5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8" t="str">
        <f>MIS[[#This Row],[TRADING SYMBOL]]</f>
        <v>NIFTY2552225000CE</v>
      </c>
      <c r="AJ3498" t="str">
        <f>IF(RIGHT(MIS[[#This Row],[Main/Hedge]],4)="MAIN","MAIN","HEDGE")</f>
        <v>MAIN</v>
      </c>
      <c r="AK3498" t="str" cm="1">
        <f t="array" ref="AK3498">_xlfn._xlws.FILTER(Table4[Column1],ISNUMBER(SEARCH(Table4[Column1],MIS[[#This Row],[OrderUniqueIdentifier]])),"")</f>
        <v>VWAP</v>
      </c>
      <c r="AL3498" t="str">
        <f>MIS[[#This Row],[Broker]]</f>
        <v>AR</v>
      </c>
      <c r="AM3498" t="str">
        <f>MIS[[#This Row],[ClientID]]</f>
        <v>JPF1N180</v>
      </c>
    </row>
    <row r="3499" spans="1:39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168.75</v>
      </c>
      <c r="AE3499">
        <f>MIS[[#This Row],[OrderAverageTradedPrice]]*MIS[[#This Row],[OrderQuantity]]</f>
        <v>15000</v>
      </c>
      <c r="AF3499">
        <f>MIS[[#This Row],[LTP]]*MIS[[#This Row],[OrderQuantity]]</f>
        <v>12656.25</v>
      </c>
      <c r="AG3499">
        <f>IF(MIS[[#This Row],[OrderSide]]="SELL",MIS[[#This Row],[VALUE]]-MIS[[#This Row],[LIVE_VALUE]],MIS[[#This Row],[LIVE_VALUE]]-MIS[[#This Row],[VALUE]])</f>
        <v>-2343.75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9" t="str">
        <f>MIS[[#This Row],[TRADING SYMBOL]]</f>
        <v>NIFTY2552225000CE</v>
      </c>
      <c r="AJ3499" t="str">
        <f>IF(RIGHT(MIS[[#This Row],[Main/Hedge]],4)="MAIN","MAIN","HEDGE")</f>
        <v>MAIN</v>
      </c>
      <c r="AK3499" t="str" cm="1">
        <f t="array" ref="AK3499">_xlfn._xlws.FILTER(Table4[Column1],ISNUMBER(SEARCH(Table4[Column1],MIS[[#This Row],[OrderUniqueIdentifier]])),"")</f>
        <v>VWAP</v>
      </c>
      <c r="AL3499" t="str">
        <f>MIS[[#This Row],[Broker]]</f>
        <v>AR</v>
      </c>
      <c r="AM3499" t="str">
        <f>MIS[[#This Row],[ClientID]]</f>
        <v>JPF1O151</v>
      </c>
    </row>
    <row r="3500" spans="1:39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168.75</v>
      </c>
      <c r="AE3500">
        <f>MIS[[#This Row],[OrderAverageTradedPrice]]*MIS[[#This Row],[OrderQuantity]]</f>
        <v>30000</v>
      </c>
      <c r="AF3500">
        <f>MIS[[#This Row],[LTP]]*MIS[[#This Row],[OrderQuantity]]</f>
        <v>25312.5</v>
      </c>
      <c r="AG3500">
        <f>IF(MIS[[#This Row],[OrderSide]]="SELL",MIS[[#This Row],[VALUE]]-MIS[[#This Row],[LIVE_VALUE]],MIS[[#This Row],[LIVE_VALUE]]-MIS[[#This Row],[VALUE]])</f>
        <v>-4687.5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0" t="str">
        <f>MIS[[#This Row],[TRADING SYMBOL]]</f>
        <v>NIFTY2552225000CE</v>
      </c>
      <c r="AJ3500" t="str">
        <f>IF(RIGHT(MIS[[#This Row],[Main/Hedge]],4)="MAIN","MAIN","HEDGE")</f>
        <v>MAIN</v>
      </c>
      <c r="AK3500" t="str" cm="1">
        <f t="array" ref="AK3500">_xlfn._xlws.FILTER(Table4[Column1],ISNUMBER(SEARCH(Table4[Column1],MIS[[#This Row],[OrderUniqueIdentifier]])),"")</f>
        <v>VWAP</v>
      </c>
      <c r="AL3500" t="str">
        <f>MIS[[#This Row],[Broker]]</f>
        <v>AR</v>
      </c>
      <c r="AM3500" t="str">
        <f>MIS[[#This Row],[ClientID]]</f>
        <v>JPF1P111</v>
      </c>
    </row>
    <row r="3501" spans="1:39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168.75</v>
      </c>
      <c r="AE3501">
        <f>MIS[[#This Row],[OrderAverageTradedPrice]]*MIS[[#This Row],[OrderQuantity]]</f>
        <v>15000</v>
      </c>
      <c r="AF3501">
        <f>MIS[[#This Row],[LTP]]*MIS[[#This Row],[OrderQuantity]]</f>
        <v>12656.25</v>
      </c>
      <c r="AG3501">
        <f>IF(MIS[[#This Row],[OrderSide]]="SELL",MIS[[#This Row],[VALUE]]-MIS[[#This Row],[LIVE_VALUE]],MIS[[#This Row],[LIVE_VALUE]]-MIS[[#This Row],[VALUE]])</f>
        <v>-2343.75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1" t="str">
        <f>MIS[[#This Row],[TRADING SYMBOL]]</f>
        <v>NIFTY2552225000CE</v>
      </c>
      <c r="AJ3501" t="str">
        <f>IF(RIGHT(MIS[[#This Row],[Main/Hedge]],4)="MAIN","MAIN","HEDGE")</f>
        <v>MAIN</v>
      </c>
      <c r="AK3501" t="str" cm="1">
        <f t="array" ref="AK3501">_xlfn._xlws.FILTER(Table4[Column1],ISNUMBER(SEARCH(Table4[Column1],MIS[[#This Row],[OrderUniqueIdentifier]])),"")</f>
        <v>VWAP</v>
      </c>
      <c r="AL3501" t="str">
        <f>MIS[[#This Row],[Broker]]</f>
        <v>AR</v>
      </c>
      <c r="AM3501" t="str">
        <f>MIS[[#This Row],[ClientID]]</f>
        <v>JPF1P112</v>
      </c>
    </row>
    <row r="3502" spans="1:39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168.75</v>
      </c>
      <c r="AE3502">
        <f>MIS[[#This Row],[OrderAverageTradedPrice]]*MIS[[#This Row],[OrderQuantity]]</f>
        <v>90000</v>
      </c>
      <c r="AF3502">
        <f>MIS[[#This Row],[LTP]]*MIS[[#This Row],[OrderQuantity]]</f>
        <v>75937.5</v>
      </c>
      <c r="AG3502">
        <f>IF(MIS[[#This Row],[OrderSide]]="SELL",MIS[[#This Row],[VALUE]]-MIS[[#This Row],[LIVE_VALUE]],MIS[[#This Row],[LIVE_VALUE]]-MIS[[#This Row],[VALUE]])</f>
        <v>-14062.5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2" t="str">
        <f>MIS[[#This Row],[TRADING SYMBOL]]</f>
        <v>NIFTY2552225000CE</v>
      </c>
      <c r="AJ3502" t="str">
        <f>IF(RIGHT(MIS[[#This Row],[Main/Hedge]],4)="MAIN","MAIN","HEDGE")</f>
        <v>MAIN</v>
      </c>
      <c r="AK3502" t="str" cm="1">
        <f t="array" ref="AK3502">_xlfn._xlws.FILTER(Table4[Column1],ISNUMBER(SEARCH(Table4[Column1],MIS[[#This Row],[OrderUniqueIdentifier]])),"")</f>
        <v>VWAP</v>
      </c>
      <c r="AL3502" t="str">
        <f>MIS[[#This Row],[Broker]]</f>
        <v>AR</v>
      </c>
      <c r="AM3502" t="str">
        <f>MIS[[#This Row],[ClientID]]</f>
        <v>JPF1P164</v>
      </c>
    </row>
    <row r="3503" spans="1:39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168.75</v>
      </c>
      <c r="AE3503">
        <f>MIS[[#This Row],[OrderAverageTradedPrice]]*MIS[[#This Row],[OrderQuantity]]</f>
        <v>45000</v>
      </c>
      <c r="AF3503">
        <f>MIS[[#This Row],[LTP]]*MIS[[#This Row],[OrderQuantity]]</f>
        <v>37968.75</v>
      </c>
      <c r="AG3503">
        <f>IF(MIS[[#This Row],[OrderSide]]="SELL",MIS[[#This Row],[VALUE]]-MIS[[#This Row],[LIVE_VALUE]],MIS[[#This Row],[LIVE_VALUE]]-MIS[[#This Row],[VALUE]])</f>
        <v>-7031.25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3" t="str">
        <f>MIS[[#This Row],[TRADING SYMBOL]]</f>
        <v>NIFTY2552225000CE</v>
      </c>
      <c r="AJ3503" t="str">
        <f>IF(RIGHT(MIS[[#This Row],[Main/Hedge]],4)="MAIN","MAIN","HEDGE")</f>
        <v>MAIN</v>
      </c>
      <c r="AK3503" t="str" cm="1">
        <f t="array" ref="AK3503">_xlfn._xlws.FILTER(Table4[Column1],ISNUMBER(SEARCH(Table4[Column1],MIS[[#This Row],[OrderUniqueIdentifier]])),"")</f>
        <v>VWAP</v>
      </c>
      <c r="AL3503" t="str">
        <f>MIS[[#This Row],[Broker]]</f>
        <v>AR</v>
      </c>
      <c r="AM3503" t="str">
        <f>MIS[[#This Row],[ClientID]]</f>
        <v>JPF1P165</v>
      </c>
    </row>
    <row r="3504" spans="1:39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168.75</v>
      </c>
      <c r="AE3504">
        <f>MIS[[#This Row],[OrderAverageTradedPrice]]*MIS[[#This Row],[OrderQuantity]]</f>
        <v>30000</v>
      </c>
      <c r="AF3504">
        <f>MIS[[#This Row],[LTP]]*MIS[[#This Row],[OrderQuantity]]</f>
        <v>25312.5</v>
      </c>
      <c r="AG3504">
        <f>IF(MIS[[#This Row],[OrderSide]]="SELL",MIS[[#This Row],[VALUE]]-MIS[[#This Row],[LIVE_VALUE]],MIS[[#This Row],[LIVE_VALUE]]-MIS[[#This Row],[VALUE]])</f>
        <v>-4687.5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4" t="str">
        <f>MIS[[#This Row],[TRADING SYMBOL]]</f>
        <v>NIFTY2552225000CE</v>
      </c>
      <c r="AJ3504" t="str">
        <f>IF(RIGHT(MIS[[#This Row],[Main/Hedge]],4)="MAIN","MAIN","HEDGE")</f>
        <v>MAIN</v>
      </c>
      <c r="AK3504" t="str" cm="1">
        <f t="array" ref="AK3504">_xlfn._xlws.FILTER(Table4[Column1],ISNUMBER(SEARCH(Table4[Column1],MIS[[#This Row],[OrderUniqueIdentifier]])),"")</f>
        <v>VWAP</v>
      </c>
      <c r="AL3504" t="str">
        <f>MIS[[#This Row],[Broker]]</f>
        <v>AR</v>
      </c>
      <c r="AM3504" t="str">
        <f>MIS[[#This Row],[ClientID]]</f>
        <v>JPF1P170</v>
      </c>
    </row>
    <row r="3505" spans="1:39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168.75</v>
      </c>
      <c r="AE3505">
        <f>MIS[[#This Row],[OrderAverageTradedPrice]]*MIS[[#This Row],[OrderQuantity]]</f>
        <v>59988.75</v>
      </c>
      <c r="AF3505">
        <f>MIS[[#This Row],[LTP]]*MIS[[#This Row],[OrderQuantity]]</f>
        <v>50625</v>
      </c>
      <c r="AG3505">
        <f>IF(MIS[[#This Row],[OrderSide]]="SELL",MIS[[#This Row],[VALUE]]-MIS[[#This Row],[LIVE_VALUE]],MIS[[#This Row],[LIVE_VALUE]]-MIS[[#This Row],[VALUE]])</f>
        <v>-9363.75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5" t="str">
        <f>MIS[[#This Row],[TRADING SYMBOL]]</f>
        <v>NIFTY2552225000CE</v>
      </c>
      <c r="AJ3505" t="str">
        <f>IF(RIGHT(MIS[[#This Row],[Main/Hedge]],4)="MAIN","MAIN","HEDGE")</f>
        <v>MAIN</v>
      </c>
      <c r="AK3505" t="str" cm="1">
        <f t="array" ref="AK3505">_xlfn._xlws.FILTER(Table4[Column1],ISNUMBER(SEARCH(Table4[Column1],MIS[[#This Row],[OrderUniqueIdentifier]])),"")</f>
        <v>VWAP</v>
      </c>
      <c r="AL3505" t="str">
        <f>MIS[[#This Row],[Broker]]</f>
        <v>AR</v>
      </c>
      <c r="AM3505" t="str">
        <f>MIS[[#This Row],[ClientID]]</f>
        <v>JPF1R123</v>
      </c>
    </row>
    <row r="3506" spans="1:39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168.75</v>
      </c>
      <c r="AE3506">
        <f>MIS[[#This Row],[OrderAverageTradedPrice]]*MIS[[#This Row],[OrderQuantity]]</f>
        <v>15000</v>
      </c>
      <c r="AF3506">
        <f>MIS[[#This Row],[LTP]]*MIS[[#This Row],[OrderQuantity]]</f>
        <v>12656.25</v>
      </c>
      <c r="AG3506">
        <f>IF(MIS[[#This Row],[OrderSide]]="SELL",MIS[[#This Row],[VALUE]]-MIS[[#This Row],[LIVE_VALUE]],MIS[[#This Row],[LIVE_VALUE]]-MIS[[#This Row],[VALUE]])</f>
        <v>-2343.75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6" t="str">
        <f>MIS[[#This Row],[TRADING SYMBOL]]</f>
        <v>NIFTY2552225000CE</v>
      </c>
      <c r="AJ3506" t="str">
        <f>IF(RIGHT(MIS[[#This Row],[Main/Hedge]],4)="MAIN","MAIN","HEDGE")</f>
        <v>MAIN</v>
      </c>
      <c r="AK3506" t="str" cm="1">
        <f t="array" ref="AK3506">_xlfn._xlws.FILTER(Table4[Column1],ISNUMBER(SEARCH(Table4[Column1],MIS[[#This Row],[OrderUniqueIdentifier]])),"")</f>
        <v>VWAP</v>
      </c>
      <c r="AL3506" t="str">
        <f>MIS[[#This Row],[Broker]]</f>
        <v>AR</v>
      </c>
      <c r="AM3506" t="str">
        <f>MIS[[#This Row],[ClientID]]</f>
        <v>JPF1R134</v>
      </c>
    </row>
    <row r="3507" spans="1:39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168.75</v>
      </c>
      <c r="AE3507">
        <f>MIS[[#This Row],[OrderAverageTradedPrice]]*MIS[[#This Row],[OrderQuantity]]</f>
        <v>44966.25</v>
      </c>
      <c r="AF3507">
        <f>MIS[[#This Row],[LTP]]*MIS[[#This Row],[OrderQuantity]]</f>
        <v>37968.75</v>
      </c>
      <c r="AG3507">
        <f>IF(MIS[[#This Row],[OrderSide]]="SELL",MIS[[#This Row],[VALUE]]-MIS[[#This Row],[LIVE_VALUE]],MIS[[#This Row],[LIVE_VALUE]]-MIS[[#This Row],[VALUE]])</f>
        <v>-6997.5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7" t="str">
        <f>MIS[[#This Row],[TRADING SYMBOL]]</f>
        <v>NIFTY2552225000CE</v>
      </c>
      <c r="AJ3507" t="str">
        <f>IF(RIGHT(MIS[[#This Row],[Main/Hedge]],4)="MAIN","MAIN","HEDGE")</f>
        <v>MAIN</v>
      </c>
      <c r="AK3507" t="str" cm="1">
        <f t="array" ref="AK3507">_xlfn._xlws.FILTER(Table4[Column1],ISNUMBER(SEARCH(Table4[Column1],MIS[[#This Row],[OrderUniqueIdentifier]])),"")</f>
        <v>VWAP</v>
      </c>
      <c r="AL3507" t="str">
        <f>MIS[[#This Row],[Broker]]</f>
        <v>AR</v>
      </c>
      <c r="AM3507" t="str">
        <f>MIS[[#This Row],[ClientID]]</f>
        <v>JPF1R193</v>
      </c>
    </row>
    <row r="3508" spans="1:39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168.75</v>
      </c>
      <c r="AE3508">
        <f>MIS[[#This Row],[OrderAverageTradedPrice]]*MIS[[#This Row],[OrderQuantity]]</f>
        <v>15000</v>
      </c>
      <c r="AF3508">
        <f>MIS[[#This Row],[LTP]]*MIS[[#This Row],[OrderQuantity]]</f>
        <v>12656.25</v>
      </c>
      <c r="AG3508">
        <f>IF(MIS[[#This Row],[OrderSide]]="SELL",MIS[[#This Row],[VALUE]]-MIS[[#This Row],[LIVE_VALUE]],MIS[[#This Row],[LIVE_VALUE]]-MIS[[#This Row],[VALUE]])</f>
        <v>-2343.75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8" t="str">
        <f>MIS[[#This Row],[TRADING SYMBOL]]</f>
        <v>NIFTY2552225000CE</v>
      </c>
      <c r="AJ3508" t="str">
        <f>IF(RIGHT(MIS[[#This Row],[Main/Hedge]],4)="MAIN","MAIN","HEDGE")</f>
        <v>MAIN</v>
      </c>
      <c r="AK3508" t="str" cm="1">
        <f t="array" ref="AK3508">_xlfn._xlws.FILTER(Table4[Column1],ISNUMBER(SEARCH(Table4[Column1],MIS[[#This Row],[OrderUniqueIdentifier]])),"")</f>
        <v>VWAP</v>
      </c>
      <c r="AL3508" t="str">
        <f>MIS[[#This Row],[Broker]]</f>
        <v>AR</v>
      </c>
      <c r="AM3508" t="str">
        <f>MIS[[#This Row],[ClientID]]</f>
        <v>JPF1R194</v>
      </c>
    </row>
    <row r="3509" spans="1:39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168.75</v>
      </c>
      <c r="AE3509">
        <f>MIS[[#This Row],[OrderAverageTradedPrice]]*MIS[[#This Row],[OrderQuantity]]</f>
        <v>180000</v>
      </c>
      <c r="AF3509">
        <f>MIS[[#This Row],[LTP]]*MIS[[#This Row],[OrderQuantity]]</f>
        <v>151875</v>
      </c>
      <c r="AG3509">
        <f>IF(MIS[[#This Row],[OrderSide]]="SELL",MIS[[#This Row],[VALUE]]-MIS[[#This Row],[LIVE_VALUE]],MIS[[#This Row],[LIVE_VALUE]]-MIS[[#This Row],[VALUE]])</f>
        <v>-28125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9" t="str">
        <f>MIS[[#This Row],[TRADING SYMBOL]]</f>
        <v>NIFTY2552225000CE</v>
      </c>
      <c r="AJ3509" t="str">
        <f>IF(RIGHT(MIS[[#This Row],[Main/Hedge]],4)="MAIN","MAIN","HEDGE")</f>
        <v>MAIN</v>
      </c>
      <c r="AK3509" t="str" cm="1">
        <f t="array" ref="AK3509">_xlfn._xlws.FILTER(Table4[Column1],ISNUMBER(SEARCH(Table4[Column1],MIS[[#This Row],[OrderUniqueIdentifier]])),"")</f>
        <v>VWAP</v>
      </c>
      <c r="AL3509" t="str">
        <f>MIS[[#This Row],[Broker]]</f>
        <v>AR</v>
      </c>
      <c r="AM3509" t="str">
        <f>MIS[[#This Row],[ClientID]]</f>
        <v>JPF1R197</v>
      </c>
    </row>
    <row r="3510" spans="1:39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168.75</v>
      </c>
      <c r="AE3510">
        <f>MIS[[#This Row],[OrderAverageTradedPrice]]*MIS[[#This Row],[OrderQuantity]]</f>
        <v>45000</v>
      </c>
      <c r="AF3510">
        <f>MIS[[#This Row],[LTP]]*MIS[[#This Row],[OrderQuantity]]</f>
        <v>37968.75</v>
      </c>
      <c r="AG3510">
        <f>IF(MIS[[#This Row],[OrderSide]]="SELL",MIS[[#This Row],[VALUE]]-MIS[[#This Row],[LIVE_VALUE]],MIS[[#This Row],[LIVE_VALUE]]-MIS[[#This Row],[VALUE]])</f>
        <v>-7031.25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0" t="str">
        <f>MIS[[#This Row],[TRADING SYMBOL]]</f>
        <v>NIFTY2552225000CE</v>
      </c>
      <c r="AJ3510" t="str">
        <f>IF(RIGHT(MIS[[#This Row],[Main/Hedge]],4)="MAIN","MAIN","HEDGE")</f>
        <v>MAIN</v>
      </c>
      <c r="AK3510" t="str" cm="1">
        <f t="array" ref="AK3510">_xlfn._xlws.FILTER(Table4[Column1],ISNUMBER(SEARCH(Table4[Column1],MIS[[#This Row],[OrderUniqueIdentifier]])),"")</f>
        <v>VWAP</v>
      </c>
      <c r="AL3510" t="str">
        <f>MIS[[#This Row],[Broker]]</f>
        <v>AR</v>
      </c>
      <c r="AM3510" t="str">
        <f>MIS[[#This Row],[ClientID]]</f>
        <v>JPF1R199</v>
      </c>
    </row>
    <row r="3511" spans="1:39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168.75</v>
      </c>
      <c r="AE3511">
        <f>MIS[[#This Row],[OrderAverageTradedPrice]]*MIS[[#This Row],[OrderQuantity]]</f>
        <v>105000</v>
      </c>
      <c r="AF3511">
        <f>MIS[[#This Row],[LTP]]*MIS[[#This Row],[OrderQuantity]]</f>
        <v>88593.75</v>
      </c>
      <c r="AG3511">
        <f>IF(MIS[[#This Row],[OrderSide]]="SELL",MIS[[#This Row],[VALUE]]-MIS[[#This Row],[LIVE_VALUE]],MIS[[#This Row],[LIVE_VALUE]]-MIS[[#This Row],[VALUE]])</f>
        <v>-16406.25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1" t="str">
        <f>MIS[[#This Row],[TRADING SYMBOL]]</f>
        <v>NIFTY2552225000CE</v>
      </c>
      <c r="AJ3511" t="str">
        <f>IF(RIGHT(MIS[[#This Row],[Main/Hedge]],4)="MAIN","MAIN","HEDGE")</f>
        <v>MAIN</v>
      </c>
      <c r="AK3511" t="str" cm="1">
        <f t="array" ref="AK3511">_xlfn._xlws.FILTER(Table4[Column1],ISNUMBER(SEARCH(Table4[Column1],MIS[[#This Row],[OrderUniqueIdentifier]])),"")</f>
        <v>VWAP</v>
      </c>
      <c r="AL3511" t="str">
        <f>MIS[[#This Row],[Broker]]</f>
        <v>AR</v>
      </c>
      <c r="AM3511" t="str">
        <f>MIS[[#This Row],[ClientID]]</f>
        <v>JPF1R202</v>
      </c>
    </row>
    <row r="3512" spans="1:39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168.75</v>
      </c>
      <c r="AE3512">
        <f>MIS[[#This Row],[OrderAverageTradedPrice]]*MIS[[#This Row],[OrderQuantity]]</f>
        <v>15000</v>
      </c>
      <c r="AF3512">
        <f>MIS[[#This Row],[LTP]]*MIS[[#This Row],[OrderQuantity]]</f>
        <v>12656.25</v>
      </c>
      <c r="AG3512">
        <f>IF(MIS[[#This Row],[OrderSide]]="SELL",MIS[[#This Row],[VALUE]]-MIS[[#This Row],[LIVE_VALUE]],MIS[[#This Row],[LIVE_VALUE]]-MIS[[#This Row],[VALUE]])</f>
        <v>-2343.75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2" t="str">
        <f>MIS[[#This Row],[TRADING SYMBOL]]</f>
        <v>NIFTY2552225000CE</v>
      </c>
      <c r="AJ3512" t="str">
        <f>IF(RIGHT(MIS[[#This Row],[Main/Hedge]],4)="MAIN","MAIN","HEDGE")</f>
        <v>MAIN</v>
      </c>
      <c r="AK3512" t="str" cm="1">
        <f t="array" ref="AK3512">_xlfn._xlws.FILTER(Table4[Column1],ISNUMBER(SEARCH(Table4[Column1],MIS[[#This Row],[OrderUniqueIdentifier]])),"")</f>
        <v>VWAP</v>
      </c>
      <c r="AL3512" t="str">
        <f>MIS[[#This Row],[Broker]]</f>
        <v>AR</v>
      </c>
      <c r="AM3512" t="str">
        <f>MIS[[#This Row],[ClientID]]</f>
        <v>JPF1R203</v>
      </c>
    </row>
    <row r="3513" spans="1:39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168.75</v>
      </c>
      <c r="AE3513">
        <f>MIS[[#This Row],[OrderAverageTradedPrice]]*MIS[[#This Row],[OrderQuantity]]</f>
        <v>45000</v>
      </c>
      <c r="AF3513">
        <f>MIS[[#This Row],[LTP]]*MIS[[#This Row],[OrderQuantity]]</f>
        <v>37968.75</v>
      </c>
      <c r="AG3513">
        <f>IF(MIS[[#This Row],[OrderSide]]="SELL",MIS[[#This Row],[VALUE]]-MIS[[#This Row],[LIVE_VALUE]],MIS[[#This Row],[LIVE_VALUE]]-MIS[[#This Row],[VALUE]])</f>
        <v>-7031.25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3" t="str">
        <f>MIS[[#This Row],[TRADING SYMBOL]]</f>
        <v>NIFTY2552225000CE</v>
      </c>
      <c r="AJ3513" t="str">
        <f>IF(RIGHT(MIS[[#This Row],[Main/Hedge]],4)="MAIN","MAIN","HEDGE")</f>
        <v>MAIN</v>
      </c>
      <c r="AK3513" t="str" cm="1">
        <f t="array" ref="AK3513">_xlfn._xlws.FILTER(Table4[Column1],ISNUMBER(SEARCH(Table4[Column1],MIS[[#This Row],[OrderUniqueIdentifier]])),"")</f>
        <v>VWAP</v>
      </c>
      <c r="AL3513" t="str">
        <f>MIS[[#This Row],[Broker]]</f>
        <v>AR</v>
      </c>
      <c r="AM3513" t="str">
        <f>MIS[[#This Row],[ClientID]]</f>
        <v>JPF1R205</v>
      </c>
    </row>
    <row r="3514" spans="1:39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168.75</v>
      </c>
      <c r="AE3514">
        <f>MIS[[#This Row],[OrderAverageTradedPrice]]*MIS[[#This Row],[OrderQuantity]]</f>
        <v>15000</v>
      </c>
      <c r="AF3514">
        <f>MIS[[#This Row],[LTP]]*MIS[[#This Row],[OrderQuantity]]</f>
        <v>12656.25</v>
      </c>
      <c r="AG3514">
        <f>IF(MIS[[#This Row],[OrderSide]]="SELL",MIS[[#This Row],[VALUE]]-MIS[[#This Row],[LIVE_VALUE]],MIS[[#This Row],[LIVE_VALUE]]-MIS[[#This Row],[VALUE]])</f>
        <v>-2343.75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4" t="str">
        <f>MIS[[#This Row],[TRADING SYMBOL]]</f>
        <v>NIFTY2552225000CE</v>
      </c>
      <c r="AJ3514" t="str">
        <f>IF(RIGHT(MIS[[#This Row],[Main/Hedge]],4)="MAIN","MAIN","HEDGE")</f>
        <v>MAIN</v>
      </c>
      <c r="AK3514" t="str" cm="1">
        <f t="array" ref="AK3514">_xlfn._xlws.FILTER(Table4[Column1],ISNUMBER(SEARCH(Table4[Column1],MIS[[#This Row],[OrderUniqueIdentifier]])),"")</f>
        <v>VWAP</v>
      </c>
      <c r="AL3514" t="str">
        <f>MIS[[#This Row],[Broker]]</f>
        <v>AR</v>
      </c>
      <c r="AM3514" t="str">
        <f>MIS[[#This Row],[ClientID]]</f>
        <v>JPF1R212</v>
      </c>
    </row>
    <row r="3515" spans="1:39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168.75</v>
      </c>
      <c r="AE3515">
        <f>MIS[[#This Row],[OrderAverageTradedPrice]]*MIS[[#This Row],[OrderQuantity]]</f>
        <v>15000</v>
      </c>
      <c r="AF3515">
        <f>MIS[[#This Row],[LTP]]*MIS[[#This Row],[OrderQuantity]]</f>
        <v>12656.25</v>
      </c>
      <c r="AG3515">
        <f>IF(MIS[[#This Row],[OrderSide]]="SELL",MIS[[#This Row],[VALUE]]-MIS[[#This Row],[LIVE_VALUE]],MIS[[#This Row],[LIVE_VALUE]]-MIS[[#This Row],[VALUE]])</f>
        <v>-2343.75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5" t="str">
        <f>MIS[[#This Row],[TRADING SYMBOL]]</f>
        <v>NIFTY2552225000CE</v>
      </c>
      <c r="AJ3515" t="str">
        <f>IF(RIGHT(MIS[[#This Row],[Main/Hedge]],4)="MAIN","MAIN","HEDGE")</f>
        <v>MAIN</v>
      </c>
      <c r="AK3515" t="str" cm="1">
        <f t="array" ref="AK3515">_xlfn._xlws.FILTER(Table4[Column1],ISNUMBER(SEARCH(Table4[Column1],MIS[[#This Row],[OrderUniqueIdentifier]])),"")</f>
        <v>VWAP</v>
      </c>
      <c r="AL3515" t="str">
        <f>MIS[[#This Row],[Broker]]</f>
        <v>AR</v>
      </c>
      <c r="AM3515" t="str">
        <f>MIS[[#This Row],[ClientID]]</f>
        <v>JPF1S104</v>
      </c>
    </row>
    <row r="3516" spans="1:39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168.75</v>
      </c>
      <c r="AE3516">
        <f>MIS[[#This Row],[OrderAverageTradedPrice]]*MIS[[#This Row],[OrderQuantity]]</f>
        <v>14992.5</v>
      </c>
      <c r="AF3516">
        <f>MIS[[#This Row],[LTP]]*MIS[[#This Row],[OrderQuantity]]</f>
        <v>12656.25</v>
      </c>
      <c r="AG3516">
        <f>IF(MIS[[#This Row],[OrderSide]]="SELL",MIS[[#This Row],[VALUE]]-MIS[[#This Row],[LIVE_VALUE]],MIS[[#This Row],[LIVE_VALUE]]-MIS[[#This Row],[VALUE]])</f>
        <v>-2336.25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6" t="str">
        <f>MIS[[#This Row],[TRADING SYMBOL]]</f>
        <v>NIFTY2552225000CE</v>
      </c>
      <c r="AJ3516" t="str">
        <f>IF(RIGHT(MIS[[#This Row],[Main/Hedge]],4)="MAIN","MAIN","HEDGE")</f>
        <v>MAIN</v>
      </c>
      <c r="AK3516" t="str" cm="1">
        <f t="array" ref="AK3516">_xlfn._xlws.FILTER(Table4[Column1],ISNUMBER(SEARCH(Table4[Column1],MIS[[#This Row],[OrderUniqueIdentifier]])),"")</f>
        <v>VWAP</v>
      </c>
      <c r="AL3516" t="str">
        <f>MIS[[#This Row],[Broker]]</f>
        <v>AR</v>
      </c>
      <c r="AM3516" t="str">
        <f>MIS[[#This Row],[ClientID]]</f>
        <v>JPF1S131</v>
      </c>
    </row>
    <row r="3517" spans="1:39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168.75</v>
      </c>
      <c r="AE3517">
        <f>MIS[[#This Row],[OrderAverageTradedPrice]]*MIS[[#This Row],[OrderQuantity]]</f>
        <v>165000</v>
      </c>
      <c r="AF3517">
        <f>MIS[[#This Row],[LTP]]*MIS[[#This Row],[OrderQuantity]]</f>
        <v>139218.75</v>
      </c>
      <c r="AG3517">
        <f>IF(MIS[[#This Row],[OrderSide]]="SELL",MIS[[#This Row],[VALUE]]-MIS[[#This Row],[LIVE_VALUE]],MIS[[#This Row],[LIVE_VALUE]]-MIS[[#This Row],[VALUE]])</f>
        <v>-25781.25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7" t="str">
        <f>MIS[[#This Row],[TRADING SYMBOL]]</f>
        <v>NIFTY2552225000CE</v>
      </c>
      <c r="AJ3517" t="str">
        <f>IF(RIGHT(MIS[[#This Row],[Main/Hedge]],4)="MAIN","MAIN","HEDGE")</f>
        <v>MAIN</v>
      </c>
      <c r="AK3517" t="str" cm="1">
        <f t="array" ref="AK3517">_xlfn._xlws.FILTER(Table4[Column1],ISNUMBER(SEARCH(Table4[Column1],MIS[[#This Row],[OrderUniqueIdentifier]])),"")</f>
        <v>VWAP</v>
      </c>
      <c r="AL3517" t="str">
        <f>MIS[[#This Row],[Broker]]</f>
        <v>AR</v>
      </c>
      <c r="AM3517" t="str">
        <f>MIS[[#This Row],[ClientID]]</f>
        <v>JPF1S132</v>
      </c>
    </row>
    <row r="3518" spans="1:39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168.75</v>
      </c>
      <c r="AE3518">
        <f>MIS[[#This Row],[OrderAverageTradedPrice]]*MIS[[#This Row],[OrderQuantity]]</f>
        <v>30000</v>
      </c>
      <c r="AF3518">
        <f>MIS[[#This Row],[LTP]]*MIS[[#This Row],[OrderQuantity]]</f>
        <v>25312.5</v>
      </c>
      <c r="AG3518">
        <f>IF(MIS[[#This Row],[OrderSide]]="SELL",MIS[[#This Row],[VALUE]]-MIS[[#This Row],[LIVE_VALUE]],MIS[[#This Row],[LIVE_VALUE]]-MIS[[#This Row],[VALUE]])</f>
        <v>-4687.5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8" t="str">
        <f>MIS[[#This Row],[TRADING SYMBOL]]</f>
        <v>NIFTY2552225000CE</v>
      </c>
      <c r="AJ3518" t="str">
        <f>IF(RIGHT(MIS[[#This Row],[Main/Hedge]],4)="MAIN","MAIN","HEDGE")</f>
        <v>MAIN</v>
      </c>
      <c r="AK3518" t="str" cm="1">
        <f t="array" ref="AK3518">_xlfn._xlws.FILTER(Table4[Column1],ISNUMBER(SEARCH(Table4[Column1],MIS[[#This Row],[OrderUniqueIdentifier]])),"")</f>
        <v>VWAP</v>
      </c>
      <c r="AL3518" t="str">
        <f>MIS[[#This Row],[Broker]]</f>
        <v>AR</v>
      </c>
      <c r="AM3518" t="str">
        <f>MIS[[#This Row],[ClientID]]</f>
        <v>JPF1S138</v>
      </c>
    </row>
    <row r="3519" spans="1:39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168.75</v>
      </c>
      <c r="AE3519">
        <f>MIS[[#This Row],[OrderAverageTradedPrice]]*MIS[[#This Row],[OrderQuantity]]</f>
        <v>44988.75</v>
      </c>
      <c r="AF3519">
        <f>MIS[[#This Row],[LTP]]*MIS[[#This Row],[OrderQuantity]]</f>
        <v>37968.75</v>
      </c>
      <c r="AG3519">
        <f>IF(MIS[[#This Row],[OrderSide]]="SELL",MIS[[#This Row],[VALUE]]-MIS[[#This Row],[LIVE_VALUE]],MIS[[#This Row],[LIVE_VALUE]]-MIS[[#This Row],[VALUE]])</f>
        <v>-7020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9" t="str">
        <f>MIS[[#This Row],[TRADING SYMBOL]]</f>
        <v>NIFTY2552225000CE</v>
      </c>
      <c r="AJ3519" t="str">
        <f>IF(RIGHT(MIS[[#This Row],[Main/Hedge]],4)="MAIN","MAIN","HEDGE")</f>
        <v>MAIN</v>
      </c>
      <c r="AK3519" t="str" cm="1">
        <f t="array" ref="AK3519">_xlfn._xlws.FILTER(Table4[Column1],ISNUMBER(SEARCH(Table4[Column1],MIS[[#This Row],[OrderUniqueIdentifier]])),"")</f>
        <v>VWAP</v>
      </c>
      <c r="AL3519" t="str">
        <f>MIS[[#This Row],[Broker]]</f>
        <v>AR</v>
      </c>
      <c r="AM3519" t="str">
        <f>MIS[[#This Row],[ClientID]]</f>
        <v>JPF1S152</v>
      </c>
    </row>
    <row r="3520" spans="1:39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168.75</v>
      </c>
      <c r="AE3520">
        <f>MIS[[#This Row],[OrderAverageTradedPrice]]*MIS[[#This Row],[OrderQuantity]]</f>
        <v>15000</v>
      </c>
      <c r="AF3520">
        <f>MIS[[#This Row],[LTP]]*MIS[[#This Row],[OrderQuantity]]</f>
        <v>12656.25</v>
      </c>
      <c r="AG3520">
        <f>IF(MIS[[#This Row],[OrderSide]]="SELL",MIS[[#This Row],[VALUE]]-MIS[[#This Row],[LIVE_VALUE]],MIS[[#This Row],[LIVE_VALUE]]-MIS[[#This Row],[VALUE]])</f>
        <v>-2343.75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0" t="str">
        <f>MIS[[#This Row],[TRADING SYMBOL]]</f>
        <v>NIFTY2552225000CE</v>
      </c>
      <c r="AJ3520" t="str">
        <f>IF(RIGHT(MIS[[#This Row],[Main/Hedge]],4)="MAIN","MAIN","HEDGE")</f>
        <v>MAIN</v>
      </c>
      <c r="AK3520" t="str" cm="1">
        <f t="array" ref="AK3520">_xlfn._xlws.FILTER(Table4[Column1],ISNUMBER(SEARCH(Table4[Column1],MIS[[#This Row],[OrderUniqueIdentifier]])),"")</f>
        <v>VWAP</v>
      </c>
      <c r="AL3520" t="str">
        <f>MIS[[#This Row],[Broker]]</f>
        <v>AR</v>
      </c>
      <c r="AM3520" t="str">
        <f>MIS[[#This Row],[ClientID]]</f>
        <v>JPF1S210</v>
      </c>
    </row>
    <row r="3521" spans="1:39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168.75</v>
      </c>
      <c r="AE3521">
        <f>MIS[[#This Row],[OrderAverageTradedPrice]]*MIS[[#This Row],[OrderQuantity]]</f>
        <v>15000</v>
      </c>
      <c r="AF3521">
        <f>MIS[[#This Row],[LTP]]*MIS[[#This Row],[OrderQuantity]]</f>
        <v>12656.25</v>
      </c>
      <c r="AG3521">
        <f>IF(MIS[[#This Row],[OrderSide]]="SELL",MIS[[#This Row],[VALUE]]-MIS[[#This Row],[LIVE_VALUE]],MIS[[#This Row],[LIVE_VALUE]]-MIS[[#This Row],[VALUE]])</f>
        <v>-2343.75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1" t="str">
        <f>MIS[[#This Row],[TRADING SYMBOL]]</f>
        <v>NIFTY2552225000CE</v>
      </c>
      <c r="AJ3521" t="str">
        <f>IF(RIGHT(MIS[[#This Row],[Main/Hedge]],4)="MAIN","MAIN","HEDGE")</f>
        <v>MAIN</v>
      </c>
      <c r="AK3521" t="str" cm="1">
        <f t="array" ref="AK3521">_xlfn._xlws.FILTER(Table4[Column1],ISNUMBER(SEARCH(Table4[Column1],MIS[[#This Row],[OrderUniqueIdentifier]])),"")</f>
        <v>VWAP</v>
      </c>
      <c r="AL3521" t="str">
        <f>MIS[[#This Row],[Broker]]</f>
        <v>AR</v>
      </c>
      <c r="AM3521" t="str">
        <f>MIS[[#This Row],[ClientID]]</f>
        <v>JPF1S213</v>
      </c>
    </row>
    <row r="3522" spans="1:39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168.75</v>
      </c>
      <c r="AE3522">
        <f>MIS[[#This Row],[OrderAverageTradedPrice]]*MIS[[#This Row],[OrderQuantity]]</f>
        <v>150000</v>
      </c>
      <c r="AF3522">
        <f>MIS[[#This Row],[LTP]]*MIS[[#This Row],[OrderQuantity]]</f>
        <v>126562.5</v>
      </c>
      <c r="AG3522">
        <f>IF(MIS[[#This Row],[OrderSide]]="SELL",MIS[[#This Row],[VALUE]]-MIS[[#This Row],[LIVE_VALUE]],MIS[[#This Row],[LIVE_VALUE]]-MIS[[#This Row],[VALUE]])</f>
        <v>-23437.5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2" t="str">
        <f>MIS[[#This Row],[TRADING SYMBOL]]</f>
        <v>NIFTY2552225000CE</v>
      </c>
      <c r="AJ3522" t="str">
        <f>IF(RIGHT(MIS[[#This Row],[Main/Hedge]],4)="MAIN","MAIN","HEDGE")</f>
        <v>MAIN</v>
      </c>
      <c r="AK3522" t="str" cm="1">
        <f t="array" ref="AK3522">_xlfn._xlws.FILTER(Table4[Column1],ISNUMBER(SEARCH(Table4[Column1],MIS[[#This Row],[OrderUniqueIdentifier]])),"")</f>
        <v>VWAP</v>
      </c>
      <c r="AL3522" t="str">
        <f>MIS[[#This Row],[Broker]]</f>
        <v>AR</v>
      </c>
      <c r="AM3522" t="str">
        <f>MIS[[#This Row],[ClientID]]</f>
        <v>JPF1S215</v>
      </c>
    </row>
    <row r="3523" spans="1:39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168.75</v>
      </c>
      <c r="AE3523">
        <f>MIS[[#This Row],[OrderAverageTradedPrice]]*MIS[[#This Row],[OrderQuantity]]</f>
        <v>30000</v>
      </c>
      <c r="AF3523">
        <f>MIS[[#This Row],[LTP]]*MIS[[#This Row],[OrderQuantity]]</f>
        <v>25312.5</v>
      </c>
      <c r="AG3523">
        <f>IF(MIS[[#This Row],[OrderSide]]="SELL",MIS[[#This Row],[VALUE]]-MIS[[#This Row],[LIVE_VALUE]],MIS[[#This Row],[LIVE_VALUE]]-MIS[[#This Row],[VALUE]])</f>
        <v>-4687.5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3" t="str">
        <f>MIS[[#This Row],[TRADING SYMBOL]]</f>
        <v>NIFTY2552225000CE</v>
      </c>
      <c r="AJ3523" t="str">
        <f>IF(RIGHT(MIS[[#This Row],[Main/Hedge]],4)="MAIN","MAIN","HEDGE")</f>
        <v>MAIN</v>
      </c>
      <c r="AK3523" t="str" cm="1">
        <f t="array" ref="AK3523">_xlfn._xlws.FILTER(Table4[Column1],ISNUMBER(SEARCH(Table4[Column1],MIS[[#This Row],[OrderUniqueIdentifier]])),"")</f>
        <v>VWAP</v>
      </c>
      <c r="AL3523" t="str">
        <f>MIS[[#This Row],[Broker]]</f>
        <v>AR</v>
      </c>
      <c r="AM3523" t="str">
        <f>MIS[[#This Row],[ClientID]]</f>
        <v>JPF1S217</v>
      </c>
    </row>
    <row r="3524" spans="1:39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168.75</v>
      </c>
      <c r="AE3524">
        <f>MIS[[#This Row],[OrderAverageTradedPrice]]*MIS[[#This Row],[OrderQuantity]]</f>
        <v>30000</v>
      </c>
      <c r="AF3524">
        <f>MIS[[#This Row],[LTP]]*MIS[[#This Row],[OrderQuantity]]</f>
        <v>25312.5</v>
      </c>
      <c r="AG3524">
        <f>IF(MIS[[#This Row],[OrderSide]]="SELL",MIS[[#This Row],[VALUE]]-MIS[[#This Row],[LIVE_VALUE]],MIS[[#This Row],[LIVE_VALUE]]-MIS[[#This Row],[VALUE]])</f>
        <v>-4687.5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4" t="str">
        <f>MIS[[#This Row],[TRADING SYMBOL]]</f>
        <v>NIFTY2552225000CE</v>
      </c>
      <c r="AJ3524" t="str">
        <f>IF(RIGHT(MIS[[#This Row],[Main/Hedge]],4)="MAIN","MAIN","HEDGE")</f>
        <v>MAIN</v>
      </c>
      <c r="AK3524" t="str" cm="1">
        <f t="array" ref="AK3524">_xlfn._xlws.FILTER(Table4[Column1],ISNUMBER(SEARCH(Table4[Column1],MIS[[#This Row],[OrderUniqueIdentifier]])),"")</f>
        <v>VWAP</v>
      </c>
      <c r="AL3524" t="str">
        <f>MIS[[#This Row],[Broker]]</f>
        <v>AR</v>
      </c>
      <c r="AM3524" t="str">
        <f>MIS[[#This Row],[ClientID]]</f>
        <v>JPF1S218</v>
      </c>
    </row>
    <row r="3525" spans="1:39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168.75</v>
      </c>
      <c r="AE3525">
        <f>MIS[[#This Row],[OrderAverageTradedPrice]]*MIS[[#This Row],[OrderQuantity]]</f>
        <v>30000</v>
      </c>
      <c r="AF3525">
        <f>MIS[[#This Row],[LTP]]*MIS[[#This Row],[OrderQuantity]]</f>
        <v>25312.5</v>
      </c>
      <c r="AG3525">
        <f>IF(MIS[[#This Row],[OrderSide]]="SELL",MIS[[#This Row],[VALUE]]-MIS[[#This Row],[LIVE_VALUE]],MIS[[#This Row],[LIVE_VALUE]]-MIS[[#This Row],[VALUE]])</f>
        <v>-4687.5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5" t="str">
        <f>MIS[[#This Row],[TRADING SYMBOL]]</f>
        <v>NIFTY2552225000CE</v>
      </c>
      <c r="AJ3525" t="str">
        <f>IF(RIGHT(MIS[[#This Row],[Main/Hedge]],4)="MAIN","MAIN","HEDGE")</f>
        <v>MAIN</v>
      </c>
      <c r="AK3525" t="str" cm="1">
        <f t="array" ref="AK3525">_xlfn._xlws.FILTER(Table4[Column1],ISNUMBER(SEARCH(Table4[Column1],MIS[[#This Row],[OrderUniqueIdentifier]])),"")</f>
        <v>VWAP</v>
      </c>
      <c r="AL3525" t="str">
        <f>MIS[[#This Row],[Broker]]</f>
        <v>AR</v>
      </c>
      <c r="AM3525" t="str">
        <f>MIS[[#This Row],[ClientID]]</f>
        <v>JPF1S222</v>
      </c>
    </row>
    <row r="3526" spans="1:39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168.75</v>
      </c>
      <c r="AE3526">
        <f>MIS[[#This Row],[OrderAverageTradedPrice]]*MIS[[#This Row],[OrderQuantity]]</f>
        <v>30000</v>
      </c>
      <c r="AF3526">
        <f>MIS[[#This Row],[LTP]]*MIS[[#This Row],[OrderQuantity]]</f>
        <v>25312.5</v>
      </c>
      <c r="AG3526">
        <f>IF(MIS[[#This Row],[OrderSide]]="SELL",MIS[[#This Row],[VALUE]]-MIS[[#This Row],[LIVE_VALUE]],MIS[[#This Row],[LIVE_VALUE]]-MIS[[#This Row],[VALUE]])</f>
        <v>-4687.5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6" t="str">
        <f>MIS[[#This Row],[TRADING SYMBOL]]</f>
        <v>NIFTY2552225000CE</v>
      </c>
      <c r="AJ3526" t="str">
        <f>IF(RIGHT(MIS[[#This Row],[Main/Hedge]],4)="MAIN","MAIN","HEDGE")</f>
        <v>MAIN</v>
      </c>
      <c r="AK3526" t="str" cm="1">
        <f t="array" ref="AK3526">_xlfn._xlws.FILTER(Table4[Column1],ISNUMBER(SEARCH(Table4[Column1],MIS[[#This Row],[OrderUniqueIdentifier]])),"")</f>
        <v>VWAP</v>
      </c>
      <c r="AL3526" t="str">
        <f>MIS[[#This Row],[Broker]]</f>
        <v>AR</v>
      </c>
      <c r="AM3526" t="str">
        <f>MIS[[#This Row],[ClientID]]</f>
        <v>JPF1S233</v>
      </c>
    </row>
    <row r="3527" spans="1:39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168.75</v>
      </c>
      <c r="AE3527">
        <f>MIS[[#This Row],[OrderAverageTradedPrice]]*MIS[[#This Row],[OrderQuantity]]</f>
        <v>30000</v>
      </c>
      <c r="AF3527">
        <f>MIS[[#This Row],[LTP]]*MIS[[#This Row],[OrderQuantity]]</f>
        <v>25312.5</v>
      </c>
      <c r="AG3527">
        <f>IF(MIS[[#This Row],[OrderSide]]="SELL",MIS[[#This Row],[VALUE]]-MIS[[#This Row],[LIVE_VALUE]],MIS[[#This Row],[LIVE_VALUE]]-MIS[[#This Row],[VALUE]])</f>
        <v>-4687.5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7" t="str">
        <f>MIS[[#This Row],[TRADING SYMBOL]]</f>
        <v>NIFTY2552225000CE</v>
      </c>
      <c r="AJ3527" t="str">
        <f>IF(RIGHT(MIS[[#This Row],[Main/Hedge]],4)="MAIN","MAIN","HEDGE")</f>
        <v>MAIN</v>
      </c>
      <c r="AK3527" t="str" cm="1">
        <f t="array" ref="AK3527">_xlfn._xlws.FILTER(Table4[Column1],ISNUMBER(SEARCH(Table4[Column1],MIS[[#This Row],[OrderUniqueIdentifier]])),"")</f>
        <v>VWAP</v>
      </c>
      <c r="AL3527" t="str">
        <f>MIS[[#This Row],[Broker]]</f>
        <v>AR</v>
      </c>
      <c r="AM3527" t="str">
        <f>MIS[[#This Row],[ClientID]]</f>
        <v>JPF1S241</v>
      </c>
    </row>
    <row r="3528" spans="1:39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168.75</v>
      </c>
      <c r="AE3528">
        <f>MIS[[#This Row],[OrderAverageTradedPrice]]*MIS[[#This Row],[OrderQuantity]]</f>
        <v>15000</v>
      </c>
      <c r="AF3528">
        <f>MIS[[#This Row],[LTP]]*MIS[[#This Row],[OrderQuantity]]</f>
        <v>12656.25</v>
      </c>
      <c r="AG3528">
        <f>IF(MIS[[#This Row],[OrderSide]]="SELL",MIS[[#This Row],[VALUE]]-MIS[[#This Row],[LIVE_VALUE]],MIS[[#This Row],[LIVE_VALUE]]-MIS[[#This Row],[VALUE]])</f>
        <v>-2343.75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8" t="str">
        <f>MIS[[#This Row],[TRADING SYMBOL]]</f>
        <v>NIFTY2552225000CE</v>
      </c>
      <c r="AJ3528" t="str">
        <f>IF(RIGHT(MIS[[#This Row],[Main/Hedge]],4)="MAIN","MAIN","HEDGE")</f>
        <v>MAIN</v>
      </c>
      <c r="AK3528" t="str" cm="1">
        <f t="array" ref="AK3528">_xlfn._xlws.FILTER(Table4[Column1],ISNUMBER(SEARCH(Table4[Column1],MIS[[#This Row],[OrderUniqueIdentifier]])),"")</f>
        <v>VWAP</v>
      </c>
      <c r="AL3528" t="str">
        <f>MIS[[#This Row],[Broker]]</f>
        <v>AR</v>
      </c>
      <c r="AM3528" t="str">
        <f>MIS[[#This Row],[ClientID]]</f>
        <v>JPF1T101</v>
      </c>
    </row>
    <row r="3529" spans="1:39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168.75</v>
      </c>
      <c r="AE3529">
        <f>MIS[[#This Row],[OrderAverageTradedPrice]]*MIS[[#This Row],[OrderQuantity]]</f>
        <v>30000</v>
      </c>
      <c r="AF3529">
        <f>MIS[[#This Row],[LTP]]*MIS[[#This Row],[OrderQuantity]]</f>
        <v>25312.5</v>
      </c>
      <c r="AG3529">
        <f>IF(MIS[[#This Row],[OrderSide]]="SELL",MIS[[#This Row],[VALUE]]-MIS[[#This Row],[LIVE_VALUE]],MIS[[#This Row],[LIVE_VALUE]]-MIS[[#This Row],[VALUE]])</f>
        <v>-4687.5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9" t="str">
        <f>MIS[[#This Row],[TRADING SYMBOL]]</f>
        <v>NIFTY2552225000CE</v>
      </c>
      <c r="AJ3529" t="str">
        <f>IF(RIGHT(MIS[[#This Row],[Main/Hedge]],4)="MAIN","MAIN","HEDGE")</f>
        <v>MAIN</v>
      </c>
      <c r="AK3529" t="str" cm="1">
        <f t="array" ref="AK3529">_xlfn._xlws.FILTER(Table4[Column1],ISNUMBER(SEARCH(Table4[Column1],MIS[[#This Row],[OrderUniqueIdentifier]])),"")</f>
        <v>VWAP</v>
      </c>
      <c r="AL3529" t="str">
        <f>MIS[[#This Row],[Broker]]</f>
        <v>AR</v>
      </c>
      <c r="AM3529" t="str">
        <f>MIS[[#This Row],[ClientID]]</f>
        <v>JPF1V101</v>
      </c>
    </row>
    <row r="3530" spans="1:39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168.75</v>
      </c>
      <c r="AE3530">
        <f>MIS[[#This Row],[OrderAverageTradedPrice]]*MIS[[#This Row],[OrderQuantity]]</f>
        <v>90000</v>
      </c>
      <c r="AF3530">
        <f>MIS[[#This Row],[LTP]]*MIS[[#This Row],[OrderQuantity]]</f>
        <v>75937.5</v>
      </c>
      <c r="AG3530">
        <f>IF(MIS[[#This Row],[OrderSide]]="SELL",MIS[[#This Row],[VALUE]]-MIS[[#This Row],[LIVE_VALUE]],MIS[[#This Row],[LIVE_VALUE]]-MIS[[#This Row],[VALUE]])</f>
        <v>-14062.5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0" t="str">
        <f>MIS[[#This Row],[TRADING SYMBOL]]</f>
        <v>NIFTY2552225000CE</v>
      </c>
      <c r="AJ3530" t="str">
        <f>IF(RIGHT(MIS[[#This Row],[Main/Hedge]],4)="MAIN","MAIN","HEDGE")</f>
        <v>MAIN</v>
      </c>
      <c r="AK3530" t="str" cm="1">
        <f t="array" ref="AK3530">_xlfn._xlws.FILTER(Table4[Column1],ISNUMBER(SEARCH(Table4[Column1],MIS[[#This Row],[OrderUniqueIdentifier]])),"")</f>
        <v>VWAP</v>
      </c>
      <c r="AL3530" t="str">
        <f>MIS[[#This Row],[Broker]]</f>
        <v>AR</v>
      </c>
      <c r="AM3530" t="str">
        <f>MIS[[#This Row],[ClientID]]</f>
        <v>JPF1V110</v>
      </c>
    </row>
    <row r="3531" spans="1:39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168.75</v>
      </c>
      <c r="AE3531">
        <f>MIS[[#This Row],[OrderAverageTradedPrice]]*MIS[[#This Row],[OrderQuantity]]</f>
        <v>15000</v>
      </c>
      <c r="AF3531">
        <f>MIS[[#This Row],[LTP]]*MIS[[#This Row],[OrderQuantity]]</f>
        <v>12656.25</v>
      </c>
      <c r="AG3531">
        <f>IF(MIS[[#This Row],[OrderSide]]="SELL",MIS[[#This Row],[VALUE]]-MIS[[#This Row],[LIVE_VALUE]],MIS[[#This Row],[LIVE_VALUE]]-MIS[[#This Row],[VALUE]])</f>
        <v>-2343.75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1" t="str">
        <f>MIS[[#This Row],[TRADING SYMBOL]]</f>
        <v>NIFTY2552225000CE</v>
      </c>
      <c r="AJ3531" t="str">
        <f>IF(RIGHT(MIS[[#This Row],[Main/Hedge]],4)="MAIN","MAIN","HEDGE")</f>
        <v>MAIN</v>
      </c>
      <c r="AK3531" t="str" cm="1">
        <f t="array" ref="AK3531">_xlfn._xlws.FILTER(Table4[Column1],ISNUMBER(SEARCH(Table4[Column1],MIS[[#This Row],[OrderUniqueIdentifier]])),"")</f>
        <v>VWAP</v>
      </c>
      <c r="AL3531" t="str">
        <f>MIS[[#This Row],[Broker]]</f>
        <v>AR</v>
      </c>
      <c r="AM3531" t="str">
        <f>MIS[[#This Row],[ClientID]]</f>
        <v>JPF1V163</v>
      </c>
    </row>
    <row r="3532" spans="1:39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168.75</v>
      </c>
      <c r="AE3532">
        <f>MIS[[#This Row],[OrderAverageTradedPrice]]*MIS[[#This Row],[OrderQuantity]]</f>
        <v>30000</v>
      </c>
      <c r="AF3532">
        <f>MIS[[#This Row],[LTP]]*MIS[[#This Row],[OrderQuantity]]</f>
        <v>25312.5</v>
      </c>
      <c r="AG3532">
        <f>IF(MIS[[#This Row],[OrderSide]]="SELL",MIS[[#This Row],[VALUE]]-MIS[[#This Row],[LIVE_VALUE]],MIS[[#This Row],[LIVE_VALUE]]-MIS[[#This Row],[VALUE]])</f>
        <v>-4687.5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2" t="str">
        <f>MIS[[#This Row],[TRADING SYMBOL]]</f>
        <v>NIFTY2552225000CE</v>
      </c>
      <c r="AJ3532" t="str">
        <f>IF(RIGHT(MIS[[#This Row],[Main/Hedge]],4)="MAIN","MAIN","HEDGE")</f>
        <v>MAIN</v>
      </c>
      <c r="AK3532" t="str" cm="1">
        <f t="array" ref="AK3532">_xlfn._xlws.FILTER(Table4[Column1],ISNUMBER(SEARCH(Table4[Column1],MIS[[#This Row],[OrderUniqueIdentifier]])),"")</f>
        <v>VWAP</v>
      </c>
      <c r="AL3532" t="str">
        <f>MIS[[#This Row],[Broker]]</f>
        <v>AR</v>
      </c>
      <c r="AM3532" t="str">
        <f>MIS[[#This Row],[ClientID]]</f>
        <v>JPF1V164</v>
      </c>
    </row>
    <row r="3533" spans="1:39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168.75</v>
      </c>
      <c r="AE3533">
        <f>MIS[[#This Row],[OrderAverageTradedPrice]]*MIS[[#This Row],[OrderQuantity]]</f>
        <v>30000</v>
      </c>
      <c r="AF3533">
        <f>MIS[[#This Row],[LTP]]*MIS[[#This Row],[OrderQuantity]]</f>
        <v>25312.5</v>
      </c>
      <c r="AG3533">
        <f>IF(MIS[[#This Row],[OrderSide]]="SELL",MIS[[#This Row],[VALUE]]-MIS[[#This Row],[LIVE_VALUE]],MIS[[#This Row],[LIVE_VALUE]]-MIS[[#This Row],[VALUE]])</f>
        <v>-4687.5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3" t="str">
        <f>MIS[[#This Row],[TRADING SYMBOL]]</f>
        <v>NIFTY2552225000CE</v>
      </c>
      <c r="AJ3533" t="str">
        <f>IF(RIGHT(MIS[[#This Row],[Main/Hedge]],4)="MAIN","MAIN","HEDGE")</f>
        <v>MAIN</v>
      </c>
      <c r="AK3533" t="str" cm="1">
        <f t="array" ref="AK3533">_xlfn._xlws.FILTER(Table4[Column1],ISNUMBER(SEARCH(Table4[Column1],MIS[[#This Row],[OrderUniqueIdentifier]])),"")</f>
        <v>VWAP</v>
      </c>
      <c r="AL3533" t="str">
        <f>MIS[[#This Row],[Broker]]</f>
        <v>AR</v>
      </c>
      <c r="AM3533" t="str">
        <f>MIS[[#This Row],[ClientID]]</f>
        <v>JPF1V179</v>
      </c>
    </row>
    <row r="3534" spans="1:39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168.75</v>
      </c>
      <c r="AE3534">
        <f>MIS[[#This Row],[OrderAverageTradedPrice]]*MIS[[#This Row],[OrderQuantity]]</f>
        <v>45000</v>
      </c>
      <c r="AF3534">
        <f>MIS[[#This Row],[LTP]]*MIS[[#This Row],[OrderQuantity]]</f>
        <v>37968.75</v>
      </c>
      <c r="AG3534">
        <f>IF(MIS[[#This Row],[OrderSide]]="SELL",MIS[[#This Row],[VALUE]]-MIS[[#This Row],[LIVE_VALUE]],MIS[[#This Row],[LIVE_VALUE]]-MIS[[#This Row],[VALUE]])</f>
        <v>-7031.25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4" t="str">
        <f>MIS[[#This Row],[TRADING SYMBOL]]</f>
        <v>NIFTY2552225000CE</v>
      </c>
      <c r="AJ3534" t="str">
        <f>IF(RIGHT(MIS[[#This Row],[Main/Hedge]],4)="MAIN","MAIN","HEDGE")</f>
        <v>MAIN</v>
      </c>
      <c r="AK3534" t="str" cm="1">
        <f t="array" ref="AK3534">_xlfn._xlws.FILTER(Table4[Column1],ISNUMBER(SEARCH(Table4[Column1],MIS[[#This Row],[OrderUniqueIdentifier]])),"")</f>
        <v>VWAP</v>
      </c>
      <c r="AL3534" t="str">
        <f>MIS[[#This Row],[Broker]]</f>
        <v>AR</v>
      </c>
      <c r="AM3534" t="str">
        <f>MIS[[#This Row],[ClientID]]</f>
        <v>JPF1Y102</v>
      </c>
    </row>
    <row r="3535" spans="1:39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168.75</v>
      </c>
      <c r="AE3535">
        <f>MIS[[#This Row],[OrderAverageTradedPrice]]*MIS[[#This Row],[OrderQuantity]]</f>
        <v>45000</v>
      </c>
      <c r="AF3535">
        <f>MIS[[#This Row],[LTP]]*MIS[[#This Row],[OrderQuantity]]</f>
        <v>37968.75</v>
      </c>
      <c r="AG3535">
        <f>IF(MIS[[#This Row],[OrderSide]]="SELL",MIS[[#This Row],[VALUE]]-MIS[[#This Row],[LIVE_VALUE]],MIS[[#This Row],[LIVE_VALUE]]-MIS[[#This Row],[VALUE]])</f>
        <v>-7031.25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5" t="str">
        <f>MIS[[#This Row],[TRADING SYMBOL]]</f>
        <v>NIFTY2552225000CE</v>
      </c>
      <c r="AJ3535" t="str">
        <f>IF(RIGHT(MIS[[#This Row],[Main/Hedge]],4)="MAIN","MAIN","HEDGE")</f>
        <v>MAIN</v>
      </c>
      <c r="AK3535" t="str" cm="1">
        <f t="array" ref="AK3535">_xlfn._xlws.FILTER(Table4[Column1],ISNUMBER(SEARCH(Table4[Column1],MIS[[#This Row],[OrderUniqueIdentifier]])),"")</f>
        <v>VWAP</v>
      </c>
      <c r="AL3535" t="str">
        <f>MIS[[#This Row],[Broker]]</f>
        <v>AR</v>
      </c>
      <c r="AM3535" t="str">
        <f>MIS[[#This Row],[ClientID]]</f>
        <v>JPP032</v>
      </c>
    </row>
    <row r="3536" spans="1:39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168.75</v>
      </c>
      <c r="AE3536">
        <f>MIS[[#This Row],[OrderAverageTradedPrice]]*MIS[[#This Row],[OrderQuantity]]</f>
        <v>45000</v>
      </c>
      <c r="AF3536">
        <f>MIS[[#This Row],[LTP]]*MIS[[#This Row],[OrderQuantity]]</f>
        <v>37968.75</v>
      </c>
      <c r="AG3536">
        <f>IF(MIS[[#This Row],[OrderSide]]="SELL",MIS[[#This Row],[VALUE]]-MIS[[#This Row],[LIVE_VALUE]],MIS[[#This Row],[LIVE_VALUE]]-MIS[[#This Row],[VALUE]])</f>
        <v>-7031.25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6" t="str">
        <f>MIS[[#This Row],[TRADING SYMBOL]]</f>
        <v>NIFTY2552225000CE</v>
      </c>
      <c r="AJ3536" t="str">
        <f>IF(RIGHT(MIS[[#This Row],[Main/Hedge]],4)="MAIN","MAIN","HEDGE")</f>
        <v>MAIN</v>
      </c>
      <c r="AK3536" t="str" cm="1">
        <f t="array" ref="AK3536">_xlfn._xlws.FILTER(Table4[Column1],ISNUMBER(SEARCH(Table4[Column1],MIS[[#This Row],[OrderUniqueIdentifier]])),"")</f>
        <v>VWAP</v>
      </c>
      <c r="AL3536" t="str">
        <f>MIS[[#This Row],[Broker]]</f>
        <v>AR</v>
      </c>
      <c r="AM3536" t="str">
        <f>MIS[[#This Row],[ClientID]]</f>
        <v>JPP690</v>
      </c>
    </row>
    <row r="3537" spans="1:39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168.75</v>
      </c>
      <c r="AE3537">
        <f>MIS[[#This Row],[OrderAverageTradedPrice]]*MIS[[#This Row],[OrderQuantity]]</f>
        <v>75000</v>
      </c>
      <c r="AF3537">
        <f>MIS[[#This Row],[LTP]]*MIS[[#This Row],[OrderQuantity]]</f>
        <v>63281.25</v>
      </c>
      <c r="AG3537">
        <f>IF(MIS[[#This Row],[OrderSide]]="SELL",MIS[[#This Row],[VALUE]]-MIS[[#This Row],[LIVE_VALUE]],MIS[[#This Row],[LIVE_VALUE]]-MIS[[#This Row],[VALUE]])</f>
        <v>-11718.75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7" t="str">
        <f>MIS[[#This Row],[TRADING SYMBOL]]</f>
        <v>NIFTY2552225000CE</v>
      </c>
      <c r="AJ3537" t="str">
        <f>IF(RIGHT(MIS[[#This Row],[Main/Hedge]],4)="MAIN","MAIN","HEDGE")</f>
        <v>MAIN</v>
      </c>
      <c r="AK3537" t="str" cm="1">
        <f t="array" ref="AK3537">_xlfn._xlws.FILTER(Table4[Column1],ISNUMBER(SEARCH(Table4[Column1],MIS[[#This Row],[OrderUniqueIdentifier]])),"")</f>
        <v>VWAP</v>
      </c>
      <c r="AL3537" t="str">
        <f>MIS[[#This Row],[Broker]]</f>
        <v>AR</v>
      </c>
      <c r="AM3537" t="str">
        <f>MIS[[#This Row],[ClientID]]</f>
        <v>JPS10G101</v>
      </c>
    </row>
    <row r="3538" spans="1:39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168.75</v>
      </c>
      <c r="AE3538">
        <f>MIS[[#This Row],[OrderAverageTradedPrice]]*MIS[[#This Row],[OrderQuantity]]</f>
        <v>75000</v>
      </c>
      <c r="AF3538">
        <f>MIS[[#This Row],[LTP]]*MIS[[#This Row],[OrderQuantity]]</f>
        <v>63281.25</v>
      </c>
      <c r="AG3538">
        <f>IF(MIS[[#This Row],[OrderSide]]="SELL",MIS[[#This Row],[VALUE]]-MIS[[#This Row],[LIVE_VALUE]],MIS[[#This Row],[LIVE_VALUE]]-MIS[[#This Row],[VALUE]])</f>
        <v>-11718.75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8" t="str">
        <f>MIS[[#This Row],[TRADING SYMBOL]]</f>
        <v>NIFTY2552225000CE</v>
      </c>
      <c r="AJ3538" t="str">
        <f>IF(RIGHT(MIS[[#This Row],[Main/Hedge]],4)="MAIN","MAIN","HEDGE")</f>
        <v>MAIN</v>
      </c>
      <c r="AK3538" t="str" cm="1">
        <f t="array" ref="AK3538">_xlfn._xlws.FILTER(Table4[Column1],ISNUMBER(SEARCH(Table4[Column1],MIS[[#This Row],[OrderUniqueIdentifier]])),"")</f>
        <v>VWAP</v>
      </c>
      <c r="AL3538" t="str">
        <f>MIS[[#This Row],[Broker]]</f>
        <v>AR</v>
      </c>
      <c r="AM3538" t="str">
        <f>MIS[[#This Row],[ClientID]]</f>
        <v>JPS10M103</v>
      </c>
    </row>
    <row r="3539" spans="1:39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168.75</v>
      </c>
      <c r="AE3539">
        <f>MIS[[#This Row],[OrderAverageTradedPrice]]*MIS[[#This Row],[OrderQuantity]]</f>
        <v>15000</v>
      </c>
      <c r="AF3539">
        <f>MIS[[#This Row],[LTP]]*MIS[[#This Row],[OrderQuantity]]</f>
        <v>12656.25</v>
      </c>
      <c r="AG3539">
        <f>IF(MIS[[#This Row],[OrderSide]]="SELL",MIS[[#This Row],[VALUE]]-MIS[[#This Row],[LIVE_VALUE]],MIS[[#This Row],[LIVE_VALUE]]-MIS[[#This Row],[VALUE]])</f>
        <v>-2343.75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9" t="str">
        <f>MIS[[#This Row],[TRADING SYMBOL]]</f>
        <v>NIFTY2552225000CE</v>
      </c>
      <c r="AJ3539" t="str">
        <f>IF(RIGHT(MIS[[#This Row],[Main/Hedge]],4)="MAIN","MAIN","HEDGE")</f>
        <v>MAIN</v>
      </c>
      <c r="AK3539" t="str" cm="1">
        <f t="array" ref="AK3539">_xlfn._xlws.FILTER(Table4[Column1],ISNUMBER(SEARCH(Table4[Column1],MIS[[#This Row],[OrderUniqueIdentifier]])),"")</f>
        <v>VWAP</v>
      </c>
      <c r="AL3539" t="str">
        <f>MIS[[#This Row],[Broker]]</f>
        <v>AR</v>
      </c>
      <c r="AM3539" t="str">
        <f>MIS[[#This Row],[ClientID]]</f>
        <v>JPS10S109</v>
      </c>
    </row>
    <row r="3540" spans="1:39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168.75</v>
      </c>
      <c r="AE3540">
        <f>MIS[[#This Row],[OrderAverageTradedPrice]]*MIS[[#This Row],[OrderQuantity]]</f>
        <v>30000</v>
      </c>
      <c r="AF3540">
        <f>MIS[[#This Row],[LTP]]*MIS[[#This Row],[OrderQuantity]]</f>
        <v>25312.5</v>
      </c>
      <c r="AG3540">
        <f>IF(MIS[[#This Row],[OrderSide]]="SELL",MIS[[#This Row],[VALUE]]-MIS[[#This Row],[LIVE_VALUE]],MIS[[#This Row],[LIVE_VALUE]]-MIS[[#This Row],[VALUE]])</f>
        <v>-4687.5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0" t="str">
        <f>MIS[[#This Row],[TRADING SYMBOL]]</f>
        <v>NIFTY2552225000CE</v>
      </c>
      <c r="AJ3540" t="str">
        <f>IF(RIGHT(MIS[[#This Row],[Main/Hedge]],4)="MAIN","MAIN","HEDGE")</f>
        <v>MAIN</v>
      </c>
      <c r="AK3540" t="str" cm="1">
        <f t="array" ref="AK3540">_xlfn._xlws.FILTER(Table4[Column1],ISNUMBER(SEARCH(Table4[Column1],MIS[[#This Row],[OrderUniqueIdentifier]])),"")</f>
        <v>VWAP</v>
      </c>
      <c r="AL3540" t="str">
        <f>MIS[[#This Row],[Broker]]</f>
        <v>AR</v>
      </c>
      <c r="AM3540" t="str">
        <f>MIS[[#This Row],[ClientID]]</f>
        <v>JPS10U102</v>
      </c>
    </row>
    <row r="3541" spans="1:39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168.75</v>
      </c>
      <c r="AE3541">
        <f>MIS[[#This Row],[OrderAverageTradedPrice]]*MIS[[#This Row],[OrderQuantity]]</f>
        <v>90000</v>
      </c>
      <c r="AF3541">
        <f>MIS[[#This Row],[LTP]]*MIS[[#This Row],[OrderQuantity]]</f>
        <v>75937.5</v>
      </c>
      <c r="AG3541">
        <f>IF(MIS[[#This Row],[OrderSide]]="SELL",MIS[[#This Row],[VALUE]]-MIS[[#This Row],[LIVE_VALUE]],MIS[[#This Row],[LIVE_VALUE]]-MIS[[#This Row],[VALUE]])</f>
        <v>-14062.5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1" t="str">
        <f>MIS[[#This Row],[TRADING SYMBOL]]</f>
        <v>NIFTY2552225000CE</v>
      </c>
      <c r="AJ3541" t="str">
        <f>IF(RIGHT(MIS[[#This Row],[Main/Hedge]],4)="MAIN","MAIN","HEDGE")</f>
        <v>MAIN</v>
      </c>
      <c r="AK3541" t="str" cm="1">
        <f t="array" ref="AK3541">_xlfn._xlws.FILTER(Table4[Column1],ISNUMBER(SEARCH(Table4[Column1],MIS[[#This Row],[OrderUniqueIdentifier]])),"")</f>
        <v>VWAP</v>
      </c>
      <c r="AL3541" t="str">
        <f>MIS[[#This Row],[Broker]]</f>
        <v>AR</v>
      </c>
      <c r="AM3541" t="str">
        <f>MIS[[#This Row],[ClientID]]</f>
        <v>JPS1787</v>
      </c>
    </row>
    <row r="3542" spans="1:39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168.75</v>
      </c>
      <c r="AE3542">
        <f>MIS[[#This Row],[OrderAverageTradedPrice]]*MIS[[#This Row],[OrderQuantity]]</f>
        <v>74955</v>
      </c>
      <c r="AF3542">
        <f>MIS[[#This Row],[LTP]]*MIS[[#This Row],[OrderQuantity]]</f>
        <v>63281.25</v>
      </c>
      <c r="AG3542">
        <f>IF(MIS[[#This Row],[OrderSide]]="SELL",MIS[[#This Row],[VALUE]]-MIS[[#This Row],[LIVE_VALUE]],MIS[[#This Row],[LIVE_VALUE]]-MIS[[#This Row],[VALUE]])</f>
        <v>-11673.75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2" t="str">
        <f>MIS[[#This Row],[TRADING SYMBOL]]</f>
        <v>NIFTY2552225000CE</v>
      </c>
      <c r="AJ3542" t="str">
        <f>IF(RIGHT(MIS[[#This Row],[Main/Hedge]],4)="MAIN","MAIN","HEDGE")</f>
        <v>MAIN</v>
      </c>
      <c r="AK3542" t="str" cm="1">
        <f t="array" ref="AK3542">_xlfn._xlws.FILTER(Table4[Column1],ISNUMBER(SEARCH(Table4[Column1],MIS[[#This Row],[OrderUniqueIdentifier]])),"")</f>
        <v>VWAP</v>
      </c>
      <c r="AL3542" t="str">
        <f>MIS[[#This Row],[Broker]]</f>
        <v>AR</v>
      </c>
      <c r="AM3542" t="str">
        <f>MIS[[#This Row],[ClientID]]</f>
        <v>JPS7A101</v>
      </c>
    </row>
    <row r="3543" spans="1:39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168.75</v>
      </c>
      <c r="AE3543">
        <f>MIS[[#This Row],[OrderAverageTradedPrice]]*MIS[[#This Row],[OrderQuantity]]</f>
        <v>15000</v>
      </c>
      <c r="AF3543">
        <f>MIS[[#This Row],[LTP]]*MIS[[#This Row],[OrderQuantity]]</f>
        <v>12656.25</v>
      </c>
      <c r="AG3543">
        <f>IF(MIS[[#This Row],[OrderSide]]="SELL",MIS[[#This Row],[VALUE]]-MIS[[#This Row],[LIVE_VALUE]],MIS[[#This Row],[LIVE_VALUE]]-MIS[[#This Row],[VALUE]])</f>
        <v>-2343.75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3" t="str">
        <f>MIS[[#This Row],[TRADING SYMBOL]]</f>
        <v>NIFTY2552225000CE</v>
      </c>
      <c r="AJ3543" t="str">
        <f>IF(RIGHT(MIS[[#This Row],[Main/Hedge]],4)="MAIN","MAIN","HEDGE")</f>
        <v>MAIN</v>
      </c>
      <c r="AK3543" t="str" cm="1">
        <f t="array" ref="AK3543">_xlfn._xlws.FILTER(Table4[Column1],ISNUMBER(SEARCH(Table4[Column1],MIS[[#This Row],[OrderUniqueIdentifier]])),"")</f>
        <v>VWAP</v>
      </c>
      <c r="AL3543" t="str">
        <f>MIS[[#This Row],[Broker]]</f>
        <v>AR</v>
      </c>
      <c r="AM3543" t="str">
        <f>MIS[[#This Row],[ClientID]]</f>
        <v>JPS7N102</v>
      </c>
    </row>
    <row r="3544" spans="1:39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168.75</v>
      </c>
      <c r="AE3544">
        <f>MIS[[#This Row],[OrderAverageTradedPrice]]*MIS[[#This Row],[OrderQuantity]]</f>
        <v>89981.249999999854</v>
      </c>
      <c r="AF3544">
        <f>MIS[[#This Row],[LTP]]*MIS[[#This Row],[OrderQuantity]]</f>
        <v>75937.5</v>
      </c>
      <c r="AG3544">
        <f>IF(MIS[[#This Row],[OrderSide]]="SELL",MIS[[#This Row],[VALUE]]-MIS[[#This Row],[LIVE_VALUE]],MIS[[#This Row],[LIVE_VALUE]]-MIS[[#This Row],[VALUE]])</f>
        <v>-14043.749999999854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4" t="str">
        <f>MIS[[#This Row],[TRADING SYMBOL]]</f>
        <v>NIFTY2552225000CE</v>
      </c>
      <c r="AJ3544" t="str">
        <f>IF(RIGHT(MIS[[#This Row],[Main/Hedge]],4)="MAIN","MAIN","HEDGE")</f>
        <v>MAIN</v>
      </c>
      <c r="AK3544" t="str" cm="1">
        <f t="array" ref="AK3544">_xlfn._xlws.FILTER(Table4[Column1],ISNUMBER(SEARCH(Table4[Column1],MIS[[#This Row],[OrderUniqueIdentifier]])),"")</f>
        <v>VWAP</v>
      </c>
      <c r="AL3544" t="str">
        <f>MIS[[#This Row],[Broker]]</f>
        <v>CHOICE</v>
      </c>
      <c r="AM3544" t="str">
        <f>MIS[[#This Row],[ClientID]]</f>
        <v>D600</v>
      </c>
    </row>
    <row r="3545" spans="1:39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168.75</v>
      </c>
      <c r="AE3545">
        <f>MIS[[#This Row],[OrderAverageTradedPrice]]*MIS[[#This Row],[OrderQuantity]]</f>
        <v>15000</v>
      </c>
      <c r="AF3545">
        <f>MIS[[#This Row],[LTP]]*MIS[[#This Row],[OrderQuantity]]</f>
        <v>12656.25</v>
      </c>
      <c r="AG3545">
        <f>IF(MIS[[#This Row],[OrderSide]]="SELL",MIS[[#This Row],[VALUE]]-MIS[[#This Row],[LIVE_VALUE]],MIS[[#This Row],[LIVE_VALUE]]-MIS[[#This Row],[VALUE]])</f>
        <v>-2343.75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5" t="str">
        <f>MIS[[#This Row],[TRADING SYMBOL]]</f>
        <v>NIFTY2552225000CE</v>
      </c>
      <c r="AJ3545" t="str">
        <f>IF(RIGHT(MIS[[#This Row],[Main/Hedge]],4)="MAIN","MAIN","HEDGE")</f>
        <v>MAIN</v>
      </c>
      <c r="AK3545" t="str" cm="1">
        <f t="array" ref="AK3545">_xlfn._xlws.FILTER(Table4[Column1],ISNUMBER(SEARCH(Table4[Column1],MIS[[#This Row],[OrderUniqueIdentifier]])),"")</f>
        <v>VWAP</v>
      </c>
      <c r="AL3545" t="str">
        <f>MIS[[#This Row],[Broker]]</f>
        <v>IIFL</v>
      </c>
      <c r="AM3545" t="str">
        <f>MIS[[#This Row],[ClientID]]</f>
        <v>FINE1M02</v>
      </c>
    </row>
    <row r="3546" spans="1:39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168.75</v>
      </c>
      <c r="AE3546">
        <f>MIS[[#This Row],[OrderAverageTradedPrice]]*MIS[[#This Row],[OrderQuantity]]</f>
        <v>30000</v>
      </c>
      <c r="AF3546">
        <f>MIS[[#This Row],[LTP]]*MIS[[#This Row],[OrderQuantity]]</f>
        <v>25312.5</v>
      </c>
      <c r="AG3546">
        <f>IF(MIS[[#This Row],[OrderSide]]="SELL",MIS[[#This Row],[VALUE]]-MIS[[#This Row],[LIVE_VALUE]],MIS[[#This Row],[LIVE_VALUE]]-MIS[[#This Row],[VALUE]])</f>
        <v>-4687.5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6" t="str">
        <f>MIS[[#This Row],[TRADING SYMBOL]]</f>
        <v>NIFTY2552225000CE</v>
      </c>
      <c r="AJ3546" t="str">
        <f>IF(RIGHT(MIS[[#This Row],[Main/Hedge]],4)="MAIN","MAIN","HEDGE")</f>
        <v>MAIN</v>
      </c>
      <c r="AK3546" t="str" cm="1">
        <f t="array" ref="AK3546">_xlfn._xlws.FILTER(Table4[Column1],ISNUMBER(SEARCH(Table4[Column1],MIS[[#This Row],[OrderUniqueIdentifier]])),"")</f>
        <v>VWAP</v>
      </c>
      <c r="AL3546" t="str">
        <f>MIS[[#This Row],[Broker]]</f>
        <v>IIFL</v>
      </c>
      <c r="AM3546" t="str">
        <f>MIS[[#This Row],[ClientID]]</f>
        <v>FINE1P01</v>
      </c>
    </row>
    <row r="3547" spans="1:39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168.75</v>
      </c>
      <c r="AE3547">
        <f>MIS[[#This Row],[OrderAverageTradedPrice]]*MIS[[#This Row],[OrderQuantity]]</f>
        <v>105000</v>
      </c>
      <c r="AF3547">
        <f>MIS[[#This Row],[LTP]]*MIS[[#This Row],[OrderQuantity]]</f>
        <v>88593.75</v>
      </c>
      <c r="AG3547">
        <f>IF(MIS[[#This Row],[OrderSide]]="SELL",MIS[[#This Row],[VALUE]]-MIS[[#This Row],[LIVE_VALUE]],MIS[[#This Row],[LIVE_VALUE]]-MIS[[#This Row],[VALUE]])</f>
        <v>-16406.25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7" t="str">
        <f>MIS[[#This Row],[TRADING SYMBOL]]</f>
        <v>NIFTY2552225000CE</v>
      </c>
      <c r="AJ3547" t="str">
        <f>IF(RIGHT(MIS[[#This Row],[Main/Hedge]],4)="MAIN","MAIN","HEDGE")</f>
        <v>MAIN</v>
      </c>
      <c r="AK3547" t="str" cm="1">
        <f t="array" ref="AK3547">_xlfn._xlws.FILTER(Table4[Column1],ISNUMBER(SEARCH(Table4[Column1],MIS[[#This Row],[OrderUniqueIdentifier]])),"")</f>
        <v>VWAP</v>
      </c>
      <c r="AL3547" t="str">
        <f>MIS[[#This Row],[Broker]]</f>
        <v>JAINAM3001</v>
      </c>
      <c r="AM3547" t="str">
        <f>MIS[[#This Row],[ClientID]]</f>
        <v>DLL13461</v>
      </c>
    </row>
    <row r="3548" spans="1:39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168.75</v>
      </c>
      <c r="AE3548">
        <f>MIS[[#This Row],[OrderAverageTradedPrice]]*MIS[[#This Row],[OrderQuantity]]</f>
        <v>360000</v>
      </c>
      <c r="AF3548">
        <f>MIS[[#This Row],[LTP]]*MIS[[#This Row],[OrderQuantity]]</f>
        <v>303750</v>
      </c>
      <c r="AG3548">
        <f>IF(MIS[[#This Row],[OrderSide]]="SELL",MIS[[#This Row],[VALUE]]-MIS[[#This Row],[LIVE_VALUE]],MIS[[#This Row],[LIVE_VALUE]]-MIS[[#This Row],[VALUE]])</f>
        <v>-56250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8" t="str">
        <f>MIS[[#This Row],[TRADING SYMBOL]]</f>
        <v>NIFTY2552225000CE</v>
      </c>
      <c r="AJ3548" t="str">
        <f>IF(RIGHT(MIS[[#This Row],[Main/Hedge]],4)="MAIN","MAIN","HEDGE")</f>
        <v>MAIN</v>
      </c>
      <c r="AK3548" t="str" cm="1">
        <f t="array" ref="AK3548">_xlfn._xlws.FILTER(Table4[Column1],ISNUMBER(SEARCH(Table4[Column1],MIS[[#This Row],[OrderUniqueIdentifier]])),"")</f>
        <v>VWAP</v>
      </c>
      <c r="AL3548" t="str">
        <f>MIS[[#This Row],[Broker]]</f>
        <v>JAINAM3001</v>
      </c>
      <c r="AM3548" t="str">
        <f>MIS[[#This Row],[ClientID]]</f>
        <v>MITH675</v>
      </c>
    </row>
    <row r="3549" spans="1:39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168.75</v>
      </c>
      <c r="AE3549">
        <f>MIS[[#This Row],[OrderAverageTradedPrice]]*MIS[[#This Row],[OrderQuantity]]</f>
        <v>180000</v>
      </c>
      <c r="AF3549">
        <f>MIS[[#This Row],[LTP]]*MIS[[#This Row],[OrderQuantity]]</f>
        <v>151875</v>
      </c>
      <c r="AG3549">
        <f>IF(MIS[[#This Row],[OrderSide]]="SELL",MIS[[#This Row],[VALUE]]-MIS[[#This Row],[LIVE_VALUE]],MIS[[#This Row],[LIVE_VALUE]]-MIS[[#This Row],[VALUE]])</f>
        <v>-28125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9" t="str">
        <f>MIS[[#This Row],[TRADING SYMBOL]]</f>
        <v>NIFTY2552225000CE</v>
      </c>
      <c r="AJ3549" t="str">
        <f>IF(RIGHT(MIS[[#This Row],[Main/Hedge]],4)="MAIN","MAIN","HEDGE")</f>
        <v>MAIN</v>
      </c>
      <c r="AK3549" t="str" cm="1">
        <f t="array" ref="AK3549">_xlfn._xlws.FILTER(Table4[Column1],ISNUMBER(SEARCH(Table4[Column1],MIS[[#This Row],[OrderUniqueIdentifier]])),"")</f>
        <v>VWAP</v>
      </c>
      <c r="AL3549" t="str">
        <f>MIS[[#This Row],[Broker]]</f>
        <v>JAINAM3001</v>
      </c>
      <c r="AM3549" t="str">
        <f>MIS[[#This Row],[ClientID]]</f>
        <v>MITH675</v>
      </c>
    </row>
    <row r="3550" spans="1:39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168.75</v>
      </c>
      <c r="AE3550">
        <f>MIS[[#This Row],[OrderAverageTradedPrice]]*MIS[[#This Row],[OrderQuantity]]</f>
        <v>225000</v>
      </c>
      <c r="AF3550">
        <f>MIS[[#This Row],[LTP]]*MIS[[#This Row],[OrderQuantity]]</f>
        <v>189843.75</v>
      </c>
      <c r="AG3550">
        <f>IF(MIS[[#This Row],[OrderSide]]="SELL",MIS[[#This Row],[VALUE]]-MIS[[#This Row],[LIVE_VALUE]],MIS[[#This Row],[LIVE_VALUE]]-MIS[[#This Row],[VALUE]])</f>
        <v>-35156.25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0" t="str">
        <f>MIS[[#This Row],[TRADING SYMBOL]]</f>
        <v>NIFTY2552225000CE</v>
      </c>
      <c r="AJ3550" t="str">
        <f>IF(RIGHT(MIS[[#This Row],[Main/Hedge]],4)="MAIN","MAIN","HEDGE")</f>
        <v>MAIN</v>
      </c>
      <c r="AK3550" t="str" cm="1">
        <f t="array" ref="AK3550">_xlfn._xlws.FILTER(Table4[Column1],ISNUMBER(SEARCH(Table4[Column1],MIS[[#This Row],[OrderUniqueIdentifier]])),"")</f>
        <v>VWAP</v>
      </c>
      <c r="AL3550" t="str">
        <f>MIS[[#This Row],[Broker]]</f>
        <v>JAINAM</v>
      </c>
      <c r="AM3550" t="str">
        <f>MIS[[#This Row],[ClientID]]</f>
        <v>DLL14013</v>
      </c>
    </row>
    <row r="3551" spans="1:39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168.75</v>
      </c>
      <c r="AE3551">
        <f>MIS[[#This Row],[OrderAverageTradedPrice]]*MIS[[#This Row],[OrderQuantity]]</f>
        <v>30000</v>
      </c>
      <c r="AF3551">
        <f>MIS[[#This Row],[LTP]]*MIS[[#This Row],[OrderQuantity]]</f>
        <v>25312.5</v>
      </c>
      <c r="AG3551">
        <f>IF(MIS[[#This Row],[OrderSide]]="SELL",MIS[[#This Row],[VALUE]]-MIS[[#This Row],[LIVE_VALUE]],MIS[[#This Row],[LIVE_VALUE]]-MIS[[#This Row],[VALUE]])</f>
        <v>-4687.5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1" t="str">
        <f>MIS[[#This Row],[TRADING SYMBOL]]</f>
        <v>NIFTY2552225000CE</v>
      </c>
      <c r="AJ3551" t="str">
        <f>IF(RIGHT(MIS[[#This Row],[Main/Hedge]],4)="MAIN","MAIN","HEDGE")</f>
        <v>MAIN</v>
      </c>
      <c r="AK3551" t="str" cm="1">
        <f t="array" ref="AK3551">_xlfn._xlws.FILTER(Table4[Column1],ISNUMBER(SEARCH(Table4[Column1],MIS[[#This Row],[OrderUniqueIdentifier]])),"")</f>
        <v>VWAP</v>
      </c>
      <c r="AL3551" t="str">
        <f>MIS[[#This Row],[Broker]]</f>
        <v>JAINAM</v>
      </c>
      <c r="AM3551" t="str">
        <f>MIS[[#This Row],[ClientID]]</f>
        <v>MITH442</v>
      </c>
    </row>
    <row r="3552" spans="1:39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168.75</v>
      </c>
      <c r="AE3552">
        <f>MIS[[#This Row],[OrderAverageTradedPrice]]*MIS[[#This Row],[OrderQuantity]]</f>
        <v>150000</v>
      </c>
      <c r="AF3552">
        <f>MIS[[#This Row],[LTP]]*MIS[[#This Row],[OrderQuantity]]</f>
        <v>126562.5</v>
      </c>
      <c r="AG3552">
        <f>IF(MIS[[#This Row],[OrderSide]]="SELL",MIS[[#This Row],[VALUE]]-MIS[[#This Row],[LIVE_VALUE]],MIS[[#This Row],[LIVE_VALUE]]-MIS[[#This Row],[VALUE]])</f>
        <v>-23437.5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2" t="str">
        <f>MIS[[#This Row],[TRADING SYMBOL]]</f>
        <v>NIFTY2552225000CE</v>
      </c>
      <c r="AJ3552" t="str">
        <f>IF(RIGHT(MIS[[#This Row],[Main/Hedge]],4)="MAIN","MAIN","HEDGE")</f>
        <v>MAIN</v>
      </c>
      <c r="AK3552" t="str" cm="1">
        <f t="array" ref="AK3552">_xlfn._xlws.FILTER(Table4[Column1],ISNUMBER(SEARCH(Table4[Column1],MIS[[#This Row],[OrderUniqueIdentifier]])),"")</f>
        <v>VWAP</v>
      </c>
      <c r="AL3552" t="str">
        <f>MIS[[#This Row],[Broker]]</f>
        <v>JM</v>
      </c>
      <c r="AM3552" t="str">
        <f>MIS[[#This Row],[ClientID]]</f>
        <v>12314412</v>
      </c>
    </row>
    <row r="3553" spans="1:39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168.75</v>
      </c>
      <c r="AE3553">
        <f>MIS[[#This Row],[OrderAverageTradedPrice]]*MIS[[#This Row],[OrderQuantity]]</f>
        <v>45000</v>
      </c>
      <c r="AF3553">
        <f>MIS[[#This Row],[LTP]]*MIS[[#This Row],[OrderQuantity]]</f>
        <v>37968.75</v>
      </c>
      <c r="AG3553">
        <f>IF(MIS[[#This Row],[OrderSide]]="SELL",MIS[[#This Row],[VALUE]]-MIS[[#This Row],[LIVE_VALUE]],MIS[[#This Row],[LIVE_VALUE]]-MIS[[#This Row],[VALUE]])</f>
        <v>-7031.25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3" t="str">
        <f>MIS[[#This Row],[TRADING SYMBOL]]</f>
        <v>NIFTY2552225000CE</v>
      </c>
      <c r="AJ3553" t="str">
        <f>IF(RIGHT(MIS[[#This Row],[Main/Hedge]],4)="MAIN","MAIN","HEDGE")</f>
        <v>MAIN</v>
      </c>
      <c r="AK3553" t="str" cm="1">
        <f t="array" ref="AK3553">_xlfn._xlws.FILTER(Table4[Column1],ISNUMBER(SEARCH(Table4[Column1],MIS[[#This Row],[OrderUniqueIdentifier]])),"")</f>
        <v>VWAP</v>
      </c>
      <c r="AL3553" t="str">
        <f>MIS[[#This Row],[Broker]]</f>
        <v>JM</v>
      </c>
      <c r="AM3553" t="str">
        <f>MIS[[#This Row],[ClientID]]</f>
        <v>12314417</v>
      </c>
    </row>
    <row r="3554" spans="1:39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168.75</v>
      </c>
      <c r="AE3554">
        <f>MIS[[#This Row],[OrderAverageTradedPrice]]*MIS[[#This Row],[OrderQuantity]]</f>
        <v>285000</v>
      </c>
      <c r="AF3554">
        <f>MIS[[#This Row],[LTP]]*MIS[[#This Row],[OrderQuantity]]</f>
        <v>240468.75</v>
      </c>
      <c r="AG3554">
        <f>IF(MIS[[#This Row],[OrderSide]]="SELL",MIS[[#This Row],[VALUE]]-MIS[[#This Row],[LIVE_VALUE]],MIS[[#This Row],[LIVE_VALUE]]-MIS[[#This Row],[VALUE]])</f>
        <v>-44531.25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4" t="str">
        <f>MIS[[#This Row],[TRADING SYMBOL]]</f>
        <v>NIFTY2552225000CE</v>
      </c>
      <c r="AJ3554" t="str">
        <f>IF(RIGHT(MIS[[#This Row],[Main/Hedge]],4)="MAIN","MAIN","HEDGE")</f>
        <v>MAIN</v>
      </c>
      <c r="AK3554" t="str" cm="1">
        <f t="array" ref="AK3554">_xlfn._xlws.FILTER(Table4[Column1],ISNUMBER(SEARCH(Table4[Column1],MIS[[#This Row],[OrderUniqueIdentifier]])),"")</f>
        <v>VWAP</v>
      </c>
      <c r="AL3554" t="str">
        <f>MIS[[#This Row],[Broker]]</f>
        <v>JM</v>
      </c>
      <c r="AM3554" t="str">
        <f>MIS[[#This Row],[ClientID]]</f>
        <v>12314455</v>
      </c>
    </row>
    <row r="3555" spans="1:39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168.75</v>
      </c>
      <c r="AE3555">
        <f>MIS[[#This Row],[OrderAverageTradedPrice]]*MIS[[#This Row],[OrderQuantity]]</f>
        <v>30000</v>
      </c>
      <c r="AF3555">
        <f>MIS[[#This Row],[LTP]]*MIS[[#This Row],[OrderQuantity]]</f>
        <v>25312.5</v>
      </c>
      <c r="AG3555">
        <f>IF(MIS[[#This Row],[OrderSide]]="SELL",MIS[[#This Row],[VALUE]]-MIS[[#This Row],[LIVE_VALUE]],MIS[[#This Row],[LIVE_VALUE]]-MIS[[#This Row],[VALUE]])</f>
        <v>-4687.5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5" t="str">
        <f>MIS[[#This Row],[TRADING SYMBOL]]</f>
        <v>NIFTY2552225000CE</v>
      </c>
      <c r="AJ3555" t="str">
        <f>IF(RIGHT(MIS[[#This Row],[Main/Hedge]],4)="MAIN","MAIN","HEDGE")</f>
        <v>MAIN</v>
      </c>
      <c r="AK3555" t="str" cm="1">
        <f t="array" ref="AK3555">_xlfn._xlws.FILTER(Table4[Column1],ISNUMBER(SEARCH(Table4[Column1],MIS[[#This Row],[OrderUniqueIdentifier]])),"")</f>
        <v>VWAP</v>
      </c>
      <c r="AL3555" t="str">
        <f>MIS[[#This Row],[Broker]]</f>
        <v>JM</v>
      </c>
      <c r="AM3555" t="str">
        <f>MIS[[#This Row],[ClientID]]</f>
        <v>12314523</v>
      </c>
    </row>
    <row r="3556" spans="1:39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168.75</v>
      </c>
      <c r="AE3556">
        <f>MIS[[#This Row],[OrderAverageTradedPrice]]*MIS[[#This Row],[OrderQuantity]]</f>
        <v>15000</v>
      </c>
      <c r="AF3556">
        <f>MIS[[#This Row],[LTP]]*MIS[[#This Row],[OrderQuantity]]</f>
        <v>12656.25</v>
      </c>
      <c r="AG3556">
        <f>IF(MIS[[#This Row],[OrderSide]]="SELL",MIS[[#This Row],[VALUE]]-MIS[[#This Row],[LIVE_VALUE]],MIS[[#This Row],[LIVE_VALUE]]-MIS[[#This Row],[VALUE]])</f>
        <v>-2343.75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6" t="str">
        <f>MIS[[#This Row],[TRADING SYMBOL]]</f>
        <v>NIFTY2552225000CE</v>
      </c>
      <c r="AJ3556" t="str">
        <f>IF(RIGHT(MIS[[#This Row],[Main/Hedge]],4)="MAIN","MAIN","HEDGE")</f>
        <v>MAIN</v>
      </c>
      <c r="AK3556" t="str" cm="1">
        <f t="array" ref="AK3556">_xlfn._xlws.FILTER(Table4[Column1],ISNUMBER(SEARCH(Table4[Column1],MIS[[#This Row],[OrderUniqueIdentifier]])),"")</f>
        <v>VWAP</v>
      </c>
      <c r="AL3556" t="str">
        <f>MIS[[#This Row],[Broker]]</f>
        <v>JM</v>
      </c>
      <c r="AM3556" t="str">
        <f>MIS[[#This Row],[ClientID]]</f>
        <v>12314526</v>
      </c>
    </row>
    <row r="3557" spans="1:39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168.75</v>
      </c>
      <c r="AE3557">
        <f>MIS[[#This Row],[OrderAverageTradedPrice]]*MIS[[#This Row],[OrderQuantity]]</f>
        <v>45000</v>
      </c>
      <c r="AF3557">
        <f>MIS[[#This Row],[LTP]]*MIS[[#This Row],[OrderQuantity]]</f>
        <v>37968.75</v>
      </c>
      <c r="AG3557">
        <f>IF(MIS[[#This Row],[OrderSide]]="SELL",MIS[[#This Row],[VALUE]]-MIS[[#This Row],[LIVE_VALUE]],MIS[[#This Row],[LIVE_VALUE]]-MIS[[#This Row],[VALUE]])</f>
        <v>-7031.25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7" t="str">
        <f>MIS[[#This Row],[TRADING SYMBOL]]</f>
        <v>NIFTY2552225000CE</v>
      </c>
      <c r="AJ3557" t="str">
        <f>IF(RIGHT(MIS[[#This Row],[Main/Hedge]],4)="MAIN","MAIN","HEDGE")</f>
        <v>MAIN</v>
      </c>
      <c r="AK3557" t="str" cm="1">
        <f t="array" ref="AK3557">_xlfn._xlws.FILTER(Table4[Column1],ISNUMBER(SEARCH(Table4[Column1],MIS[[#This Row],[OrderUniqueIdentifier]])),"")</f>
        <v>VWAP</v>
      </c>
      <c r="AL3557" t="str">
        <f>MIS[[#This Row],[Broker]]</f>
        <v>JM</v>
      </c>
      <c r="AM3557" t="str">
        <f>MIS[[#This Row],[ClientID]]</f>
        <v>12314576</v>
      </c>
    </row>
    <row r="3558" spans="1:39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168.75</v>
      </c>
      <c r="AE3558">
        <f>MIS[[#This Row],[OrderAverageTradedPrice]]*MIS[[#This Row],[OrderQuantity]]</f>
        <v>30000</v>
      </c>
      <c r="AF3558">
        <f>MIS[[#This Row],[LTP]]*MIS[[#This Row],[OrderQuantity]]</f>
        <v>25312.5</v>
      </c>
      <c r="AG3558">
        <f>IF(MIS[[#This Row],[OrderSide]]="SELL",MIS[[#This Row],[VALUE]]-MIS[[#This Row],[LIVE_VALUE]],MIS[[#This Row],[LIVE_VALUE]]-MIS[[#This Row],[VALUE]])</f>
        <v>-4687.5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8" t="str">
        <f>MIS[[#This Row],[TRADING SYMBOL]]</f>
        <v>NIFTY2552225000CE</v>
      </c>
      <c r="AJ3558" t="str">
        <f>IF(RIGHT(MIS[[#This Row],[Main/Hedge]],4)="MAIN","MAIN","HEDGE")</f>
        <v>MAIN</v>
      </c>
      <c r="AK3558" t="str" cm="1">
        <f t="array" ref="AK3558">_xlfn._xlws.FILTER(Table4[Column1],ISNUMBER(SEARCH(Table4[Column1],MIS[[#This Row],[OrderUniqueIdentifier]])),"")</f>
        <v>VWAP</v>
      </c>
      <c r="AL3558" t="str">
        <f>MIS[[#This Row],[Broker]]</f>
        <v>JM</v>
      </c>
      <c r="AM3558" t="str">
        <f>MIS[[#This Row],[ClientID]]</f>
        <v>12314604</v>
      </c>
    </row>
    <row r="3559" spans="1:39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168.75</v>
      </c>
      <c r="AE3559">
        <f>MIS[[#This Row],[OrderAverageTradedPrice]]*MIS[[#This Row],[OrderQuantity]]</f>
        <v>30000</v>
      </c>
      <c r="AF3559">
        <f>MIS[[#This Row],[LTP]]*MIS[[#This Row],[OrderQuantity]]</f>
        <v>25312.5</v>
      </c>
      <c r="AG3559">
        <f>IF(MIS[[#This Row],[OrderSide]]="SELL",MIS[[#This Row],[VALUE]]-MIS[[#This Row],[LIVE_VALUE]],MIS[[#This Row],[LIVE_VALUE]]-MIS[[#This Row],[VALUE]])</f>
        <v>-4687.5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9" t="str">
        <f>MIS[[#This Row],[TRADING SYMBOL]]</f>
        <v>NIFTY2552225000CE</v>
      </c>
      <c r="AJ3559" t="str">
        <f>IF(RIGHT(MIS[[#This Row],[Main/Hedge]],4)="MAIN","MAIN","HEDGE")</f>
        <v>MAIN</v>
      </c>
      <c r="AK3559" t="str" cm="1">
        <f t="array" ref="AK3559">_xlfn._xlws.FILTER(Table4[Column1],ISNUMBER(SEARCH(Table4[Column1],MIS[[#This Row],[OrderUniqueIdentifier]])),"")</f>
        <v>VWAP</v>
      </c>
      <c r="AL3559" t="str">
        <f>MIS[[#This Row],[Broker]]</f>
        <v>JM</v>
      </c>
      <c r="AM3559" t="str">
        <f>MIS[[#This Row],[ClientID]]</f>
        <v>12314883</v>
      </c>
    </row>
    <row r="3560" spans="1:39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168.75</v>
      </c>
      <c r="AE3560">
        <f>MIS[[#This Row],[OrderAverageTradedPrice]]*MIS[[#This Row],[OrderQuantity]]</f>
        <v>120000</v>
      </c>
      <c r="AF3560">
        <f>MIS[[#This Row],[LTP]]*MIS[[#This Row],[OrderQuantity]]</f>
        <v>101250</v>
      </c>
      <c r="AG3560">
        <f>IF(MIS[[#This Row],[OrderSide]]="SELL",MIS[[#This Row],[VALUE]]-MIS[[#This Row],[LIVE_VALUE]],MIS[[#This Row],[LIVE_VALUE]]-MIS[[#This Row],[VALUE]])</f>
        <v>-18750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0" t="str">
        <f>MIS[[#This Row],[TRADING SYMBOL]]</f>
        <v>NIFTY2552225000CE</v>
      </c>
      <c r="AJ3560" t="str">
        <f>IF(RIGHT(MIS[[#This Row],[Main/Hedge]],4)="MAIN","MAIN","HEDGE")</f>
        <v>MAIN</v>
      </c>
      <c r="AK3560" t="str" cm="1">
        <f t="array" ref="AK3560">_xlfn._xlws.FILTER(Table4[Column1],ISNUMBER(SEARCH(Table4[Column1],MIS[[#This Row],[OrderUniqueIdentifier]])),"")</f>
        <v>VWAP</v>
      </c>
      <c r="AL3560" t="str">
        <f>MIS[[#This Row],[Broker]]</f>
        <v>JM</v>
      </c>
      <c r="AM3560" t="str">
        <f>MIS[[#This Row],[ClientID]]</f>
        <v>12314927</v>
      </c>
    </row>
    <row r="3561" spans="1:39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168.75</v>
      </c>
      <c r="AE3561">
        <f>MIS[[#This Row],[OrderAverageTradedPrice]]*MIS[[#This Row],[OrderQuantity]]</f>
        <v>360000</v>
      </c>
      <c r="AF3561">
        <f>MIS[[#This Row],[LTP]]*MIS[[#This Row],[OrderQuantity]]</f>
        <v>303750</v>
      </c>
      <c r="AG3561">
        <f>IF(MIS[[#This Row],[OrderSide]]="SELL",MIS[[#This Row],[VALUE]]-MIS[[#This Row],[LIVE_VALUE]],MIS[[#This Row],[LIVE_VALUE]]-MIS[[#This Row],[VALUE]])</f>
        <v>-56250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1" t="str">
        <f>MIS[[#This Row],[TRADING SYMBOL]]</f>
        <v>NIFTY2552225000CE</v>
      </c>
      <c r="AJ3561" t="str">
        <f>IF(RIGHT(MIS[[#This Row],[Main/Hedge]],4)="MAIN","MAIN","HEDGE")</f>
        <v>MAIN</v>
      </c>
      <c r="AK3561" t="str" cm="1">
        <f t="array" ref="AK3561">_xlfn._xlws.FILTER(Table4[Column1],ISNUMBER(SEARCH(Table4[Column1],MIS[[#This Row],[OrderUniqueIdentifier]])),"")</f>
        <v>VWAP</v>
      </c>
      <c r="AL3561" t="str">
        <f>MIS[[#This Row],[Broker]]</f>
        <v>JM</v>
      </c>
      <c r="AM3561" t="str">
        <f>MIS[[#This Row],[ClientID]]</f>
        <v>12314964</v>
      </c>
    </row>
    <row r="3562" spans="1:39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168.75</v>
      </c>
      <c r="AE3562">
        <f>MIS[[#This Row],[OrderAverageTradedPrice]]*MIS[[#This Row],[OrderQuantity]]</f>
        <v>60000</v>
      </c>
      <c r="AF3562">
        <f>MIS[[#This Row],[LTP]]*MIS[[#This Row],[OrderQuantity]]</f>
        <v>50625</v>
      </c>
      <c r="AG3562">
        <f>IF(MIS[[#This Row],[OrderSide]]="SELL",MIS[[#This Row],[VALUE]]-MIS[[#This Row],[LIVE_VALUE]],MIS[[#This Row],[LIVE_VALUE]]-MIS[[#This Row],[VALUE]])</f>
        <v>-9375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2" t="str">
        <f>MIS[[#This Row],[TRADING SYMBOL]]</f>
        <v>NIFTY2552225000CE</v>
      </c>
      <c r="AJ3562" t="str">
        <f>IF(RIGHT(MIS[[#This Row],[Main/Hedge]],4)="MAIN","MAIN","HEDGE")</f>
        <v>MAIN</v>
      </c>
      <c r="AK3562" t="str" cm="1">
        <f t="array" ref="AK3562">_xlfn._xlws.FILTER(Table4[Column1],ISNUMBER(SEARCH(Table4[Column1],MIS[[#This Row],[OrderUniqueIdentifier]])),"")</f>
        <v>VWAP</v>
      </c>
      <c r="AL3562" t="str">
        <f>MIS[[#This Row],[Broker]]</f>
        <v>JM</v>
      </c>
      <c r="AM3562" t="str">
        <f>MIS[[#This Row],[ClientID]]</f>
        <v>12314964</v>
      </c>
    </row>
    <row r="3563" spans="1:39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168.75</v>
      </c>
      <c r="AE3563">
        <f>MIS[[#This Row],[OrderAverageTradedPrice]]*MIS[[#This Row],[OrderQuantity]]</f>
        <v>105000</v>
      </c>
      <c r="AF3563">
        <f>MIS[[#This Row],[LTP]]*MIS[[#This Row],[OrderQuantity]]</f>
        <v>88593.75</v>
      </c>
      <c r="AG3563">
        <f>IF(MIS[[#This Row],[OrderSide]]="SELL",MIS[[#This Row],[VALUE]]-MIS[[#This Row],[LIVE_VALUE]],MIS[[#This Row],[LIVE_VALUE]]-MIS[[#This Row],[VALUE]])</f>
        <v>-16406.25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3" t="str">
        <f>MIS[[#This Row],[TRADING SYMBOL]]</f>
        <v>NIFTY2552225000CE</v>
      </c>
      <c r="AJ3563" t="str">
        <f>IF(RIGHT(MIS[[#This Row],[Main/Hedge]],4)="MAIN","MAIN","HEDGE")</f>
        <v>MAIN</v>
      </c>
      <c r="AK3563" t="str" cm="1">
        <f t="array" ref="AK3563">_xlfn._xlws.FILTER(Table4[Column1],ISNUMBER(SEARCH(Table4[Column1],MIS[[#This Row],[OrderUniqueIdentifier]])),"")</f>
        <v>VWAP</v>
      </c>
      <c r="AL3563" t="str">
        <f>MIS[[#This Row],[Broker]]</f>
        <v>MOTI</v>
      </c>
      <c r="AM3563" t="str">
        <f>MIS[[#This Row],[ClientID]]</f>
        <v>5708</v>
      </c>
    </row>
    <row r="3564" spans="1:39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168.75</v>
      </c>
      <c r="AE3564">
        <f>MIS[[#This Row],[OrderAverageTradedPrice]]*MIS[[#This Row],[OrderQuantity]]</f>
        <v>360000</v>
      </c>
      <c r="AF3564">
        <f>MIS[[#This Row],[LTP]]*MIS[[#This Row],[OrderQuantity]]</f>
        <v>303750</v>
      </c>
      <c r="AG3564">
        <f>IF(MIS[[#This Row],[OrderSide]]="SELL",MIS[[#This Row],[VALUE]]-MIS[[#This Row],[LIVE_VALUE]],MIS[[#This Row],[LIVE_VALUE]]-MIS[[#This Row],[VALUE]])</f>
        <v>-56250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4" t="str">
        <f>MIS[[#This Row],[TRADING SYMBOL]]</f>
        <v>NIFTY2552225000CE</v>
      </c>
      <c r="AJ3564" t="str">
        <f>IF(RIGHT(MIS[[#This Row],[Main/Hedge]],4)="MAIN","MAIN","HEDGE")</f>
        <v>MAIN</v>
      </c>
      <c r="AK3564" t="str" cm="1">
        <f t="array" ref="AK3564">_xlfn._xlws.FILTER(Table4[Column1],ISNUMBER(SEARCH(Table4[Column1],MIS[[#This Row],[OrderUniqueIdentifier]])),"")</f>
        <v>VWAP</v>
      </c>
      <c r="AL3564" t="str">
        <f>MIS[[#This Row],[Broker]]</f>
        <v>MO</v>
      </c>
      <c r="AM3564" t="str">
        <f>MIS[[#This Row],[ClientID]]</f>
        <v>DELD991</v>
      </c>
    </row>
    <row r="3565" spans="1:39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168.75</v>
      </c>
      <c r="AE3565">
        <f>MIS[[#This Row],[OrderAverageTradedPrice]]*MIS[[#This Row],[OrderQuantity]]</f>
        <v>105000</v>
      </c>
      <c r="AF3565">
        <f>MIS[[#This Row],[LTP]]*MIS[[#This Row],[OrderQuantity]]</f>
        <v>88593.75</v>
      </c>
      <c r="AG3565">
        <f>IF(MIS[[#This Row],[OrderSide]]="SELL",MIS[[#This Row],[VALUE]]-MIS[[#This Row],[LIVE_VALUE]],MIS[[#This Row],[LIVE_VALUE]]-MIS[[#This Row],[VALUE]])</f>
        <v>-16406.25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5" t="str">
        <f>MIS[[#This Row],[TRADING SYMBOL]]</f>
        <v>NIFTY2552225000CE</v>
      </c>
      <c r="AJ3565" t="str">
        <f>IF(RIGHT(MIS[[#This Row],[Main/Hedge]],4)="MAIN","MAIN","HEDGE")</f>
        <v>MAIN</v>
      </c>
      <c r="AK3565" t="str" cm="1">
        <f t="array" ref="AK3565">_xlfn._xlws.FILTER(Table4[Column1],ISNUMBER(SEARCH(Table4[Column1],MIS[[#This Row],[OrderUniqueIdentifier]])),"")</f>
        <v>VWAP</v>
      </c>
      <c r="AL3565" t="str">
        <f>MIS[[#This Row],[Broker]]</f>
        <v>MO</v>
      </c>
      <c r="AM3565" t="str">
        <f>MIS[[#This Row],[ClientID]]</f>
        <v>DELD991</v>
      </c>
    </row>
    <row r="3566" spans="1:39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168.75</v>
      </c>
      <c r="AE3566">
        <f>MIS[[#This Row],[OrderAverageTradedPrice]]*MIS[[#This Row],[OrderQuantity]]</f>
        <v>74996.25</v>
      </c>
      <c r="AF3566">
        <f>MIS[[#This Row],[LTP]]*MIS[[#This Row],[OrderQuantity]]</f>
        <v>63281.25</v>
      </c>
      <c r="AG3566">
        <f>IF(MIS[[#This Row],[OrderSide]]="SELL",MIS[[#This Row],[VALUE]]-MIS[[#This Row],[LIVE_VALUE]],MIS[[#This Row],[LIVE_VALUE]]-MIS[[#This Row],[VALUE]])</f>
        <v>-11715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6" t="str">
        <f>MIS[[#This Row],[TRADING SYMBOL]]</f>
        <v>NIFTY2552225000CE</v>
      </c>
      <c r="AJ3566" t="str">
        <f>IF(RIGHT(MIS[[#This Row],[Main/Hedge]],4)="MAIN","MAIN","HEDGE")</f>
        <v>MAIN</v>
      </c>
      <c r="AK3566" t="str" cm="1">
        <f t="array" ref="AK3566">_xlfn._xlws.FILTER(Table4[Column1],ISNUMBER(SEARCH(Table4[Column1],MIS[[#This Row],[OrderUniqueIdentifier]])),"")</f>
        <v>VWAP</v>
      </c>
      <c r="AL3566" t="str">
        <f>MIS[[#This Row],[Broker]]</f>
        <v>MO</v>
      </c>
      <c r="AM3566" t="str">
        <f>MIS[[#This Row],[ClientID]]</f>
        <v>FINE1F02</v>
      </c>
    </row>
    <row r="3567" spans="1:39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168.75</v>
      </c>
      <c r="AE3567">
        <f>MIS[[#This Row],[OrderAverageTradedPrice]]*MIS[[#This Row],[OrderQuantity]]</f>
        <v>360000</v>
      </c>
      <c r="AF3567">
        <f>MIS[[#This Row],[LTP]]*MIS[[#This Row],[OrderQuantity]]</f>
        <v>303750</v>
      </c>
      <c r="AG3567">
        <f>IF(MIS[[#This Row],[OrderSide]]="SELL",MIS[[#This Row],[VALUE]]-MIS[[#This Row],[LIVE_VALUE]],MIS[[#This Row],[LIVE_VALUE]]-MIS[[#This Row],[VALUE]])</f>
        <v>-56250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7" t="str">
        <f>MIS[[#This Row],[TRADING SYMBOL]]</f>
        <v>NIFTY2552225000CE</v>
      </c>
      <c r="AJ3567" t="str">
        <f>IF(RIGHT(MIS[[#This Row],[Main/Hedge]],4)="MAIN","MAIN","HEDGE")</f>
        <v>MAIN</v>
      </c>
      <c r="AK3567" t="str" cm="1">
        <f t="array" ref="AK3567">_xlfn._xlws.FILTER(Table4[Column1],ISNUMBER(SEARCH(Table4[Column1],MIS[[#This Row],[OrderUniqueIdentifier]])),"")</f>
        <v>VWAP</v>
      </c>
      <c r="AL3567" t="str">
        <f>MIS[[#This Row],[Broker]]</f>
        <v>MO</v>
      </c>
      <c r="AM3567" t="str">
        <f>MIS[[#This Row],[ClientID]]</f>
        <v>JR0546</v>
      </c>
    </row>
    <row r="3568" spans="1:39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168.75</v>
      </c>
      <c r="AE3568">
        <f>MIS[[#This Row],[OrderAverageTradedPrice]]*MIS[[#This Row],[OrderQuantity]]</f>
        <v>60000</v>
      </c>
      <c r="AF3568">
        <f>MIS[[#This Row],[LTP]]*MIS[[#This Row],[OrderQuantity]]</f>
        <v>50625</v>
      </c>
      <c r="AG3568">
        <f>IF(MIS[[#This Row],[OrderSide]]="SELL",MIS[[#This Row],[VALUE]]-MIS[[#This Row],[LIVE_VALUE]],MIS[[#This Row],[LIVE_VALUE]]-MIS[[#This Row],[VALUE]])</f>
        <v>-9375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8" t="str">
        <f>MIS[[#This Row],[TRADING SYMBOL]]</f>
        <v>NIFTY2552225000CE</v>
      </c>
      <c r="AJ3568" t="str">
        <f>IF(RIGHT(MIS[[#This Row],[Main/Hedge]],4)="MAIN","MAIN","HEDGE")</f>
        <v>MAIN</v>
      </c>
      <c r="AK3568" t="str" cm="1">
        <f t="array" ref="AK3568">_xlfn._xlws.FILTER(Table4[Column1],ISNUMBER(SEARCH(Table4[Column1],MIS[[#This Row],[OrderUniqueIdentifier]])),"")</f>
        <v>VWAP</v>
      </c>
      <c r="AL3568" t="str">
        <f>MIS[[#This Row],[Broker]]</f>
        <v>MO</v>
      </c>
      <c r="AM3568" t="str">
        <f>MIS[[#This Row],[ClientID]]</f>
        <v>JR0546</v>
      </c>
    </row>
    <row r="3569" spans="1:39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168.75</v>
      </c>
      <c r="AE3569">
        <f>MIS[[#This Row],[OrderAverageTradedPrice]]*MIS[[#This Row],[OrderQuantity]]</f>
        <v>105000</v>
      </c>
      <c r="AF3569">
        <f>MIS[[#This Row],[LTP]]*MIS[[#This Row],[OrderQuantity]]</f>
        <v>88593.75</v>
      </c>
      <c r="AG3569">
        <f>IF(MIS[[#This Row],[OrderSide]]="SELL",MIS[[#This Row],[VALUE]]-MIS[[#This Row],[LIVE_VALUE]],MIS[[#This Row],[LIVE_VALUE]]-MIS[[#This Row],[VALUE]])</f>
        <v>-16406.25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9" t="str">
        <f>MIS[[#This Row],[TRADING SYMBOL]]</f>
        <v>NIFTY2552225000CE</v>
      </c>
      <c r="AJ3569" t="str">
        <f>IF(RIGHT(MIS[[#This Row],[Main/Hedge]],4)="MAIN","MAIN","HEDGE")</f>
        <v>MAIN</v>
      </c>
      <c r="AK3569" t="str" cm="1">
        <f t="array" ref="AK3569">_xlfn._xlws.FILTER(Table4[Column1],ISNUMBER(SEARCH(Table4[Column1],MIS[[#This Row],[OrderUniqueIdentifier]])),"")</f>
        <v>VWAP</v>
      </c>
      <c r="AL3569" t="str">
        <f>MIS[[#This Row],[Broker]]</f>
        <v>MO</v>
      </c>
      <c r="AM3569" t="str">
        <f>MIS[[#This Row],[ClientID]]</f>
        <v>OMDLAS1203</v>
      </c>
    </row>
    <row r="3570" spans="1:39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168.75</v>
      </c>
      <c r="AE3570">
        <f>MIS[[#This Row],[OrderAverageTradedPrice]]*MIS[[#This Row],[OrderQuantity]]</f>
        <v>90000</v>
      </c>
      <c r="AF3570">
        <f>MIS[[#This Row],[LTP]]*MIS[[#This Row],[OrderQuantity]]</f>
        <v>75937.5</v>
      </c>
      <c r="AG3570">
        <f>IF(MIS[[#This Row],[OrderSide]]="SELL",MIS[[#This Row],[VALUE]]-MIS[[#This Row],[LIVE_VALUE]],MIS[[#This Row],[LIVE_VALUE]]-MIS[[#This Row],[VALUE]])</f>
        <v>-14062.5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0" t="str">
        <f>MIS[[#This Row],[TRADING SYMBOL]]</f>
        <v>NIFTY2552225000CE</v>
      </c>
      <c r="AJ3570" t="str">
        <f>IF(RIGHT(MIS[[#This Row],[Main/Hedge]],4)="MAIN","MAIN","HEDGE")</f>
        <v>MAIN</v>
      </c>
      <c r="AK3570" t="str" cm="1">
        <f t="array" ref="AK3570">_xlfn._xlws.FILTER(Table4[Column1],ISNUMBER(SEARCH(Table4[Column1],MIS[[#This Row],[OrderUniqueIdentifier]])),"")</f>
        <v>VWAP</v>
      </c>
      <c r="AL3570" t="str">
        <f>MIS[[#This Row],[Broker]]</f>
        <v>MO</v>
      </c>
      <c r="AM3570" t="str">
        <f>MIS[[#This Row],[ClientID]]</f>
        <v>OMDLAS1215</v>
      </c>
    </row>
    <row r="3571" spans="1:39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168.75</v>
      </c>
      <c r="AE3571">
        <f>MIS[[#This Row],[OrderAverageTradedPrice]]*MIS[[#This Row],[OrderQuantity]]</f>
        <v>30000</v>
      </c>
      <c r="AF3571">
        <f>MIS[[#This Row],[LTP]]*MIS[[#This Row],[OrderQuantity]]</f>
        <v>25312.5</v>
      </c>
      <c r="AG3571">
        <f>IF(MIS[[#This Row],[OrderSide]]="SELL",MIS[[#This Row],[VALUE]]-MIS[[#This Row],[LIVE_VALUE]],MIS[[#This Row],[LIVE_VALUE]]-MIS[[#This Row],[VALUE]])</f>
        <v>-4687.5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1" t="str">
        <f>MIS[[#This Row],[TRADING SYMBOL]]</f>
        <v>NIFTY2552225000CE</v>
      </c>
      <c r="AJ3571" t="str">
        <f>IF(RIGHT(MIS[[#This Row],[Main/Hedge]],4)="MAIN","MAIN","HEDGE")</f>
        <v>MAIN</v>
      </c>
      <c r="AK3571" t="str" cm="1">
        <f t="array" ref="AK3571">_xlfn._xlws.FILTER(Table4[Column1],ISNUMBER(SEARCH(Table4[Column1],MIS[[#This Row],[OrderUniqueIdentifier]])),"")</f>
        <v>VWAP</v>
      </c>
      <c r="AL3571" t="str">
        <f>MIS[[#This Row],[Broker]]</f>
        <v>MO</v>
      </c>
      <c r="AM3571" t="str">
        <f>MIS[[#This Row],[ClientID]]</f>
        <v>OMDLAS1220</v>
      </c>
    </row>
    <row r="3572" spans="1:39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168.75</v>
      </c>
      <c r="AE3572">
        <f>MIS[[#This Row],[OrderAverageTradedPrice]]*MIS[[#This Row],[OrderQuantity]]</f>
        <v>30000</v>
      </c>
      <c r="AF3572">
        <f>MIS[[#This Row],[LTP]]*MIS[[#This Row],[OrderQuantity]]</f>
        <v>25312.5</v>
      </c>
      <c r="AG3572">
        <f>IF(MIS[[#This Row],[OrderSide]]="SELL",MIS[[#This Row],[VALUE]]-MIS[[#This Row],[LIVE_VALUE]],MIS[[#This Row],[LIVE_VALUE]]-MIS[[#This Row],[VALUE]])</f>
        <v>-4687.5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2" t="str">
        <f>MIS[[#This Row],[TRADING SYMBOL]]</f>
        <v>NIFTY2552225000CE</v>
      </c>
      <c r="AJ3572" t="str">
        <f>IF(RIGHT(MIS[[#This Row],[Main/Hedge]],4)="MAIN","MAIN","HEDGE")</f>
        <v>MAIN</v>
      </c>
      <c r="AK3572" t="str" cm="1">
        <f t="array" ref="AK3572">_xlfn._xlws.FILTER(Table4[Column1],ISNUMBER(SEARCH(Table4[Column1],MIS[[#This Row],[OrderUniqueIdentifier]])),"")</f>
        <v>VWAP</v>
      </c>
      <c r="AL3572" t="str">
        <f>MIS[[#This Row],[Broker]]</f>
        <v>MO</v>
      </c>
      <c r="AM3572" t="str">
        <f>MIS[[#This Row],[ClientID]]</f>
        <v>OMDLAS1223</v>
      </c>
    </row>
    <row r="3573" spans="1:39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168.75</v>
      </c>
      <c r="AE3573">
        <f>MIS[[#This Row],[OrderAverageTradedPrice]]*MIS[[#This Row],[OrderQuantity]]</f>
        <v>120000</v>
      </c>
      <c r="AF3573">
        <f>MIS[[#This Row],[LTP]]*MIS[[#This Row],[OrderQuantity]]</f>
        <v>101250</v>
      </c>
      <c r="AG3573">
        <f>IF(MIS[[#This Row],[OrderSide]]="SELL",MIS[[#This Row],[VALUE]]-MIS[[#This Row],[LIVE_VALUE]],MIS[[#This Row],[LIVE_VALUE]]-MIS[[#This Row],[VALUE]])</f>
        <v>-18750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3" t="str">
        <f>MIS[[#This Row],[TRADING SYMBOL]]</f>
        <v>NIFTY2552225000CE</v>
      </c>
      <c r="AJ3573" t="str">
        <f>IF(RIGHT(MIS[[#This Row],[Main/Hedge]],4)="MAIN","MAIN","HEDGE")</f>
        <v>MAIN</v>
      </c>
      <c r="AK3573" t="str" cm="1">
        <f t="array" ref="AK3573">_xlfn._xlws.FILTER(Table4[Column1],ISNUMBER(SEARCH(Table4[Column1],MIS[[#This Row],[OrderUniqueIdentifier]])),"")</f>
        <v>VWAP</v>
      </c>
      <c r="AL3573" t="str">
        <f>MIS[[#This Row],[Broker]]</f>
        <v>MO</v>
      </c>
      <c r="AM3573" t="str">
        <f>MIS[[#This Row],[ClientID]]</f>
        <v>OMDLAS1225</v>
      </c>
    </row>
    <row r="3574" spans="1:39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168.75</v>
      </c>
      <c r="AE3574">
        <f>MIS[[#This Row],[OrderAverageTradedPrice]]*MIS[[#This Row],[OrderQuantity]]</f>
        <v>120000</v>
      </c>
      <c r="AF3574">
        <f>MIS[[#This Row],[LTP]]*MIS[[#This Row],[OrderQuantity]]</f>
        <v>101250</v>
      </c>
      <c r="AG3574">
        <f>IF(MIS[[#This Row],[OrderSide]]="SELL",MIS[[#This Row],[VALUE]]-MIS[[#This Row],[LIVE_VALUE]],MIS[[#This Row],[LIVE_VALUE]]-MIS[[#This Row],[VALUE]])</f>
        <v>-18750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4" t="str">
        <f>MIS[[#This Row],[TRADING SYMBOL]]</f>
        <v>NIFTY2552225000CE</v>
      </c>
      <c r="AJ3574" t="str">
        <f>IF(RIGHT(MIS[[#This Row],[Main/Hedge]],4)="MAIN","MAIN","HEDGE")</f>
        <v>MAIN</v>
      </c>
      <c r="AK3574" t="str" cm="1">
        <f t="array" ref="AK3574">_xlfn._xlws.FILTER(Table4[Column1],ISNUMBER(SEARCH(Table4[Column1],MIS[[#This Row],[OrderUniqueIdentifier]])),"")</f>
        <v>VWAP</v>
      </c>
      <c r="AL3574" t="str">
        <f>MIS[[#This Row],[Broker]]</f>
        <v>MO</v>
      </c>
      <c r="AM3574" t="str">
        <f>MIS[[#This Row],[ClientID]]</f>
        <v>OMDLAS1226</v>
      </c>
    </row>
    <row r="3575" spans="1:39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168.75</v>
      </c>
      <c r="AE3575">
        <f>MIS[[#This Row],[OrderAverageTradedPrice]]*MIS[[#This Row],[OrderQuantity]]</f>
        <v>90000</v>
      </c>
      <c r="AF3575">
        <f>MIS[[#This Row],[LTP]]*MIS[[#This Row],[OrderQuantity]]</f>
        <v>75937.5</v>
      </c>
      <c r="AG3575">
        <f>IF(MIS[[#This Row],[OrderSide]]="SELL",MIS[[#This Row],[VALUE]]-MIS[[#This Row],[LIVE_VALUE]],MIS[[#This Row],[LIVE_VALUE]]-MIS[[#This Row],[VALUE]])</f>
        <v>-14062.5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5" t="str">
        <f>MIS[[#This Row],[TRADING SYMBOL]]</f>
        <v>NIFTY2552225000CE</v>
      </c>
      <c r="AJ3575" t="str">
        <f>IF(RIGHT(MIS[[#This Row],[Main/Hedge]],4)="MAIN","MAIN","HEDGE")</f>
        <v>MAIN</v>
      </c>
      <c r="AK3575" t="str" cm="1">
        <f t="array" ref="AK3575">_xlfn._xlws.FILTER(Table4[Column1],ISNUMBER(SEARCH(Table4[Column1],MIS[[#This Row],[OrderUniqueIdentifier]])),"")</f>
        <v>VWAP</v>
      </c>
      <c r="AL3575" t="str">
        <f>MIS[[#This Row],[Broker]]</f>
        <v>MO</v>
      </c>
      <c r="AM3575" t="str">
        <f>MIS[[#This Row],[ClientID]]</f>
        <v>OMDLAS1227</v>
      </c>
    </row>
    <row r="3576" spans="1:39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168.75</v>
      </c>
      <c r="AE3576">
        <f>MIS[[#This Row],[OrderAverageTradedPrice]]*MIS[[#This Row],[OrderQuantity]]</f>
        <v>165000</v>
      </c>
      <c r="AF3576">
        <f>MIS[[#This Row],[LTP]]*MIS[[#This Row],[OrderQuantity]]</f>
        <v>139218.75</v>
      </c>
      <c r="AG3576">
        <f>IF(MIS[[#This Row],[OrderSide]]="SELL",MIS[[#This Row],[VALUE]]-MIS[[#This Row],[LIVE_VALUE]],MIS[[#This Row],[LIVE_VALUE]]-MIS[[#This Row],[VALUE]])</f>
        <v>-25781.25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6" t="str">
        <f>MIS[[#This Row],[TRADING SYMBOL]]</f>
        <v>NIFTY2552225000CE</v>
      </c>
      <c r="AJ3576" t="str">
        <f>IF(RIGHT(MIS[[#This Row],[Main/Hedge]],4)="MAIN","MAIN","HEDGE")</f>
        <v>MAIN</v>
      </c>
      <c r="AK3576" t="str" cm="1">
        <f t="array" ref="AK3576">_xlfn._xlws.FILTER(Table4[Column1],ISNUMBER(SEARCH(Table4[Column1],MIS[[#This Row],[OrderUniqueIdentifier]])),"")</f>
        <v>VWAP</v>
      </c>
      <c r="AL3576" t="str">
        <f>MIS[[#This Row],[Broker]]</f>
        <v>MO</v>
      </c>
      <c r="AM3576" t="str">
        <f>MIS[[#This Row],[ClientID]]</f>
        <v>OMDLAS1229</v>
      </c>
    </row>
    <row r="3577" spans="1:39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168.75</v>
      </c>
      <c r="AE3577">
        <f>MIS[[#This Row],[OrderAverageTradedPrice]]*MIS[[#This Row],[OrderQuantity]]</f>
        <v>30000</v>
      </c>
      <c r="AF3577">
        <f>MIS[[#This Row],[LTP]]*MIS[[#This Row],[OrderQuantity]]</f>
        <v>25312.5</v>
      </c>
      <c r="AG3577">
        <f>IF(MIS[[#This Row],[OrderSide]]="SELL",MIS[[#This Row],[VALUE]]-MIS[[#This Row],[LIVE_VALUE]],MIS[[#This Row],[LIVE_VALUE]]-MIS[[#This Row],[VALUE]])</f>
        <v>-4687.5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7" t="str">
        <f>MIS[[#This Row],[TRADING SYMBOL]]</f>
        <v>NIFTY2552225000CE</v>
      </c>
      <c r="AJ3577" t="str">
        <f>IF(RIGHT(MIS[[#This Row],[Main/Hedge]],4)="MAIN","MAIN","HEDGE")</f>
        <v>MAIN</v>
      </c>
      <c r="AK3577" t="str" cm="1">
        <f t="array" ref="AK3577">_xlfn._xlws.FILTER(Table4[Column1],ISNUMBER(SEARCH(Table4[Column1],MIS[[#This Row],[OrderUniqueIdentifier]])),"")</f>
        <v>VWAP</v>
      </c>
      <c r="AL3577" t="str">
        <f>MIS[[#This Row],[Broker]]</f>
        <v>MO</v>
      </c>
      <c r="AM3577" t="str">
        <f>MIS[[#This Row],[ClientID]]</f>
        <v>OMDLAS1230</v>
      </c>
    </row>
    <row r="3578" spans="1:39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168.75</v>
      </c>
      <c r="AE3578">
        <f>MIS[[#This Row],[OrderAverageTradedPrice]]*MIS[[#This Row],[OrderQuantity]]</f>
        <v>15000</v>
      </c>
      <c r="AF3578">
        <f>MIS[[#This Row],[LTP]]*MIS[[#This Row],[OrderQuantity]]</f>
        <v>12656.25</v>
      </c>
      <c r="AG3578">
        <f>IF(MIS[[#This Row],[OrderSide]]="SELL",MIS[[#This Row],[VALUE]]-MIS[[#This Row],[LIVE_VALUE]],MIS[[#This Row],[LIVE_VALUE]]-MIS[[#This Row],[VALUE]])</f>
        <v>-2343.75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8" t="str">
        <f>MIS[[#This Row],[TRADING SYMBOL]]</f>
        <v>NIFTY2552225000CE</v>
      </c>
      <c r="AJ3578" t="str">
        <f>IF(RIGHT(MIS[[#This Row],[Main/Hedge]],4)="MAIN","MAIN","HEDGE")</f>
        <v>MAIN</v>
      </c>
      <c r="AK3578" t="str" cm="1">
        <f t="array" ref="AK3578">_xlfn._xlws.FILTER(Table4[Column1],ISNUMBER(SEARCH(Table4[Column1],MIS[[#This Row],[OrderUniqueIdentifier]])),"")</f>
        <v>VWAP</v>
      </c>
      <c r="AL3578" t="str">
        <f>MIS[[#This Row],[Broker]]</f>
        <v>MO</v>
      </c>
      <c r="AM3578" t="str">
        <f>MIS[[#This Row],[ClientID]]</f>
        <v>OMDLAS1231</v>
      </c>
    </row>
    <row r="3579" spans="1:39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168.75</v>
      </c>
      <c r="AE3579">
        <f>MIS[[#This Row],[OrderAverageTradedPrice]]*MIS[[#This Row],[OrderQuantity]]</f>
        <v>15000</v>
      </c>
      <c r="AF3579">
        <f>MIS[[#This Row],[LTP]]*MIS[[#This Row],[OrderQuantity]]</f>
        <v>12656.25</v>
      </c>
      <c r="AG3579">
        <f>IF(MIS[[#This Row],[OrderSide]]="SELL",MIS[[#This Row],[VALUE]]-MIS[[#This Row],[LIVE_VALUE]],MIS[[#This Row],[LIVE_VALUE]]-MIS[[#This Row],[VALUE]])</f>
        <v>-2343.75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9" t="str">
        <f>MIS[[#This Row],[TRADING SYMBOL]]</f>
        <v>NIFTY2552225000CE</v>
      </c>
      <c r="AJ3579" t="str">
        <f>IF(RIGHT(MIS[[#This Row],[Main/Hedge]],4)="MAIN","MAIN","HEDGE")</f>
        <v>MAIN</v>
      </c>
      <c r="AK3579" t="str" cm="1">
        <f t="array" ref="AK3579">_xlfn._xlws.FILTER(Table4[Column1],ISNUMBER(SEARCH(Table4[Column1],MIS[[#This Row],[OrderUniqueIdentifier]])),"")</f>
        <v>VWAP</v>
      </c>
      <c r="AL3579" t="str">
        <f>MIS[[#This Row],[Broker]]</f>
        <v>MO</v>
      </c>
      <c r="AM3579" t="str">
        <f>MIS[[#This Row],[ClientID]]</f>
        <v>OMDLAS1234</v>
      </c>
    </row>
    <row r="3580" spans="1:39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168.75</v>
      </c>
      <c r="AE3580">
        <f>MIS[[#This Row],[OrderAverageTradedPrice]]*MIS[[#This Row],[OrderQuantity]]</f>
        <v>150000</v>
      </c>
      <c r="AF3580">
        <f>MIS[[#This Row],[LTP]]*MIS[[#This Row],[OrderQuantity]]</f>
        <v>126562.5</v>
      </c>
      <c r="AG3580">
        <f>IF(MIS[[#This Row],[OrderSide]]="SELL",MIS[[#This Row],[VALUE]]-MIS[[#This Row],[LIVE_VALUE]],MIS[[#This Row],[LIVE_VALUE]]-MIS[[#This Row],[VALUE]])</f>
        <v>-23437.5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0" t="str">
        <f>MIS[[#This Row],[TRADING SYMBOL]]</f>
        <v>NIFTY2552225000CE</v>
      </c>
      <c r="AJ3580" t="str">
        <f>IF(RIGHT(MIS[[#This Row],[Main/Hedge]],4)="MAIN","MAIN","HEDGE")</f>
        <v>MAIN</v>
      </c>
      <c r="AK3580" t="str" cm="1">
        <f t="array" ref="AK3580">_xlfn._xlws.FILTER(Table4[Column1],ISNUMBER(SEARCH(Table4[Column1],MIS[[#This Row],[OrderUniqueIdentifier]])),"")</f>
        <v>VWAP</v>
      </c>
      <c r="AL3580" t="str">
        <f>MIS[[#This Row],[Broker]]</f>
        <v>MO</v>
      </c>
      <c r="AM3580" t="str">
        <f>MIS[[#This Row],[ClientID]]</f>
        <v>SHSS083</v>
      </c>
    </row>
    <row r="3581" spans="1:39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168.75</v>
      </c>
      <c r="AE3581">
        <f>MIS[[#This Row],[OrderAverageTradedPrice]]*MIS[[#This Row],[OrderQuantity]]</f>
        <v>59861.25</v>
      </c>
      <c r="AF3581">
        <f>MIS[[#This Row],[LTP]]*MIS[[#This Row],[OrderQuantity]]</f>
        <v>50625</v>
      </c>
      <c r="AG3581">
        <f>IF(MIS[[#This Row],[OrderSide]]="SELL",MIS[[#This Row],[VALUE]]-MIS[[#This Row],[LIVE_VALUE]],MIS[[#This Row],[LIVE_VALUE]]-MIS[[#This Row],[VALUE]])</f>
        <v>-9236.25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1" t="str">
        <f>MIS[[#This Row],[TRADING SYMBOL]]</f>
        <v>NIFTY2552225000CE</v>
      </c>
      <c r="AJ3581" t="str">
        <f>IF(RIGHT(MIS[[#This Row],[Main/Hedge]],4)="MAIN","MAIN","HEDGE")</f>
        <v>MAIN</v>
      </c>
      <c r="AK3581" t="str" cm="1">
        <f t="array" ref="AK3581">_xlfn._xlws.FILTER(Table4[Column1],ISNUMBER(SEARCH(Table4[Column1],MIS[[#This Row],[OrderUniqueIdentifier]])),"")</f>
        <v>VWAP</v>
      </c>
      <c r="AL3581" t="str">
        <f>MIS[[#This Row],[Broker]]</f>
        <v>TGL</v>
      </c>
      <c r="AM3581" t="str">
        <f>MIS[[#This Row],[ClientID]]</f>
        <v>TGL05</v>
      </c>
    </row>
    <row r="3582" spans="1:39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168.75</v>
      </c>
      <c r="AE3582">
        <f>MIS[[#This Row],[OrderAverageTradedPrice]]*MIS[[#This Row],[OrderQuantity]]</f>
        <v>255000</v>
      </c>
      <c r="AF3582">
        <f>MIS[[#This Row],[LTP]]*MIS[[#This Row],[OrderQuantity]]</f>
        <v>215156.25</v>
      </c>
      <c r="AG3582">
        <f>IF(MIS[[#This Row],[OrderSide]]="SELL",MIS[[#This Row],[VALUE]]-MIS[[#This Row],[LIVE_VALUE]],MIS[[#This Row],[LIVE_VALUE]]-MIS[[#This Row],[VALUE]])</f>
        <v>-39843.75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2" t="str">
        <f>MIS[[#This Row],[TRADING SYMBOL]]</f>
        <v>NIFTY2552225000CE</v>
      </c>
      <c r="AJ3582" t="str">
        <f>IF(RIGHT(MIS[[#This Row],[Main/Hedge]],4)="MAIN","MAIN","HEDGE")</f>
        <v>MAIN</v>
      </c>
      <c r="AK3582" t="str" cm="1">
        <f t="array" ref="AK3582">_xlfn._xlws.FILTER(Table4[Column1],ISNUMBER(SEARCH(Table4[Column1],MIS[[#This Row],[OrderUniqueIdentifier]])),"")</f>
        <v>VWAP</v>
      </c>
      <c r="AL3582" t="str">
        <f>MIS[[#This Row],[Broker]]</f>
        <v>XTS</v>
      </c>
      <c r="AM3582" t="str">
        <f>MIS[[#This Row],[ClientID]]</f>
        <v>FIXAKE0000</v>
      </c>
    </row>
    <row r="3583" spans="1:39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2.15</v>
      </c>
      <c r="AE3583">
        <f>MIS[[#This Row],[OrderAverageTradedPrice]]*MIS[[#This Row],[OrderQuantity]]</f>
        <v>2437.5</v>
      </c>
      <c r="AF3583">
        <f>MIS[[#This Row],[LTP]]*MIS[[#This Row],[OrderQuantity]]</f>
        <v>2096.25</v>
      </c>
      <c r="AG3583">
        <f>IF(MIS[[#This Row],[OrderSide]]="SELL",MIS[[#This Row],[VALUE]]-MIS[[#This Row],[LIVE_VALUE]],MIS[[#This Row],[LIVE_VALUE]]-MIS[[#This Row],[VALUE]])</f>
        <v>-341.25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3" t="str">
        <f>MIS[[#This Row],[TRADING SYMBOL]]</f>
        <v>NIFTY2552226350CE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NOTREND</v>
      </c>
      <c r="AL3583" t="str">
        <f>MIS[[#This Row],[Broker]]</f>
        <v>AR</v>
      </c>
      <c r="AM3583" t="str">
        <f>MIS[[#This Row],[ClientID]]</f>
        <v>JPF1A207</v>
      </c>
    </row>
    <row r="3584" spans="1:39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2.15</v>
      </c>
      <c r="AE3584">
        <f>MIS[[#This Row],[OrderAverageTradedPrice]]*MIS[[#This Row],[OrderQuantity]]</f>
        <v>187.5</v>
      </c>
      <c r="AF3584">
        <f>MIS[[#This Row],[LTP]]*MIS[[#This Row],[OrderQuantity]]</f>
        <v>161.25</v>
      </c>
      <c r="AG3584">
        <f>IF(MIS[[#This Row],[OrderSide]]="SELL",MIS[[#This Row],[VALUE]]-MIS[[#This Row],[LIVE_VALUE]],MIS[[#This Row],[LIVE_VALUE]]-MIS[[#This Row],[VALUE]])</f>
        <v>-26.25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4" t="str">
        <f>MIS[[#This Row],[TRADING SYMBOL]]</f>
        <v>NIFTY2552226350CE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NOTREND</v>
      </c>
      <c r="AL3584" t="str">
        <f>MIS[[#This Row],[Broker]]</f>
        <v>AR</v>
      </c>
      <c r="AM3584" t="str">
        <f>MIS[[#This Row],[ClientID]]</f>
        <v>JPF1G159</v>
      </c>
    </row>
    <row r="3585" spans="1:39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2.15</v>
      </c>
      <c r="AE3585">
        <f>MIS[[#This Row],[OrderAverageTradedPrice]]*MIS[[#This Row],[OrderQuantity]]</f>
        <v>375</v>
      </c>
      <c r="AF3585">
        <f>MIS[[#This Row],[LTP]]*MIS[[#This Row],[OrderQuantity]]</f>
        <v>322.5</v>
      </c>
      <c r="AG3585">
        <f>IF(MIS[[#This Row],[OrderSide]]="SELL",MIS[[#This Row],[VALUE]]-MIS[[#This Row],[LIVE_VALUE]],MIS[[#This Row],[LIVE_VALUE]]-MIS[[#This Row],[VALUE]])</f>
        <v>-52.5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5" t="str">
        <f>MIS[[#This Row],[TRADING SYMBOL]]</f>
        <v>NIFTY2552226350CE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NOTREND</v>
      </c>
      <c r="AL3585" t="str">
        <f>MIS[[#This Row],[Broker]]</f>
        <v>AR</v>
      </c>
      <c r="AM3585" t="str">
        <f>MIS[[#This Row],[ClientID]]</f>
        <v>JPF1R193</v>
      </c>
    </row>
    <row r="3586" spans="1:39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4.9000000000000004</v>
      </c>
      <c r="AE3586">
        <f>MIS[[#This Row],[OrderAverageTradedPrice]]*MIS[[#This Row],[OrderQuantity]]</f>
        <v>431.25</v>
      </c>
      <c r="AF3586">
        <f>MIS[[#This Row],[LTP]]*MIS[[#This Row],[OrderQuantity]]</f>
        <v>367.5</v>
      </c>
      <c r="AG3586">
        <f>IF(MIS[[#This Row],[OrderSide]]="SELL",MIS[[#This Row],[VALUE]]-MIS[[#This Row],[LIVE_VALUE]],MIS[[#This Row],[LIVE_VALUE]]-MIS[[#This Row],[VALUE]])</f>
        <v>-63.75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NOTREND</v>
      </c>
      <c r="AL3586" t="str">
        <f>MIS[[#This Row],[Broker]]</f>
        <v>AR</v>
      </c>
      <c r="AM3586" t="str">
        <f>MIS[[#This Row],[ClientID]]</f>
        <v>JPF1G159</v>
      </c>
    </row>
    <row r="3587" spans="1:39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4.9000000000000004</v>
      </c>
      <c r="AE3587">
        <f>MIS[[#This Row],[OrderAverageTradedPrice]]*MIS[[#This Row],[OrderQuantity]]</f>
        <v>862.5</v>
      </c>
      <c r="AF3587">
        <f>MIS[[#This Row],[LTP]]*MIS[[#This Row],[OrderQuantity]]</f>
        <v>735</v>
      </c>
      <c r="AG3587">
        <f>IF(MIS[[#This Row],[OrderSide]]="SELL",MIS[[#This Row],[VALUE]]-MIS[[#This Row],[LIVE_VALUE]],MIS[[#This Row],[LIVE_VALUE]]-MIS[[#This Row],[VALUE]])</f>
        <v>-127.5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NOTREND</v>
      </c>
      <c r="AL3587" t="str">
        <f>MIS[[#This Row],[Broker]]</f>
        <v>AR</v>
      </c>
      <c r="AM3587" t="str">
        <f>MIS[[#This Row],[ClientID]]</f>
        <v>JPF1R193</v>
      </c>
    </row>
    <row r="3588" spans="1:39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4.9000000000000004</v>
      </c>
      <c r="AE3588">
        <f>MIS[[#This Row],[OrderAverageTradedPrice]]*MIS[[#This Row],[OrderQuantity]]</f>
        <v>5606.25</v>
      </c>
      <c r="AF3588">
        <f>MIS[[#This Row],[LTP]]*MIS[[#This Row],[OrderQuantity]]</f>
        <v>4777.5</v>
      </c>
      <c r="AG3588">
        <f>IF(MIS[[#This Row],[OrderSide]]="SELL",MIS[[#This Row],[VALUE]]-MIS[[#This Row],[LIVE_VALUE]],MIS[[#This Row],[LIVE_VALUE]]-MIS[[#This Row],[VALUE]])</f>
        <v>-828.75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NOTREND</v>
      </c>
      <c r="AL3588" t="str">
        <f>MIS[[#This Row],[Broker]]</f>
        <v>AR</v>
      </c>
      <c r="AM3588" t="str">
        <f>MIS[[#This Row],[ClientID]]</f>
        <v>JPF1A207</v>
      </c>
    </row>
    <row r="3589" spans="1:39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2.15</v>
      </c>
      <c r="AE3589">
        <f>MIS[[#This Row],[OrderAverageTradedPrice]]*MIS[[#This Row],[OrderQuantity]]</f>
        <v>187.5</v>
      </c>
      <c r="AF3589">
        <f>MIS[[#This Row],[LTP]]*MIS[[#This Row],[OrderQuantity]]</f>
        <v>161.25</v>
      </c>
      <c r="AG3589">
        <f>IF(MIS[[#This Row],[OrderSide]]="SELL",MIS[[#This Row],[VALUE]]-MIS[[#This Row],[LIVE_VALUE]],MIS[[#This Row],[LIVE_VALUE]]-MIS[[#This Row],[VALUE]])</f>
        <v>-26.25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9" t="str">
        <f>MIS[[#This Row],[TRADING SYMBOL]]</f>
        <v>NIFTY2552226350CE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NOTREND</v>
      </c>
      <c r="AL3589" t="str">
        <f>MIS[[#This Row],[Broker]]</f>
        <v>AR</v>
      </c>
      <c r="AM3589" t="str">
        <f>MIS[[#This Row],[ClientID]]</f>
        <v>JPF1R203</v>
      </c>
    </row>
    <row r="3590" spans="1:39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2.15</v>
      </c>
      <c r="AE3590">
        <f>MIS[[#This Row],[OrderAverageTradedPrice]]*MIS[[#This Row],[OrderQuantity]]</f>
        <v>187.5</v>
      </c>
      <c r="AF3590">
        <f>MIS[[#This Row],[LTP]]*MIS[[#This Row],[OrderQuantity]]</f>
        <v>161.25</v>
      </c>
      <c r="AG3590">
        <f>IF(MIS[[#This Row],[OrderSide]]="SELL",MIS[[#This Row],[VALUE]]-MIS[[#This Row],[LIVE_VALUE]],MIS[[#This Row],[LIVE_VALUE]]-MIS[[#This Row],[VALUE]])</f>
        <v>-26.25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0" t="str">
        <f>MIS[[#This Row],[TRADING SYMBOL]]</f>
        <v>NIFTY2552226350CE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NOTREND</v>
      </c>
      <c r="AL3590" t="str">
        <f>MIS[[#This Row],[Broker]]</f>
        <v>AR</v>
      </c>
      <c r="AM3590" t="str">
        <f>MIS[[#This Row],[ClientID]]</f>
        <v>JPF1S217</v>
      </c>
    </row>
    <row r="3591" spans="1:39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2.15</v>
      </c>
      <c r="AE3591">
        <f>MIS[[#This Row],[OrderAverageTradedPrice]]*MIS[[#This Row],[OrderQuantity]]</f>
        <v>750</v>
      </c>
      <c r="AF3591">
        <f>MIS[[#This Row],[LTP]]*MIS[[#This Row],[OrderQuantity]]</f>
        <v>645</v>
      </c>
      <c r="AG3591">
        <f>IF(MIS[[#This Row],[OrderSide]]="SELL",MIS[[#This Row],[VALUE]]-MIS[[#This Row],[LIVE_VALUE]],MIS[[#This Row],[LIVE_VALUE]]-MIS[[#This Row],[VALUE]])</f>
        <v>-105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1" t="str">
        <f>MIS[[#This Row],[TRADING SYMBOL]]</f>
        <v>NIFTY2552226350CE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NOTREND</v>
      </c>
      <c r="AL3591" t="str">
        <f>MIS[[#This Row],[Broker]]</f>
        <v>AR</v>
      </c>
      <c r="AM3591" t="str">
        <f>MIS[[#This Row],[ClientID]]</f>
        <v>JPF1D108</v>
      </c>
    </row>
    <row r="3592" spans="1:39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4.9000000000000004</v>
      </c>
      <c r="AE3592">
        <f>MIS[[#This Row],[OrderAverageTradedPrice]]*MIS[[#This Row],[OrderQuantity]]</f>
        <v>431.25</v>
      </c>
      <c r="AF3592">
        <f>MIS[[#This Row],[LTP]]*MIS[[#This Row],[OrderQuantity]]</f>
        <v>367.5</v>
      </c>
      <c r="AG3592">
        <f>IF(MIS[[#This Row],[OrderSide]]="SELL",MIS[[#This Row],[VALUE]]-MIS[[#This Row],[LIVE_VALUE]],MIS[[#This Row],[LIVE_VALUE]]-MIS[[#This Row],[VALUE]])</f>
        <v>-63.75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NOTREND</v>
      </c>
      <c r="AL3592" t="str">
        <f>MIS[[#This Row],[Broker]]</f>
        <v>AR</v>
      </c>
      <c r="AM3592" t="str">
        <f>MIS[[#This Row],[ClientID]]</f>
        <v>JPF1R203</v>
      </c>
    </row>
    <row r="3593" spans="1:39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2.15</v>
      </c>
      <c r="AE3593">
        <f>MIS[[#This Row],[OrderAverageTradedPrice]]*MIS[[#This Row],[OrderQuantity]]</f>
        <v>187.5</v>
      </c>
      <c r="AF3593">
        <f>MIS[[#This Row],[LTP]]*MIS[[#This Row],[OrderQuantity]]</f>
        <v>161.25</v>
      </c>
      <c r="AG3593">
        <f>IF(MIS[[#This Row],[OrderSide]]="SELL",MIS[[#This Row],[VALUE]]-MIS[[#This Row],[LIVE_VALUE]],MIS[[#This Row],[LIVE_VALUE]]-MIS[[#This Row],[VALUE]])</f>
        <v>-26.25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3" t="str">
        <f>MIS[[#This Row],[TRADING SYMBOL]]</f>
        <v>NIFTY2552226350CE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NOTREND</v>
      </c>
      <c r="AL3593" t="str">
        <f>MIS[[#This Row],[Broker]]</f>
        <v>AR</v>
      </c>
      <c r="AM3593" t="str">
        <f>MIS[[#This Row],[ClientID]]</f>
        <v>JPF1A121</v>
      </c>
    </row>
    <row r="3594" spans="1:39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4.9000000000000004</v>
      </c>
      <c r="AE3594">
        <f>MIS[[#This Row],[OrderAverageTradedPrice]]*MIS[[#This Row],[OrderQuantity]]</f>
        <v>1725</v>
      </c>
      <c r="AF3594">
        <f>MIS[[#This Row],[LTP]]*MIS[[#This Row],[OrderQuantity]]</f>
        <v>1470</v>
      </c>
      <c r="AG3594">
        <f>IF(MIS[[#This Row],[OrderSide]]="SELL",MIS[[#This Row],[VALUE]]-MIS[[#This Row],[LIVE_VALUE]],MIS[[#This Row],[LIVE_VALUE]]-MIS[[#This Row],[VALUE]])</f>
        <v>-255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NOTREND</v>
      </c>
      <c r="AL3594" t="str">
        <f>MIS[[#This Row],[Broker]]</f>
        <v>AR</v>
      </c>
      <c r="AM3594" t="str">
        <f>MIS[[#This Row],[ClientID]]</f>
        <v>JPF1D108</v>
      </c>
    </row>
    <row r="3595" spans="1:39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2.15</v>
      </c>
      <c r="AE3595">
        <f>MIS[[#This Row],[OrderAverageTradedPrice]]*MIS[[#This Row],[OrderQuantity]]</f>
        <v>187.5</v>
      </c>
      <c r="AF3595">
        <f>MIS[[#This Row],[LTP]]*MIS[[#This Row],[OrderQuantity]]</f>
        <v>161.25</v>
      </c>
      <c r="AG3595">
        <f>IF(MIS[[#This Row],[OrderSide]]="SELL",MIS[[#This Row],[VALUE]]-MIS[[#This Row],[LIVE_VALUE]],MIS[[#This Row],[LIVE_VALUE]]-MIS[[#This Row],[VALUE]])</f>
        <v>-26.25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5" t="str">
        <f>MIS[[#This Row],[TRADING SYMBOL]]</f>
        <v>NIFTY2552226350CE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NOTREND</v>
      </c>
      <c r="AL3595" t="str">
        <f>MIS[[#This Row],[Broker]]</f>
        <v>AR</v>
      </c>
      <c r="AM3595" t="str">
        <f>MIS[[#This Row],[ClientID]]</f>
        <v>JPF1M174</v>
      </c>
    </row>
    <row r="3596" spans="1:39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2.15</v>
      </c>
      <c r="AE3596">
        <f>MIS[[#This Row],[OrderAverageTradedPrice]]*MIS[[#This Row],[OrderQuantity]]</f>
        <v>562.5</v>
      </c>
      <c r="AF3596">
        <f>MIS[[#This Row],[LTP]]*MIS[[#This Row],[OrderQuantity]]</f>
        <v>483.75</v>
      </c>
      <c r="AG3596">
        <f>IF(MIS[[#This Row],[OrderSide]]="SELL",MIS[[#This Row],[VALUE]]-MIS[[#This Row],[LIVE_VALUE]],MIS[[#This Row],[LIVE_VALUE]]-MIS[[#This Row],[VALUE]])</f>
        <v>-78.75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6" t="str">
        <f>MIS[[#This Row],[TRADING SYMBOL]]</f>
        <v>NIFTY2552226350CE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NOTREND</v>
      </c>
      <c r="AL3596" t="str">
        <f>MIS[[#This Row],[Broker]]</f>
        <v>AR</v>
      </c>
      <c r="AM3596" t="str">
        <f>MIS[[#This Row],[ClientID]]</f>
        <v>JPF1N117</v>
      </c>
    </row>
    <row r="3597" spans="1:39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2.15</v>
      </c>
      <c r="AE3597">
        <f>MIS[[#This Row],[OrderAverageTradedPrice]]*MIS[[#This Row],[OrderQuantity]]</f>
        <v>187.5</v>
      </c>
      <c r="AF3597">
        <f>MIS[[#This Row],[LTP]]*MIS[[#This Row],[OrderQuantity]]</f>
        <v>161.25</v>
      </c>
      <c r="AG3597">
        <f>IF(MIS[[#This Row],[OrderSide]]="SELL",MIS[[#This Row],[VALUE]]-MIS[[#This Row],[LIVE_VALUE]],MIS[[#This Row],[LIVE_VALUE]]-MIS[[#This Row],[VALUE]])</f>
        <v>-26.25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7" t="str">
        <f>MIS[[#This Row],[TRADING SYMBOL]]</f>
        <v>NIFTY2552226350CE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NOTREND</v>
      </c>
      <c r="AL3597" t="str">
        <f>MIS[[#This Row],[Broker]]</f>
        <v>AR</v>
      </c>
      <c r="AM3597" t="str">
        <f>MIS[[#This Row],[ClientID]]</f>
        <v>JPF1R194</v>
      </c>
    </row>
    <row r="3598" spans="1:39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2.15</v>
      </c>
      <c r="AE3598">
        <f>MIS[[#This Row],[OrderAverageTradedPrice]]*MIS[[#This Row],[OrderQuantity]]</f>
        <v>187.5</v>
      </c>
      <c r="AF3598">
        <f>MIS[[#This Row],[LTP]]*MIS[[#This Row],[OrderQuantity]]</f>
        <v>161.25</v>
      </c>
      <c r="AG3598">
        <f>IF(MIS[[#This Row],[OrderSide]]="SELL",MIS[[#This Row],[VALUE]]-MIS[[#This Row],[LIVE_VALUE]],MIS[[#This Row],[LIVE_VALUE]]-MIS[[#This Row],[VALUE]])</f>
        <v>-26.25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8" t="str">
        <f>MIS[[#This Row],[TRADING SYMBOL]]</f>
        <v>NIFTY2552226350CE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NOTREND</v>
      </c>
      <c r="AL3598" t="str">
        <f>MIS[[#This Row],[Broker]]</f>
        <v>AR</v>
      </c>
      <c r="AM3598" t="str">
        <f>MIS[[#This Row],[ClientID]]</f>
        <v>JPF1S152</v>
      </c>
    </row>
    <row r="3599" spans="1:39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2.15</v>
      </c>
      <c r="AE3599">
        <f>MIS[[#This Row],[OrderAverageTradedPrice]]*MIS[[#This Row],[OrderQuantity]]</f>
        <v>187.5</v>
      </c>
      <c r="AF3599">
        <f>MIS[[#This Row],[LTP]]*MIS[[#This Row],[OrderQuantity]]</f>
        <v>161.25</v>
      </c>
      <c r="AG3599">
        <f>IF(MIS[[#This Row],[OrderSide]]="SELL",MIS[[#This Row],[VALUE]]-MIS[[#This Row],[LIVE_VALUE]],MIS[[#This Row],[LIVE_VALUE]]-MIS[[#This Row],[VALUE]])</f>
        <v>-26.25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9" t="str">
        <f>MIS[[#This Row],[TRADING SYMBOL]]</f>
        <v>NIFTY2552226350CE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NOTREND</v>
      </c>
      <c r="AL3599" t="str">
        <f>MIS[[#This Row],[Broker]]</f>
        <v>AR</v>
      </c>
      <c r="AM3599" t="str">
        <f>MIS[[#This Row],[ClientID]]</f>
        <v>JPF1S210</v>
      </c>
    </row>
    <row r="3600" spans="1:39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4.9000000000000004</v>
      </c>
      <c r="AE3600">
        <f>MIS[[#This Row],[OrderAverageTradedPrice]]*MIS[[#This Row],[OrderQuantity]]</f>
        <v>431.25</v>
      </c>
      <c r="AF3600">
        <f>MIS[[#This Row],[LTP]]*MIS[[#This Row],[OrderQuantity]]</f>
        <v>367.5</v>
      </c>
      <c r="AG3600">
        <f>IF(MIS[[#This Row],[OrderSide]]="SELL",MIS[[#This Row],[VALUE]]-MIS[[#This Row],[LIVE_VALUE]],MIS[[#This Row],[LIVE_VALUE]]-MIS[[#This Row],[VALUE]])</f>
        <v>-63.75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0" t="str">
        <f>MIS[[#This Row],[TRADING SYMBOL]]</f>
        <v>NIFTY2552223750PE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NOTREND</v>
      </c>
      <c r="AL3600" t="str">
        <f>MIS[[#This Row],[Broker]]</f>
        <v>AR</v>
      </c>
      <c r="AM3600" t="str">
        <f>MIS[[#This Row],[ClientID]]</f>
        <v>JPF1S217</v>
      </c>
    </row>
    <row r="3601" spans="1:39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2.15</v>
      </c>
      <c r="AE3601">
        <f>MIS[[#This Row],[OrderAverageTradedPrice]]*MIS[[#This Row],[OrderQuantity]]</f>
        <v>375</v>
      </c>
      <c r="AF3601">
        <f>MIS[[#This Row],[LTP]]*MIS[[#This Row],[OrderQuantity]]</f>
        <v>322.5</v>
      </c>
      <c r="AG3601">
        <f>IF(MIS[[#This Row],[OrderSide]]="SELL",MIS[[#This Row],[VALUE]]-MIS[[#This Row],[LIVE_VALUE]],MIS[[#This Row],[LIVE_VALUE]]-MIS[[#This Row],[VALUE]])</f>
        <v>-52.5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1" t="str">
        <f>MIS[[#This Row],[TRADING SYMBOL]]</f>
        <v>NIFTY2552226350CE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NOTREND</v>
      </c>
      <c r="AL3601" t="str">
        <f>MIS[[#This Row],[Broker]]</f>
        <v>AR</v>
      </c>
      <c r="AM3601" t="str">
        <f>MIS[[#This Row],[ClientID]]</f>
        <v>JPS7A101</v>
      </c>
    </row>
    <row r="3602" spans="1:39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2.15</v>
      </c>
      <c r="AE3602">
        <f>MIS[[#This Row],[OrderAverageTradedPrice]]*MIS[[#This Row],[OrderQuantity]]</f>
        <v>937.5</v>
      </c>
      <c r="AF3602">
        <f>MIS[[#This Row],[LTP]]*MIS[[#This Row],[OrderQuantity]]</f>
        <v>806.25</v>
      </c>
      <c r="AG3602">
        <f>IF(MIS[[#This Row],[OrderSide]]="SELL",MIS[[#This Row],[VALUE]]-MIS[[#This Row],[LIVE_VALUE]],MIS[[#This Row],[LIVE_VALUE]]-MIS[[#This Row],[VALUE]])</f>
        <v>-131.25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2" t="str">
        <f>MIS[[#This Row],[TRADING SYMBOL]]</f>
        <v>NIFTY2552226350CE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NOTREND</v>
      </c>
      <c r="AL3602" t="str">
        <f>MIS[[#This Row],[Broker]]</f>
        <v>AR</v>
      </c>
      <c r="AM3602" t="str">
        <f>MIS[[#This Row],[ClientID]]</f>
        <v>GDLP1S332</v>
      </c>
    </row>
    <row r="3603" spans="1:39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4.9000000000000004</v>
      </c>
      <c r="AE3603">
        <f>MIS[[#This Row],[OrderAverageTradedPrice]]*MIS[[#This Row],[OrderQuantity]]</f>
        <v>2156.25</v>
      </c>
      <c r="AF3603">
        <f>MIS[[#This Row],[LTP]]*MIS[[#This Row],[OrderQuantity]]</f>
        <v>1837.5000000000002</v>
      </c>
      <c r="AG3603">
        <f>IF(MIS[[#This Row],[OrderSide]]="SELL",MIS[[#This Row],[VALUE]]-MIS[[#This Row],[LIVE_VALUE]],MIS[[#This Row],[LIVE_VALUE]]-MIS[[#This Row],[VALUE]])</f>
        <v>-318.74999999999977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NOTREND</v>
      </c>
      <c r="AL3603" t="str">
        <f>MIS[[#This Row],[Broker]]</f>
        <v>AR</v>
      </c>
      <c r="AM3603" t="str">
        <f>MIS[[#This Row],[ClientID]]</f>
        <v>GDLP1S332</v>
      </c>
    </row>
    <row r="3604" spans="1:39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4.9000000000000004</v>
      </c>
      <c r="AE3604">
        <f>MIS[[#This Row],[OrderAverageTradedPrice]]*MIS[[#This Row],[OrderQuantity]]</f>
        <v>431.25</v>
      </c>
      <c r="AF3604">
        <f>MIS[[#This Row],[LTP]]*MIS[[#This Row],[OrderQuantity]]</f>
        <v>367.5</v>
      </c>
      <c r="AG3604">
        <f>IF(MIS[[#This Row],[OrderSide]]="SELL",MIS[[#This Row],[VALUE]]-MIS[[#This Row],[LIVE_VALUE]],MIS[[#This Row],[LIVE_VALUE]]-MIS[[#This Row],[VALUE]])</f>
        <v>-63.75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4" t="str">
        <f>MIS[[#This Row],[TRADING SYMBOL]]</f>
        <v>NIFTY2552223750PE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NOTREND</v>
      </c>
      <c r="AL3604" t="str">
        <f>MIS[[#This Row],[Broker]]</f>
        <v>AR</v>
      </c>
      <c r="AM3604" t="str">
        <f>MIS[[#This Row],[ClientID]]</f>
        <v>JPF1A121</v>
      </c>
    </row>
    <row r="3605" spans="1:39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2.15</v>
      </c>
      <c r="AE3605">
        <f>MIS[[#This Row],[OrderAverageTradedPrice]]*MIS[[#This Row],[OrderQuantity]]</f>
        <v>562.5</v>
      </c>
      <c r="AF3605">
        <f>MIS[[#This Row],[LTP]]*MIS[[#This Row],[OrderQuantity]]</f>
        <v>483.75</v>
      </c>
      <c r="AG3605">
        <f>IF(MIS[[#This Row],[OrderSide]]="SELL",MIS[[#This Row],[VALUE]]-MIS[[#This Row],[LIVE_VALUE]],MIS[[#This Row],[LIVE_VALUE]]-MIS[[#This Row],[VALUE]])</f>
        <v>-78.75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5" t="str">
        <f>MIS[[#This Row],[TRADING SYMBOL]]</f>
        <v>NIFTY2552226350CE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NOTREND</v>
      </c>
      <c r="AL3605" t="str">
        <f>MIS[[#This Row],[Broker]]</f>
        <v>AR</v>
      </c>
      <c r="AM3605" t="str">
        <f>MIS[[#This Row],[ClientID]]</f>
        <v>JPF1A195</v>
      </c>
    </row>
    <row r="3606" spans="1:39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2.15</v>
      </c>
      <c r="AE3606">
        <f>MIS[[#This Row],[OrderAverageTradedPrice]]*MIS[[#This Row],[OrderQuantity]]</f>
        <v>375</v>
      </c>
      <c r="AF3606">
        <f>MIS[[#This Row],[LTP]]*MIS[[#This Row],[OrderQuantity]]</f>
        <v>322.5</v>
      </c>
      <c r="AG3606">
        <f>IF(MIS[[#This Row],[OrderSide]]="SELL",MIS[[#This Row],[VALUE]]-MIS[[#This Row],[LIVE_VALUE]],MIS[[#This Row],[LIVE_VALUE]]-MIS[[#This Row],[VALUE]])</f>
        <v>-52.5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6" t="str">
        <f>MIS[[#This Row],[TRADING SYMBOL]]</f>
        <v>NIFTY2552226350CE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NOTREND</v>
      </c>
      <c r="AL3606" t="str">
        <f>MIS[[#This Row],[Broker]]</f>
        <v>AR</v>
      </c>
      <c r="AM3606" t="str">
        <f>MIS[[#This Row],[ClientID]]</f>
        <v>JPF1A229</v>
      </c>
    </row>
    <row r="3607" spans="1:39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2.15</v>
      </c>
      <c r="AE3607">
        <f>MIS[[#This Row],[OrderAverageTradedPrice]]*MIS[[#This Row],[OrderQuantity]]</f>
        <v>187.5</v>
      </c>
      <c r="AF3607">
        <f>MIS[[#This Row],[LTP]]*MIS[[#This Row],[OrderQuantity]]</f>
        <v>161.25</v>
      </c>
      <c r="AG3607">
        <f>IF(MIS[[#This Row],[OrderSide]]="SELL",MIS[[#This Row],[VALUE]]-MIS[[#This Row],[LIVE_VALUE]],MIS[[#This Row],[LIVE_VALUE]]-MIS[[#This Row],[VALUE]])</f>
        <v>-26.25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7" t="str">
        <f>MIS[[#This Row],[TRADING SYMBOL]]</f>
        <v>NIFTY2552226350CE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NOTREND</v>
      </c>
      <c r="AL3607" t="str">
        <f>MIS[[#This Row],[Broker]]</f>
        <v>AR</v>
      </c>
      <c r="AM3607" t="str">
        <f>MIS[[#This Row],[ClientID]]</f>
        <v>JPF1D107</v>
      </c>
    </row>
    <row r="3608" spans="1:39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2.15</v>
      </c>
      <c r="AE3608">
        <f>MIS[[#This Row],[OrderAverageTradedPrice]]*MIS[[#This Row],[OrderQuantity]]</f>
        <v>187.5</v>
      </c>
      <c r="AF3608">
        <f>MIS[[#This Row],[LTP]]*MIS[[#This Row],[OrderQuantity]]</f>
        <v>161.25</v>
      </c>
      <c r="AG3608">
        <f>IF(MIS[[#This Row],[OrderSide]]="SELL",MIS[[#This Row],[VALUE]]-MIS[[#This Row],[LIVE_VALUE]],MIS[[#This Row],[LIVE_VALUE]]-MIS[[#This Row],[VALUE]])</f>
        <v>-26.25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8" t="str">
        <f>MIS[[#This Row],[TRADING SYMBOL]]</f>
        <v>NIFTY2552226350CE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NOTREND</v>
      </c>
      <c r="AL3608" t="str">
        <f>MIS[[#This Row],[Broker]]</f>
        <v>AR</v>
      </c>
      <c r="AM3608" t="str">
        <f>MIS[[#This Row],[ClientID]]</f>
        <v>JPF1G102</v>
      </c>
    </row>
    <row r="3609" spans="1:39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2.15</v>
      </c>
      <c r="AE3609">
        <f>MIS[[#This Row],[OrderAverageTradedPrice]]*MIS[[#This Row],[OrderQuantity]]</f>
        <v>187.5</v>
      </c>
      <c r="AF3609">
        <f>MIS[[#This Row],[LTP]]*MIS[[#This Row],[OrderQuantity]]</f>
        <v>161.25</v>
      </c>
      <c r="AG3609">
        <f>IF(MIS[[#This Row],[OrderSide]]="SELL",MIS[[#This Row],[VALUE]]-MIS[[#This Row],[LIVE_VALUE]],MIS[[#This Row],[LIVE_VALUE]]-MIS[[#This Row],[VALUE]])</f>
        <v>-26.25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9" t="str">
        <f>MIS[[#This Row],[TRADING SYMBOL]]</f>
        <v>NIFTY2552226350CE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NOTREND</v>
      </c>
      <c r="AL3609" t="str">
        <f>MIS[[#This Row],[Broker]]</f>
        <v>AR</v>
      </c>
      <c r="AM3609" t="str">
        <f>MIS[[#This Row],[ClientID]]</f>
        <v>JPF1M118</v>
      </c>
    </row>
    <row r="3610" spans="1:39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4.9000000000000004</v>
      </c>
      <c r="AE3610">
        <f>MIS[[#This Row],[OrderAverageTradedPrice]]*MIS[[#This Row],[OrderQuantity]]</f>
        <v>431.25</v>
      </c>
      <c r="AF3610">
        <f>MIS[[#This Row],[LTP]]*MIS[[#This Row],[OrderQuantity]]</f>
        <v>367.5</v>
      </c>
      <c r="AG3610">
        <f>IF(MIS[[#This Row],[OrderSide]]="SELL",MIS[[#This Row],[VALUE]]-MIS[[#This Row],[LIVE_VALUE]],MIS[[#This Row],[LIVE_VALUE]]-MIS[[#This Row],[VALUE]])</f>
        <v>-63.75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0" t="str">
        <f>MIS[[#This Row],[TRADING SYMBOL]]</f>
        <v>NIFTY2552223750PE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NOTREND</v>
      </c>
      <c r="AL3610" t="str">
        <f>MIS[[#This Row],[Broker]]</f>
        <v>AR</v>
      </c>
      <c r="AM3610" t="str">
        <f>MIS[[#This Row],[ClientID]]</f>
        <v>JPF1M174</v>
      </c>
    </row>
    <row r="3611" spans="1:39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2.15</v>
      </c>
      <c r="AE3611">
        <f>MIS[[#This Row],[OrderAverageTradedPrice]]*MIS[[#This Row],[OrderQuantity]]</f>
        <v>750</v>
      </c>
      <c r="AF3611">
        <f>MIS[[#This Row],[LTP]]*MIS[[#This Row],[OrderQuantity]]</f>
        <v>645</v>
      </c>
      <c r="AG3611">
        <f>IF(MIS[[#This Row],[OrderSide]]="SELL",MIS[[#This Row],[VALUE]]-MIS[[#This Row],[LIVE_VALUE]],MIS[[#This Row],[LIVE_VALUE]]-MIS[[#This Row],[VALUE]])</f>
        <v>-105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1" t="str">
        <f>MIS[[#This Row],[TRADING SYMBOL]]</f>
        <v>NIFTY2552226350CE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NOTREND</v>
      </c>
      <c r="AL3611" t="str">
        <f>MIS[[#This Row],[Broker]]</f>
        <v>AR</v>
      </c>
      <c r="AM3611" t="str">
        <f>MIS[[#This Row],[ClientID]]</f>
        <v>JPF1M176</v>
      </c>
    </row>
    <row r="3612" spans="1:39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2.15</v>
      </c>
      <c r="AE3612">
        <f>MIS[[#This Row],[OrderAverageTradedPrice]]*MIS[[#This Row],[OrderQuantity]]</f>
        <v>562.5</v>
      </c>
      <c r="AF3612">
        <f>MIS[[#This Row],[LTP]]*MIS[[#This Row],[OrderQuantity]]</f>
        <v>483.75</v>
      </c>
      <c r="AG3612">
        <f>IF(MIS[[#This Row],[OrderSide]]="SELL",MIS[[#This Row],[VALUE]]-MIS[[#This Row],[LIVE_VALUE]],MIS[[#This Row],[LIVE_VALUE]]-MIS[[#This Row],[VALUE]])</f>
        <v>-78.75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2" t="str">
        <f>MIS[[#This Row],[TRADING SYMBOL]]</f>
        <v>NIFTY2552226350CE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NOTREND</v>
      </c>
      <c r="AL3612" t="str">
        <f>MIS[[#This Row],[Broker]]</f>
        <v>AR</v>
      </c>
      <c r="AM3612" t="str">
        <f>MIS[[#This Row],[ClientID]]</f>
        <v>JPF1N112</v>
      </c>
    </row>
    <row r="3613" spans="1:39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4.9000000000000004</v>
      </c>
      <c r="AE3613">
        <f>MIS[[#This Row],[OrderAverageTradedPrice]]*MIS[[#This Row],[OrderQuantity]]</f>
        <v>1293.75</v>
      </c>
      <c r="AF3613">
        <f>MIS[[#This Row],[LTP]]*MIS[[#This Row],[OrderQuantity]]</f>
        <v>1102.5</v>
      </c>
      <c r="AG3613">
        <f>IF(MIS[[#This Row],[OrderSide]]="SELL",MIS[[#This Row],[VALUE]]-MIS[[#This Row],[LIVE_VALUE]],MIS[[#This Row],[LIVE_VALUE]]-MIS[[#This Row],[VALUE]])</f>
        <v>-191.25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NOTREND</v>
      </c>
      <c r="AL3613" t="str">
        <f>MIS[[#This Row],[Broker]]</f>
        <v>AR</v>
      </c>
      <c r="AM3613" t="str">
        <f>MIS[[#This Row],[ClientID]]</f>
        <v>JPF1N117</v>
      </c>
    </row>
    <row r="3614" spans="1:39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2.15</v>
      </c>
      <c r="AE3614">
        <f>MIS[[#This Row],[OrderAverageTradedPrice]]*MIS[[#This Row],[OrderQuantity]]</f>
        <v>1500</v>
      </c>
      <c r="AF3614">
        <f>MIS[[#This Row],[LTP]]*MIS[[#This Row],[OrderQuantity]]</f>
        <v>1290</v>
      </c>
      <c r="AG3614">
        <f>IF(MIS[[#This Row],[OrderSide]]="SELL",MIS[[#This Row],[VALUE]]-MIS[[#This Row],[LIVE_VALUE]],MIS[[#This Row],[LIVE_VALUE]]-MIS[[#This Row],[VALUE]])</f>
        <v>-210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4" t="str">
        <f>MIS[[#This Row],[TRADING SYMBOL]]</f>
        <v>NIFTY2552226350CE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NOTREND</v>
      </c>
      <c r="AL3614" t="str">
        <f>MIS[[#This Row],[Broker]]</f>
        <v>AR</v>
      </c>
      <c r="AM3614" t="str">
        <f>MIS[[#This Row],[ClientID]]</f>
        <v>JPF1N172</v>
      </c>
    </row>
    <row r="3615" spans="1:39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2.15</v>
      </c>
      <c r="AE3615">
        <f>MIS[[#This Row],[OrderAverageTradedPrice]]*MIS[[#This Row],[OrderQuantity]]</f>
        <v>187.5</v>
      </c>
      <c r="AF3615">
        <f>MIS[[#This Row],[LTP]]*MIS[[#This Row],[OrderQuantity]]</f>
        <v>161.25</v>
      </c>
      <c r="AG3615">
        <f>IF(MIS[[#This Row],[OrderSide]]="SELL",MIS[[#This Row],[VALUE]]-MIS[[#This Row],[LIVE_VALUE]],MIS[[#This Row],[LIVE_VALUE]]-MIS[[#This Row],[VALUE]])</f>
        <v>-26.25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5" t="str">
        <f>MIS[[#This Row],[TRADING SYMBOL]]</f>
        <v>NIFTY2552226350CE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NOTREND</v>
      </c>
      <c r="AL3615" t="str">
        <f>MIS[[#This Row],[Broker]]</f>
        <v>AR</v>
      </c>
      <c r="AM3615" t="str">
        <f>MIS[[#This Row],[ClientID]]</f>
        <v>JPF1P111</v>
      </c>
    </row>
    <row r="3616" spans="1:39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2.15</v>
      </c>
      <c r="AE3616">
        <f>MIS[[#This Row],[OrderAverageTradedPrice]]*MIS[[#This Row],[OrderQuantity]]</f>
        <v>375</v>
      </c>
      <c r="AF3616">
        <f>MIS[[#This Row],[LTP]]*MIS[[#This Row],[OrderQuantity]]</f>
        <v>322.5</v>
      </c>
      <c r="AG3616">
        <f>IF(MIS[[#This Row],[OrderSide]]="SELL",MIS[[#This Row],[VALUE]]-MIS[[#This Row],[LIVE_VALUE]],MIS[[#This Row],[LIVE_VALUE]]-MIS[[#This Row],[VALUE]])</f>
        <v>-52.5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6" t="str">
        <f>MIS[[#This Row],[TRADING SYMBOL]]</f>
        <v>NIFTY2552226350CE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NOTREND</v>
      </c>
      <c r="AL3616" t="str">
        <f>MIS[[#This Row],[Broker]]</f>
        <v>AR</v>
      </c>
      <c r="AM3616" t="str">
        <f>MIS[[#This Row],[ClientID]]</f>
        <v>JPF1R123</v>
      </c>
    </row>
    <row r="3617" spans="1:39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4.9000000000000004</v>
      </c>
      <c r="AE3617">
        <f>MIS[[#This Row],[OrderAverageTradedPrice]]*MIS[[#This Row],[OrderQuantity]]</f>
        <v>862.5</v>
      </c>
      <c r="AF3617">
        <f>MIS[[#This Row],[LTP]]*MIS[[#This Row],[OrderQuantity]]</f>
        <v>735</v>
      </c>
      <c r="AG3617">
        <f>IF(MIS[[#This Row],[OrderSide]]="SELL",MIS[[#This Row],[VALUE]]-MIS[[#This Row],[LIVE_VALUE]],MIS[[#This Row],[LIVE_VALUE]]-MIS[[#This Row],[VALUE]])</f>
        <v>-127.5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NOTREND</v>
      </c>
      <c r="AL3617" t="str">
        <f>MIS[[#This Row],[Broker]]</f>
        <v>AR</v>
      </c>
      <c r="AM3617" t="str">
        <f>MIS[[#This Row],[ClientID]]</f>
        <v>JPF1R123</v>
      </c>
    </row>
    <row r="3618" spans="1:39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4.9000000000000004</v>
      </c>
      <c r="AE3618">
        <f>MIS[[#This Row],[OrderAverageTradedPrice]]*MIS[[#This Row],[OrderQuantity]]</f>
        <v>431.25</v>
      </c>
      <c r="AF3618">
        <f>MIS[[#This Row],[LTP]]*MIS[[#This Row],[OrderQuantity]]</f>
        <v>367.5</v>
      </c>
      <c r="AG3618">
        <f>IF(MIS[[#This Row],[OrderSide]]="SELL",MIS[[#This Row],[VALUE]]-MIS[[#This Row],[LIVE_VALUE]],MIS[[#This Row],[LIVE_VALUE]]-MIS[[#This Row],[VALUE]])</f>
        <v>-63.75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8" t="str">
        <f>MIS[[#This Row],[TRADING SYMBOL]]</f>
        <v>NIFTY2552223750PE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NOTREND</v>
      </c>
      <c r="AL3618" t="str">
        <f>MIS[[#This Row],[Broker]]</f>
        <v>AR</v>
      </c>
      <c r="AM3618" t="str">
        <f>MIS[[#This Row],[ClientID]]</f>
        <v>JPF1R194</v>
      </c>
    </row>
    <row r="3619" spans="1:39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4.9000000000000004</v>
      </c>
      <c r="AE3619">
        <f>MIS[[#This Row],[OrderAverageTradedPrice]]*MIS[[#This Row],[OrderQuantity]]</f>
        <v>431.25</v>
      </c>
      <c r="AF3619">
        <f>MIS[[#This Row],[LTP]]*MIS[[#This Row],[OrderQuantity]]</f>
        <v>367.5</v>
      </c>
      <c r="AG3619">
        <f>IF(MIS[[#This Row],[OrderSide]]="SELL",MIS[[#This Row],[VALUE]]-MIS[[#This Row],[LIVE_VALUE]],MIS[[#This Row],[LIVE_VALUE]]-MIS[[#This Row],[VALUE]])</f>
        <v>-63.75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9" t="str">
        <f>MIS[[#This Row],[TRADING SYMBOL]]</f>
        <v>NIFTY2552223750PE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NOTREND</v>
      </c>
      <c r="AL3619" t="str">
        <f>MIS[[#This Row],[Broker]]</f>
        <v>AR</v>
      </c>
      <c r="AM3619" t="str">
        <f>MIS[[#This Row],[ClientID]]</f>
        <v>JPF1S152</v>
      </c>
    </row>
    <row r="3620" spans="1:39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4.9000000000000004</v>
      </c>
      <c r="AE3620">
        <f>MIS[[#This Row],[OrderAverageTradedPrice]]*MIS[[#This Row],[OrderQuantity]]</f>
        <v>431.25</v>
      </c>
      <c r="AF3620">
        <f>MIS[[#This Row],[LTP]]*MIS[[#This Row],[OrderQuantity]]</f>
        <v>367.5</v>
      </c>
      <c r="AG3620">
        <f>IF(MIS[[#This Row],[OrderSide]]="SELL",MIS[[#This Row],[VALUE]]-MIS[[#This Row],[LIVE_VALUE]],MIS[[#This Row],[LIVE_VALUE]]-MIS[[#This Row],[VALUE]])</f>
        <v>-63.75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0" t="str">
        <f>MIS[[#This Row],[TRADING SYMBOL]]</f>
        <v>NIFTY2552223750PE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NOTREND</v>
      </c>
      <c r="AL3620" t="str">
        <f>MIS[[#This Row],[Broker]]</f>
        <v>AR</v>
      </c>
      <c r="AM3620" t="str">
        <f>MIS[[#This Row],[ClientID]]</f>
        <v>JPF1S210</v>
      </c>
    </row>
    <row r="3621" spans="1:39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2.15</v>
      </c>
      <c r="AE3621">
        <f>MIS[[#This Row],[OrderAverageTradedPrice]]*MIS[[#This Row],[OrderQuantity]]</f>
        <v>187.5</v>
      </c>
      <c r="AF3621">
        <f>MIS[[#This Row],[LTP]]*MIS[[#This Row],[OrderQuantity]]</f>
        <v>161.25</v>
      </c>
      <c r="AG3621">
        <f>IF(MIS[[#This Row],[OrderSide]]="SELL",MIS[[#This Row],[VALUE]]-MIS[[#This Row],[LIVE_VALUE]],MIS[[#This Row],[LIVE_VALUE]]-MIS[[#This Row],[VALUE]])</f>
        <v>-26.25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1" t="str">
        <f>MIS[[#This Row],[TRADING SYMBOL]]</f>
        <v>NIFTY2552226350CE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NOTREND</v>
      </c>
      <c r="AL3621" t="str">
        <f>MIS[[#This Row],[Broker]]</f>
        <v>AR</v>
      </c>
      <c r="AM3621" t="str">
        <f>MIS[[#This Row],[ClientID]]</f>
        <v>JPF1S218</v>
      </c>
    </row>
    <row r="3622" spans="1:39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4.9000000000000004</v>
      </c>
      <c r="AE3622">
        <f>MIS[[#This Row],[OrderAverageTradedPrice]]*MIS[[#This Row],[OrderQuantity]]</f>
        <v>431.25</v>
      </c>
      <c r="AF3622">
        <f>MIS[[#This Row],[LTP]]*MIS[[#This Row],[OrderQuantity]]</f>
        <v>367.5</v>
      </c>
      <c r="AG3622">
        <f>IF(MIS[[#This Row],[OrderSide]]="SELL",MIS[[#This Row],[VALUE]]-MIS[[#This Row],[LIVE_VALUE]],MIS[[#This Row],[LIVE_VALUE]]-MIS[[#This Row],[VALUE]])</f>
        <v>-63.75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2" t="str">
        <f>MIS[[#This Row],[TRADING SYMBOL]]</f>
        <v>NIFTY2552223750PE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NOTREND</v>
      </c>
      <c r="AL3622" t="str">
        <f>MIS[[#This Row],[Broker]]</f>
        <v>AR</v>
      </c>
      <c r="AM3622" t="str">
        <f>MIS[[#This Row],[ClientID]]</f>
        <v>JPF1S218</v>
      </c>
    </row>
    <row r="3623" spans="1:39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2.15</v>
      </c>
      <c r="AE3623">
        <f>MIS[[#This Row],[OrderAverageTradedPrice]]*MIS[[#This Row],[OrderQuantity]]</f>
        <v>562.5</v>
      </c>
      <c r="AF3623">
        <f>MIS[[#This Row],[LTP]]*MIS[[#This Row],[OrderQuantity]]</f>
        <v>483.75</v>
      </c>
      <c r="AG3623">
        <f>IF(MIS[[#This Row],[OrderSide]]="SELL",MIS[[#This Row],[VALUE]]-MIS[[#This Row],[LIVE_VALUE]],MIS[[#This Row],[LIVE_VALUE]]-MIS[[#This Row],[VALUE]])</f>
        <v>-78.75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3" t="str">
        <f>MIS[[#This Row],[TRADING SYMBOL]]</f>
        <v>NIFTY2552226350CE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NOTREND</v>
      </c>
      <c r="AL3623" t="str">
        <f>MIS[[#This Row],[Broker]]</f>
        <v>AR</v>
      </c>
      <c r="AM3623" t="str">
        <f>MIS[[#This Row],[ClientID]]</f>
        <v>JPF1V110</v>
      </c>
    </row>
    <row r="3624" spans="1:39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4.9000000000000004</v>
      </c>
      <c r="AE3624">
        <f>MIS[[#This Row],[OrderAverageTradedPrice]]*MIS[[#This Row],[OrderQuantity]]</f>
        <v>862.5</v>
      </c>
      <c r="AF3624">
        <f>MIS[[#This Row],[LTP]]*MIS[[#This Row],[OrderQuantity]]</f>
        <v>735</v>
      </c>
      <c r="AG3624">
        <f>IF(MIS[[#This Row],[OrderSide]]="SELL",MIS[[#This Row],[VALUE]]-MIS[[#This Row],[LIVE_VALUE]],MIS[[#This Row],[LIVE_VALUE]]-MIS[[#This Row],[VALUE]])</f>
        <v>-127.5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4" t="str">
        <f>MIS[[#This Row],[TRADING SYMBOL]]</f>
        <v>NIFTY2552223750PE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NOTREND</v>
      </c>
      <c r="AL3624" t="str">
        <f>MIS[[#This Row],[Broker]]</f>
        <v>AR</v>
      </c>
      <c r="AM3624" t="str">
        <f>MIS[[#This Row],[ClientID]]</f>
        <v>JPS7A101</v>
      </c>
    </row>
    <row r="3625" spans="1:39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2.15</v>
      </c>
      <c r="AE3625">
        <f>MIS[[#This Row],[OrderAverageTradedPrice]]*MIS[[#This Row],[OrderQuantity]]</f>
        <v>562.5</v>
      </c>
      <c r="AF3625">
        <f>MIS[[#This Row],[LTP]]*MIS[[#This Row],[OrderQuantity]]</f>
        <v>483.75</v>
      </c>
      <c r="AG3625">
        <f>IF(MIS[[#This Row],[OrderSide]]="SELL",MIS[[#This Row],[VALUE]]-MIS[[#This Row],[LIVE_VALUE]],MIS[[#This Row],[LIVE_VALUE]]-MIS[[#This Row],[VALUE]])</f>
        <v>-78.75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5" t="str">
        <f>MIS[[#This Row],[TRADING SYMBOL]]</f>
        <v>NIFTY2552226350CE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NOTREND</v>
      </c>
      <c r="AL3625" t="str">
        <f>MIS[[#This Row],[Broker]]</f>
        <v>AR</v>
      </c>
      <c r="AM3625" t="str">
        <f>MIS[[#This Row],[ClientID]]</f>
        <v>GKOHNS211</v>
      </c>
    </row>
    <row r="3626" spans="1:39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2.15</v>
      </c>
      <c r="AE3626">
        <f>MIS[[#This Row],[OrderAverageTradedPrice]]*MIS[[#This Row],[OrderQuantity]]</f>
        <v>187.5</v>
      </c>
      <c r="AF3626">
        <f>MIS[[#This Row],[LTP]]*MIS[[#This Row],[OrderQuantity]]</f>
        <v>161.25</v>
      </c>
      <c r="AG3626">
        <f>IF(MIS[[#This Row],[OrderSide]]="SELL",MIS[[#This Row],[VALUE]]-MIS[[#This Row],[LIVE_VALUE]],MIS[[#This Row],[LIVE_VALUE]]-MIS[[#This Row],[VALUE]])</f>
        <v>-26.25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6" t="str">
        <f>MIS[[#This Row],[TRADING SYMBOL]]</f>
        <v>NIFTY2552226350CE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NOTREND</v>
      </c>
      <c r="AL3626" t="str">
        <f>MIS[[#This Row],[Broker]]</f>
        <v>AR</v>
      </c>
      <c r="AM3626" t="str">
        <f>MIS[[#This Row],[ClientID]]</f>
        <v>JPF1A184</v>
      </c>
    </row>
    <row r="3627" spans="1:39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2.15</v>
      </c>
      <c r="AE3627">
        <f>MIS[[#This Row],[OrderAverageTradedPrice]]*MIS[[#This Row],[OrderQuantity]]</f>
        <v>375</v>
      </c>
      <c r="AF3627">
        <f>MIS[[#This Row],[LTP]]*MIS[[#This Row],[OrderQuantity]]</f>
        <v>322.5</v>
      </c>
      <c r="AG3627">
        <f>IF(MIS[[#This Row],[OrderSide]]="SELL",MIS[[#This Row],[VALUE]]-MIS[[#This Row],[LIVE_VALUE]],MIS[[#This Row],[LIVE_VALUE]]-MIS[[#This Row],[VALUE]])</f>
        <v>-52.5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7" t="str">
        <f>MIS[[#This Row],[TRADING SYMBOL]]</f>
        <v>NIFTY2552226350CE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NOTREND</v>
      </c>
      <c r="AL3627" t="str">
        <f>MIS[[#This Row],[Broker]]</f>
        <v>AR</v>
      </c>
      <c r="AM3627" t="str">
        <f>MIS[[#This Row],[ClientID]]</f>
        <v>JPF1A187</v>
      </c>
    </row>
    <row r="3628" spans="1:39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4.9000000000000004</v>
      </c>
      <c r="AE3628">
        <f>MIS[[#This Row],[OrderAverageTradedPrice]]*MIS[[#This Row],[OrderQuantity]]</f>
        <v>1282.5</v>
      </c>
      <c r="AF3628">
        <f>MIS[[#This Row],[LTP]]*MIS[[#This Row],[OrderQuantity]]</f>
        <v>1102.5</v>
      </c>
      <c r="AG3628">
        <f>IF(MIS[[#This Row],[OrderSide]]="SELL",MIS[[#This Row],[VALUE]]-MIS[[#This Row],[LIVE_VALUE]],MIS[[#This Row],[LIVE_VALUE]]-MIS[[#This Row],[VALUE]])</f>
        <v>-180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NOTREND</v>
      </c>
      <c r="AL3628" t="str">
        <f>MIS[[#This Row],[Broker]]</f>
        <v>AR</v>
      </c>
      <c r="AM3628" t="str">
        <f>MIS[[#This Row],[ClientID]]</f>
        <v>JPF1A195</v>
      </c>
    </row>
    <row r="3629" spans="1:39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2.15</v>
      </c>
      <c r="AE3629">
        <f>MIS[[#This Row],[OrderAverageTradedPrice]]*MIS[[#This Row],[OrderQuantity]]</f>
        <v>187.5</v>
      </c>
      <c r="AF3629">
        <f>MIS[[#This Row],[LTP]]*MIS[[#This Row],[OrderQuantity]]</f>
        <v>161.25</v>
      </c>
      <c r="AG3629">
        <f>IF(MIS[[#This Row],[OrderSide]]="SELL",MIS[[#This Row],[VALUE]]-MIS[[#This Row],[LIVE_VALUE]],MIS[[#This Row],[LIVE_VALUE]]-MIS[[#This Row],[VALUE]])</f>
        <v>-26.25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9" t="str">
        <f>MIS[[#This Row],[TRADING SYMBOL]]</f>
        <v>NIFTY2552226350CE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NOTREND</v>
      </c>
      <c r="AL3629" t="str">
        <f>MIS[[#This Row],[Broker]]</f>
        <v>AR</v>
      </c>
      <c r="AM3629" t="str">
        <f>MIS[[#This Row],[ClientID]]</f>
        <v>JPF1A222</v>
      </c>
    </row>
    <row r="3630" spans="1:39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4.9000000000000004</v>
      </c>
      <c r="AE3630">
        <f>MIS[[#This Row],[OrderAverageTradedPrice]]*MIS[[#This Row],[OrderQuantity]]</f>
        <v>862.5</v>
      </c>
      <c r="AF3630">
        <f>MIS[[#This Row],[LTP]]*MIS[[#This Row],[OrderQuantity]]</f>
        <v>735</v>
      </c>
      <c r="AG3630">
        <f>IF(MIS[[#This Row],[OrderSide]]="SELL",MIS[[#This Row],[VALUE]]-MIS[[#This Row],[LIVE_VALUE]],MIS[[#This Row],[LIVE_VALUE]]-MIS[[#This Row],[VALUE]])</f>
        <v>-127.5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NOTREND</v>
      </c>
      <c r="AL3630" t="str">
        <f>MIS[[#This Row],[Broker]]</f>
        <v>AR</v>
      </c>
      <c r="AM3630" t="str">
        <f>MIS[[#This Row],[ClientID]]</f>
        <v>JPF1A229</v>
      </c>
    </row>
    <row r="3631" spans="1:39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4.9000000000000004</v>
      </c>
      <c r="AE3631">
        <f>MIS[[#This Row],[OrderAverageTradedPrice]]*MIS[[#This Row],[OrderQuantity]]</f>
        <v>427.5</v>
      </c>
      <c r="AF3631">
        <f>MIS[[#This Row],[LTP]]*MIS[[#This Row],[OrderQuantity]]</f>
        <v>367.5</v>
      </c>
      <c r="AG3631">
        <f>IF(MIS[[#This Row],[OrderSide]]="SELL",MIS[[#This Row],[VALUE]]-MIS[[#This Row],[LIVE_VALUE]],MIS[[#This Row],[LIVE_VALUE]]-MIS[[#This Row],[VALUE]])</f>
        <v>-60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NOTREND</v>
      </c>
      <c r="AL3631" t="str">
        <f>MIS[[#This Row],[Broker]]</f>
        <v>AR</v>
      </c>
      <c r="AM3631" t="str">
        <f>MIS[[#This Row],[ClientID]]</f>
        <v>JPF1D107</v>
      </c>
    </row>
    <row r="3632" spans="1:39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2.15</v>
      </c>
      <c r="AE3632">
        <f>MIS[[#This Row],[OrderAverageTradedPrice]]*MIS[[#This Row],[OrderQuantity]]</f>
        <v>187.5</v>
      </c>
      <c r="AF3632">
        <f>MIS[[#This Row],[LTP]]*MIS[[#This Row],[OrderQuantity]]</f>
        <v>161.25</v>
      </c>
      <c r="AG3632">
        <f>IF(MIS[[#This Row],[OrderSide]]="SELL",MIS[[#This Row],[VALUE]]-MIS[[#This Row],[LIVE_VALUE]],MIS[[#This Row],[LIVE_VALUE]]-MIS[[#This Row],[VALUE]])</f>
        <v>-26.25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2" t="str">
        <f>MIS[[#This Row],[TRADING SYMBOL]]</f>
        <v>NIFTY2552226350CE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NOTREND</v>
      </c>
      <c r="AL3632" t="str">
        <f>MIS[[#This Row],[Broker]]</f>
        <v>AR</v>
      </c>
      <c r="AM3632" t="str">
        <f>MIS[[#This Row],[ClientID]]</f>
        <v>JPF1D162</v>
      </c>
    </row>
    <row r="3633" spans="1:39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4.9000000000000004</v>
      </c>
      <c r="AE3633">
        <f>MIS[[#This Row],[OrderAverageTradedPrice]]*MIS[[#This Row],[OrderQuantity]]</f>
        <v>427.5</v>
      </c>
      <c r="AF3633">
        <f>MIS[[#This Row],[LTP]]*MIS[[#This Row],[OrderQuantity]]</f>
        <v>367.5</v>
      </c>
      <c r="AG3633">
        <f>IF(MIS[[#This Row],[OrderSide]]="SELL",MIS[[#This Row],[VALUE]]-MIS[[#This Row],[LIVE_VALUE]],MIS[[#This Row],[LIVE_VALUE]]-MIS[[#This Row],[VALUE]])</f>
        <v>-60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3" t="str">
        <f>MIS[[#This Row],[TRADING SYMBOL]]</f>
        <v>NIFTY2552223750PE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NOTREND</v>
      </c>
      <c r="AL3633" t="str">
        <f>MIS[[#This Row],[Broker]]</f>
        <v>AR</v>
      </c>
      <c r="AM3633" t="str">
        <f>MIS[[#This Row],[ClientID]]</f>
        <v>JPF1G102</v>
      </c>
    </row>
    <row r="3634" spans="1:39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4.9000000000000004</v>
      </c>
      <c r="AE3634">
        <f>MIS[[#This Row],[OrderAverageTradedPrice]]*MIS[[#This Row],[OrderQuantity]]</f>
        <v>427.5</v>
      </c>
      <c r="AF3634">
        <f>MIS[[#This Row],[LTP]]*MIS[[#This Row],[OrderQuantity]]</f>
        <v>367.5</v>
      </c>
      <c r="AG3634">
        <f>IF(MIS[[#This Row],[OrderSide]]="SELL",MIS[[#This Row],[VALUE]]-MIS[[#This Row],[LIVE_VALUE]],MIS[[#This Row],[LIVE_VALUE]]-MIS[[#This Row],[VALUE]])</f>
        <v>-60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4" t="str">
        <f>MIS[[#This Row],[TRADING SYMBOL]]</f>
        <v>NIFTY2552223750PE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NOTREND</v>
      </c>
      <c r="AL3634" t="str">
        <f>MIS[[#This Row],[Broker]]</f>
        <v>AR</v>
      </c>
      <c r="AM3634" t="str">
        <f>MIS[[#This Row],[ClientID]]</f>
        <v>JPF1M118</v>
      </c>
    </row>
    <row r="3635" spans="1:39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4.9000000000000004</v>
      </c>
      <c r="AE3635">
        <f>MIS[[#This Row],[OrderAverageTradedPrice]]*MIS[[#This Row],[OrderQuantity]]</f>
        <v>1725</v>
      </c>
      <c r="AF3635">
        <f>MIS[[#This Row],[LTP]]*MIS[[#This Row],[OrderQuantity]]</f>
        <v>1470</v>
      </c>
      <c r="AG3635">
        <f>IF(MIS[[#This Row],[OrderSide]]="SELL",MIS[[#This Row],[VALUE]]-MIS[[#This Row],[LIVE_VALUE]],MIS[[#This Row],[LIVE_VALUE]]-MIS[[#This Row],[VALUE]])</f>
        <v>-255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NOTREND</v>
      </c>
      <c r="AL3635" t="str">
        <f>MIS[[#This Row],[Broker]]</f>
        <v>AR</v>
      </c>
      <c r="AM3635" t="str">
        <f>MIS[[#This Row],[ClientID]]</f>
        <v>JPF1M176</v>
      </c>
    </row>
    <row r="3636" spans="1:39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4.9000000000000004</v>
      </c>
      <c r="AE3636">
        <f>MIS[[#This Row],[OrderAverageTradedPrice]]*MIS[[#This Row],[OrderQuantity]]</f>
        <v>1293.75</v>
      </c>
      <c r="AF3636">
        <f>MIS[[#This Row],[LTP]]*MIS[[#This Row],[OrderQuantity]]</f>
        <v>1102.5</v>
      </c>
      <c r="AG3636">
        <f>IF(MIS[[#This Row],[OrderSide]]="SELL",MIS[[#This Row],[VALUE]]-MIS[[#This Row],[LIVE_VALUE]],MIS[[#This Row],[LIVE_VALUE]]-MIS[[#This Row],[VALUE]])</f>
        <v>-191.25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6" t="str">
        <f>MIS[[#This Row],[TRADING SYMBOL]]</f>
        <v>NIFTY2552223750PE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NOTREND</v>
      </c>
      <c r="AL3636" t="str">
        <f>MIS[[#This Row],[Broker]]</f>
        <v>AR</v>
      </c>
      <c r="AM3636" t="str">
        <f>MIS[[#This Row],[ClientID]]</f>
        <v>JPF1N112</v>
      </c>
    </row>
    <row r="3637" spans="1:39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4.9000000000000004</v>
      </c>
      <c r="AE3637">
        <f>MIS[[#This Row],[OrderAverageTradedPrice]]*MIS[[#This Row],[OrderQuantity]]</f>
        <v>3450</v>
      </c>
      <c r="AF3637">
        <f>MIS[[#This Row],[LTP]]*MIS[[#This Row],[OrderQuantity]]</f>
        <v>2940</v>
      </c>
      <c r="AG3637">
        <f>IF(MIS[[#This Row],[OrderSide]]="SELL",MIS[[#This Row],[VALUE]]-MIS[[#This Row],[LIVE_VALUE]],MIS[[#This Row],[LIVE_VALUE]]-MIS[[#This Row],[VALUE]])</f>
        <v>-510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NOTREND</v>
      </c>
      <c r="AL3637" t="str">
        <f>MIS[[#This Row],[Broker]]</f>
        <v>AR</v>
      </c>
      <c r="AM3637" t="str">
        <f>MIS[[#This Row],[ClientID]]</f>
        <v>JPF1N172</v>
      </c>
    </row>
    <row r="3638" spans="1:39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4.9000000000000004</v>
      </c>
      <c r="AE3638">
        <f>MIS[[#This Row],[OrderAverageTradedPrice]]*MIS[[#This Row],[OrderQuantity]]</f>
        <v>431.25</v>
      </c>
      <c r="AF3638">
        <f>MIS[[#This Row],[LTP]]*MIS[[#This Row],[OrderQuantity]]</f>
        <v>367.5</v>
      </c>
      <c r="AG3638">
        <f>IF(MIS[[#This Row],[OrderSide]]="SELL",MIS[[#This Row],[VALUE]]-MIS[[#This Row],[LIVE_VALUE]],MIS[[#This Row],[LIVE_VALUE]]-MIS[[#This Row],[VALUE]])</f>
        <v>-63.75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8" t="str">
        <f>MIS[[#This Row],[TRADING SYMBOL]]</f>
        <v>NIFTY2552223750PE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NOTREND</v>
      </c>
      <c r="AL3638" t="str">
        <f>MIS[[#This Row],[Broker]]</f>
        <v>AR</v>
      </c>
      <c r="AM3638" t="str">
        <f>MIS[[#This Row],[ClientID]]</f>
        <v>JPF1P111</v>
      </c>
    </row>
    <row r="3639" spans="1:39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2.15</v>
      </c>
      <c r="AE3639">
        <f>MIS[[#This Row],[OrderAverageTradedPrice]]*MIS[[#This Row],[OrderQuantity]]</f>
        <v>562.5</v>
      </c>
      <c r="AF3639">
        <f>MIS[[#This Row],[LTP]]*MIS[[#This Row],[OrderQuantity]]</f>
        <v>483.75</v>
      </c>
      <c r="AG3639">
        <f>IF(MIS[[#This Row],[OrderSide]]="SELL",MIS[[#This Row],[VALUE]]-MIS[[#This Row],[LIVE_VALUE]],MIS[[#This Row],[LIVE_VALUE]]-MIS[[#This Row],[VALUE]])</f>
        <v>-78.75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9" t="str">
        <f>MIS[[#This Row],[TRADING SYMBOL]]</f>
        <v>NIFTY2552226350CE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NOTREND</v>
      </c>
      <c r="AL3639" t="str">
        <f>MIS[[#This Row],[Broker]]</f>
        <v>AR</v>
      </c>
      <c r="AM3639" t="str">
        <f>MIS[[#This Row],[ClientID]]</f>
        <v>JPF1P164</v>
      </c>
    </row>
    <row r="3640" spans="1:39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4.9000000000000004</v>
      </c>
      <c r="AE3640">
        <f>MIS[[#This Row],[OrderAverageTradedPrice]]*MIS[[#This Row],[OrderQuantity]]</f>
        <v>1282.5</v>
      </c>
      <c r="AF3640">
        <f>MIS[[#This Row],[LTP]]*MIS[[#This Row],[OrderQuantity]]</f>
        <v>1102.5</v>
      </c>
      <c r="AG3640">
        <f>IF(MIS[[#This Row],[OrderSide]]="SELL",MIS[[#This Row],[VALUE]]-MIS[[#This Row],[LIVE_VALUE]],MIS[[#This Row],[LIVE_VALUE]]-MIS[[#This Row],[VALUE]])</f>
        <v>-180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NOTREND</v>
      </c>
      <c r="AL3640" t="str">
        <f>MIS[[#This Row],[Broker]]</f>
        <v>AR</v>
      </c>
      <c r="AM3640" t="str">
        <f>MIS[[#This Row],[ClientID]]</f>
        <v>JPF1P164</v>
      </c>
    </row>
    <row r="3641" spans="1:39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2.15</v>
      </c>
      <c r="AE3641">
        <f>MIS[[#This Row],[OrderAverageTradedPrice]]*MIS[[#This Row],[OrderQuantity]]</f>
        <v>187.5</v>
      </c>
      <c r="AF3641">
        <f>MIS[[#This Row],[LTP]]*MIS[[#This Row],[OrderQuantity]]</f>
        <v>161.25</v>
      </c>
      <c r="AG3641">
        <f>IF(MIS[[#This Row],[OrderSide]]="SELL",MIS[[#This Row],[VALUE]]-MIS[[#This Row],[LIVE_VALUE]],MIS[[#This Row],[LIVE_VALUE]]-MIS[[#This Row],[VALUE]])</f>
        <v>-26.25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1" t="str">
        <f>MIS[[#This Row],[TRADING SYMBOL]]</f>
        <v>NIFTY2552226350CE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NOTREND</v>
      </c>
      <c r="AL3641" t="str">
        <f>MIS[[#This Row],[Broker]]</f>
        <v>AR</v>
      </c>
      <c r="AM3641" t="str">
        <f>MIS[[#This Row],[ClientID]]</f>
        <v>JPF1P170</v>
      </c>
    </row>
    <row r="3642" spans="1:39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4.9000000000000004</v>
      </c>
      <c r="AE3642">
        <f>MIS[[#This Row],[OrderAverageTradedPrice]]*MIS[[#This Row],[OrderQuantity]]</f>
        <v>427.5</v>
      </c>
      <c r="AF3642">
        <f>MIS[[#This Row],[LTP]]*MIS[[#This Row],[OrderQuantity]]</f>
        <v>367.5</v>
      </c>
      <c r="AG3642">
        <f>IF(MIS[[#This Row],[OrderSide]]="SELL",MIS[[#This Row],[VALUE]]-MIS[[#This Row],[LIVE_VALUE]],MIS[[#This Row],[LIVE_VALUE]]-MIS[[#This Row],[VALUE]])</f>
        <v>-60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2" t="str">
        <f>MIS[[#This Row],[TRADING SYMBOL]]</f>
        <v>NIFTY2552223750PE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NOTREND</v>
      </c>
      <c r="AL3642" t="str">
        <f>MIS[[#This Row],[Broker]]</f>
        <v>AR</v>
      </c>
      <c r="AM3642" t="str">
        <f>MIS[[#This Row],[ClientID]]</f>
        <v>JPF1P170</v>
      </c>
    </row>
    <row r="3643" spans="1:39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2.15</v>
      </c>
      <c r="AE3643">
        <f>MIS[[#This Row],[OrderAverageTradedPrice]]*MIS[[#This Row],[OrderQuantity]]</f>
        <v>187.5</v>
      </c>
      <c r="AF3643">
        <f>MIS[[#This Row],[LTP]]*MIS[[#This Row],[OrderQuantity]]</f>
        <v>161.25</v>
      </c>
      <c r="AG3643">
        <f>IF(MIS[[#This Row],[OrderSide]]="SELL",MIS[[#This Row],[VALUE]]-MIS[[#This Row],[LIVE_VALUE]],MIS[[#This Row],[LIVE_VALUE]]-MIS[[#This Row],[VALUE]])</f>
        <v>-26.25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3" t="str">
        <f>MIS[[#This Row],[TRADING SYMBOL]]</f>
        <v>NIFTY2552226350CE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NOTREND</v>
      </c>
      <c r="AL3643" t="str">
        <f>MIS[[#This Row],[Broker]]</f>
        <v>AR</v>
      </c>
      <c r="AM3643" t="str">
        <f>MIS[[#This Row],[ClientID]]</f>
        <v>JPF1V101</v>
      </c>
    </row>
    <row r="3644" spans="1:39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4.9000000000000004</v>
      </c>
      <c r="AE3644">
        <f>MIS[[#This Row],[OrderAverageTradedPrice]]*MIS[[#This Row],[OrderQuantity]]</f>
        <v>1293.75</v>
      </c>
      <c r="AF3644">
        <f>MIS[[#This Row],[LTP]]*MIS[[#This Row],[OrderQuantity]]</f>
        <v>1102.5</v>
      </c>
      <c r="AG3644">
        <f>IF(MIS[[#This Row],[OrderSide]]="SELL",MIS[[#This Row],[VALUE]]-MIS[[#This Row],[LIVE_VALUE]],MIS[[#This Row],[LIVE_VALUE]]-MIS[[#This Row],[VALUE]])</f>
        <v>-191.25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4" t="str">
        <f>MIS[[#This Row],[TRADING SYMBOL]]</f>
        <v>NIFTY2552223750PE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NOTREND</v>
      </c>
      <c r="AL3644" t="str">
        <f>MIS[[#This Row],[Broker]]</f>
        <v>AR</v>
      </c>
      <c r="AM3644" t="str">
        <f>MIS[[#This Row],[ClientID]]</f>
        <v>JPF1V110</v>
      </c>
    </row>
    <row r="3645" spans="1:39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4.9000000000000004</v>
      </c>
      <c r="AE3645">
        <f>MIS[[#This Row],[OrderAverageTradedPrice]]*MIS[[#This Row],[OrderQuantity]]</f>
        <v>1293.75</v>
      </c>
      <c r="AF3645">
        <f>MIS[[#This Row],[LTP]]*MIS[[#This Row],[OrderQuantity]]</f>
        <v>1102.5</v>
      </c>
      <c r="AG3645">
        <f>IF(MIS[[#This Row],[OrderSide]]="SELL",MIS[[#This Row],[VALUE]]-MIS[[#This Row],[LIVE_VALUE]],MIS[[#This Row],[LIVE_VALUE]]-MIS[[#This Row],[VALUE]])</f>
        <v>-191.25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NOTREND</v>
      </c>
      <c r="AL3645" t="str">
        <f>MIS[[#This Row],[Broker]]</f>
        <v>AR</v>
      </c>
      <c r="AM3645" t="str">
        <f>MIS[[#This Row],[ClientID]]</f>
        <v>GKOHNS211</v>
      </c>
    </row>
    <row r="3646" spans="1:39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2.15</v>
      </c>
      <c r="AE3646">
        <f>MIS[[#This Row],[OrderAverageTradedPrice]]*MIS[[#This Row],[OrderQuantity]]</f>
        <v>187.5</v>
      </c>
      <c r="AF3646">
        <f>MIS[[#This Row],[LTP]]*MIS[[#This Row],[OrderQuantity]]</f>
        <v>161.25</v>
      </c>
      <c r="AG3646">
        <f>IF(MIS[[#This Row],[OrderSide]]="SELL",MIS[[#This Row],[VALUE]]-MIS[[#This Row],[LIVE_VALUE]],MIS[[#This Row],[LIVE_VALUE]]-MIS[[#This Row],[VALUE]])</f>
        <v>-26.25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6" t="str">
        <f>MIS[[#This Row],[TRADING SYMBOL]]</f>
        <v>NIFTY2552226350CE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NOTREND</v>
      </c>
      <c r="AL3646" t="str">
        <f>MIS[[#This Row],[Broker]]</f>
        <v>AR</v>
      </c>
      <c r="AM3646" t="str">
        <f>MIS[[#This Row],[ClientID]]</f>
        <v>JPF1A104</v>
      </c>
    </row>
    <row r="3647" spans="1:39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4.9000000000000004</v>
      </c>
      <c r="AE3647">
        <f>MIS[[#This Row],[OrderAverageTradedPrice]]*MIS[[#This Row],[OrderQuantity]]</f>
        <v>431.25</v>
      </c>
      <c r="AF3647">
        <f>MIS[[#This Row],[LTP]]*MIS[[#This Row],[OrderQuantity]]</f>
        <v>367.5</v>
      </c>
      <c r="AG3647">
        <f>IF(MIS[[#This Row],[OrderSide]]="SELL",MIS[[#This Row],[VALUE]]-MIS[[#This Row],[LIVE_VALUE]],MIS[[#This Row],[LIVE_VALUE]]-MIS[[#This Row],[VALUE]])</f>
        <v>-63.75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NOTREND</v>
      </c>
      <c r="AL3647" t="str">
        <f>MIS[[#This Row],[Broker]]</f>
        <v>AR</v>
      </c>
      <c r="AM3647" t="str">
        <f>MIS[[#This Row],[ClientID]]</f>
        <v>JPF1A184</v>
      </c>
    </row>
    <row r="3648" spans="1:39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4.9000000000000004</v>
      </c>
      <c r="AE3648">
        <f>MIS[[#This Row],[OrderAverageTradedPrice]]*MIS[[#This Row],[OrderQuantity]]</f>
        <v>862.5</v>
      </c>
      <c r="AF3648">
        <f>MIS[[#This Row],[LTP]]*MIS[[#This Row],[OrderQuantity]]</f>
        <v>735</v>
      </c>
      <c r="AG3648">
        <f>IF(MIS[[#This Row],[OrderSide]]="SELL",MIS[[#This Row],[VALUE]]-MIS[[#This Row],[LIVE_VALUE]],MIS[[#This Row],[LIVE_VALUE]]-MIS[[#This Row],[VALUE]])</f>
        <v>-127.5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NOTREND</v>
      </c>
      <c r="AL3648" t="str">
        <f>MIS[[#This Row],[Broker]]</f>
        <v>AR</v>
      </c>
      <c r="AM3648" t="str">
        <f>MIS[[#This Row],[ClientID]]</f>
        <v>JPF1A187</v>
      </c>
    </row>
    <row r="3649" spans="1:39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2.15</v>
      </c>
      <c r="AE3649">
        <f>MIS[[#This Row],[OrderAverageTradedPrice]]*MIS[[#This Row],[OrderQuantity]]</f>
        <v>187.5</v>
      </c>
      <c r="AF3649">
        <f>MIS[[#This Row],[LTP]]*MIS[[#This Row],[OrderQuantity]]</f>
        <v>161.25</v>
      </c>
      <c r="AG3649">
        <f>IF(MIS[[#This Row],[OrderSide]]="SELL",MIS[[#This Row],[VALUE]]-MIS[[#This Row],[LIVE_VALUE]],MIS[[#This Row],[LIVE_VALUE]]-MIS[[#This Row],[VALUE]])</f>
        <v>-26.25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9" t="str">
        <f>MIS[[#This Row],[TRADING SYMBOL]]</f>
        <v>NIFTY2552226350CE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NOTREND</v>
      </c>
      <c r="AL3649" t="str">
        <f>MIS[[#This Row],[Broker]]</f>
        <v>AR</v>
      </c>
      <c r="AM3649" t="str">
        <f>MIS[[#This Row],[ClientID]]</f>
        <v>JPF1A200</v>
      </c>
    </row>
    <row r="3650" spans="1:39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2.15</v>
      </c>
      <c r="AE3650">
        <f>MIS[[#This Row],[OrderAverageTradedPrice]]*MIS[[#This Row],[OrderQuantity]]</f>
        <v>187.5</v>
      </c>
      <c r="AF3650">
        <f>MIS[[#This Row],[LTP]]*MIS[[#This Row],[OrderQuantity]]</f>
        <v>161.25</v>
      </c>
      <c r="AG3650">
        <f>IF(MIS[[#This Row],[OrderSide]]="SELL",MIS[[#This Row],[VALUE]]-MIS[[#This Row],[LIVE_VALUE]],MIS[[#This Row],[LIVE_VALUE]]-MIS[[#This Row],[VALUE]])</f>
        <v>-26.25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0" t="str">
        <f>MIS[[#This Row],[TRADING SYMBOL]]</f>
        <v>NIFTY2552226350CE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NOTREND</v>
      </c>
      <c r="AL3650" t="str">
        <f>MIS[[#This Row],[Broker]]</f>
        <v>AR</v>
      </c>
      <c r="AM3650" t="str">
        <f>MIS[[#This Row],[ClientID]]</f>
        <v>JPF1A206</v>
      </c>
    </row>
    <row r="3651" spans="1:39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4.9000000000000004</v>
      </c>
      <c r="AE3651">
        <f>MIS[[#This Row],[OrderAverageTradedPrice]]*MIS[[#This Row],[OrderQuantity]]</f>
        <v>431.25</v>
      </c>
      <c r="AF3651">
        <f>MIS[[#This Row],[LTP]]*MIS[[#This Row],[OrderQuantity]]</f>
        <v>367.5</v>
      </c>
      <c r="AG3651">
        <f>IF(MIS[[#This Row],[OrderSide]]="SELL",MIS[[#This Row],[VALUE]]-MIS[[#This Row],[LIVE_VALUE]],MIS[[#This Row],[LIVE_VALUE]]-MIS[[#This Row],[VALUE]])</f>
        <v>-63.75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1" t="str">
        <f>MIS[[#This Row],[TRADING SYMBOL]]</f>
        <v>NIFTY2552223750PE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NOTREND</v>
      </c>
      <c r="AL3651" t="str">
        <f>MIS[[#This Row],[Broker]]</f>
        <v>AR</v>
      </c>
      <c r="AM3651" t="str">
        <f>MIS[[#This Row],[ClientID]]</f>
        <v>JPF1A222</v>
      </c>
    </row>
    <row r="3652" spans="1:39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4.9000000000000004</v>
      </c>
      <c r="AE3652">
        <f>MIS[[#This Row],[OrderAverageTradedPrice]]*MIS[[#This Row],[OrderQuantity]]</f>
        <v>427.5</v>
      </c>
      <c r="AF3652">
        <f>MIS[[#This Row],[LTP]]*MIS[[#This Row],[OrderQuantity]]</f>
        <v>367.5</v>
      </c>
      <c r="AG3652">
        <f>IF(MIS[[#This Row],[OrderSide]]="SELL",MIS[[#This Row],[VALUE]]-MIS[[#This Row],[LIVE_VALUE]],MIS[[#This Row],[LIVE_VALUE]]-MIS[[#This Row],[VALUE]])</f>
        <v>-60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2" t="str">
        <f>MIS[[#This Row],[TRADING SYMBOL]]</f>
        <v>NIFTY2552223750PE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NOTREND</v>
      </c>
      <c r="AL3652" t="str">
        <f>MIS[[#This Row],[Broker]]</f>
        <v>AR</v>
      </c>
      <c r="AM3652" t="str">
        <f>MIS[[#This Row],[ClientID]]</f>
        <v>JPF1D162</v>
      </c>
    </row>
    <row r="3653" spans="1:39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2.15</v>
      </c>
      <c r="AE3653">
        <f>MIS[[#This Row],[OrderAverageTradedPrice]]*MIS[[#This Row],[OrderQuantity]]</f>
        <v>187.5</v>
      </c>
      <c r="AF3653">
        <f>MIS[[#This Row],[LTP]]*MIS[[#This Row],[OrderQuantity]]</f>
        <v>161.25</v>
      </c>
      <c r="AG3653">
        <f>IF(MIS[[#This Row],[OrderSide]]="SELL",MIS[[#This Row],[VALUE]]-MIS[[#This Row],[LIVE_VALUE]],MIS[[#This Row],[LIVE_VALUE]]-MIS[[#This Row],[VALUE]])</f>
        <v>-26.25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3" t="str">
        <f>MIS[[#This Row],[TRADING SYMBOL]]</f>
        <v>NIFTY2552226350CE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NOTREND</v>
      </c>
      <c r="AL3653" t="str">
        <f>MIS[[#This Row],[Broker]]</f>
        <v>AR</v>
      </c>
      <c r="AM3653" t="str">
        <f>MIS[[#This Row],[ClientID]]</f>
        <v>JPF1D166</v>
      </c>
    </row>
    <row r="3654" spans="1:39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2.15</v>
      </c>
      <c r="AE3654">
        <f>MIS[[#This Row],[OrderAverageTradedPrice]]*MIS[[#This Row],[OrderQuantity]]</f>
        <v>187.5</v>
      </c>
      <c r="AF3654">
        <f>MIS[[#This Row],[LTP]]*MIS[[#This Row],[OrderQuantity]]</f>
        <v>161.25</v>
      </c>
      <c r="AG3654">
        <f>IF(MIS[[#This Row],[OrderSide]]="SELL",MIS[[#This Row],[VALUE]]-MIS[[#This Row],[LIVE_VALUE]],MIS[[#This Row],[LIVE_VALUE]]-MIS[[#This Row],[VALUE]])</f>
        <v>-26.25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4" t="str">
        <f>MIS[[#This Row],[TRADING SYMBOL]]</f>
        <v>NIFTY2552226350CE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NOTREND</v>
      </c>
      <c r="AL3654" t="str">
        <f>MIS[[#This Row],[Broker]]</f>
        <v>AR</v>
      </c>
      <c r="AM3654" t="str">
        <f>MIS[[#This Row],[ClientID]]</f>
        <v>JPF1H106</v>
      </c>
    </row>
    <row r="3655" spans="1:39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2.15</v>
      </c>
      <c r="AE3655">
        <f>MIS[[#This Row],[OrderAverageTradedPrice]]*MIS[[#This Row],[OrderQuantity]]</f>
        <v>187.5</v>
      </c>
      <c r="AF3655">
        <f>MIS[[#This Row],[LTP]]*MIS[[#This Row],[OrderQuantity]]</f>
        <v>161.25</v>
      </c>
      <c r="AG3655">
        <f>IF(MIS[[#This Row],[OrderSide]]="SELL",MIS[[#This Row],[VALUE]]-MIS[[#This Row],[LIVE_VALUE]],MIS[[#This Row],[LIVE_VALUE]]-MIS[[#This Row],[VALUE]])</f>
        <v>-26.25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5" t="str">
        <f>MIS[[#This Row],[TRADING SYMBOL]]</f>
        <v>NIFTY2552226350CE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NOTREND</v>
      </c>
      <c r="AL3655" t="str">
        <f>MIS[[#This Row],[Broker]]</f>
        <v>AR</v>
      </c>
      <c r="AM3655" t="str">
        <f>MIS[[#This Row],[ClientID]]</f>
        <v>JPF1N171</v>
      </c>
    </row>
    <row r="3656" spans="1:39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2.15</v>
      </c>
      <c r="AE3656">
        <f>MIS[[#This Row],[OrderAverageTradedPrice]]*MIS[[#This Row],[OrderQuantity]]</f>
        <v>187.5</v>
      </c>
      <c r="AF3656">
        <f>MIS[[#This Row],[LTP]]*MIS[[#This Row],[OrderQuantity]]</f>
        <v>161.25</v>
      </c>
      <c r="AG3656">
        <f>IF(MIS[[#This Row],[OrderSide]]="SELL",MIS[[#This Row],[VALUE]]-MIS[[#This Row],[LIVE_VALUE]],MIS[[#This Row],[LIVE_VALUE]]-MIS[[#This Row],[VALUE]])</f>
        <v>-26.25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6" t="str">
        <f>MIS[[#This Row],[TRADING SYMBOL]]</f>
        <v>NIFTY2552226350CE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NOTREND</v>
      </c>
      <c r="AL3656" t="str">
        <f>MIS[[#This Row],[Broker]]</f>
        <v>AR</v>
      </c>
      <c r="AM3656" t="str">
        <f>MIS[[#This Row],[ClientID]]</f>
        <v>JPF1N180</v>
      </c>
    </row>
    <row r="3657" spans="1:39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2.15</v>
      </c>
      <c r="AE3657">
        <f>MIS[[#This Row],[OrderAverageTradedPrice]]*MIS[[#This Row],[OrderQuantity]]</f>
        <v>187.5</v>
      </c>
      <c r="AF3657">
        <f>MIS[[#This Row],[LTP]]*MIS[[#This Row],[OrderQuantity]]</f>
        <v>161.25</v>
      </c>
      <c r="AG3657">
        <f>IF(MIS[[#This Row],[OrderSide]]="SELL",MIS[[#This Row],[VALUE]]-MIS[[#This Row],[LIVE_VALUE]],MIS[[#This Row],[LIVE_VALUE]]-MIS[[#This Row],[VALUE]])</f>
        <v>-26.25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7" t="str">
        <f>MIS[[#This Row],[TRADING SYMBOL]]</f>
        <v>NIFTY2552226350CE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NOTREND</v>
      </c>
      <c r="AL3657" t="str">
        <f>MIS[[#This Row],[Broker]]</f>
        <v>AR</v>
      </c>
      <c r="AM3657" t="str">
        <f>MIS[[#This Row],[ClientID]]</f>
        <v>JPF1P112</v>
      </c>
    </row>
    <row r="3658" spans="1:39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2.15</v>
      </c>
      <c r="AE3658">
        <f>MIS[[#This Row],[OrderAverageTradedPrice]]*MIS[[#This Row],[OrderQuantity]]</f>
        <v>187.5</v>
      </c>
      <c r="AF3658">
        <f>MIS[[#This Row],[LTP]]*MIS[[#This Row],[OrderQuantity]]</f>
        <v>161.25</v>
      </c>
      <c r="AG3658">
        <f>IF(MIS[[#This Row],[OrderSide]]="SELL",MIS[[#This Row],[VALUE]]-MIS[[#This Row],[LIVE_VALUE]],MIS[[#This Row],[LIVE_VALUE]]-MIS[[#This Row],[VALUE]])</f>
        <v>-26.25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8" t="str">
        <f>MIS[[#This Row],[TRADING SYMBOL]]</f>
        <v>NIFTY2552226350CE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NOTREND</v>
      </c>
      <c r="AL3658" t="str">
        <f>MIS[[#This Row],[Broker]]</f>
        <v>AR</v>
      </c>
      <c r="AM3658" t="str">
        <f>MIS[[#This Row],[ClientID]]</f>
        <v>JPF1S222</v>
      </c>
    </row>
    <row r="3659" spans="1:39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4.9000000000000004</v>
      </c>
      <c r="AE3659">
        <f>MIS[[#This Row],[OrderAverageTradedPrice]]*MIS[[#This Row],[OrderQuantity]]</f>
        <v>431.25</v>
      </c>
      <c r="AF3659">
        <f>MIS[[#This Row],[LTP]]*MIS[[#This Row],[OrderQuantity]]</f>
        <v>367.5</v>
      </c>
      <c r="AG3659">
        <f>IF(MIS[[#This Row],[OrderSide]]="SELL",MIS[[#This Row],[VALUE]]-MIS[[#This Row],[LIVE_VALUE]],MIS[[#This Row],[LIVE_VALUE]]-MIS[[#This Row],[VALUE]])</f>
        <v>-63.75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NOTREND</v>
      </c>
      <c r="AL3659" t="str">
        <f>MIS[[#This Row],[Broker]]</f>
        <v>AR</v>
      </c>
      <c r="AM3659" t="str">
        <f>MIS[[#This Row],[ClientID]]</f>
        <v>JPF1S222</v>
      </c>
    </row>
    <row r="3660" spans="1:39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4.9000000000000004</v>
      </c>
      <c r="AE3660">
        <f>MIS[[#This Row],[OrderAverageTradedPrice]]*MIS[[#This Row],[OrderQuantity]]</f>
        <v>427.5</v>
      </c>
      <c r="AF3660">
        <f>MIS[[#This Row],[LTP]]*MIS[[#This Row],[OrderQuantity]]</f>
        <v>367.5</v>
      </c>
      <c r="AG3660">
        <f>IF(MIS[[#This Row],[OrderSide]]="SELL",MIS[[#This Row],[VALUE]]-MIS[[#This Row],[LIVE_VALUE]],MIS[[#This Row],[LIVE_VALUE]]-MIS[[#This Row],[VALUE]])</f>
        <v>-60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NOTREND</v>
      </c>
      <c r="AL3660" t="str">
        <f>MIS[[#This Row],[Broker]]</f>
        <v>AR</v>
      </c>
      <c r="AM3660" t="str">
        <f>MIS[[#This Row],[ClientID]]</f>
        <v>JPF1V101</v>
      </c>
    </row>
    <row r="3661" spans="1:39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2.15</v>
      </c>
      <c r="AE3661">
        <f>MIS[[#This Row],[OrderAverageTradedPrice]]*MIS[[#This Row],[OrderQuantity]]</f>
        <v>187.5</v>
      </c>
      <c r="AF3661">
        <f>MIS[[#This Row],[LTP]]*MIS[[#This Row],[OrderQuantity]]</f>
        <v>161.25</v>
      </c>
      <c r="AG3661">
        <f>IF(MIS[[#This Row],[OrderSide]]="SELL",MIS[[#This Row],[VALUE]]-MIS[[#This Row],[LIVE_VALUE]],MIS[[#This Row],[LIVE_VALUE]]-MIS[[#This Row],[VALUE]])</f>
        <v>-26.25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1" t="str">
        <f>MIS[[#This Row],[TRADING SYMBOL]]</f>
        <v>NIFTY2552226350CE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NOTREND</v>
      </c>
      <c r="AL3661" t="str">
        <f>MIS[[#This Row],[Broker]]</f>
        <v>AR</v>
      </c>
      <c r="AM3661" t="str">
        <f>MIS[[#This Row],[ClientID]]</f>
        <v>JPF1V179</v>
      </c>
    </row>
    <row r="3662" spans="1:39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4.9000000000000004</v>
      </c>
      <c r="AE3662">
        <f>MIS[[#This Row],[OrderAverageTradedPrice]]*MIS[[#This Row],[OrderQuantity]]</f>
        <v>431.25</v>
      </c>
      <c r="AF3662">
        <f>MIS[[#This Row],[LTP]]*MIS[[#This Row],[OrderQuantity]]</f>
        <v>367.5</v>
      </c>
      <c r="AG3662">
        <f>IF(MIS[[#This Row],[OrderSide]]="SELL",MIS[[#This Row],[VALUE]]-MIS[[#This Row],[LIVE_VALUE]],MIS[[#This Row],[LIVE_VALUE]]-MIS[[#This Row],[VALUE]])</f>
        <v>-63.75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NOTREND</v>
      </c>
      <c r="AL3662" t="str">
        <f>MIS[[#This Row],[Broker]]</f>
        <v>AR</v>
      </c>
      <c r="AM3662" t="str">
        <f>MIS[[#This Row],[ClientID]]</f>
        <v>JPF1V179</v>
      </c>
    </row>
    <row r="3663" spans="1:39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2.15</v>
      </c>
      <c r="AE3663">
        <f>MIS[[#This Row],[OrderAverageTradedPrice]]*MIS[[#This Row],[OrderQuantity]]</f>
        <v>187.5</v>
      </c>
      <c r="AF3663">
        <f>MIS[[#This Row],[LTP]]*MIS[[#This Row],[OrderQuantity]]</f>
        <v>161.25</v>
      </c>
      <c r="AG3663">
        <f>IF(MIS[[#This Row],[OrderSide]]="SELL",MIS[[#This Row],[VALUE]]-MIS[[#This Row],[LIVE_VALUE]],MIS[[#This Row],[LIVE_VALUE]]-MIS[[#This Row],[VALUE]])</f>
        <v>-26.25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3" t="str">
        <f>MIS[[#This Row],[TRADING SYMBOL]]</f>
        <v>NIFTY2552226350CE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NOTREND</v>
      </c>
      <c r="AL3663" t="str">
        <f>MIS[[#This Row],[Broker]]</f>
        <v>AR</v>
      </c>
      <c r="AM3663" t="str">
        <f>MIS[[#This Row],[ClientID]]</f>
        <v>JPS7N102</v>
      </c>
    </row>
    <row r="3664" spans="1:39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2.15</v>
      </c>
      <c r="AE3664">
        <f>MIS[[#This Row],[OrderAverageTradedPrice]]*MIS[[#This Row],[OrderQuantity]]</f>
        <v>3000</v>
      </c>
      <c r="AF3664">
        <f>MIS[[#This Row],[LTP]]*MIS[[#This Row],[OrderQuantity]]</f>
        <v>2580</v>
      </c>
      <c r="AG3664">
        <f>IF(MIS[[#This Row],[OrderSide]]="SELL",MIS[[#This Row],[VALUE]]-MIS[[#This Row],[LIVE_VALUE]],MIS[[#This Row],[LIVE_VALUE]]-MIS[[#This Row],[VALUE]])</f>
        <v>-420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4" t="str">
        <f>MIS[[#This Row],[TRADING SYMBOL]]</f>
        <v>NIFTY2552226350CE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NOTREND</v>
      </c>
      <c r="AL3664" t="str">
        <f>MIS[[#This Row],[Broker]]</f>
        <v>MO</v>
      </c>
      <c r="AM3664" t="str">
        <f>MIS[[#This Row],[ClientID]]</f>
        <v>DELD991</v>
      </c>
    </row>
    <row r="3665" spans="1:39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4.9000000000000004</v>
      </c>
      <c r="AE3665">
        <f>MIS[[#This Row],[OrderAverageTradedPrice]]*MIS[[#This Row],[OrderQuantity]]</f>
        <v>6900</v>
      </c>
      <c r="AF3665">
        <f>MIS[[#This Row],[LTP]]*MIS[[#This Row],[OrderQuantity]]</f>
        <v>5880</v>
      </c>
      <c r="AG3665">
        <f>IF(MIS[[#This Row],[OrderSide]]="SELL",MIS[[#This Row],[VALUE]]-MIS[[#This Row],[LIVE_VALUE]],MIS[[#This Row],[LIVE_VALUE]]-MIS[[#This Row],[VALUE]])</f>
        <v>-1020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5" t="str">
        <f>MIS[[#This Row],[TRADING SYMBOL]]</f>
        <v>NIFTY2552223750PE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NOTREND</v>
      </c>
      <c r="AL3665" t="str">
        <f>MIS[[#This Row],[Broker]]</f>
        <v>MO</v>
      </c>
      <c r="AM3665" t="str">
        <f>MIS[[#This Row],[ClientID]]</f>
        <v>DELD991</v>
      </c>
    </row>
    <row r="3666" spans="1:39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2.15</v>
      </c>
      <c r="AE3666">
        <f>MIS[[#This Row],[OrderAverageTradedPrice]]*MIS[[#This Row],[OrderQuantity]]</f>
        <v>2625</v>
      </c>
      <c r="AF3666">
        <f>MIS[[#This Row],[LTP]]*MIS[[#This Row],[OrderQuantity]]</f>
        <v>2257.5</v>
      </c>
      <c r="AG3666">
        <f>IF(MIS[[#This Row],[OrderSide]]="SELL",MIS[[#This Row],[VALUE]]-MIS[[#This Row],[LIVE_VALUE]],MIS[[#This Row],[LIVE_VALUE]]-MIS[[#This Row],[VALUE]])</f>
        <v>-367.5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6" t="str">
        <f>MIS[[#This Row],[TRADING SYMBOL]]</f>
        <v>NIFTY2552226350CE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NOTREND</v>
      </c>
      <c r="AL3666" t="str">
        <f>MIS[[#This Row],[Broker]]</f>
        <v>MO</v>
      </c>
      <c r="AM3666" t="str">
        <f>MIS[[#This Row],[ClientID]]</f>
        <v>JR0546</v>
      </c>
    </row>
    <row r="3667" spans="1:39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4.9000000000000004</v>
      </c>
      <c r="AE3667">
        <f>MIS[[#This Row],[OrderAverageTradedPrice]]*MIS[[#This Row],[OrderQuantity]]</f>
        <v>6037.5</v>
      </c>
      <c r="AF3667">
        <f>MIS[[#This Row],[LTP]]*MIS[[#This Row],[OrderQuantity]]</f>
        <v>5145</v>
      </c>
      <c r="AG3667">
        <f>IF(MIS[[#This Row],[OrderSide]]="SELL",MIS[[#This Row],[VALUE]]-MIS[[#This Row],[LIVE_VALUE]],MIS[[#This Row],[LIVE_VALUE]]-MIS[[#This Row],[VALUE]])</f>
        <v>-892.5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7" t="str">
        <f>MIS[[#This Row],[TRADING SYMBOL]]</f>
        <v>NIFTY2552223750PE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NOTREND</v>
      </c>
      <c r="AL3667" t="str">
        <f>MIS[[#This Row],[Broker]]</f>
        <v>MO</v>
      </c>
      <c r="AM3667" t="str">
        <f>MIS[[#This Row],[ClientID]]</f>
        <v>JR0546</v>
      </c>
    </row>
    <row r="3668" spans="1:39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2.15</v>
      </c>
      <c r="AE3668">
        <f>MIS[[#This Row],[OrderAverageTradedPrice]]*MIS[[#This Row],[OrderQuantity]]</f>
        <v>562.5</v>
      </c>
      <c r="AF3668">
        <f>MIS[[#This Row],[LTP]]*MIS[[#This Row],[OrderQuantity]]</f>
        <v>483.75</v>
      </c>
      <c r="AG3668">
        <f>IF(MIS[[#This Row],[OrderSide]]="SELL",MIS[[#This Row],[VALUE]]-MIS[[#This Row],[LIVE_VALUE]],MIS[[#This Row],[LIVE_VALUE]]-MIS[[#This Row],[VALUE]])</f>
        <v>-78.75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8" t="str">
        <f>MIS[[#This Row],[TRADING SYMBOL]]</f>
        <v>NIFTY2552226350CE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NOTREND</v>
      </c>
      <c r="AL3668" t="str">
        <f>MIS[[#This Row],[Broker]]</f>
        <v>MO</v>
      </c>
      <c r="AM3668" t="str">
        <f>MIS[[#This Row],[ClientID]]</f>
        <v>OMDLAS1203</v>
      </c>
    </row>
    <row r="3669" spans="1:39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4.9000000000000004</v>
      </c>
      <c r="AE3669">
        <f>MIS[[#This Row],[OrderAverageTradedPrice]]*MIS[[#This Row],[OrderQuantity]]</f>
        <v>1293.75</v>
      </c>
      <c r="AF3669">
        <f>MIS[[#This Row],[LTP]]*MIS[[#This Row],[OrderQuantity]]</f>
        <v>1102.5</v>
      </c>
      <c r="AG3669">
        <f>IF(MIS[[#This Row],[OrderSide]]="SELL",MIS[[#This Row],[VALUE]]-MIS[[#This Row],[LIVE_VALUE]],MIS[[#This Row],[LIVE_VALUE]]-MIS[[#This Row],[VALUE]])</f>
        <v>-191.25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9" t="str">
        <f>MIS[[#This Row],[TRADING SYMBOL]]</f>
        <v>NIFTY2552223750PE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NOTREND</v>
      </c>
      <c r="AL3669" t="str">
        <f>MIS[[#This Row],[Broker]]</f>
        <v>MO</v>
      </c>
      <c r="AM3669" t="str">
        <f>MIS[[#This Row],[ClientID]]</f>
        <v>OMDLAS1203</v>
      </c>
    </row>
    <row r="3670" spans="1:39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2.15</v>
      </c>
      <c r="AE3670">
        <f>MIS[[#This Row],[OrderAverageTradedPrice]]*MIS[[#This Row],[OrderQuantity]]</f>
        <v>750</v>
      </c>
      <c r="AF3670">
        <f>MIS[[#This Row],[LTP]]*MIS[[#This Row],[OrderQuantity]]</f>
        <v>645</v>
      </c>
      <c r="AG3670">
        <f>IF(MIS[[#This Row],[OrderSide]]="SELL",MIS[[#This Row],[VALUE]]-MIS[[#This Row],[LIVE_VALUE]],MIS[[#This Row],[LIVE_VALUE]]-MIS[[#This Row],[VALUE]])</f>
        <v>-105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0" t="str">
        <f>MIS[[#This Row],[TRADING SYMBOL]]</f>
        <v>NIFTY2552226350CE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NOTREND</v>
      </c>
      <c r="AL3670" t="str">
        <f>MIS[[#This Row],[Broker]]</f>
        <v>MO</v>
      </c>
      <c r="AM3670" t="str">
        <f>MIS[[#This Row],[ClientID]]</f>
        <v>OMDLAS1226</v>
      </c>
    </row>
    <row r="3671" spans="1:39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2.15</v>
      </c>
      <c r="AE3671">
        <f>MIS[[#This Row],[OrderAverageTradedPrice]]*MIS[[#This Row],[OrderQuantity]]</f>
        <v>562.5</v>
      </c>
      <c r="AF3671">
        <f>MIS[[#This Row],[LTP]]*MIS[[#This Row],[OrderQuantity]]</f>
        <v>483.75</v>
      </c>
      <c r="AG3671">
        <f>IF(MIS[[#This Row],[OrderSide]]="SELL",MIS[[#This Row],[VALUE]]-MIS[[#This Row],[LIVE_VALUE]],MIS[[#This Row],[LIVE_VALUE]]-MIS[[#This Row],[VALUE]])</f>
        <v>-78.75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1" t="str">
        <f>MIS[[#This Row],[TRADING SYMBOL]]</f>
        <v>NIFTY2552226350CE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NOTREND</v>
      </c>
      <c r="AL3671" t="str">
        <f>MIS[[#This Row],[Broker]]</f>
        <v>MO</v>
      </c>
      <c r="AM3671" t="str">
        <f>MIS[[#This Row],[ClientID]]</f>
        <v>OMDLAS1227</v>
      </c>
    </row>
    <row r="3672" spans="1:39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4.9000000000000004</v>
      </c>
      <c r="AE3672">
        <f>MIS[[#This Row],[OrderAverageTradedPrice]]*MIS[[#This Row],[OrderQuantity]]</f>
        <v>1293.75</v>
      </c>
      <c r="AF3672">
        <f>MIS[[#This Row],[LTP]]*MIS[[#This Row],[OrderQuantity]]</f>
        <v>1102.5</v>
      </c>
      <c r="AG3672">
        <f>IF(MIS[[#This Row],[OrderSide]]="SELL",MIS[[#This Row],[VALUE]]-MIS[[#This Row],[LIVE_VALUE]],MIS[[#This Row],[LIVE_VALUE]]-MIS[[#This Row],[VALUE]])</f>
        <v>-191.25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2" t="str">
        <f>MIS[[#This Row],[TRADING SYMBOL]]</f>
        <v>NIFTY2552223750PE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NOTREND</v>
      </c>
      <c r="AL3672" t="str">
        <f>MIS[[#This Row],[Broker]]</f>
        <v>MO</v>
      </c>
      <c r="AM3672" t="str">
        <f>MIS[[#This Row],[ClientID]]</f>
        <v>OMDLAS1227</v>
      </c>
    </row>
    <row r="3673" spans="1:39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23.15</v>
      </c>
      <c r="AE3673">
        <f>MIS[[#This Row],[OrderAverageTradedPrice]]*MIS[[#This Row],[OrderQuantity]]</f>
        <v>4320</v>
      </c>
      <c r="AF3673">
        <f>MIS[[#This Row],[LTP]]*MIS[[#This Row],[OrderQuantity]]</f>
        <v>3472.5</v>
      </c>
      <c r="AG3673">
        <f>IF(MIS[[#This Row],[OrderSide]]="SELL",MIS[[#This Row],[VALUE]]-MIS[[#This Row],[LIVE_VALUE]],MIS[[#This Row],[LIVE_VALUE]]-MIS[[#This Row],[VALUE]])</f>
        <v>-847.5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3" t="str">
        <f>MIS[[#This Row],[TRADING SYMBOL]]</f>
        <v>NIFTY2552225550CE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NOTREND</v>
      </c>
      <c r="AL3673" t="str">
        <f>MIS[[#This Row],[Broker]]</f>
        <v>TGL</v>
      </c>
      <c r="AM3673" t="str">
        <f>MIS[[#This Row],[ClientID]]</f>
        <v>TGL05</v>
      </c>
    </row>
    <row r="3674" spans="1:39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4.9000000000000004</v>
      </c>
      <c r="AE3674">
        <f>MIS[[#This Row],[OrderAverageTradedPrice]]*MIS[[#This Row],[OrderQuantity]]</f>
        <v>431.25</v>
      </c>
      <c r="AF3674">
        <f>MIS[[#This Row],[LTP]]*MIS[[#This Row],[OrderQuantity]]</f>
        <v>367.5</v>
      </c>
      <c r="AG3674">
        <f>IF(MIS[[#This Row],[OrderSide]]="SELL",MIS[[#This Row],[VALUE]]-MIS[[#This Row],[LIVE_VALUE]],MIS[[#This Row],[LIVE_VALUE]]-MIS[[#This Row],[VALUE]])</f>
        <v>-63.75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4" t="str">
        <f>MIS[[#This Row],[TRADING SYMBOL]]</f>
        <v>NIFTY2552223750PE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NOTREND</v>
      </c>
      <c r="AL3674" t="str">
        <f>MIS[[#This Row],[Broker]]</f>
        <v>AR</v>
      </c>
      <c r="AM3674" t="str">
        <f>MIS[[#This Row],[ClientID]]</f>
        <v>JPF1A104</v>
      </c>
    </row>
    <row r="3675" spans="1:39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4.9000000000000004</v>
      </c>
      <c r="AE3675">
        <f>MIS[[#This Row],[OrderAverageTradedPrice]]*MIS[[#This Row],[OrderQuantity]]</f>
        <v>431.25</v>
      </c>
      <c r="AF3675">
        <f>MIS[[#This Row],[LTP]]*MIS[[#This Row],[OrderQuantity]]</f>
        <v>367.5</v>
      </c>
      <c r="AG3675">
        <f>IF(MIS[[#This Row],[OrderSide]]="SELL",MIS[[#This Row],[VALUE]]-MIS[[#This Row],[LIVE_VALUE]],MIS[[#This Row],[LIVE_VALUE]]-MIS[[#This Row],[VALUE]])</f>
        <v>-63.75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5" t="str">
        <f>MIS[[#This Row],[TRADING SYMBOL]]</f>
        <v>NIFTY2552223750PE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NOTREND</v>
      </c>
      <c r="AL3675" t="str">
        <f>MIS[[#This Row],[Broker]]</f>
        <v>AR</v>
      </c>
      <c r="AM3675" t="str">
        <f>MIS[[#This Row],[ClientID]]</f>
        <v>JPF1A200</v>
      </c>
    </row>
    <row r="3676" spans="1:39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4.9000000000000004</v>
      </c>
      <c r="AE3676">
        <f>MIS[[#This Row],[OrderAverageTradedPrice]]*MIS[[#This Row],[OrderQuantity]]</f>
        <v>431.25</v>
      </c>
      <c r="AF3676">
        <f>MIS[[#This Row],[LTP]]*MIS[[#This Row],[OrderQuantity]]</f>
        <v>367.5</v>
      </c>
      <c r="AG3676">
        <f>IF(MIS[[#This Row],[OrderSide]]="SELL",MIS[[#This Row],[VALUE]]-MIS[[#This Row],[LIVE_VALUE]],MIS[[#This Row],[LIVE_VALUE]]-MIS[[#This Row],[VALUE]])</f>
        <v>-63.75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6" t="str">
        <f>MIS[[#This Row],[TRADING SYMBOL]]</f>
        <v>NIFTY2552223750PE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NOTREND</v>
      </c>
      <c r="AL3676" t="str">
        <f>MIS[[#This Row],[Broker]]</f>
        <v>AR</v>
      </c>
      <c r="AM3676" t="str">
        <f>MIS[[#This Row],[ClientID]]</f>
        <v>JPF1A206</v>
      </c>
    </row>
    <row r="3677" spans="1:39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4.9000000000000004</v>
      </c>
      <c r="AE3677">
        <f>MIS[[#This Row],[OrderAverageTradedPrice]]*MIS[[#This Row],[OrderQuantity]]</f>
        <v>431.25</v>
      </c>
      <c r="AF3677">
        <f>MIS[[#This Row],[LTP]]*MIS[[#This Row],[OrderQuantity]]</f>
        <v>367.5</v>
      </c>
      <c r="AG3677">
        <f>IF(MIS[[#This Row],[OrderSide]]="SELL",MIS[[#This Row],[VALUE]]-MIS[[#This Row],[LIVE_VALUE]],MIS[[#This Row],[LIVE_VALUE]]-MIS[[#This Row],[VALUE]])</f>
        <v>-63.75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7" t="str">
        <f>MIS[[#This Row],[TRADING SYMBOL]]</f>
        <v>NIFTY2552223750PE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NOTREND</v>
      </c>
      <c r="AL3677" t="str">
        <f>MIS[[#This Row],[Broker]]</f>
        <v>AR</v>
      </c>
      <c r="AM3677" t="str">
        <f>MIS[[#This Row],[ClientID]]</f>
        <v>JPF1D166</v>
      </c>
    </row>
    <row r="3678" spans="1:39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2.15</v>
      </c>
      <c r="AE3678">
        <f>MIS[[#This Row],[OrderAverageTradedPrice]]*MIS[[#This Row],[OrderQuantity]]</f>
        <v>187.5</v>
      </c>
      <c r="AF3678">
        <f>MIS[[#This Row],[LTP]]*MIS[[#This Row],[OrderQuantity]]</f>
        <v>161.25</v>
      </c>
      <c r="AG3678">
        <f>IF(MIS[[#This Row],[OrderSide]]="SELL",MIS[[#This Row],[VALUE]]-MIS[[#This Row],[LIVE_VALUE]],MIS[[#This Row],[LIVE_VALUE]]-MIS[[#This Row],[VALUE]])</f>
        <v>-26.25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8" t="str">
        <f>MIS[[#This Row],[TRADING SYMBOL]]</f>
        <v>NIFTY2552226350CE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NOTREND</v>
      </c>
      <c r="AL3678" t="str">
        <f>MIS[[#This Row],[Broker]]</f>
        <v>AR</v>
      </c>
      <c r="AM3678" t="str">
        <f>MIS[[#This Row],[ClientID]]</f>
        <v>JPF1G157</v>
      </c>
    </row>
    <row r="3679" spans="1:39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4.9000000000000004</v>
      </c>
      <c r="AE3679">
        <f>MIS[[#This Row],[OrderAverageTradedPrice]]*MIS[[#This Row],[OrderQuantity]]</f>
        <v>431.25</v>
      </c>
      <c r="AF3679">
        <f>MIS[[#This Row],[LTP]]*MIS[[#This Row],[OrderQuantity]]</f>
        <v>367.5</v>
      </c>
      <c r="AG3679">
        <f>IF(MIS[[#This Row],[OrderSide]]="SELL",MIS[[#This Row],[VALUE]]-MIS[[#This Row],[LIVE_VALUE]],MIS[[#This Row],[LIVE_VALUE]]-MIS[[#This Row],[VALUE]])</f>
        <v>-63.75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9" t="str">
        <f>MIS[[#This Row],[TRADING SYMBOL]]</f>
        <v>NIFTY2552223750PE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NOTREND</v>
      </c>
      <c r="AL3679" t="str">
        <f>MIS[[#This Row],[Broker]]</f>
        <v>AR</v>
      </c>
      <c r="AM3679" t="str">
        <f>MIS[[#This Row],[ClientID]]</f>
        <v>JPF1G157</v>
      </c>
    </row>
    <row r="3680" spans="1:39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4.9000000000000004</v>
      </c>
      <c r="AE3680">
        <f>MIS[[#This Row],[OrderAverageTradedPrice]]*MIS[[#This Row],[OrderQuantity]]</f>
        <v>431.25</v>
      </c>
      <c r="AF3680">
        <f>MIS[[#This Row],[LTP]]*MIS[[#This Row],[OrderQuantity]]</f>
        <v>367.5</v>
      </c>
      <c r="AG3680">
        <f>IF(MIS[[#This Row],[OrderSide]]="SELL",MIS[[#This Row],[VALUE]]-MIS[[#This Row],[LIVE_VALUE]],MIS[[#This Row],[LIVE_VALUE]]-MIS[[#This Row],[VALUE]])</f>
        <v>-63.75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0" t="str">
        <f>MIS[[#This Row],[TRADING SYMBOL]]</f>
        <v>NIFTY2552223750PE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NOTREND</v>
      </c>
      <c r="AL3680" t="str">
        <f>MIS[[#This Row],[Broker]]</f>
        <v>AR</v>
      </c>
      <c r="AM3680" t="str">
        <f>MIS[[#This Row],[ClientID]]</f>
        <v>JPF1H106</v>
      </c>
    </row>
    <row r="3681" spans="1:39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2.15</v>
      </c>
      <c r="AE3681">
        <f>MIS[[#This Row],[OrderAverageTradedPrice]]*MIS[[#This Row],[OrderQuantity]]</f>
        <v>1312.5</v>
      </c>
      <c r="AF3681">
        <f>MIS[[#This Row],[LTP]]*MIS[[#This Row],[OrderQuantity]]</f>
        <v>1128.75</v>
      </c>
      <c r="AG3681">
        <f>IF(MIS[[#This Row],[OrderSide]]="SELL",MIS[[#This Row],[VALUE]]-MIS[[#This Row],[LIVE_VALUE]],MIS[[#This Row],[LIVE_VALUE]]-MIS[[#This Row],[VALUE]])</f>
        <v>-183.75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1" t="str">
        <f>MIS[[#This Row],[TRADING SYMBOL]]</f>
        <v>NIFTY2552226350CE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NOTREND</v>
      </c>
      <c r="AL3681" t="str">
        <f>MIS[[#This Row],[Broker]]</f>
        <v>AR</v>
      </c>
      <c r="AM3681" t="str">
        <f>MIS[[#This Row],[ClientID]]</f>
        <v>JPF1K110</v>
      </c>
    </row>
    <row r="3682" spans="1:39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2.15</v>
      </c>
      <c r="AE3682">
        <f>MIS[[#This Row],[OrderAverageTradedPrice]]*MIS[[#This Row],[OrderQuantity]]</f>
        <v>187.5</v>
      </c>
      <c r="AF3682">
        <f>MIS[[#This Row],[LTP]]*MIS[[#This Row],[OrderQuantity]]</f>
        <v>161.25</v>
      </c>
      <c r="AG3682">
        <f>IF(MIS[[#This Row],[OrderSide]]="SELL",MIS[[#This Row],[VALUE]]-MIS[[#This Row],[LIVE_VALUE]],MIS[[#This Row],[LIVE_VALUE]]-MIS[[#This Row],[VALUE]])</f>
        <v>-26.25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2" t="str">
        <f>MIS[[#This Row],[TRADING SYMBOL]]</f>
        <v>NIFTY2552226350CE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NOTREND</v>
      </c>
      <c r="AL3682" t="str">
        <f>MIS[[#This Row],[Broker]]</f>
        <v>AR</v>
      </c>
      <c r="AM3682" t="str">
        <f>MIS[[#This Row],[ClientID]]</f>
        <v>JPF1L102</v>
      </c>
    </row>
    <row r="3683" spans="1:39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4.9000000000000004</v>
      </c>
      <c r="AE3683">
        <f>MIS[[#This Row],[OrderAverageTradedPrice]]*MIS[[#This Row],[OrderQuantity]]</f>
        <v>431.25</v>
      </c>
      <c r="AF3683">
        <f>MIS[[#This Row],[LTP]]*MIS[[#This Row],[OrderQuantity]]</f>
        <v>367.5</v>
      </c>
      <c r="AG3683">
        <f>IF(MIS[[#This Row],[OrderSide]]="SELL",MIS[[#This Row],[VALUE]]-MIS[[#This Row],[LIVE_VALUE]],MIS[[#This Row],[LIVE_VALUE]]-MIS[[#This Row],[VALUE]])</f>
        <v>-63.75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3" t="str">
        <f>MIS[[#This Row],[TRADING SYMBOL]]</f>
        <v>NIFTY2552223750PE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NOTREND</v>
      </c>
      <c r="AL3683" t="str">
        <f>MIS[[#This Row],[Broker]]</f>
        <v>AR</v>
      </c>
      <c r="AM3683" t="str">
        <f>MIS[[#This Row],[ClientID]]</f>
        <v>JPF1L102</v>
      </c>
    </row>
    <row r="3684" spans="1:39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2.15</v>
      </c>
      <c r="AE3684">
        <f>MIS[[#This Row],[OrderAverageTradedPrice]]*MIS[[#This Row],[OrderQuantity]]</f>
        <v>187.5</v>
      </c>
      <c r="AF3684">
        <f>MIS[[#This Row],[LTP]]*MIS[[#This Row],[OrderQuantity]]</f>
        <v>161.25</v>
      </c>
      <c r="AG3684">
        <f>IF(MIS[[#This Row],[OrderSide]]="SELL",MIS[[#This Row],[VALUE]]-MIS[[#This Row],[LIVE_VALUE]],MIS[[#This Row],[LIVE_VALUE]]-MIS[[#This Row],[VALUE]])</f>
        <v>-26.25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4" t="str">
        <f>MIS[[#This Row],[TRADING SYMBOL]]</f>
        <v>NIFTY2552226350CE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NOTREND</v>
      </c>
      <c r="AL3684" t="str">
        <f>MIS[[#This Row],[Broker]]</f>
        <v>AR</v>
      </c>
      <c r="AM3684" t="str">
        <f>MIS[[#This Row],[ClientID]]</f>
        <v>JPF1M170</v>
      </c>
    </row>
    <row r="3685" spans="1:39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4.9000000000000004</v>
      </c>
      <c r="AE3685">
        <f>MIS[[#This Row],[OrderAverageTradedPrice]]*MIS[[#This Row],[OrderQuantity]]</f>
        <v>431.25</v>
      </c>
      <c r="AF3685">
        <f>MIS[[#This Row],[LTP]]*MIS[[#This Row],[OrderQuantity]]</f>
        <v>367.5</v>
      </c>
      <c r="AG3685">
        <f>IF(MIS[[#This Row],[OrderSide]]="SELL",MIS[[#This Row],[VALUE]]-MIS[[#This Row],[LIVE_VALUE]],MIS[[#This Row],[LIVE_VALUE]]-MIS[[#This Row],[VALUE]])</f>
        <v>-63.75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NIFTY2552223750PE</v>
      </c>
      <c r="AJ3685" t="str">
        <f>IF(RIGHT(MIS[[#This Row],[Main/Hedge]],4)="MAIN","MAIN","HEDGE")</f>
        <v>HEDGE</v>
      </c>
      <c r="AK3685" t="str" cm="1">
        <f t="array" ref="AK3685">_xlfn._xlws.FILTER(Table4[Column1],ISNUMBER(SEARCH(Table4[Column1],MIS[[#This Row],[OrderUniqueIdentifier]])),"")</f>
        <v>NOTREND</v>
      </c>
      <c r="AL3685" t="str">
        <f>MIS[[#This Row],[Broker]]</f>
        <v>AR</v>
      </c>
      <c r="AM3685" t="str">
        <f>MIS[[#This Row],[ClientID]]</f>
        <v>JPF1M170</v>
      </c>
    </row>
    <row r="3686" spans="1:39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4.9000000000000004</v>
      </c>
      <c r="AE3686">
        <f>MIS[[#This Row],[OrderAverageTradedPrice]]*MIS[[#This Row],[OrderQuantity]]</f>
        <v>431.25</v>
      </c>
      <c r="AF3686">
        <f>MIS[[#This Row],[LTP]]*MIS[[#This Row],[OrderQuantity]]</f>
        <v>367.5</v>
      </c>
      <c r="AG3686">
        <f>IF(MIS[[#This Row],[OrderSide]]="SELL",MIS[[#This Row],[VALUE]]-MIS[[#This Row],[LIVE_VALUE]],MIS[[#This Row],[LIVE_VALUE]]-MIS[[#This Row],[VALUE]])</f>
        <v>-63.75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NIFTY2552223750PE</v>
      </c>
      <c r="AJ3686" t="str">
        <f>IF(RIGHT(MIS[[#This Row],[Main/Hedge]],4)="MAIN","MAIN","HEDGE")</f>
        <v>HEDGE</v>
      </c>
      <c r="AK3686" t="str" cm="1">
        <f t="array" ref="AK3686">_xlfn._xlws.FILTER(Table4[Column1],ISNUMBER(SEARCH(Table4[Column1],MIS[[#This Row],[OrderUniqueIdentifier]])),"")</f>
        <v>NOTREND</v>
      </c>
      <c r="AL3686" t="str">
        <f>MIS[[#This Row],[Broker]]</f>
        <v>AR</v>
      </c>
      <c r="AM3686" t="str">
        <f>MIS[[#This Row],[ClientID]]</f>
        <v>JPF1N171</v>
      </c>
    </row>
    <row r="3687" spans="1:39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4.9000000000000004</v>
      </c>
      <c r="AE3687">
        <f>MIS[[#This Row],[OrderAverageTradedPrice]]*MIS[[#This Row],[OrderQuantity]]</f>
        <v>431.25</v>
      </c>
      <c r="AF3687">
        <f>MIS[[#This Row],[LTP]]*MIS[[#This Row],[OrderQuantity]]</f>
        <v>367.5</v>
      </c>
      <c r="AG3687">
        <f>IF(MIS[[#This Row],[OrderSide]]="SELL",MIS[[#This Row],[VALUE]]-MIS[[#This Row],[LIVE_VALUE]],MIS[[#This Row],[LIVE_VALUE]]-MIS[[#This Row],[VALUE]])</f>
        <v>-63.75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NIFTY2552223750PE</v>
      </c>
      <c r="AJ3687" t="str">
        <f>IF(RIGHT(MIS[[#This Row],[Main/Hedge]],4)="MAIN","MAIN","HEDGE")</f>
        <v>HEDGE</v>
      </c>
      <c r="AK3687" t="str" cm="1">
        <f t="array" ref="AK3687">_xlfn._xlws.FILTER(Table4[Column1],ISNUMBER(SEARCH(Table4[Column1],MIS[[#This Row],[OrderUniqueIdentifier]])),"")</f>
        <v>NOTREND</v>
      </c>
      <c r="AL3687" t="str">
        <f>MIS[[#This Row],[Broker]]</f>
        <v>AR</v>
      </c>
      <c r="AM3687" t="str">
        <f>MIS[[#This Row],[ClientID]]</f>
        <v>JPF1N180</v>
      </c>
    </row>
    <row r="3688" spans="1:39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4.9000000000000004</v>
      </c>
      <c r="AE3688">
        <f>MIS[[#This Row],[OrderAverageTradedPrice]]*MIS[[#This Row],[OrderQuantity]]</f>
        <v>431.25</v>
      </c>
      <c r="AF3688">
        <f>MIS[[#This Row],[LTP]]*MIS[[#This Row],[OrderQuantity]]</f>
        <v>367.5</v>
      </c>
      <c r="AG3688">
        <f>IF(MIS[[#This Row],[OrderSide]]="SELL",MIS[[#This Row],[VALUE]]-MIS[[#This Row],[LIVE_VALUE]],MIS[[#This Row],[LIVE_VALUE]]-MIS[[#This Row],[VALUE]])</f>
        <v>-63.75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NIFTY2552223750PE</v>
      </c>
      <c r="AJ3688" t="str">
        <f>IF(RIGHT(MIS[[#This Row],[Main/Hedge]],4)="MAIN","MAIN","HEDGE")</f>
        <v>HEDGE</v>
      </c>
      <c r="AK3688" t="str" cm="1">
        <f t="array" ref="AK3688">_xlfn._xlws.FILTER(Table4[Column1],ISNUMBER(SEARCH(Table4[Column1],MIS[[#This Row],[OrderUniqueIdentifier]])),"")</f>
        <v>NOTREND</v>
      </c>
      <c r="AL3688" t="str">
        <f>MIS[[#This Row],[Broker]]</f>
        <v>AR</v>
      </c>
      <c r="AM3688" t="str">
        <f>MIS[[#This Row],[ClientID]]</f>
        <v>JPF1P112</v>
      </c>
    </row>
    <row r="3689" spans="1:39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2.15</v>
      </c>
      <c r="AE3689">
        <f>MIS[[#This Row],[OrderAverageTradedPrice]]*MIS[[#This Row],[OrderQuantity]]</f>
        <v>187.5</v>
      </c>
      <c r="AF3689">
        <f>MIS[[#This Row],[LTP]]*MIS[[#This Row],[OrderQuantity]]</f>
        <v>161.25</v>
      </c>
      <c r="AG3689">
        <f>IF(MIS[[#This Row],[OrderSide]]="SELL",MIS[[#This Row],[VALUE]]-MIS[[#This Row],[LIVE_VALUE]],MIS[[#This Row],[LIVE_VALUE]]-MIS[[#This Row],[VALUE]])</f>
        <v>-26.25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NIFTY2552226350CE</v>
      </c>
      <c r="AJ3689" t="str">
        <f>IF(RIGHT(MIS[[#This Row],[Main/Hedge]],4)="MAIN","MAIN","HEDGE")</f>
        <v>HEDGE</v>
      </c>
      <c r="AK3689" t="str" cm="1">
        <f t="array" ref="AK3689">_xlfn._xlws.FILTER(Table4[Column1],ISNUMBER(SEARCH(Table4[Column1],MIS[[#This Row],[OrderUniqueIdentifier]])),"")</f>
        <v>NOTREND</v>
      </c>
      <c r="AL3689" t="str">
        <f>MIS[[#This Row],[Broker]]</f>
        <v>AR</v>
      </c>
      <c r="AM3689" t="str">
        <f>MIS[[#This Row],[ClientID]]</f>
        <v>JPF1R134</v>
      </c>
    </row>
    <row r="3690" spans="1:39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4.9000000000000004</v>
      </c>
      <c r="AE3690">
        <f>MIS[[#This Row],[OrderAverageTradedPrice]]*MIS[[#This Row],[OrderQuantity]]</f>
        <v>431.25</v>
      </c>
      <c r="AF3690">
        <f>MIS[[#This Row],[LTP]]*MIS[[#This Row],[OrderQuantity]]</f>
        <v>367.5</v>
      </c>
      <c r="AG3690">
        <f>IF(MIS[[#This Row],[OrderSide]]="SELL",MIS[[#This Row],[VALUE]]-MIS[[#This Row],[LIVE_VALUE]],MIS[[#This Row],[LIVE_VALUE]]-MIS[[#This Row],[VALUE]])</f>
        <v>-63.75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NIFTY2552223750PE</v>
      </c>
      <c r="AJ3690" t="str">
        <f>IF(RIGHT(MIS[[#This Row],[Main/Hedge]],4)="MAIN","MAIN","HEDGE")</f>
        <v>HEDGE</v>
      </c>
      <c r="AK3690" t="str" cm="1">
        <f t="array" ref="AK3690">_xlfn._xlws.FILTER(Table4[Column1],ISNUMBER(SEARCH(Table4[Column1],MIS[[#This Row],[OrderUniqueIdentifier]])),"")</f>
        <v>NOTREND</v>
      </c>
      <c r="AL3690" t="str">
        <f>MIS[[#This Row],[Broker]]</f>
        <v>AR</v>
      </c>
      <c r="AM3690" t="str">
        <f>MIS[[#This Row],[ClientID]]</f>
        <v>JPF1R134</v>
      </c>
    </row>
    <row r="3691" spans="1:39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2.15</v>
      </c>
      <c r="AE3691">
        <f>MIS[[#This Row],[OrderAverageTradedPrice]]*MIS[[#This Row],[OrderQuantity]]</f>
        <v>1125</v>
      </c>
      <c r="AF3691">
        <f>MIS[[#This Row],[LTP]]*MIS[[#This Row],[OrderQuantity]]</f>
        <v>967.5</v>
      </c>
      <c r="AG3691">
        <f>IF(MIS[[#This Row],[OrderSide]]="SELL",MIS[[#This Row],[VALUE]]-MIS[[#This Row],[LIVE_VALUE]],MIS[[#This Row],[LIVE_VALUE]]-MIS[[#This Row],[VALUE]])</f>
        <v>-157.5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NIFTY2552226350CE</v>
      </c>
      <c r="AJ3691" t="str">
        <f>IF(RIGHT(MIS[[#This Row],[Main/Hedge]],4)="MAIN","MAIN","HEDGE")</f>
        <v>HEDGE</v>
      </c>
      <c r="AK3691" t="str" cm="1">
        <f t="array" ref="AK3691">_xlfn._xlws.FILTER(Table4[Column1],ISNUMBER(SEARCH(Table4[Column1],MIS[[#This Row],[OrderUniqueIdentifier]])),"")</f>
        <v>NOTREND</v>
      </c>
      <c r="AL3691" t="str">
        <f>MIS[[#This Row],[Broker]]</f>
        <v>AR</v>
      </c>
      <c r="AM3691" t="str">
        <f>MIS[[#This Row],[ClientID]]</f>
        <v>JPF1R197</v>
      </c>
    </row>
    <row r="3692" spans="1:39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2.15</v>
      </c>
      <c r="AE3692">
        <f>MIS[[#This Row],[OrderAverageTradedPrice]]*MIS[[#This Row],[OrderQuantity]]</f>
        <v>187.5</v>
      </c>
      <c r="AF3692">
        <f>MIS[[#This Row],[LTP]]*MIS[[#This Row],[OrderQuantity]]</f>
        <v>161.25</v>
      </c>
      <c r="AG3692">
        <f>IF(MIS[[#This Row],[OrderSide]]="SELL",MIS[[#This Row],[VALUE]]-MIS[[#This Row],[LIVE_VALUE]],MIS[[#This Row],[LIVE_VALUE]]-MIS[[#This Row],[VALUE]])</f>
        <v>-26.25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NIFTY2552226350CE</v>
      </c>
      <c r="AJ3692" t="str">
        <f>IF(RIGHT(MIS[[#This Row],[Main/Hedge]],4)="MAIN","MAIN","HEDGE")</f>
        <v>HEDGE</v>
      </c>
      <c r="AK3692" t="str" cm="1">
        <f t="array" ref="AK3692">_xlfn._xlws.FILTER(Table4[Column1],ISNUMBER(SEARCH(Table4[Column1],MIS[[#This Row],[OrderUniqueIdentifier]])),"")</f>
        <v>NOTREND</v>
      </c>
      <c r="AL3692" t="str">
        <f>MIS[[#This Row],[Broker]]</f>
        <v>AR</v>
      </c>
      <c r="AM3692" t="str">
        <f>MIS[[#This Row],[ClientID]]</f>
        <v>JPF1R199</v>
      </c>
    </row>
    <row r="3693" spans="1:39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2.15</v>
      </c>
      <c r="AE3693">
        <f>MIS[[#This Row],[OrderAverageTradedPrice]]*MIS[[#This Row],[OrderQuantity]]</f>
        <v>562.5</v>
      </c>
      <c r="AF3693">
        <f>MIS[[#This Row],[LTP]]*MIS[[#This Row],[OrderQuantity]]</f>
        <v>483.75</v>
      </c>
      <c r="AG3693">
        <f>IF(MIS[[#This Row],[OrderSide]]="SELL",MIS[[#This Row],[VALUE]]-MIS[[#This Row],[LIVE_VALUE]],MIS[[#This Row],[LIVE_VALUE]]-MIS[[#This Row],[VALUE]])</f>
        <v>-78.75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NIFTY2552226350CE</v>
      </c>
      <c r="AJ3693" t="str">
        <f>IF(RIGHT(MIS[[#This Row],[Main/Hedge]],4)="MAIN","MAIN","HEDGE")</f>
        <v>HEDGE</v>
      </c>
      <c r="AK3693" t="str" cm="1">
        <f t="array" ref="AK3693">_xlfn._xlws.FILTER(Table4[Column1],ISNUMBER(SEARCH(Table4[Column1],MIS[[#This Row],[OrderUniqueIdentifier]])),"")</f>
        <v>NOTREND</v>
      </c>
      <c r="AL3693" t="str">
        <f>MIS[[#This Row],[Broker]]</f>
        <v>AR</v>
      </c>
      <c r="AM3693" t="str">
        <f>MIS[[#This Row],[ClientID]]</f>
        <v>JPF1R202</v>
      </c>
    </row>
    <row r="3694" spans="1:39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2.15</v>
      </c>
      <c r="AE3694">
        <f>MIS[[#This Row],[OrderAverageTradedPrice]]*MIS[[#This Row],[OrderQuantity]]</f>
        <v>187.5</v>
      </c>
      <c r="AF3694">
        <f>MIS[[#This Row],[LTP]]*MIS[[#This Row],[OrderQuantity]]</f>
        <v>161.25</v>
      </c>
      <c r="AG3694">
        <f>IF(MIS[[#This Row],[OrderSide]]="SELL",MIS[[#This Row],[VALUE]]-MIS[[#This Row],[LIVE_VALUE]],MIS[[#This Row],[LIVE_VALUE]]-MIS[[#This Row],[VALUE]])</f>
        <v>-26.25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NIFTY2552226350CE</v>
      </c>
      <c r="AJ3694" t="str">
        <f>IF(RIGHT(MIS[[#This Row],[Main/Hedge]],4)="MAIN","MAIN","HEDGE")</f>
        <v>HEDGE</v>
      </c>
      <c r="AK3694" t="str" cm="1">
        <f t="array" ref="AK3694">_xlfn._xlws.FILTER(Table4[Column1],ISNUMBER(SEARCH(Table4[Column1],MIS[[#This Row],[OrderUniqueIdentifier]])),"")</f>
        <v>NOTREND</v>
      </c>
      <c r="AL3694" t="str">
        <f>MIS[[#This Row],[Broker]]</f>
        <v>AR</v>
      </c>
      <c r="AM3694" t="str">
        <f>MIS[[#This Row],[ClientID]]</f>
        <v>JPF1S138</v>
      </c>
    </row>
    <row r="3695" spans="1:39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2.15</v>
      </c>
      <c r="AE3695">
        <f>MIS[[#This Row],[OrderAverageTradedPrice]]*MIS[[#This Row],[OrderQuantity]]</f>
        <v>187.5</v>
      </c>
      <c r="AF3695">
        <f>MIS[[#This Row],[LTP]]*MIS[[#This Row],[OrderQuantity]]</f>
        <v>161.25</v>
      </c>
      <c r="AG3695">
        <f>IF(MIS[[#This Row],[OrderSide]]="SELL",MIS[[#This Row],[VALUE]]-MIS[[#This Row],[LIVE_VALUE]],MIS[[#This Row],[LIVE_VALUE]]-MIS[[#This Row],[VALUE]])</f>
        <v>-26.25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NIFTY2552226350CE</v>
      </c>
      <c r="AJ3695" t="str">
        <f>IF(RIGHT(MIS[[#This Row],[Main/Hedge]],4)="MAIN","MAIN","HEDGE")</f>
        <v>HEDGE</v>
      </c>
      <c r="AK3695" t="str" cm="1">
        <f t="array" ref="AK3695">_xlfn._xlws.FILTER(Table4[Column1],ISNUMBER(SEARCH(Table4[Column1],MIS[[#This Row],[OrderUniqueIdentifier]])),"")</f>
        <v>NOTREND</v>
      </c>
      <c r="AL3695" t="str">
        <f>MIS[[#This Row],[Broker]]</f>
        <v>AR</v>
      </c>
      <c r="AM3695" t="str">
        <f>MIS[[#This Row],[ClientID]]</f>
        <v>JPF1V164</v>
      </c>
    </row>
    <row r="3696" spans="1:39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2.15</v>
      </c>
      <c r="AE3696">
        <f>MIS[[#This Row],[OrderAverageTradedPrice]]*MIS[[#This Row],[OrderQuantity]]</f>
        <v>187.5</v>
      </c>
      <c r="AF3696">
        <f>MIS[[#This Row],[LTP]]*MIS[[#This Row],[OrderQuantity]]</f>
        <v>161.25</v>
      </c>
      <c r="AG3696">
        <f>IF(MIS[[#This Row],[OrderSide]]="SELL",MIS[[#This Row],[VALUE]]-MIS[[#This Row],[LIVE_VALUE]],MIS[[#This Row],[LIVE_VALUE]]-MIS[[#This Row],[VALUE]])</f>
        <v>-26.25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NIFTY2552226350CE</v>
      </c>
      <c r="AJ3696" t="str">
        <f>IF(RIGHT(MIS[[#This Row],[Main/Hedge]],4)="MAIN","MAIN","HEDGE")</f>
        <v>HEDGE</v>
      </c>
      <c r="AK3696" t="str" cm="1">
        <f t="array" ref="AK3696">_xlfn._xlws.FILTER(Table4[Column1],ISNUMBER(SEARCH(Table4[Column1],MIS[[#This Row],[OrderUniqueIdentifier]])),"")</f>
        <v>NOTREND</v>
      </c>
      <c r="AL3696" t="str">
        <f>MIS[[#This Row],[Broker]]</f>
        <v>AR</v>
      </c>
      <c r="AM3696" t="str">
        <f>MIS[[#This Row],[ClientID]]</f>
        <v>JPP032</v>
      </c>
    </row>
    <row r="3697" spans="1:39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4.9000000000000004</v>
      </c>
      <c r="AE3697">
        <f>MIS[[#This Row],[OrderAverageTradedPrice]]*MIS[[#This Row],[OrderQuantity]]</f>
        <v>431.25</v>
      </c>
      <c r="AF3697">
        <f>MIS[[#This Row],[LTP]]*MIS[[#This Row],[OrderQuantity]]</f>
        <v>367.5</v>
      </c>
      <c r="AG3697">
        <f>IF(MIS[[#This Row],[OrderSide]]="SELL",MIS[[#This Row],[VALUE]]-MIS[[#This Row],[LIVE_VALUE]],MIS[[#This Row],[LIVE_VALUE]]-MIS[[#This Row],[VALUE]])</f>
        <v>-63.75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NIFTY2552223750PE</v>
      </c>
      <c r="AJ3697" t="str">
        <f>IF(RIGHT(MIS[[#This Row],[Main/Hedge]],4)="MAIN","MAIN","HEDGE")</f>
        <v>HEDGE</v>
      </c>
      <c r="AK3697" t="str" cm="1">
        <f t="array" ref="AK3697">_xlfn._xlws.FILTER(Table4[Column1],ISNUMBER(SEARCH(Table4[Column1],MIS[[#This Row],[OrderUniqueIdentifier]])),"")</f>
        <v>NOTREND</v>
      </c>
      <c r="AL3697" t="str">
        <f>MIS[[#This Row],[Broker]]</f>
        <v>AR</v>
      </c>
      <c r="AM3697" t="str">
        <f>MIS[[#This Row],[ClientID]]</f>
        <v>JPS7N102</v>
      </c>
    </row>
    <row r="3698" spans="1:39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2.15</v>
      </c>
      <c r="AE3698">
        <f>MIS[[#This Row],[OrderAverageTradedPrice]]*MIS[[#This Row],[OrderQuantity]]</f>
        <v>562.5</v>
      </c>
      <c r="AF3698">
        <f>MIS[[#This Row],[LTP]]*MIS[[#This Row],[OrderQuantity]]</f>
        <v>483.75</v>
      </c>
      <c r="AG3698">
        <f>IF(MIS[[#This Row],[OrderSide]]="SELL",MIS[[#This Row],[VALUE]]-MIS[[#This Row],[LIVE_VALUE]],MIS[[#This Row],[LIVE_VALUE]]-MIS[[#This Row],[VALUE]])</f>
        <v>-78.75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NIFTY2552226350CE</v>
      </c>
      <c r="AJ3698" t="str">
        <f>IF(RIGHT(MIS[[#This Row],[Main/Hedge]],4)="MAIN","MAIN","HEDGE")</f>
        <v>HEDGE</v>
      </c>
      <c r="AK3698" t="str" cm="1">
        <f t="array" ref="AK3698">_xlfn._xlws.FILTER(Table4[Column1],ISNUMBER(SEARCH(Table4[Column1],MIS[[#This Row],[OrderUniqueIdentifier]])),"")</f>
        <v>NOTREND</v>
      </c>
      <c r="AL3698" t="str">
        <f>MIS[[#This Row],[Broker]]</f>
        <v>MO</v>
      </c>
      <c r="AM3698" t="str">
        <f>MIS[[#This Row],[ClientID]]</f>
        <v>FINE1F02</v>
      </c>
    </row>
    <row r="3699" spans="1:39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4.9000000000000004</v>
      </c>
      <c r="AE3699">
        <f>MIS[[#This Row],[OrderAverageTradedPrice]]*MIS[[#This Row],[OrderQuantity]]</f>
        <v>1293.75</v>
      </c>
      <c r="AF3699">
        <f>MIS[[#This Row],[LTP]]*MIS[[#This Row],[OrderQuantity]]</f>
        <v>1102.5</v>
      </c>
      <c r="AG3699">
        <f>IF(MIS[[#This Row],[OrderSide]]="SELL",MIS[[#This Row],[VALUE]]-MIS[[#This Row],[LIVE_VALUE]],MIS[[#This Row],[LIVE_VALUE]]-MIS[[#This Row],[VALUE]])</f>
        <v>-191.25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NIFTY2552223750PE</v>
      </c>
      <c r="AJ3699" t="str">
        <f>IF(RIGHT(MIS[[#This Row],[Main/Hedge]],4)="MAIN","MAIN","HEDGE")</f>
        <v>HEDGE</v>
      </c>
      <c r="AK3699" t="str" cm="1">
        <f t="array" ref="AK3699">_xlfn._xlws.FILTER(Table4[Column1],ISNUMBER(SEARCH(Table4[Column1],MIS[[#This Row],[OrderUniqueIdentifier]])),"")</f>
        <v>NOTREND</v>
      </c>
      <c r="AL3699" t="str">
        <f>MIS[[#This Row],[Broker]]</f>
        <v>MO</v>
      </c>
      <c r="AM3699" t="str">
        <f>MIS[[#This Row],[ClientID]]</f>
        <v>FINE1F02</v>
      </c>
    </row>
    <row r="3700" spans="1:39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2.15</v>
      </c>
      <c r="AE3700">
        <f>MIS[[#This Row],[OrderAverageTradedPrice]]*MIS[[#This Row],[OrderQuantity]]</f>
        <v>562.5</v>
      </c>
      <c r="AF3700">
        <f>MIS[[#This Row],[LTP]]*MIS[[#This Row],[OrderQuantity]]</f>
        <v>483.75</v>
      </c>
      <c r="AG3700">
        <f>IF(MIS[[#This Row],[OrderSide]]="SELL",MIS[[#This Row],[VALUE]]-MIS[[#This Row],[LIVE_VALUE]],MIS[[#This Row],[LIVE_VALUE]]-MIS[[#This Row],[VALUE]])</f>
        <v>-78.75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NIFTY2552226350CE</v>
      </c>
      <c r="AJ3700" t="str">
        <f>IF(RIGHT(MIS[[#This Row],[Main/Hedge]],4)="MAIN","MAIN","HEDGE")</f>
        <v>HEDGE</v>
      </c>
      <c r="AK3700" t="str" cm="1">
        <f t="array" ref="AK3700">_xlfn._xlws.FILTER(Table4[Column1],ISNUMBER(SEARCH(Table4[Column1],MIS[[#This Row],[OrderUniqueIdentifier]])),"")</f>
        <v>NOTREND</v>
      </c>
      <c r="AL3700" t="str">
        <f>MIS[[#This Row],[Broker]]</f>
        <v>MO</v>
      </c>
      <c r="AM3700" t="str">
        <f>MIS[[#This Row],[ClientID]]</f>
        <v>OMDLAS1215</v>
      </c>
    </row>
    <row r="3701" spans="1:39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4.9000000000000004</v>
      </c>
      <c r="AE3701">
        <f>MIS[[#This Row],[OrderAverageTradedPrice]]*MIS[[#This Row],[OrderQuantity]]</f>
        <v>1293.75</v>
      </c>
      <c r="AF3701">
        <f>MIS[[#This Row],[LTP]]*MIS[[#This Row],[OrderQuantity]]</f>
        <v>1102.5</v>
      </c>
      <c r="AG3701">
        <f>IF(MIS[[#This Row],[OrderSide]]="SELL",MIS[[#This Row],[VALUE]]-MIS[[#This Row],[LIVE_VALUE]],MIS[[#This Row],[LIVE_VALUE]]-MIS[[#This Row],[VALUE]])</f>
        <v>-191.25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NIFTY2552223750PE</v>
      </c>
      <c r="AJ3701" t="str">
        <f>IF(RIGHT(MIS[[#This Row],[Main/Hedge]],4)="MAIN","MAIN","HEDGE")</f>
        <v>HEDGE</v>
      </c>
      <c r="AK3701" t="str" cm="1">
        <f t="array" ref="AK3701">_xlfn._xlws.FILTER(Table4[Column1],ISNUMBER(SEARCH(Table4[Column1],MIS[[#This Row],[OrderUniqueIdentifier]])),"")</f>
        <v>NOTREND</v>
      </c>
      <c r="AL3701" t="str">
        <f>MIS[[#This Row],[Broker]]</f>
        <v>MO</v>
      </c>
      <c r="AM3701" t="str">
        <f>MIS[[#This Row],[ClientID]]</f>
        <v>OMDLAS1215</v>
      </c>
    </row>
    <row r="3702" spans="1:39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2.15</v>
      </c>
      <c r="AE3702">
        <f>MIS[[#This Row],[OrderAverageTradedPrice]]*MIS[[#This Row],[OrderQuantity]]</f>
        <v>750</v>
      </c>
      <c r="AF3702">
        <f>MIS[[#This Row],[LTP]]*MIS[[#This Row],[OrderQuantity]]</f>
        <v>645</v>
      </c>
      <c r="AG3702">
        <f>IF(MIS[[#This Row],[OrderSide]]="SELL",MIS[[#This Row],[VALUE]]-MIS[[#This Row],[LIVE_VALUE]],MIS[[#This Row],[LIVE_VALUE]]-MIS[[#This Row],[VALUE]])</f>
        <v>-105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NIFTY2552226350CE</v>
      </c>
      <c r="AJ3702" t="str">
        <f>IF(RIGHT(MIS[[#This Row],[Main/Hedge]],4)="MAIN","MAIN","HEDGE")</f>
        <v>HEDGE</v>
      </c>
      <c r="AK3702" t="str" cm="1">
        <f t="array" ref="AK3702">_xlfn._xlws.FILTER(Table4[Column1],ISNUMBER(SEARCH(Table4[Column1],MIS[[#This Row],[OrderUniqueIdentifier]])),"")</f>
        <v>NOTREND</v>
      </c>
      <c r="AL3702" t="str">
        <f>MIS[[#This Row],[Broker]]</f>
        <v>MO</v>
      </c>
      <c r="AM3702" t="str">
        <f>MIS[[#This Row],[ClientID]]</f>
        <v>OMDLAS1225</v>
      </c>
    </row>
    <row r="3703" spans="1:39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4.9000000000000004</v>
      </c>
      <c r="AE3703">
        <f>MIS[[#This Row],[OrderAverageTradedPrice]]*MIS[[#This Row],[OrderQuantity]]</f>
        <v>1725</v>
      </c>
      <c r="AF3703">
        <f>MIS[[#This Row],[LTP]]*MIS[[#This Row],[OrderQuantity]]</f>
        <v>1470</v>
      </c>
      <c r="AG3703">
        <f>IF(MIS[[#This Row],[OrderSide]]="SELL",MIS[[#This Row],[VALUE]]-MIS[[#This Row],[LIVE_VALUE]],MIS[[#This Row],[LIVE_VALUE]]-MIS[[#This Row],[VALUE]])</f>
        <v>-255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NIFTY2552223750PE</v>
      </c>
      <c r="AJ3703" t="str">
        <f>IF(RIGHT(MIS[[#This Row],[Main/Hedge]],4)="MAIN","MAIN","HEDGE")</f>
        <v>HEDGE</v>
      </c>
      <c r="AK3703" t="str" cm="1">
        <f t="array" ref="AK3703">_xlfn._xlws.FILTER(Table4[Column1],ISNUMBER(SEARCH(Table4[Column1],MIS[[#This Row],[OrderUniqueIdentifier]])),"")</f>
        <v>NOTREND</v>
      </c>
      <c r="AL3703" t="str">
        <f>MIS[[#This Row],[Broker]]</f>
        <v>MO</v>
      </c>
      <c r="AM3703" t="str">
        <f>MIS[[#This Row],[ClientID]]</f>
        <v>OMDLAS1225</v>
      </c>
    </row>
    <row r="3704" spans="1:39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4.9000000000000004</v>
      </c>
      <c r="AE3704">
        <f>MIS[[#This Row],[OrderAverageTradedPrice]]*MIS[[#This Row],[OrderQuantity]]</f>
        <v>1725</v>
      </c>
      <c r="AF3704">
        <f>MIS[[#This Row],[LTP]]*MIS[[#This Row],[OrderQuantity]]</f>
        <v>1470</v>
      </c>
      <c r="AG3704">
        <f>IF(MIS[[#This Row],[OrderSide]]="SELL",MIS[[#This Row],[VALUE]]-MIS[[#This Row],[LIVE_VALUE]],MIS[[#This Row],[LIVE_VALUE]]-MIS[[#This Row],[VALUE]])</f>
        <v>-255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NIFTY2552223750PE</v>
      </c>
      <c r="AJ3704" t="str">
        <f>IF(RIGHT(MIS[[#This Row],[Main/Hedge]],4)="MAIN","MAIN","HEDGE")</f>
        <v>HEDGE</v>
      </c>
      <c r="AK3704" t="str" cm="1">
        <f t="array" ref="AK3704">_xlfn._xlws.FILTER(Table4[Column1],ISNUMBER(SEARCH(Table4[Column1],MIS[[#This Row],[OrderUniqueIdentifier]])),"")</f>
        <v>NOTREND</v>
      </c>
      <c r="AL3704" t="str">
        <f>MIS[[#This Row],[Broker]]</f>
        <v>MO</v>
      </c>
      <c r="AM3704" t="str">
        <f>MIS[[#This Row],[ClientID]]</f>
        <v>OMDLAS1226</v>
      </c>
    </row>
    <row r="3705" spans="1:39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2.15</v>
      </c>
      <c r="AE3705">
        <f>MIS[[#This Row],[OrderAverageTradedPrice]]*MIS[[#This Row],[OrderQuantity]]</f>
        <v>1125</v>
      </c>
      <c r="AF3705">
        <f>MIS[[#This Row],[LTP]]*MIS[[#This Row],[OrderQuantity]]</f>
        <v>967.5</v>
      </c>
      <c r="AG3705">
        <f>IF(MIS[[#This Row],[OrderSide]]="SELL",MIS[[#This Row],[VALUE]]-MIS[[#This Row],[LIVE_VALUE]],MIS[[#This Row],[LIVE_VALUE]]-MIS[[#This Row],[VALUE]])</f>
        <v>-157.5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NIFTY2552226350CE</v>
      </c>
      <c r="AJ3705" t="str">
        <f>IF(RIGHT(MIS[[#This Row],[Main/Hedge]],4)="MAIN","MAIN","HEDGE")</f>
        <v>HEDGE</v>
      </c>
      <c r="AK3705" t="str" cm="1">
        <f t="array" ref="AK3705">_xlfn._xlws.FILTER(Table4[Column1],ISNUMBER(SEARCH(Table4[Column1],MIS[[#This Row],[OrderUniqueIdentifier]])),"")</f>
        <v>NOTREND</v>
      </c>
      <c r="AL3705" t="str">
        <f>MIS[[#This Row],[Broker]]</f>
        <v>MO</v>
      </c>
      <c r="AM3705" t="str">
        <f>MIS[[#This Row],[ClientID]]</f>
        <v>OMDLAS1229</v>
      </c>
    </row>
    <row r="3706" spans="1:39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4.9000000000000004</v>
      </c>
      <c r="AE3706">
        <f>MIS[[#This Row],[OrderAverageTradedPrice]]*MIS[[#This Row],[OrderQuantity]]</f>
        <v>2587.5</v>
      </c>
      <c r="AF3706">
        <f>MIS[[#This Row],[LTP]]*MIS[[#This Row],[OrderQuantity]]</f>
        <v>2205</v>
      </c>
      <c r="AG3706">
        <f>IF(MIS[[#This Row],[OrderSide]]="SELL",MIS[[#This Row],[VALUE]]-MIS[[#This Row],[LIVE_VALUE]],MIS[[#This Row],[LIVE_VALUE]]-MIS[[#This Row],[VALUE]])</f>
        <v>-382.5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NIFTY2552223750PE</v>
      </c>
      <c r="AJ3706" t="str">
        <f>IF(RIGHT(MIS[[#This Row],[Main/Hedge]],4)="MAIN","MAIN","HEDGE")</f>
        <v>HEDGE</v>
      </c>
      <c r="AK3706" t="str" cm="1">
        <f t="array" ref="AK3706">_xlfn._xlws.FILTER(Table4[Column1],ISNUMBER(SEARCH(Table4[Column1],MIS[[#This Row],[OrderUniqueIdentifier]])),"")</f>
        <v>NOTREND</v>
      </c>
      <c r="AL3706" t="str">
        <f>MIS[[#This Row],[Broker]]</f>
        <v>MO</v>
      </c>
      <c r="AM3706" t="str">
        <f>MIS[[#This Row],[ClientID]]</f>
        <v>OMDLAS1229</v>
      </c>
    </row>
    <row r="3707" spans="1:39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2.15</v>
      </c>
      <c r="AE3707">
        <f>MIS[[#This Row],[OrderAverageTradedPrice]]*MIS[[#This Row],[OrderQuantity]]</f>
        <v>187.5</v>
      </c>
      <c r="AF3707">
        <f>MIS[[#This Row],[LTP]]*MIS[[#This Row],[OrderQuantity]]</f>
        <v>161.25</v>
      </c>
      <c r="AG3707">
        <f>IF(MIS[[#This Row],[OrderSide]]="SELL",MIS[[#This Row],[VALUE]]-MIS[[#This Row],[LIVE_VALUE]],MIS[[#This Row],[LIVE_VALUE]]-MIS[[#This Row],[VALUE]])</f>
        <v>-26.25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NIFTY2552226350CE</v>
      </c>
      <c r="AJ3707" t="str">
        <f>IF(RIGHT(MIS[[#This Row],[Main/Hedge]],4)="MAIN","MAIN","HEDGE")</f>
        <v>HEDGE</v>
      </c>
      <c r="AK3707" t="str" cm="1">
        <f t="array" ref="AK3707">_xlfn._xlws.FILTER(Table4[Column1],ISNUMBER(SEARCH(Table4[Column1],MIS[[#This Row],[OrderUniqueIdentifier]])),"")</f>
        <v>NOTREND</v>
      </c>
      <c r="AL3707" t="str">
        <f>MIS[[#This Row],[Broker]]</f>
        <v>MO</v>
      </c>
      <c r="AM3707" t="str">
        <f>MIS[[#This Row],[ClientID]]</f>
        <v>OMDLAS1230</v>
      </c>
    </row>
    <row r="3708" spans="1:39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2.15</v>
      </c>
      <c r="AE3708">
        <f>MIS[[#This Row],[OrderAverageTradedPrice]]*MIS[[#This Row],[OrderQuantity]]</f>
        <v>1500</v>
      </c>
      <c r="AF3708">
        <f>MIS[[#This Row],[LTP]]*MIS[[#This Row],[OrderQuantity]]</f>
        <v>1290</v>
      </c>
      <c r="AG3708">
        <f>IF(MIS[[#This Row],[OrderSide]]="SELL",MIS[[#This Row],[VALUE]]-MIS[[#This Row],[LIVE_VALUE]],MIS[[#This Row],[LIVE_VALUE]]-MIS[[#This Row],[VALUE]])</f>
        <v>-210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NIFTY2552226350CE</v>
      </c>
      <c r="AJ3708" t="str">
        <f>IF(RIGHT(MIS[[#This Row],[Main/Hedge]],4)="MAIN","MAIN","HEDGE")</f>
        <v>HEDGE</v>
      </c>
      <c r="AK3708" t="str" cm="1">
        <f t="array" ref="AK3708">_xlfn._xlws.FILTER(Table4[Column1],ISNUMBER(SEARCH(Table4[Column1],MIS[[#This Row],[OrderUniqueIdentifier]])),"")</f>
        <v>NOTREND</v>
      </c>
      <c r="AL3708" t="str">
        <f>MIS[[#This Row],[Broker]]</f>
        <v>XTS</v>
      </c>
      <c r="AM3708" t="str">
        <f>MIS[[#This Row],[ClientID]]</f>
        <v>FIXAKE0000</v>
      </c>
    </row>
    <row r="3709" spans="1:39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2.15</v>
      </c>
      <c r="AE3709">
        <f>MIS[[#This Row],[OrderAverageTradedPrice]]*MIS[[#This Row],[OrderQuantity]]</f>
        <v>1312.5</v>
      </c>
      <c r="AF3709">
        <f>MIS[[#This Row],[LTP]]*MIS[[#This Row],[OrderQuantity]]</f>
        <v>1128.75</v>
      </c>
      <c r="AG3709">
        <f>IF(MIS[[#This Row],[OrderSide]]="SELL",MIS[[#This Row],[VALUE]]-MIS[[#This Row],[LIVE_VALUE]],MIS[[#This Row],[LIVE_VALUE]]-MIS[[#This Row],[VALUE]])</f>
        <v>-183.75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NIFTY2552226350CE</v>
      </c>
      <c r="AJ3709" t="str">
        <f>IF(RIGHT(MIS[[#This Row],[Main/Hedge]],4)="MAIN","MAIN","HEDGE")</f>
        <v>HEDGE</v>
      </c>
      <c r="AK3709" t="str" cm="1">
        <f t="array" ref="AK3709">_xlfn._xlws.FILTER(Table4[Column1],ISNUMBER(SEARCH(Table4[Column1],MIS[[#This Row],[OrderUniqueIdentifier]])),"")</f>
        <v>NOTREND</v>
      </c>
      <c r="AL3709" t="str">
        <f>MIS[[#This Row],[Broker]]</f>
        <v>AR</v>
      </c>
      <c r="AM3709" t="str">
        <f>MIS[[#This Row],[ClientID]]</f>
        <v>GKOHN3R110</v>
      </c>
    </row>
    <row r="3710" spans="1:39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2.15</v>
      </c>
      <c r="AE3710">
        <f>MIS[[#This Row],[OrderAverageTradedPrice]]*MIS[[#This Row],[OrderQuantity]]</f>
        <v>375</v>
      </c>
      <c r="AF3710">
        <f>MIS[[#This Row],[LTP]]*MIS[[#This Row],[OrderQuantity]]</f>
        <v>322.5</v>
      </c>
      <c r="AG3710">
        <f>IF(MIS[[#This Row],[OrderSide]]="SELL",MIS[[#This Row],[VALUE]]-MIS[[#This Row],[LIVE_VALUE]],MIS[[#This Row],[LIVE_VALUE]]-MIS[[#This Row],[VALUE]])</f>
        <v>-52.5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NIFTY2552226350CE</v>
      </c>
      <c r="AJ3710" t="str">
        <f>IF(RIGHT(MIS[[#This Row],[Main/Hedge]],4)="MAIN","MAIN","HEDGE")</f>
        <v>HEDGE</v>
      </c>
      <c r="AK3710" t="str" cm="1">
        <f t="array" ref="AK3710">_xlfn._xlws.FILTER(Table4[Column1],ISNUMBER(SEARCH(Table4[Column1],MIS[[#This Row],[OrderUniqueIdentifier]])),"")</f>
        <v>NOTREND</v>
      </c>
      <c r="AL3710" t="str">
        <f>MIS[[#This Row],[Broker]]</f>
        <v>AR</v>
      </c>
      <c r="AM3710" t="str">
        <f>MIS[[#This Row],[ClientID]]</f>
        <v>JPF1A119</v>
      </c>
    </row>
    <row r="3711" spans="1:39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2.15</v>
      </c>
      <c r="AE3711">
        <f>MIS[[#This Row],[OrderAverageTradedPrice]]*MIS[[#This Row],[OrderQuantity]]</f>
        <v>1312.5</v>
      </c>
      <c r="AF3711">
        <f>MIS[[#This Row],[LTP]]*MIS[[#This Row],[OrderQuantity]]</f>
        <v>1128.75</v>
      </c>
      <c r="AG3711">
        <f>IF(MIS[[#This Row],[OrderSide]]="SELL",MIS[[#This Row],[VALUE]]-MIS[[#This Row],[LIVE_VALUE]],MIS[[#This Row],[LIVE_VALUE]]-MIS[[#This Row],[VALUE]])</f>
        <v>-183.75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NIFTY2552226350CE</v>
      </c>
      <c r="AJ3711" t="str">
        <f>IF(RIGHT(MIS[[#This Row],[Main/Hedge]],4)="MAIN","MAIN","HEDGE")</f>
        <v>HEDGE</v>
      </c>
      <c r="AK3711" t="str" cm="1">
        <f t="array" ref="AK3711">_xlfn._xlws.FILTER(Table4[Column1],ISNUMBER(SEARCH(Table4[Column1],MIS[[#This Row],[OrderUniqueIdentifier]])),"")</f>
        <v>NOTREND</v>
      </c>
      <c r="AL3711" t="str">
        <f>MIS[[#This Row],[Broker]]</f>
        <v>AR</v>
      </c>
      <c r="AM3711" t="str">
        <f>MIS[[#This Row],[ClientID]]</f>
        <v>JPF1A197</v>
      </c>
    </row>
    <row r="3712" spans="1:39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4.9000000000000004</v>
      </c>
      <c r="AE3712">
        <f>MIS[[#This Row],[OrderAverageTradedPrice]]*MIS[[#This Row],[OrderQuantity]]</f>
        <v>3018.75</v>
      </c>
      <c r="AF3712">
        <f>MIS[[#This Row],[LTP]]*MIS[[#This Row],[OrderQuantity]]</f>
        <v>2572.5</v>
      </c>
      <c r="AG3712">
        <f>IF(MIS[[#This Row],[OrderSide]]="SELL",MIS[[#This Row],[VALUE]]-MIS[[#This Row],[LIVE_VALUE]],MIS[[#This Row],[LIVE_VALUE]]-MIS[[#This Row],[VALUE]])</f>
        <v>-446.25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NIFTY2552223750PE</v>
      </c>
      <c r="AJ3712" t="str">
        <f>IF(RIGHT(MIS[[#This Row],[Main/Hedge]],4)="MAIN","MAIN","HEDGE")</f>
        <v>HEDGE</v>
      </c>
      <c r="AK3712" t="str" cm="1">
        <f t="array" ref="AK3712">_xlfn._xlws.FILTER(Table4[Column1],ISNUMBER(SEARCH(Table4[Column1],MIS[[#This Row],[OrderUniqueIdentifier]])),"")</f>
        <v>NOTREND</v>
      </c>
      <c r="AL3712" t="str">
        <f>MIS[[#This Row],[Broker]]</f>
        <v>AR</v>
      </c>
      <c r="AM3712" t="str">
        <f>MIS[[#This Row],[ClientID]]</f>
        <v>JPF1A197</v>
      </c>
    </row>
    <row r="3713" spans="1:39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4.9000000000000004</v>
      </c>
      <c r="AE3713">
        <f>MIS[[#This Row],[OrderAverageTradedPrice]]*MIS[[#This Row],[OrderQuantity]]</f>
        <v>3018.75</v>
      </c>
      <c r="AF3713">
        <f>MIS[[#This Row],[LTP]]*MIS[[#This Row],[OrderQuantity]]</f>
        <v>2572.5</v>
      </c>
      <c r="AG3713">
        <f>IF(MIS[[#This Row],[OrderSide]]="SELL",MIS[[#This Row],[VALUE]]-MIS[[#This Row],[LIVE_VALUE]],MIS[[#This Row],[LIVE_VALUE]]-MIS[[#This Row],[VALUE]])</f>
        <v>-446.25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NIFTY2552223750PE</v>
      </c>
      <c r="AJ3713" t="str">
        <f>IF(RIGHT(MIS[[#This Row],[Main/Hedge]],4)="MAIN","MAIN","HEDGE")</f>
        <v>HEDGE</v>
      </c>
      <c r="AK3713" t="str" cm="1">
        <f t="array" ref="AK3713">_xlfn._xlws.FILTER(Table4[Column1],ISNUMBER(SEARCH(Table4[Column1],MIS[[#This Row],[OrderUniqueIdentifier]])),"")</f>
        <v>NOTREND</v>
      </c>
      <c r="AL3713" t="str">
        <f>MIS[[#This Row],[Broker]]</f>
        <v>AR</v>
      </c>
      <c r="AM3713" t="str">
        <f>MIS[[#This Row],[ClientID]]</f>
        <v>JPF1K110</v>
      </c>
    </row>
    <row r="3714" spans="1:39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2.15</v>
      </c>
      <c r="AE3714">
        <f>MIS[[#This Row],[OrderAverageTradedPrice]]*MIS[[#This Row],[OrderQuantity]]</f>
        <v>187.5</v>
      </c>
      <c r="AF3714">
        <f>MIS[[#This Row],[LTP]]*MIS[[#This Row],[OrderQuantity]]</f>
        <v>161.25</v>
      </c>
      <c r="AG3714">
        <f>IF(MIS[[#This Row],[OrderSide]]="SELL",MIS[[#This Row],[VALUE]]-MIS[[#This Row],[LIVE_VALUE]],MIS[[#This Row],[LIVE_VALUE]]-MIS[[#This Row],[VALUE]])</f>
        <v>-26.25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NIFTY2552226350CE</v>
      </c>
      <c r="AJ3714" t="str">
        <f>IF(RIGHT(MIS[[#This Row],[Main/Hedge]],4)="MAIN","MAIN","HEDGE")</f>
        <v>HEDGE</v>
      </c>
      <c r="AK3714" t="str" cm="1">
        <f t="array" ref="AK3714">_xlfn._xlws.FILTER(Table4[Column1],ISNUMBER(SEARCH(Table4[Column1],MIS[[#This Row],[OrderUniqueIdentifier]])),"")</f>
        <v>NOTREND</v>
      </c>
      <c r="AL3714" t="str">
        <f>MIS[[#This Row],[Broker]]</f>
        <v>AR</v>
      </c>
      <c r="AM3714" t="str">
        <f>MIS[[#This Row],[ClientID]]</f>
        <v>JPF1L103</v>
      </c>
    </row>
    <row r="3715" spans="1:39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2.15</v>
      </c>
      <c r="AE3715">
        <f>MIS[[#This Row],[OrderAverageTradedPrice]]*MIS[[#This Row],[OrderQuantity]]</f>
        <v>187.5</v>
      </c>
      <c r="AF3715">
        <f>MIS[[#This Row],[LTP]]*MIS[[#This Row],[OrderQuantity]]</f>
        <v>161.25</v>
      </c>
      <c r="AG3715">
        <f>IF(MIS[[#This Row],[OrderSide]]="SELL",MIS[[#This Row],[VALUE]]-MIS[[#This Row],[LIVE_VALUE]],MIS[[#This Row],[LIVE_VALUE]]-MIS[[#This Row],[VALUE]])</f>
        <v>-26.25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NIFTY2552226350CE</v>
      </c>
      <c r="AJ3715" t="str">
        <f>IF(RIGHT(MIS[[#This Row],[Main/Hedge]],4)="MAIN","MAIN","HEDGE")</f>
        <v>HEDGE</v>
      </c>
      <c r="AK3715" t="str" cm="1">
        <f t="array" ref="AK3715">_xlfn._xlws.FILTER(Table4[Column1],ISNUMBER(SEARCH(Table4[Column1],MIS[[#This Row],[OrderUniqueIdentifier]])),"")</f>
        <v>NOTREND</v>
      </c>
      <c r="AL3715" t="str">
        <f>MIS[[#This Row],[Broker]]</f>
        <v>AR</v>
      </c>
      <c r="AM3715" t="str">
        <f>MIS[[#This Row],[ClientID]]</f>
        <v>JPF1N173</v>
      </c>
    </row>
    <row r="3716" spans="1:39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2.15</v>
      </c>
      <c r="AE3716">
        <f>MIS[[#This Row],[OrderAverageTradedPrice]]*MIS[[#This Row],[OrderQuantity]]</f>
        <v>187.5</v>
      </c>
      <c r="AF3716">
        <f>MIS[[#This Row],[LTP]]*MIS[[#This Row],[OrderQuantity]]</f>
        <v>161.25</v>
      </c>
      <c r="AG3716">
        <f>IF(MIS[[#This Row],[OrderSide]]="SELL",MIS[[#This Row],[VALUE]]-MIS[[#This Row],[LIVE_VALUE]],MIS[[#This Row],[LIVE_VALUE]]-MIS[[#This Row],[VALUE]])</f>
        <v>-26.25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NIFTY2552226350CE</v>
      </c>
      <c r="AJ3716" t="str">
        <f>IF(RIGHT(MIS[[#This Row],[Main/Hedge]],4)="MAIN","MAIN","HEDGE")</f>
        <v>HEDGE</v>
      </c>
      <c r="AK3716" t="str" cm="1">
        <f t="array" ref="AK3716">_xlfn._xlws.FILTER(Table4[Column1],ISNUMBER(SEARCH(Table4[Column1],MIS[[#This Row],[OrderUniqueIdentifier]])),"")</f>
        <v>NOTREND</v>
      </c>
      <c r="AL3716" t="str">
        <f>MIS[[#This Row],[Broker]]</f>
        <v>AR</v>
      </c>
      <c r="AM3716" t="str">
        <f>MIS[[#This Row],[ClientID]]</f>
        <v>JPF1P165</v>
      </c>
    </row>
    <row r="3717" spans="1:39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4.9000000000000004</v>
      </c>
      <c r="AE3717">
        <f>MIS[[#This Row],[OrderAverageTradedPrice]]*MIS[[#This Row],[OrderQuantity]]</f>
        <v>2587.5</v>
      </c>
      <c r="AF3717">
        <f>MIS[[#This Row],[LTP]]*MIS[[#This Row],[OrderQuantity]]</f>
        <v>2205</v>
      </c>
      <c r="AG3717">
        <f>IF(MIS[[#This Row],[OrderSide]]="SELL",MIS[[#This Row],[VALUE]]-MIS[[#This Row],[LIVE_VALUE]],MIS[[#This Row],[LIVE_VALUE]]-MIS[[#This Row],[VALUE]])</f>
        <v>-382.5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NIFTY2552223750PE</v>
      </c>
      <c r="AJ3717" t="str">
        <f>IF(RIGHT(MIS[[#This Row],[Main/Hedge]],4)="MAIN","MAIN","HEDGE")</f>
        <v>HEDGE</v>
      </c>
      <c r="AK3717" t="str" cm="1">
        <f t="array" ref="AK3717">_xlfn._xlws.FILTER(Table4[Column1],ISNUMBER(SEARCH(Table4[Column1],MIS[[#This Row],[OrderUniqueIdentifier]])),"")</f>
        <v>NOTREND</v>
      </c>
      <c r="AL3717" t="str">
        <f>MIS[[#This Row],[Broker]]</f>
        <v>AR</v>
      </c>
      <c r="AM3717" t="str">
        <f>MIS[[#This Row],[ClientID]]</f>
        <v>JPF1R197</v>
      </c>
    </row>
    <row r="3718" spans="1:39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4.9000000000000004</v>
      </c>
      <c r="AE3718">
        <f>MIS[[#This Row],[OrderAverageTradedPrice]]*MIS[[#This Row],[OrderQuantity]]</f>
        <v>431.25</v>
      </c>
      <c r="AF3718">
        <f>MIS[[#This Row],[LTP]]*MIS[[#This Row],[OrderQuantity]]</f>
        <v>367.5</v>
      </c>
      <c r="AG3718">
        <f>IF(MIS[[#This Row],[OrderSide]]="SELL",MIS[[#This Row],[VALUE]]-MIS[[#This Row],[LIVE_VALUE]],MIS[[#This Row],[LIVE_VALUE]]-MIS[[#This Row],[VALUE]])</f>
        <v>-63.75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NIFTY2552223750PE</v>
      </c>
      <c r="AJ3718" t="str">
        <f>IF(RIGHT(MIS[[#This Row],[Main/Hedge]],4)="MAIN","MAIN","HEDGE")</f>
        <v>HEDGE</v>
      </c>
      <c r="AK3718" t="str" cm="1">
        <f t="array" ref="AK3718">_xlfn._xlws.FILTER(Table4[Column1],ISNUMBER(SEARCH(Table4[Column1],MIS[[#This Row],[OrderUniqueIdentifier]])),"")</f>
        <v>NOTREND</v>
      </c>
      <c r="AL3718" t="str">
        <f>MIS[[#This Row],[Broker]]</f>
        <v>AR</v>
      </c>
      <c r="AM3718" t="str">
        <f>MIS[[#This Row],[ClientID]]</f>
        <v>JPF1R199</v>
      </c>
    </row>
    <row r="3719" spans="1:39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4.9000000000000004</v>
      </c>
      <c r="AE3719">
        <f>MIS[[#This Row],[OrderAverageTradedPrice]]*MIS[[#This Row],[OrderQuantity]]</f>
        <v>1293.75</v>
      </c>
      <c r="AF3719">
        <f>MIS[[#This Row],[LTP]]*MIS[[#This Row],[OrderQuantity]]</f>
        <v>1102.5</v>
      </c>
      <c r="AG3719">
        <f>IF(MIS[[#This Row],[OrderSide]]="SELL",MIS[[#This Row],[VALUE]]-MIS[[#This Row],[LIVE_VALUE]],MIS[[#This Row],[LIVE_VALUE]]-MIS[[#This Row],[VALUE]])</f>
        <v>-191.25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NIFTY2552223750PE</v>
      </c>
      <c r="AJ3719" t="str">
        <f>IF(RIGHT(MIS[[#This Row],[Main/Hedge]],4)="MAIN","MAIN","HEDGE")</f>
        <v>HEDGE</v>
      </c>
      <c r="AK3719" t="str" cm="1">
        <f t="array" ref="AK3719">_xlfn._xlws.FILTER(Table4[Column1],ISNUMBER(SEARCH(Table4[Column1],MIS[[#This Row],[OrderUniqueIdentifier]])),"")</f>
        <v>NOTREND</v>
      </c>
      <c r="AL3719" t="str">
        <f>MIS[[#This Row],[Broker]]</f>
        <v>AR</v>
      </c>
      <c r="AM3719" t="str">
        <f>MIS[[#This Row],[ClientID]]</f>
        <v>JPF1R202</v>
      </c>
    </row>
    <row r="3720" spans="1:39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2.15</v>
      </c>
      <c r="AE3720">
        <f>MIS[[#This Row],[OrderAverageTradedPrice]]*MIS[[#This Row],[OrderQuantity]]</f>
        <v>1125</v>
      </c>
      <c r="AF3720">
        <f>MIS[[#This Row],[LTP]]*MIS[[#This Row],[OrderQuantity]]</f>
        <v>967.5</v>
      </c>
      <c r="AG3720">
        <f>IF(MIS[[#This Row],[OrderSide]]="SELL",MIS[[#This Row],[VALUE]]-MIS[[#This Row],[LIVE_VALUE]],MIS[[#This Row],[LIVE_VALUE]]-MIS[[#This Row],[VALUE]])</f>
        <v>-157.5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NIFTY2552226350CE</v>
      </c>
      <c r="AJ3720" t="str">
        <f>IF(RIGHT(MIS[[#This Row],[Main/Hedge]],4)="MAIN","MAIN","HEDGE")</f>
        <v>HEDGE</v>
      </c>
      <c r="AK3720" t="str" cm="1">
        <f t="array" ref="AK3720">_xlfn._xlws.FILTER(Table4[Column1],ISNUMBER(SEARCH(Table4[Column1],MIS[[#This Row],[OrderUniqueIdentifier]])),"")</f>
        <v>NOTREND</v>
      </c>
      <c r="AL3720" t="str">
        <f>MIS[[#This Row],[Broker]]</f>
        <v>AR</v>
      </c>
      <c r="AM3720" t="str">
        <f>MIS[[#This Row],[ClientID]]</f>
        <v>JPF1S132</v>
      </c>
    </row>
    <row r="3721" spans="1:39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4.9000000000000004</v>
      </c>
      <c r="AE3721">
        <f>MIS[[#This Row],[OrderAverageTradedPrice]]*MIS[[#This Row],[OrderQuantity]]</f>
        <v>431.25</v>
      </c>
      <c r="AF3721">
        <f>MIS[[#This Row],[LTP]]*MIS[[#This Row],[OrderQuantity]]</f>
        <v>367.5</v>
      </c>
      <c r="AG3721">
        <f>IF(MIS[[#This Row],[OrderSide]]="SELL",MIS[[#This Row],[VALUE]]-MIS[[#This Row],[LIVE_VALUE]],MIS[[#This Row],[LIVE_VALUE]]-MIS[[#This Row],[VALUE]])</f>
        <v>-63.75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NIFTY2552223750PE</v>
      </c>
      <c r="AJ3721" t="str">
        <f>IF(RIGHT(MIS[[#This Row],[Main/Hedge]],4)="MAIN","MAIN","HEDGE")</f>
        <v>HEDGE</v>
      </c>
      <c r="AK3721" t="str" cm="1">
        <f t="array" ref="AK3721">_xlfn._xlws.FILTER(Table4[Column1],ISNUMBER(SEARCH(Table4[Column1],MIS[[#This Row],[OrderUniqueIdentifier]])),"")</f>
        <v>NOTREND</v>
      </c>
      <c r="AL3721" t="str">
        <f>MIS[[#This Row],[Broker]]</f>
        <v>AR</v>
      </c>
      <c r="AM3721" t="str">
        <f>MIS[[#This Row],[ClientID]]</f>
        <v>JPF1S138</v>
      </c>
    </row>
    <row r="3722" spans="1:39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2.15</v>
      </c>
      <c r="AE3722">
        <f>MIS[[#This Row],[OrderAverageTradedPrice]]*MIS[[#This Row],[OrderQuantity]]</f>
        <v>937.5</v>
      </c>
      <c r="AF3722">
        <f>MIS[[#This Row],[LTP]]*MIS[[#This Row],[OrderQuantity]]</f>
        <v>806.25</v>
      </c>
      <c r="AG3722">
        <f>IF(MIS[[#This Row],[OrderSide]]="SELL",MIS[[#This Row],[VALUE]]-MIS[[#This Row],[LIVE_VALUE]],MIS[[#This Row],[LIVE_VALUE]]-MIS[[#This Row],[VALUE]])</f>
        <v>-131.25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NIFTY2552226350CE</v>
      </c>
      <c r="AJ3722" t="str">
        <f>IF(RIGHT(MIS[[#This Row],[Main/Hedge]],4)="MAIN","MAIN","HEDGE")</f>
        <v>HEDGE</v>
      </c>
      <c r="AK3722" t="str" cm="1">
        <f t="array" ref="AK3722">_xlfn._xlws.FILTER(Table4[Column1],ISNUMBER(SEARCH(Table4[Column1],MIS[[#This Row],[OrderUniqueIdentifier]])),"")</f>
        <v>NOTREND</v>
      </c>
      <c r="AL3722" t="str">
        <f>MIS[[#This Row],[Broker]]</f>
        <v>AR</v>
      </c>
      <c r="AM3722" t="str">
        <f>MIS[[#This Row],[ClientID]]</f>
        <v>JPF1S215</v>
      </c>
    </row>
    <row r="3723" spans="1:39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2.15</v>
      </c>
      <c r="AE3723">
        <f>MIS[[#This Row],[OrderAverageTradedPrice]]*MIS[[#This Row],[OrderQuantity]]</f>
        <v>187.5</v>
      </c>
      <c r="AF3723">
        <f>MIS[[#This Row],[LTP]]*MIS[[#This Row],[OrderQuantity]]</f>
        <v>161.25</v>
      </c>
      <c r="AG3723">
        <f>IF(MIS[[#This Row],[OrderSide]]="SELL",MIS[[#This Row],[VALUE]]-MIS[[#This Row],[LIVE_VALUE]],MIS[[#This Row],[LIVE_VALUE]]-MIS[[#This Row],[VALUE]])</f>
        <v>-26.25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NIFTY2552226350CE</v>
      </c>
      <c r="AJ3723" t="str">
        <f>IF(RIGHT(MIS[[#This Row],[Main/Hedge]],4)="MAIN","MAIN","HEDGE")</f>
        <v>HEDGE</v>
      </c>
      <c r="AK3723" t="str" cm="1">
        <f t="array" ref="AK3723">_xlfn._xlws.FILTER(Table4[Column1],ISNUMBER(SEARCH(Table4[Column1],MIS[[#This Row],[OrderUniqueIdentifier]])),"")</f>
        <v>NOTREND</v>
      </c>
      <c r="AL3723" t="str">
        <f>MIS[[#This Row],[Broker]]</f>
        <v>AR</v>
      </c>
      <c r="AM3723" t="str">
        <f>MIS[[#This Row],[ClientID]]</f>
        <v>JPF1S233</v>
      </c>
    </row>
    <row r="3724" spans="1:39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4.9000000000000004</v>
      </c>
      <c r="AE3724">
        <f>MIS[[#This Row],[OrderAverageTradedPrice]]*MIS[[#This Row],[OrderQuantity]]</f>
        <v>431.25</v>
      </c>
      <c r="AF3724">
        <f>MIS[[#This Row],[LTP]]*MIS[[#This Row],[OrderQuantity]]</f>
        <v>367.5</v>
      </c>
      <c r="AG3724">
        <f>IF(MIS[[#This Row],[OrderSide]]="SELL",MIS[[#This Row],[VALUE]]-MIS[[#This Row],[LIVE_VALUE]],MIS[[#This Row],[LIVE_VALUE]]-MIS[[#This Row],[VALUE]])</f>
        <v>-63.75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NIFTY2552223750PE</v>
      </c>
      <c r="AJ3724" t="str">
        <f>IF(RIGHT(MIS[[#This Row],[Main/Hedge]],4)="MAIN","MAIN","HEDGE")</f>
        <v>HEDGE</v>
      </c>
      <c r="AK3724" t="str" cm="1">
        <f t="array" ref="AK3724">_xlfn._xlws.FILTER(Table4[Column1],ISNUMBER(SEARCH(Table4[Column1],MIS[[#This Row],[OrderUniqueIdentifier]])),"")</f>
        <v>NOTREND</v>
      </c>
      <c r="AL3724" t="str">
        <f>MIS[[#This Row],[Broker]]</f>
        <v>AR</v>
      </c>
      <c r="AM3724" t="str">
        <f>MIS[[#This Row],[ClientID]]</f>
        <v>JPF1V164</v>
      </c>
    </row>
    <row r="3725" spans="1:39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2.15</v>
      </c>
      <c r="AE3725">
        <f>MIS[[#This Row],[OrderAverageTradedPrice]]*MIS[[#This Row],[OrderQuantity]]</f>
        <v>187.5</v>
      </c>
      <c r="AF3725">
        <f>MIS[[#This Row],[LTP]]*MIS[[#This Row],[OrderQuantity]]</f>
        <v>161.25</v>
      </c>
      <c r="AG3725">
        <f>IF(MIS[[#This Row],[OrderSide]]="SELL",MIS[[#This Row],[VALUE]]-MIS[[#This Row],[LIVE_VALUE]],MIS[[#This Row],[LIVE_VALUE]]-MIS[[#This Row],[VALUE]])</f>
        <v>-26.25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NIFTY2552226350CE</v>
      </c>
      <c r="AJ3725" t="str">
        <f>IF(RIGHT(MIS[[#This Row],[Main/Hedge]],4)="MAIN","MAIN","HEDGE")</f>
        <v>HEDGE</v>
      </c>
      <c r="AK3725" t="str" cm="1">
        <f t="array" ref="AK3725">_xlfn._xlws.FILTER(Table4[Column1],ISNUMBER(SEARCH(Table4[Column1],MIS[[#This Row],[OrderUniqueIdentifier]])),"")</f>
        <v>NOTREND</v>
      </c>
      <c r="AL3725" t="str">
        <f>MIS[[#This Row],[Broker]]</f>
        <v>AR</v>
      </c>
      <c r="AM3725" t="str">
        <f>MIS[[#This Row],[ClientID]]</f>
        <v>JPF1Y102</v>
      </c>
    </row>
    <row r="3726" spans="1:39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4.9000000000000004</v>
      </c>
      <c r="AE3726">
        <f>MIS[[#This Row],[OrderAverageTradedPrice]]*MIS[[#This Row],[OrderQuantity]]</f>
        <v>431.25</v>
      </c>
      <c r="AF3726">
        <f>MIS[[#This Row],[LTP]]*MIS[[#This Row],[OrderQuantity]]</f>
        <v>367.5</v>
      </c>
      <c r="AG3726">
        <f>IF(MIS[[#This Row],[OrderSide]]="SELL",MIS[[#This Row],[VALUE]]-MIS[[#This Row],[LIVE_VALUE]],MIS[[#This Row],[LIVE_VALUE]]-MIS[[#This Row],[VALUE]])</f>
        <v>-63.75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NIFTY2552223750PE</v>
      </c>
      <c r="AJ3726" t="str">
        <f>IF(RIGHT(MIS[[#This Row],[Main/Hedge]],4)="MAIN","MAIN","HEDGE")</f>
        <v>HEDGE</v>
      </c>
      <c r="AK3726" t="str" cm="1">
        <f t="array" ref="AK3726">_xlfn._xlws.FILTER(Table4[Column1],ISNUMBER(SEARCH(Table4[Column1],MIS[[#This Row],[OrderUniqueIdentifier]])),"")</f>
        <v>NOTREND</v>
      </c>
      <c r="AL3726" t="str">
        <f>MIS[[#This Row],[Broker]]</f>
        <v>AR</v>
      </c>
      <c r="AM3726" t="str">
        <f>MIS[[#This Row],[ClientID]]</f>
        <v>JPP032</v>
      </c>
    </row>
    <row r="3727" spans="1:39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2.15</v>
      </c>
      <c r="AE3727">
        <f>MIS[[#This Row],[OrderAverageTradedPrice]]*MIS[[#This Row],[OrderQuantity]]</f>
        <v>750</v>
      </c>
      <c r="AF3727">
        <f>MIS[[#This Row],[LTP]]*MIS[[#This Row],[OrderQuantity]]</f>
        <v>645</v>
      </c>
      <c r="AG3727">
        <f>IF(MIS[[#This Row],[OrderSide]]="SELL",MIS[[#This Row],[VALUE]]-MIS[[#This Row],[LIVE_VALUE]],MIS[[#This Row],[LIVE_VALUE]]-MIS[[#This Row],[VALUE]])</f>
        <v>-105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NIFTY2552226350CE</v>
      </c>
      <c r="AJ3727" t="str">
        <f>IF(RIGHT(MIS[[#This Row],[Main/Hedge]],4)="MAIN","MAIN","HEDGE")</f>
        <v>HEDGE</v>
      </c>
      <c r="AK3727" t="str" cm="1">
        <f t="array" ref="AK3727">_xlfn._xlws.FILTER(Table4[Column1],ISNUMBER(SEARCH(Table4[Column1],MIS[[#This Row],[OrderUniqueIdentifier]])),"")</f>
        <v>NOTREND</v>
      </c>
      <c r="AL3727" t="str">
        <f>MIS[[#This Row],[Broker]]</f>
        <v>JM</v>
      </c>
      <c r="AM3727" t="str">
        <f>MIS[[#This Row],[ClientID]]</f>
        <v>12314412</v>
      </c>
    </row>
    <row r="3728" spans="1:39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2.15</v>
      </c>
      <c r="AE3728">
        <f>MIS[[#This Row],[OrderAverageTradedPrice]]*MIS[[#This Row],[OrderQuantity]]</f>
        <v>1875</v>
      </c>
      <c r="AF3728">
        <f>MIS[[#This Row],[LTP]]*MIS[[#This Row],[OrderQuantity]]</f>
        <v>1612.5</v>
      </c>
      <c r="AG3728">
        <f>IF(MIS[[#This Row],[OrderSide]]="SELL",MIS[[#This Row],[VALUE]]-MIS[[#This Row],[LIVE_VALUE]],MIS[[#This Row],[LIVE_VALUE]]-MIS[[#This Row],[VALUE]])</f>
        <v>-262.5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NIFTY2552226350CE</v>
      </c>
      <c r="AJ3728" t="str">
        <f>IF(RIGHT(MIS[[#This Row],[Main/Hedge]],4)="MAIN","MAIN","HEDGE")</f>
        <v>HEDGE</v>
      </c>
      <c r="AK3728" t="str" cm="1">
        <f t="array" ref="AK3728">_xlfn._xlws.FILTER(Table4[Column1],ISNUMBER(SEARCH(Table4[Column1],MIS[[#This Row],[OrderUniqueIdentifier]])),"")</f>
        <v>NOTREND</v>
      </c>
      <c r="AL3728" t="str">
        <f>MIS[[#This Row],[Broker]]</f>
        <v>JM</v>
      </c>
      <c r="AM3728" t="str">
        <f>MIS[[#This Row],[ClientID]]</f>
        <v>12314455</v>
      </c>
    </row>
    <row r="3729" spans="1:39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4.9000000000000004</v>
      </c>
      <c r="AE3729">
        <f>MIS[[#This Row],[OrderAverageTradedPrice]]*MIS[[#This Row],[OrderQuantity]]</f>
        <v>4312.5</v>
      </c>
      <c r="AF3729">
        <f>MIS[[#This Row],[LTP]]*MIS[[#This Row],[OrderQuantity]]</f>
        <v>3675.0000000000005</v>
      </c>
      <c r="AG3729">
        <f>IF(MIS[[#This Row],[OrderSide]]="SELL",MIS[[#This Row],[VALUE]]-MIS[[#This Row],[LIVE_VALUE]],MIS[[#This Row],[LIVE_VALUE]]-MIS[[#This Row],[VALUE]])</f>
        <v>-637.49999999999955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NIFTY2552223750PE</v>
      </c>
      <c r="AJ3729" t="str">
        <f>IF(RIGHT(MIS[[#This Row],[Main/Hedge]],4)="MAIN","MAIN","HEDGE")</f>
        <v>HEDGE</v>
      </c>
      <c r="AK3729" t="str" cm="1">
        <f t="array" ref="AK3729">_xlfn._xlws.FILTER(Table4[Column1],ISNUMBER(SEARCH(Table4[Column1],MIS[[#This Row],[OrderUniqueIdentifier]])),"")</f>
        <v>NOTREND</v>
      </c>
      <c r="AL3729" t="str">
        <f>MIS[[#This Row],[Broker]]</f>
        <v>JM</v>
      </c>
      <c r="AM3729" t="str">
        <f>MIS[[#This Row],[ClientID]]</f>
        <v>12314455</v>
      </c>
    </row>
    <row r="3730" spans="1:39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2.15</v>
      </c>
      <c r="AE3730">
        <f>MIS[[#This Row],[OrderAverageTradedPrice]]*MIS[[#This Row],[OrderQuantity]]</f>
        <v>2625</v>
      </c>
      <c r="AF3730">
        <f>MIS[[#This Row],[LTP]]*MIS[[#This Row],[OrderQuantity]]</f>
        <v>2257.5</v>
      </c>
      <c r="AG3730">
        <f>IF(MIS[[#This Row],[OrderSide]]="SELL",MIS[[#This Row],[VALUE]]-MIS[[#This Row],[LIVE_VALUE]],MIS[[#This Row],[LIVE_VALUE]]-MIS[[#This Row],[VALUE]])</f>
        <v>-367.5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NIFTY2552226350CE</v>
      </c>
      <c r="AJ3730" t="str">
        <f>IF(RIGHT(MIS[[#This Row],[Main/Hedge]],4)="MAIN","MAIN","HEDGE")</f>
        <v>HEDGE</v>
      </c>
      <c r="AK3730" t="str" cm="1">
        <f t="array" ref="AK3730">_xlfn._xlws.FILTER(Table4[Column1],ISNUMBER(SEARCH(Table4[Column1],MIS[[#This Row],[OrderUniqueIdentifier]])),"")</f>
        <v>NOTREND</v>
      </c>
      <c r="AL3730" t="str">
        <f>MIS[[#This Row],[Broker]]</f>
        <v>JM</v>
      </c>
      <c r="AM3730" t="str">
        <f>MIS[[#This Row],[ClientID]]</f>
        <v>12314964</v>
      </c>
    </row>
    <row r="3731" spans="1:39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4.9000000000000004</v>
      </c>
      <c r="AE3731">
        <f>MIS[[#This Row],[OrderAverageTradedPrice]]*MIS[[#This Row],[OrderQuantity]]</f>
        <v>6037.5</v>
      </c>
      <c r="AF3731">
        <f>MIS[[#This Row],[LTP]]*MIS[[#This Row],[OrderQuantity]]</f>
        <v>5145</v>
      </c>
      <c r="AG3731">
        <f>IF(MIS[[#This Row],[OrderSide]]="SELL",MIS[[#This Row],[VALUE]]-MIS[[#This Row],[LIVE_VALUE]],MIS[[#This Row],[LIVE_VALUE]]-MIS[[#This Row],[VALUE]])</f>
        <v>-892.5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NIFTY2552223750PE</v>
      </c>
      <c r="AJ3731" t="str">
        <f>IF(RIGHT(MIS[[#This Row],[Main/Hedge]],4)="MAIN","MAIN","HEDGE")</f>
        <v>HEDGE</v>
      </c>
      <c r="AK3731" t="str" cm="1">
        <f t="array" ref="AK3731">_xlfn._xlws.FILTER(Table4[Column1],ISNUMBER(SEARCH(Table4[Column1],MIS[[#This Row],[OrderUniqueIdentifier]])),"")</f>
        <v>NOTREND</v>
      </c>
      <c r="AL3731" t="str">
        <f>MIS[[#This Row],[Broker]]</f>
        <v>JM</v>
      </c>
      <c r="AM3731" t="str">
        <f>MIS[[#This Row],[ClientID]]</f>
        <v>12314964</v>
      </c>
    </row>
    <row r="3732" spans="1:39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2.15</v>
      </c>
      <c r="AE3732">
        <f>MIS[[#This Row],[OrderAverageTradedPrice]]*MIS[[#This Row],[OrderQuantity]]</f>
        <v>187.5</v>
      </c>
      <c r="AF3732">
        <f>MIS[[#This Row],[LTP]]*MIS[[#This Row],[OrderQuantity]]</f>
        <v>161.25</v>
      </c>
      <c r="AG3732">
        <f>IF(MIS[[#This Row],[OrderSide]]="SELL",MIS[[#This Row],[VALUE]]-MIS[[#This Row],[LIVE_VALUE]],MIS[[#This Row],[LIVE_VALUE]]-MIS[[#This Row],[VALUE]])</f>
        <v>-26.25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NIFTY2552226350CE</v>
      </c>
      <c r="AJ3732" t="str">
        <f>IF(RIGHT(MIS[[#This Row],[Main/Hedge]],4)="MAIN","MAIN","HEDGE")</f>
        <v>HEDGE</v>
      </c>
      <c r="AK3732" t="str" cm="1">
        <f t="array" ref="AK3732">_xlfn._xlws.FILTER(Table4[Column1],ISNUMBER(SEARCH(Table4[Column1],MIS[[#This Row],[OrderUniqueIdentifier]])),"")</f>
        <v>NOTREND</v>
      </c>
      <c r="AL3732" t="str">
        <f>MIS[[#This Row],[Broker]]</f>
        <v>MO</v>
      </c>
      <c r="AM3732" t="str">
        <f>MIS[[#This Row],[ClientID]]</f>
        <v>OMDLAS1220</v>
      </c>
    </row>
    <row r="3733" spans="1:39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2.15</v>
      </c>
      <c r="AE3733">
        <f>MIS[[#This Row],[OrderAverageTradedPrice]]*MIS[[#This Row],[OrderQuantity]]</f>
        <v>375</v>
      </c>
      <c r="AF3733">
        <f>MIS[[#This Row],[LTP]]*MIS[[#This Row],[OrderQuantity]]</f>
        <v>322.5</v>
      </c>
      <c r="AG3733">
        <f>IF(MIS[[#This Row],[OrderSide]]="SELL",MIS[[#This Row],[VALUE]]-MIS[[#This Row],[LIVE_VALUE]],MIS[[#This Row],[LIVE_VALUE]]-MIS[[#This Row],[VALUE]])</f>
        <v>-52.5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NIFTY2552226350CE</v>
      </c>
      <c r="AJ3733" t="str">
        <f>IF(RIGHT(MIS[[#This Row],[Main/Hedge]],4)="MAIN","MAIN","HEDGE")</f>
        <v>HEDGE</v>
      </c>
      <c r="AK3733" t="str" cm="1">
        <f t="array" ref="AK3733">_xlfn._xlws.FILTER(Table4[Column1],ISNUMBER(SEARCH(Table4[Column1],MIS[[#This Row],[OrderUniqueIdentifier]])),"")</f>
        <v>NOTREND</v>
      </c>
      <c r="AL3733" t="str">
        <f>MIS[[#This Row],[Broker]]</f>
        <v>MO</v>
      </c>
      <c r="AM3733" t="str">
        <f>MIS[[#This Row],[ClientID]]</f>
        <v>OMDLAS1223</v>
      </c>
    </row>
    <row r="3734" spans="1:39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4.9000000000000004</v>
      </c>
      <c r="AE3734">
        <f>MIS[[#This Row],[OrderAverageTradedPrice]]*MIS[[#This Row],[OrderQuantity]]</f>
        <v>862.5</v>
      </c>
      <c r="AF3734">
        <f>MIS[[#This Row],[LTP]]*MIS[[#This Row],[OrderQuantity]]</f>
        <v>735</v>
      </c>
      <c r="AG3734">
        <f>IF(MIS[[#This Row],[OrderSide]]="SELL",MIS[[#This Row],[VALUE]]-MIS[[#This Row],[LIVE_VALUE]],MIS[[#This Row],[LIVE_VALUE]]-MIS[[#This Row],[VALUE]])</f>
        <v>-127.5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NIFTY2552223750PE</v>
      </c>
      <c r="AJ3734" t="str">
        <f>IF(RIGHT(MIS[[#This Row],[Main/Hedge]],4)="MAIN","MAIN","HEDGE")</f>
        <v>HEDGE</v>
      </c>
      <c r="AK3734" t="str" cm="1">
        <f t="array" ref="AK3734">_xlfn._xlws.FILTER(Table4[Column1],ISNUMBER(SEARCH(Table4[Column1],MIS[[#This Row],[OrderUniqueIdentifier]])),"")</f>
        <v>NOTREND</v>
      </c>
      <c r="AL3734" t="str">
        <f>MIS[[#This Row],[Broker]]</f>
        <v>MO</v>
      </c>
      <c r="AM3734" t="str">
        <f>MIS[[#This Row],[ClientID]]</f>
        <v>OMDLAS1223</v>
      </c>
    </row>
    <row r="3735" spans="1:39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4.9000000000000004</v>
      </c>
      <c r="AE3735">
        <f>MIS[[#This Row],[OrderAverageTradedPrice]]*MIS[[#This Row],[OrderQuantity]]</f>
        <v>427.5</v>
      </c>
      <c r="AF3735">
        <f>MIS[[#This Row],[LTP]]*MIS[[#This Row],[OrderQuantity]]</f>
        <v>367.5</v>
      </c>
      <c r="AG3735">
        <f>IF(MIS[[#This Row],[OrderSide]]="SELL",MIS[[#This Row],[VALUE]]-MIS[[#This Row],[LIVE_VALUE]],MIS[[#This Row],[LIVE_VALUE]]-MIS[[#This Row],[VALUE]])</f>
        <v>-60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NIFTY2552223750PE</v>
      </c>
      <c r="AJ3735" t="str">
        <f>IF(RIGHT(MIS[[#This Row],[Main/Hedge]],4)="MAIN","MAIN","HEDGE")</f>
        <v>HEDGE</v>
      </c>
      <c r="AK3735" t="str" cm="1">
        <f t="array" ref="AK3735">_xlfn._xlws.FILTER(Table4[Column1],ISNUMBER(SEARCH(Table4[Column1],MIS[[#This Row],[OrderUniqueIdentifier]])),"")</f>
        <v>NOTREND</v>
      </c>
      <c r="AL3735" t="str">
        <f>MIS[[#This Row],[Broker]]</f>
        <v>MO</v>
      </c>
      <c r="AM3735" t="str">
        <f>MIS[[#This Row],[ClientID]]</f>
        <v>OMDLAS1230</v>
      </c>
    </row>
    <row r="3736" spans="1:39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2.15</v>
      </c>
      <c r="AE3736">
        <f>MIS[[#This Row],[OrderAverageTradedPrice]]*MIS[[#This Row],[OrderQuantity]]</f>
        <v>187.5</v>
      </c>
      <c r="AF3736">
        <f>MIS[[#This Row],[LTP]]*MIS[[#This Row],[OrderQuantity]]</f>
        <v>161.25</v>
      </c>
      <c r="AG3736">
        <f>IF(MIS[[#This Row],[OrderSide]]="SELL",MIS[[#This Row],[VALUE]]-MIS[[#This Row],[LIVE_VALUE]],MIS[[#This Row],[LIVE_VALUE]]-MIS[[#This Row],[VALUE]])</f>
        <v>-26.25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NIFTY2552226350CE</v>
      </c>
      <c r="AJ3736" t="str">
        <f>IF(RIGHT(MIS[[#This Row],[Main/Hedge]],4)="MAIN","MAIN","HEDGE")</f>
        <v>HEDGE</v>
      </c>
      <c r="AK3736" t="str" cm="1">
        <f t="array" ref="AK3736">_xlfn._xlws.FILTER(Table4[Column1],ISNUMBER(SEARCH(Table4[Column1],MIS[[#This Row],[OrderUniqueIdentifier]])),"")</f>
        <v>NOTREND</v>
      </c>
      <c r="AL3736" t="str">
        <f>MIS[[#This Row],[Broker]]</f>
        <v>MO</v>
      </c>
      <c r="AM3736" t="str">
        <f>MIS[[#This Row],[ClientID]]</f>
        <v>OMDLAS1233</v>
      </c>
    </row>
    <row r="3737" spans="1:39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4.9000000000000004</v>
      </c>
      <c r="AE3737">
        <f>MIS[[#This Row],[OrderAverageTradedPrice]]*MIS[[#This Row],[OrderQuantity]]</f>
        <v>3450</v>
      </c>
      <c r="AF3737">
        <f>MIS[[#This Row],[LTP]]*MIS[[#This Row],[OrderQuantity]]</f>
        <v>2940</v>
      </c>
      <c r="AG3737">
        <f>IF(MIS[[#This Row],[OrderSide]]="SELL",MIS[[#This Row],[VALUE]]-MIS[[#This Row],[LIVE_VALUE]],MIS[[#This Row],[LIVE_VALUE]]-MIS[[#This Row],[VALUE]])</f>
        <v>-510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NIFTY2552223750PE</v>
      </c>
      <c r="AJ3737" t="str">
        <f>IF(RIGHT(MIS[[#This Row],[Main/Hedge]],4)="MAIN","MAIN","HEDGE")</f>
        <v>HEDGE</v>
      </c>
      <c r="AK3737" t="str" cm="1">
        <f t="array" ref="AK3737">_xlfn._xlws.FILTER(Table4[Column1],ISNUMBER(SEARCH(Table4[Column1],MIS[[#This Row],[OrderUniqueIdentifier]])),"")</f>
        <v>NOTREND</v>
      </c>
      <c r="AL3737" t="str">
        <f>MIS[[#This Row],[Broker]]</f>
        <v>XTS</v>
      </c>
      <c r="AM3737" t="str">
        <f>MIS[[#This Row],[ClientID]]</f>
        <v>FIXAKE0000</v>
      </c>
    </row>
    <row r="3738" spans="1:39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2.15</v>
      </c>
      <c r="AE3738">
        <f>MIS[[#This Row],[OrderAverageTradedPrice]]*MIS[[#This Row],[OrderQuantity]]</f>
        <v>187.5</v>
      </c>
      <c r="AF3738">
        <f>MIS[[#This Row],[LTP]]*MIS[[#This Row],[OrderQuantity]]</f>
        <v>161.25</v>
      </c>
      <c r="AG3738">
        <f>IF(MIS[[#This Row],[OrderSide]]="SELL",MIS[[#This Row],[VALUE]]-MIS[[#This Row],[LIVE_VALUE]],MIS[[#This Row],[LIVE_VALUE]]-MIS[[#This Row],[VALUE]])</f>
        <v>-26.25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NIFTY2552226350CE</v>
      </c>
      <c r="AJ3738" t="str">
        <f>IF(RIGHT(MIS[[#This Row],[Main/Hedge]],4)="MAIN","MAIN","HEDGE")</f>
        <v>HEDGE</v>
      </c>
      <c r="AK3738" t="str" cm="1">
        <f t="array" ref="AK3738">_xlfn._xlws.FILTER(Table4[Column1],ISNUMBER(SEARCH(Table4[Column1],MIS[[#This Row],[OrderUniqueIdentifier]])),"")</f>
        <v>NOTREND</v>
      </c>
      <c r="AL3738" t="str">
        <f>MIS[[#This Row],[Broker]]</f>
        <v>AR</v>
      </c>
      <c r="AM3738" t="str">
        <f>MIS[[#This Row],[ClientID]]</f>
        <v>GDL1R112</v>
      </c>
    </row>
    <row r="3739" spans="1:39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2.15</v>
      </c>
      <c r="AE3739">
        <f>MIS[[#This Row],[OrderAverageTradedPrice]]*MIS[[#This Row],[OrderQuantity]]</f>
        <v>187.5</v>
      </c>
      <c r="AF3739">
        <f>MIS[[#This Row],[LTP]]*MIS[[#This Row],[OrderQuantity]]</f>
        <v>161.25</v>
      </c>
      <c r="AG3739">
        <f>IF(MIS[[#This Row],[OrderSide]]="SELL",MIS[[#This Row],[VALUE]]-MIS[[#This Row],[LIVE_VALUE]],MIS[[#This Row],[LIVE_VALUE]]-MIS[[#This Row],[VALUE]])</f>
        <v>-26.25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NIFTY2552226350CE</v>
      </c>
      <c r="AJ3739" t="str">
        <f>IF(RIGHT(MIS[[#This Row],[Main/Hedge]],4)="MAIN","MAIN","HEDGE")</f>
        <v>HEDGE</v>
      </c>
      <c r="AK3739" t="str" cm="1">
        <f t="array" ref="AK3739">_xlfn._xlws.FILTER(Table4[Column1],ISNUMBER(SEARCH(Table4[Column1],MIS[[#This Row],[OrderUniqueIdentifier]])),"")</f>
        <v>NOTREND</v>
      </c>
      <c r="AL3739" t="str">
        <f>MIS[[#This Row],[Broker]]</f>
        <v>AR</v>
      </c>
      <c r="AM3739" t="str">
        <f>MIS[[#This Row],[ClientID]]</f>
        <v>GDLC2R124</v>
      </c>
    </row>
    <row r="3740" spans="1:39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4.9000000000000004</v>
      </c>
      <c r="AE3740">
        <f>MIS[[#This Row],[OrderAverageTradedPrice]]*MIS[[#This Row],[OrderQuantity]]</f>
        <v>3018.75</v>
      </c>
      <c r="AF3740">
        <f>MIS[[#This Row],[LTP]]*MIS[[#This Row],[OrderQuantity]]</f>
        <v>2572.5</v>
      </c>
      <c r="AG3740">
        <f>IF(MIS[[#This Row],[OrderSide]]="SELL",MIS[[#This Row],[VALUE]]-MIS[[#This Row],[LIVE_VALUE]],MIS[[#This Row],[LIVE_VALUE]]-MIS[[#This Row],[VALUE]])</f>
        <v>-446.25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NIFTY2552223750PE</v>
      </c>
      <c r="AJ3740" t="str">
        <f>IF(RIGHT(MIS[[#This Row],[Main/Hedge]],4)="MAIN","MAIN","HEDGE")</f>
        <v>HEDGE</v>
      </c>
      <c r="AK3740" t="str" cm="1">
        <f t="array" ref="AK3740">_xlfn._xlws.FILTER(Table4[Column1],ISNUMBER(SEARCH(Table4[Column1],MIS[[#This Row],[OrderUniqueIdentifier]])),"")</f>
        <v>NOTREND</v>
      </c>
      <c r="AL3740" t="str">
        <f>MIS[[#This Row],[Broker]]</f>
        <v>AR</v>
      </c>
      <c r="AM3740" t="str">
        <f>MIS[[#This Row],[ClientID]]</f>
        <v>GKOHN3R110</v>
      </c>
    </row>
    <row r="3741" spans="1:39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2.15</v>
      </c>
      <c r="AE3741">
        <f>MIS[[#This Row],[OrderAverageTradedPrice]]*MIS[[#This Row],[OrderQuantity]]</f>
        <v>187.5</v>
      </c>
      <c r="AF3741">
        <f>MIS[[#This Row],[LTP]]*MIS[[#This Row],[OrderQuantity]]</f>
        <v>161.25</v>
      </c>
      <c r="AG3741">
        <f>IF(MIS[[#This Row],[OrderSide]]="SELL",MIS[[#This Row],[VALUE]]-MIS[[#This Row],[LIVE_VALUE]],MIS[[#This Row],[LIVE_VALUE]]-MIS[[#This Row],[VALUE]])</f>
        <v>-26.25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NIFTY2552226350CE</v>
      </c>
      <c r="AJ3741" t="str">
        <f>IF(RIGHT(MIS[[#This Row],[Main/Hedge]],4)="MAIN","MAIN","HEDGE")</f>
        <v>HEDGE</v>
      </c>
      <c r="AK3741" t="str" cm="1">
        <f t="array" ref="AK3741">_xlfn._xlws.FILTER(Table4[Column1],ISNUMBER(SEARCH(Table4[Column1],MIS[[#This Row],[OrderUniqueIdentifier]])),"")</f>
        <v>NOTREND</v>
      </c>
      <c r="AL3741" t="str">
        <f>MIS[[#This Row],[Broker]]</f>
        <v>AR</v>
      </c>
      <c r="AM3741" t="str">
        <f>MIS[[#This Row],[ClientID]]</f>
        <v>HYD5K129</v>
      </c>
    </row>
    <row r="3742" spans="1:39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4.9000000000000004</v>
      </c>
      <c r="AE3742">
        <f>MIS[[#This Row],[OrderAverageTradedPrice]]*MIS[[#This Row],[OrderQuantity]]</f>
        <v>862.5</v>
      </c>
      <c r="AF3742">
        <f>MIS[[#This Row],[LTP]]*MIS[[#This Row],[OrderQuantity]]</f>
        <v>735</v>
      </c>
      <c r="AG3742">
        <f>IF(MIS[[#This Row],[OrderSide]]="SELL",MIS[[#This Row],[VALUE]]-MIS[[#This Row],[LIVE_VALUE]],MIS[[#This Row],[LIVE_VALUE]]-MIS[[#This Row],[VALUE]])</f>
        <v>-127.5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NIFTY2552223750PE</v>
      </c>
      <c r="AJ3742" t="str">
        <f>IF(RIGHT(MIS[[#This Row],[Main/Hedge]],4)="MAIN","MAIN","HEDGE")</f>
        <v>HEDGE</v>
      </c>
      <c r="AK3742" t="str" cm="1">
        <f t="array" ref="AK3742">_xlfn._xlws.FILTER(Table4[Column1],ISNUMBER(SEARCH(Table4[Column1],MIS[[#This Row],[OrderUniqueIdentifier]])),"")</f>
        <v>NOTREND</v>
      </c>
      <c r="AL3742" t="str">
        <f>MIS[[#This Row],[Broker]]</f>
        <v>AR</v>
      </c>
      <c r="AM3742" t="str">
        <f>MIS[[#This Row],[ClientID]]</f>
        <v>JPF1A119</v>
      </c>
    </row>
    <row r="3743" spans="1:39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2.15</v>
      </c>
      <c r="AE3743">
        <f>MIS[[#This Row],[OrderAverageTradedPrice]]*MIS[[#This Row],[OrderQuantity]]</f>
        <v>562.5</v>
      </c>
      <c r="AF3743">
        <f>MIS[[#This Row],[LTP]]*MIS[[#This Row],[OrderQuantity]]</f>
        <v>483.75</v>
      </c>
      <c r="AG3743">
        <f>IF(MIS[[#This Row],[OrderSide]]="SELL",MIS[[#This Row],[VALUE]]-MIS[[#This Row],[LIVE_VALUE]],MIS[[#This Row],[LIVE_VALUE]]-MIS[[#This Row],[VALUE]])</f>
        <v>-78.75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NIFTY2552226350CE</v>
      </c>
      <c r="AJ3743" t="str">
        <f>IF(RIGHT(MIS[[#This Row],[Main/Hedge]],4)="MAIN","MAIN","HEDGE")</f>
        <v>HEDGE</v>
      </c>
      <c r="AK3743" t="str" cm="1">
        <f t="array" ref="AK3743">_xlfn._xlws.FILTER(Table4[Column1],ISNUMBER(SEARCH(Table4[Column1],MIS[[#This Row],[OrderUniqueIdentifier]])),"")</f>
        <v>NOTREND</v>
      </c>
      <c r="AL3743" t="str">
        <f>MIS[[#This Row],[Broker]]</f>
        <v>AR</v>
      </c>
      <c r="AM3743" t="str">
        <f>MIS[[#This Row],[ClientID]]</f>
        <v>JPF1C156</v>
      </c>
    </row>
    <row r="3744" spans="1:39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2.15</v>
      </c>
      <c r="AE3744">
        <f>MIS[[#This Row],[OrderAverageTradedPrice]]*MIS[[#This Row],[OrderQuantity]]</f>
        <v>750</v>
      </c>
      <c r="AF3744">
        <f>MIS[[#This Row],[LTP]]*MIS[[#This Row],[OrderQuantity]]</f>
        <v>645</v>
      </c>
      <c r="AG3744">
        <f>IF(MIS[[#This Row],[OrderSide]]="SELL",MIS[[#This Row],[VALUE]]-MIS[[#This Row],[LIVE_VALUE]],MIS[[#This Row],[LIVE_VALUE]]-MIS[[#This Row],[VALUE]])</f>
        <v>-105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NIFTY2552226350CE</v>
      </c>
      <c r="AJ3744" t="str">
        <f>IF(RIGHT(MIS[[#This Row],[Main/Hedge]],4)="MAIN","MAIN","HEDGE")</f>
        <v>HEDGE</v>
      </c>
      <c r="AK3744" t="str" cm="1">
        <f t="array" ref="AK3744">_xlfn._xlws.FILTER(Table4[Column1],ISNUMBER(SEARCH(Table4[Column1],MIS[[#This Row],[OrderUniqueIdentifier]])),"")</f>
        <v>NOTREND</v>
      </c>
      <c r="AL3744" t="str">
        <f>MIS[[#This Row],[Broker]]</f>
        <v>AR</v>
      </c>
      <c r="AM3744" t="str">
        <f>MIS[[#This Row],[ClientID]]</f>
        <v>JPF1H158</v>
      </c>
    </row>
    <row r="3745" spans="1:39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2.15</v>
      </c>
      <c r="AE3745">
        <f>MIS[[#This Row],[OrderAverageTradedPrice]]*MIS[[#This Row],[OrderQuantity]]</f>
        <v>187.5</v>
      </c>
      <c r="AF3745">
        <f>MIS[[#This Row],[LTP]]*MIS[[#This Row],[OrderQuantity]]</f>
        <v>161.25</v>
      </c>
      <c r="AG3745">
        <f>IF(MIS[[#This Row],[OrderSide]]="SELL",MIS[[#This Row],[VALUE]]-MIS[[#This Row],[LIVE_VALUE]],MIS[[#This Row],[LIVE_VALUE]]-MIS[[#This Row],[VALUE]])</f>
        <v>-26.25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NIFTY2552226350CE</v>
      </c>
      <c r="AJ3745" t="str">
        <f>IF(RIGHT(MIS[[#This Row],[Main/Hedge]],4)="MAIN","MAIN","HEDGE")</f>
        <v>HEDGE</v>
      </c>
      <c r="AK3745" t="str" cm="1">
        <f t="array" ref="AK3745">_xlfn._xlws.FILTER(Table4[Column1],ISNUMBER(SEARCH(Table4[Column1],MIS[[#This Row],[OrderUniqueIdentifier]])),"")</f>
        <v>NOTREND</v>
      </c>
      <c r="AL3745" t="str">
        <f>MIS[[#This Row],[Broker]]</f>
        <v>AR</v>
      </c>
      <c r="AM3745" t="str">
        <f>MIS[[#This Row],[ClientID]]</f>
        <v>JPF1K172</v>
      </c>
    </row>
    <row r="3746" spans="1:39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4.9000000000000004</v>
      </c>
      <c r="AE3746">
        <f>MIS[[#This Row],[OrderAverageTradedPrice]]*MIS[[#This Row],[OrderQuantity]]</f>
        <v>431.25</v>
      </c>
      <c r="AF3746">
        <f>MIS[[#This Row],[LTP]]*MIS[[#This Row],[OrderQuantity]]</f>
        <v>367.5</v>
      </c>
      <c r="AG3746">
        <f>IF(MIS[[#This Row],[OrderSide]]="SELL",MIS[[#This Row],[VALUE]]-MIS[[#This Row],[LIVE_VALUE]],MIS[[#This Row],[LIVE_VALUE]]-MIS[[#This Row],[VALUE]])</f>
        <v>-63.75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NIFTY2552223750PE</v>
      </c>
      <c r="AJ3746" t="str">
        <f>IF(RIGHT(MIS[[#This Row],[Main/Hedge]],4)="MAIN","MAIN","HEDGE")</f>
        <v>HEDGE</v>
      </c>
      <c r="AK3746" t="str" cm="1">
        <f t="array" ref="AK3746">_xlfn._xlws.FILTER(Table4[Column1],ISNUMBER(SEARCH(Table4[Column1],MIS[[#This Row],[OrderUniqueIdentifier]])),"")</f>
        <v>NOTREND</v>
      </c>
      <c r="AL3746" t="str">
        <f>MIS[[#This Row],[Broker]]</f>
        <v>AR</v>
      </c>
      <c r="AM3746" t="str">
        <f>MIS[[#This Row],[ClientID]]</f>
        <v>JPF1L103</v>
      </c>
    </row>
    <row r="3747" spans="1:39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4.9000000000000004</v>
      </c>
      <c r="AE3747">
        <f>MIS[[#This Row],[OrderAverageTradedPrice]]*MIS[[#This Row],[OrderQuantity]]</f>
        <v>431.25</v>
      </c>
      <c r="AF3747">
        <f>MIS[[#This Row],[LTP]]*MIS[[#This Row],[OrderQuantity]]</f>
        <v>367.5</v>
      </c>
      <c r="AG3747">
        <f>IF(MIS[[#This Row],[OrderSide]]="SELL",MIS[[#This Row],[VALUE]]-MIS[[#This Row],[LIVE_VALUE]],MIS[[#This Row],[LIVE_VALUE]]-MIS[[#This Row],[VALUE]])</f>
        <v>-63.75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NIFTY2552223750PE</v>
      </c>
      <c r="AJ3747" t="str">
        <f>IF(RIGHT(MIS[[#This Row],[Main/Hedge]],4)="MAIN","MAIN","HEDGE")</f>
        <v>HEDGE</v>
      </c>
      <c r="AK3747" t="str" cm="1">
        <f t="array" ref="AK3747">_xlfn._xlws.FILTER(Table4[Column1],ISNUMBER(SEARCH(Table4[Column1],MIS[[#This Row],[OrderUniqueIdentifier]])),"")</f>
        <v>NOTREND</v>
      </c>
      <c r="AL3747" t="str">
        <f>MIS[[#This Row],[Broker]]</f>
        <v>AR</v>
      </c>
      <c r="AM3747" t="str">
        <f>MIS[[#This Row],[ClientID]]</f>
        <v>JPF1N173</v>
      </c>
    </row>
    <row r="3748" spans="1:39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4.9000000000000004</v>
      </c>
      <c r="AE3748">
        <f>MIS[[#This Row],[OrderAverageTradedPrice]]*MIS[[#This Row],[OrderQuantity]]</f>
        <v>431.25</v>
      </c>
      <c r="AF3748">
        <f>MIS[[#This Row],[LTP]]*MIS[[#This Row],[OrderQuantity]]</f>
        <v>367.5</v>
      </c>
      <c r="AG3748">
        <f>IF(MIS[[#This Row],[OrderSide]]="SELL",MIS[[#This Row],[VALUE]]-MIS[[#This Row],[LIVE_VALUE]],MIS[[#This Row],[LIVE_VALUE]]-MIS[[#This Row],[VALUE]])</f>
        <v>-63.75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NIFTY2552223750PE</v>
      </c>
      <c r="AJ3748" t="str">
        <f>IF(RIGHT(MIS[[#This Row],[Main/Hedge]],4)="MAIN","MAIN","HEDGE")</f>
        <v>HEDGE</v>
      </c>
      <c r="AK3748" t="str" cm="1">
        <f t="array" ref="AK3748">_xlfn._xlws.FILTER(Table4[Column1],ISNUMBER(SEARCH(Table4[Column1],MIS[[#This Row],[OrderUniqueIdentifier]])),"")</f>
        <v>NOTREND</v>
      </c>
      <c r="AL3748" t="str">
        <f>MIS[[#This Row],[Broker]]</f>
        <v>AR</v>
      </c>
      <c r="AM3748" t="str">
        <f>MIS[[#This Row],[ClientID]]</f>
        <v>JPF1P165</v>
      </c>
    </row>
    <row r="3749" spans="1:39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2.15</v>
      </c>
      <c r="AE3749">
        <f>MIS[[#This Row],[OrderAverageTradedPrice]]*MIS[[#This Row],[OrderQuantity]]</f>
        <v>187.5</v>
      </c>
      <c r="AF3749">
        <f>MIS[[#This Row],[LTP]]*MIS[[#This Row],[OrderQuantity]]</f>
        <v>161.25</v>
      </c>
      <c r="AG3749">
        <f>IF(MIS[[#This Row],[OrderSide]]="SELL",MIS[[#This Row],[VALUE]]-MIS[[#This Row],[LIVE_VALUE]],MIS[[#This Row],[LIVE_VALUE]]-MIS[[#This Row],[VALUE]])</f>
        <v>-26.25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NIFTY2552226350CE</v>
      </c>
      <c r="AJ3749" t="str">
        <f>IF(RIGHT(MIS[[#This Row],[Main/Hedge]],4)="MAIN","MAIN","HEDGE")</f>
        <v>HEDGE</v>
      </c>
      <c r="AK3749" t="str" cm="1">
        <f t="array" ref="AK3749">_xlfn._xlws.FILTER(Table4[Column1],ISNUMBER(SEARCH(Table4[Column1],MIS[[#This Row],[OrderUniqueIdentifier]])),"")</f>
        <v>NOTREND</v>
      </c>
      <c r="AL3749" t="str">
        <f>MIS[[#This Row],[Broker]]</f>
        <v>AR</v>
      </c>
      <c r="AM3749" t="str">
        <f>MIS[[#This Row],[ClientID]]</f>
        <v>JPF1R205</v>
      </c>
    </row>
    <row r="3750" spans="1:39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4.9000000000000004</v>
      </c>
      <c r="AE3750">
        <f>MIS[[#This Row],[OrderAverageTradedPrice]]*MIS[[#This Row],[OrderQuantity]]</f>
        <v>431.25</v>
      </c>
      <c r="AF3750">
        <f>MIS[[#This Row],[LTP]]*MIS[[#This Row],[OrderQuantity]]</f>
        <v>367.5</v>
      </c>
      <c r="AG3750">
        <f>IF(MIS[[#This Row],[OrderSide]]="SELL",MIS[[#This Row],[VALUE]]-MIS[[#This Row],[LIVE_VALUE]],MIS[[#This Row],[LIVE_VALUE]]-MIS[[#This Row],[VALUE]])</f>
        <v>-63.75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NIFTY2552223750PE</v>
      </c>
      <c r="AJ3750" t="str">
        <f>IF(RIGHT(MIS[[#This Row],[Main/Hedge]],4)="MAIN","MAIN","HEDGE")</f>
        <v>HEDGE</v>
      </c>
      <c r="AK3750" t="str" cm="1">
        <f t="array" ref="AK3750">_xlfn._xlws.FILTER(Table4[Column1],ISNUMBER(SEARCH(Table4[Column1],MIS[[#This Row],[OrderUniqueIdentifier]])),"")</f>
        <v>NOTREND</v>
      </c>
      <c r="AL3750" t="str">
        <f>MIS[[#This Row],[Broker]]</f>
        <v>AR</v>
      </c>
      <c r="AM3750" t="str">
        <f>MIS[[#This Row],[ClientID]]</f>
        <v>JPF1R205</v>
      </c>
    </row>
    <row r="3751" spans="1:39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4.9000000000000004</v>
      </c>
      <c r="AE3751">
        <f>MIS[[#This Row],[OrderAverageTradedPrice]]*MIS[[#This Row],[OrderQuantity]]</f>
        <v>2587.5</v>
      </c>
      <c r="AF3751">
        <f>MIS[[#This Row],[LTP]]*MIS[[#This Row],[OrderQuantity]]</f>
        <v>2205</v>
      </c>
      <c r="AG3751">
        <f>IF(MIS[[#This Row],[OrderSide]]="SELL",MIS[[#This Row],[VALUE]]-MIS[[#This Row],[LIVE_VALUE]],MIS[[#This Row],[LIVE_VALUE]]-MIS[[#This Row],[VALUE]])</f>
        <v>-382.5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NIFTY2552223750PE</v>
      </c>
      <c r="AJ3751" t="str">
        <f>IF(RIGHT(MIS[[#This Row],[Main/Hedge]],4)="MAIN","MAIN","HEDGE")</f>
        <v>HEDGE</v>
      </c>
      <c r="AK3751" t="str" cm="1">
        <f t="array" ref="AK3751">_xlfn._xlws.FILTER(Table4[Column1],ISNUMBER(SEARCH(Table4[Column1],MIS[[#This Row],[OrderUniqueIdentifier]])),"")</f>
        <v>NOTREND</v>
      </c>
      <c r="AL3751" t="str">
        <f>MIS[[#This Row],[Broker]]</f>
        <v>AR</v>
      </c>
      <c r="AM3751" t="str">
        <f>MIS[[#This Row],[ClientID]]</f>
        <v>JPF1S132</v>
      </c>
    </row>
    <row r="3752" spans="1:39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4.9000000000000004</v>
      </c>
      <c r="AE3752">
        <f>MIS[[#This Row],[OrderAverageTradedPrice]]*MIS[[#This Row],[OrderQuantity]]</f>
        <v>2156.25</v>
      </c>
      <c r="AF3752">
        <f>MIS[[#This Row],[LTP]]*MIS[[#This Row],[OrderQuantity]]</f>
        <v>1837.5000000000002</v>
      </c>
      <c r="AG3752">
        <f>IF(MIS[[#This Row],[OrderSide]]="SELL",MIS[[#This Row],[VALUE]]-MIS[[#This Row],[LIVE_VALUE]],MIS[[#This Row],[LIVE_VALUE]]-MIS[[#This Row],[VALUE]])</f>
        <v>-318.74999999999977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NIFTY2552223750PE</v>
      </c>
      <c r="AJ3752" t="str">
        <f>IF(RIGHT(MIS[[#This Row],[Main/Hedge]],4)="MAIN","MAIN","HEDGE")</f>
        <v>HEDGE</v>
      </c>
      <c r="AK3752" t="str" cm="1">
        <f t="array" ref="AK3752">_xlfn._xlws.FILTER(Table4[Column1],ISNUMBER(SEARCH(Table4[Column1],MIS[[#This Row],[OrderUniqueIdentifier]])),"")</f>
        <v>NOTREND</v>
      </c>
      <c r="AL3752" t="str">
        <f>MIS[[#This Row],[Broker]]</f>
        <v>AR</v>
      </c>
      <c r="AM3752" t="str">
        <f>MIS[[#This Row],[ClientID]]</f>
        <v>JPF1S215</v>
      </c>
    </row>
    <row r="3753" spans="1:39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4.9000000000000004</v>
      </c>
      <c r="AE3753">
        <f>MIS[[#This Row],[OrderAverageTradedPrice]]*MIS[[#This Row],[OrderQuantity]]</f>
        <v>431.25</v>
      </c>
      <c r="AF3753">
        <f>MIS[[#This Row],[LTP]]*MIS[[#This Row],[OrderQuantity]]</f>
        <v>367.5</v>
      </c>
      <c r="AG3753">
        <f>IF(MIS[[#This Row],[OrderSide]]="SELL",MIS[[#This Row],[VALUE]]-MIS[[#This Row],[LIVE_VALUE]],MIS[[#This Row],[LIVE_VALUE]]-MIS[[#This Row],[VALUE]])</f>
        <v>-63.75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NIFTY2552223750PE</v>
      </c>
      <c r="AJ3753" t="str">
        <f>IF(RIGHT(MIS[[#This Row],[Main/Hedge]],4)="MAIN","MAIN","HEDGE")</f>
        <v>HEDGE</v>
      </c>
      <c r="AK3753" t="str" cm="1">
        <f t="array" ref="AK3753">_xlfn._xlws.FILTER(Table4[Column1],ISNUMBER(SEARCH(Table4[Column1],MIS[[#This Row],[OrderUniqueIdentifier]])),"")</f>
        <v>NOTREND</v>
      </c>
      <c r="AL3753" t="str">
        <f>MIS[[#This Row],[Broker]]</f>
        <v>AR</v>
      </c>
      <c r="AM3753" t="str">
        <f>MIS[[#This Row],[ClientID]]</f>
        <v>JPF1S233</v>
      </c>
    </row>
    <row r="3754" spans="1:39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2.15</v>
      </c>
      <c r="AE3754">
        <f>MIS[[#This Row],[OrderAverageTradedPrice]]*MIS[[#This Row],[OrderQuantity]]</f>
        <v>187.5</v>
      </c>
      <c r="AF3754">
        <f>MIS[[#This Row],[LTP]]*MIS[[#This Row],[OrderQuantity]]</f>
        <v>161.25</v>
      </c>
      <c r="AG3754">
        <f>IF(MIS[[#This Row],[OrderSide]]="SELL",MIS[[#This Row],[VALUE]]-MIS[[#This Row],[LIVE_VALUE]],MIS[[#This Row],[LIVE_VALUE]]-MIS[[#This Row],[VALUE]])</f>
        <v>-26.25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NIFTY2552226350CE</v>
      </c>
      <c r="AJ3754" t="str">
        <f>IF(RIGHT(MIS[[#This Row],[Main/Hedge]],4)="MAIN","MAIN","HEDGE")</f>
        <v>HEDGE</v>
      </c>
      <c r="AK3754" t="str" cm="1">
        <f t="array" ref="AK3754">_xlfn._xlws.FILTER(Table4[Column1],ISNUMBER(SEARCH(Table4[Column1],MIS[[#This Row],[OrderUniqueIdentifier]])),"")</f>
        <v>NOTREND</v>
      </c>
      <c r="AL3754" t="str">
        <f>MIS[[#This Row],[Broker]]</f>
        <v>AR</v>
      </c>
      <c r="AM3754" t="str">
        <f>MIS[[#This Row],[ClientID]]</f>
        <v>JPF1S241</v>
      </c>
    </row>
    <row r="3755" spans="1:39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4.9000000000000004</v>
      </c>
      <c r="AE3755">
        <f>MIS[[#This Row],[OrderAverageTradedPrice]]*MIS[[#This Row],[OrderQuantity]]</f>
        <v>431.25</v>
      </c>
      <c r="AF3755">
        <f>MIS[[#This Row],[LTP]]*MIS[[#This Row],[OrderQuantity]]</f>
        <v>367.5</v>
      </c>
      <c r="AG3755">
        <f>IF(MIS[[#This Row],[OrderSide]]="SELL",MIS[[#This Row],[VALUE]]-MIS[[#This Row],[LIVE_VALUE]],MIS[[#This Row],[LIVE_VALUE]]-MIS[[#This Row],[VALUE]])</f>
        <v>-63.75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NIFTY2552223750PE</v>
      </c>
      <c r="AJ3755" t="str">
        <f>IF(RIGHT(MIS[[#This Row],[Main/Hedge]],4)="MAIN","MAIN","HEDGE")</f>
        <v>HEDGE</v>
      </c>
      <c r="AK3755" t="str" cm="1">
        <f t="array" ref="AK3755">_xlfn._xlws.FILTER(Table4[Column1],ISNUMBER(SEARCH(Table4[Column1],MIS[[#This Row],[OrderUniqueIdentifier]])),"")</f>
        <v>NOTREND</v>
      </c>
      <c r="AL3755" t="str">
        <f>MIS[[#This Row],[Broker]]</f>
        <v>AR</v>
      </c>
      <c r="AM3755" t="str">
        <f>MIS[[#This Row],[ClientID]]</f>
        <v>JPF1S241</v>
      </c>
    </row>
    <row r="3756" spans="1:39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4.9000000000000004</v>
      </c>
      <c r="AE3756">
        <f>MIS[[#This Row],[OrderAverageTradedPrice]]*MIS[[#This Row],[OrderQuantity]]</f>
        <v>431.25</v>
      </c>
      <c r="AF3756">
        <f>MIS[[#This Row],[LTP]]*MIS[[#This Row],[OrderQuantity]]</f>
        <v>367.5</v>
      </c>
      <c r="AG3756">
        <f>IF(MIS[[#This Row],[OrderSide]]="SELL",MIS[[#This Row],[VALUE]]-MIS[[#This Row],[LIVE_VALUE]],MIS[[#This Row],[LIVE_VALUE]]-MIS[[#This Row],[VALUE]])</f>
        <v>-63.75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NIFTY2552223750PE</v>
      </c>
      <c r="AJ3756" t="str">
        <f>IF(RIGHT(MIS[[#This Row],[Main/Hedge]],4)="MAIN","MAIN","HEDGE")</f>
        <v>HEDGE</v>
      </c>
      <c r="AK3756" t="str" cm="1">
        <f t="array" ref="AK3756">_xlfn._xlws.FILTER(Table4[Column1],ISNUMBER(SEARCH(Table4[Column1],MIS[[#This Row],[OrderUniqueIdentifier]])),"")</f>
        <v>NOTREND</v>
      </c>
      <c r="AL3756" t="str">
        <f>MIS[[#This Row],[Broker]]</f>
        <v>AR</v>
      </c>
      <c r="AM3756" t="str">
        <f>MIS[[#This Row],[ClientID]]</f>
        <v>JPF1Y102</v>
      </c>
    </row>
    <row r="3757" spans="1:39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2.15</v>
      </c>
      <c r="AE3757">
        <f>MIS[[#This Row],[OrderAverageTradedPrice]]*MIS[[#This Row],[OrderQuantity]]</f>
        <v>375</v>
      </c>
      <c r="AF3757">
        <f>MIS[[#This Row],[LTP]]*MIS[[#This Row],[OrderQuantity]]</f>
        <v>322.5</v>
      </c>
      <c r="AG3757">
        <f>IF(MIS[[#This Row],[OrderSide]]="SELL",MIS[[#This Row],[VALUE]]-MIS[[#This Row],[LIVE_VALUE]],MIS[[#This Row],[LIVE_VALUE]]-MIS[[#This Row],[VALUE]])</f>
        <v>-52.5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NIFTY2552226350CE</v>
      </c>
      <c r="AJ3757" t="str">
        <f>IF(RIGHT(MIS[[#This Row],[Main/Hedge]],4)="MAIN","MAIN","HEDGE")</f>
        <v>HEDGE</v>
      </c>
      <c r="AK3757" t="str" cm="1">
        <f t="array" ref="AK3757">_xlfn._xlws.FILTER(Table4[Column1],ISNUMBER(SEARCH(Table4[Column1],MIS[[#This Row],[OrderUniqueIdentifier]])),"")</f>
        <v>NOTREND</v>
      </c>
      <c r="AL3757" t="str">
        <f>MIS[[#This Row],[Broker]]</f>
        <v>AR</v>
      </c>
      <c r="AM3757" t="str">
        <f>MIS[[#This Row],[ClientID]]</f>
        <v>JPS10M103</v>
      </c>
    </row>
    <row r="3758" spans="1:39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4.9000000000000004</v>
      </c>
      <c r="AE3758">
        <f>MIS[[#This Row],[OrderAverageTradedPrice]]*MIS[[#This Row],[OrderQuantity]]</f>
        <v>862.5</v>
      </c>
      <c r="AF3758">
        <f>MIS[[#This Row],[LTP]]*MIS[[#This Row],[OrderQuantity]]</f>
        <v>735</v>
      </c>
      <c r="AG3758">
        <f>IF(MIS[[#This Row],[OrderSide]]="SELL",MIS[[#This Row],[VALUE]]-MIS[[#This Row],[LIVE_VALUE]],MIS[[#This Row],[LIVE_VALUE]]-MIS[[#This Row],[VALUE]])</f>
        <v>-127.5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NIFTY2552223750PE</v>
      </c>
      <c r="AJ3758" t="str">
        <f>IF(RIGHT(MIS[[#This Row],[Main/Hedge]],4)="MAIN","MAIN","HEDGE")</f>
        <v>HEDGE</v>
      </c>
      <c r="AK3758" t="str" cm="1">
        <f t="array" ref="AK3758">_xlfn._xlws.FILTER(Table4[Column1],ISNUMBER(SEARCH(Table4[Column1],MIS[[#This Row],[OrderUniqueIdentifier]])),"")</f>
        <v>NOTREND</v>
      </c>
      <c r="AL3758" t="str">
        <f>MIS[[#This Row],[Broker]]</f>
        <v>AR</v>
      </c>
      <c r="AM3758" t="str">
        <f>MIS[[#This Row],[ClientID]]</f>
        <v>JPS10M103</v>
      </c>
    </row>
    <row r="3759" spans="1:39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4.9000000000000004</v>
      </c>
      <c r="AE3759">
        <f>MIS[[#This Row],[OrderAverageTradedPrice]]*MIS[[#This Row],[OrderQuantity]]</f>
        <v>1725</v>
      </c>
      <c r="AF3759">
        <f>MIS[[#This Row],[LTP]]*MIS[[#This Row],[OrderQuantity]]</f>
        <v>1470</v>
      </c>
      <c r="AG3759">
        <f>IF(MIS[[#This Row],[OrderSide]]="SELL",MIS[[#This Row],[VALUE]]-MIS[[#This Row],[LIVE_VALUE]],MIS[[#This Row],[LIVE_VALUE]]-MIS[[#This Row],[VALUE]])</f>
        <v>-255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NIFTY2552223750PE</v>
      </c>
      <c r="AJ3759" t="str">
        <f>IF(RIGHT(MIS[[#This Row],[Main/Hedge]],4)="MAIN","MAIN","HEDGE")</f>
        <v>HEDGE</v>
      </c>
      <c r="AK3759" t="str" cm="1">
        <f t="array" ref="AK3759">_xlfn._xlws.FILTER(Table4[Column1],ISNUMBER(SEARCH(Table4[Column1],MIS[[#This Row],[OrderUniqueIdentifier]])),"")</f>
        <v>NOTREND</v>
      </c>
      <c r="AL3759" t="str">
        <f>MIS[[#This Row],[Broker]]</f>
        <v>JM</v>
      </c>
      <c r="AM3759" t="str">
        <f>MIS[[#This Row],[ClientID]]</f>
        <v>12314412</v>
      </c>
    </row>
    <row r="3760" spans="1:39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2.15</v>
      </c>
      <c r="AE3760">
        <f>MIS[[#This Row],[OrderAverageTradedPrice]]*MIS[[#This Row],[OrderQuantity]]</f>
        <v>187.5</v>
      </c>
      <c r="AF3760">
        <f>MIS[[#This Row],[LTP]]*MIS[[#This Row],[OrderQuantity]]</f>
        <v>161.25</v>
      </c>
      <c r="AG3760">
        <f>IF(MIS[[#This Row],[OrderSide]]="SELL",MIS[[#This Row],[VALUE]]-MIS[[#This Row],[LIVE_VALUE]],MIS[[#This Row],[LIVE_VALUE]]-MIS[[#This Row],[VALUE]])</f>
        <v>-26.25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NIFTY2552226350CE</v>
      </c>
      <c r="AJ3760" t="str">
        <f>IF(RIGHT(MIS[[#This Row],[Main/Hedge]],4)="MAIN","MAIN","HEDGE")</f>
        <v>HEDGE</v>
      </c>
      <c r="AK3760" t="str" cm="1">
        <f t="array" ref="AK3760">_xlfn._xlws.FILTER(Table4[Column1],ISNUMBER(SEARCH(Table4[Column1],MIS[[#This Row],[OrderUniqueIdentifier]])),"")</f>
        <v>NOTREND</v>
      </c>
      <c r="AL3760" t="str">
        <f>MIS[[#This Row],[Broker]]</f>
        <v>JM</v>
      </c>
      <c r="AM3760" t="str">
        <f>MIS[[#This Row],[ClientID]]</f>
        <v>12314526</v>
      </c>
    </row>
    <row r="3761" spans="1:39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4.9000000000000004</v>
      </c>
      <c r="AE3761">
        <f>MIS[[#This Row],[OrderAverageTradedPrice]]*MIS[[#This Row],[OrderQuantity]]</f>
        <v>431.25</v>
      </c>
      <c r="AF3761">
        <f>MIS[[#This Row],[LTP]]*MIS[[#This Row],[OrderQuantity]]</f>
        <v>367.5</v>
      </c>
      <c r="AG3761">
        <f>IF(MIS[[#This Row],[OrderSide]]="SELL",MIS[[#This Row],[VALUE]]-MIS[[#This Row],[LIVE_VALUE]],MIS[[#This Row],[LIVE_VALUE]]-MIS[[#This Row],[VALUE]])</f>
        <v>-63.75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NIFTY2552223750PE</v>
      </c>
      <c r="AJ3761" t="str">
        <f>IF(RIGHT(MIS[[#This Row],[Main/Hedge]],4)="MAIN","MAIN","HEDGE")</f>
        <v>HEDGE</v>
      </c>
      <c r="AK3761" t="str" cm="1">
        <f t="array" ref="AK3761">_xlfn._xlws.FILTER(Table4[Column1],ISNUMBER(SEARCH(Table4[Column1],MIS[[#This Row],[OrderUniqueIdentifier]])),"")</f>
        <v>NOTREND</v>
      </c>
      <c r="AL3761" t="str">
        <f>MIS[[#This Row],[Broker]]</f>
        <v>JM</v>
      </c>
      <c r="AM3761" t="str">
        <f>MIS[[#This Row],[ClientID]]</f>
        <v>12314526</v>
      </c>
    </row>
    <row r="3762" spans="1:39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2.15</v>
      </c>
      <c r="AE3762">
        <f>MIS[[#This Row],[OrderAverageTradedPrice]]*MIS[[#This Row],[OrderQuantity]]</f>
        <v>187.5</v>
      </c>
      <c r="AF3762">
        <f>MIS[[#This Row],[LTP]]*MIS[[#This Row],[OrderQuantity]]</f>
        <v>161.25</v>
      </c>
      <c r="AG3762">
        <f>IF(MIS[[#This Row],[OrderSide]]="SELL",MIS[[#This Row],[VALUE]]-MIS[[#This Row],[LIVE_VALUE]],MIS[[#This Row],[LIVE_VALUE]]-MIS[[#This Row],[VALUE]])</f>
        <v>-26.25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NIFTY2552226350CE</v>
      </c>
      <c r="AJ3762" t="str">
        <f>IF(RIGHT(MIS[[#This Row],[Main/Hedge]],4)="MAIN","MAIN","HEDGE")</f>
        <v>HEDGE</v>
      </c>
      <c r="AK3762" t="str" cm="1">
        <f t="array" ref="AK3762">_xlfn._xlws.FILTER(Table4[Column1],ISNUMBER(SEARCH(Table4[Column1],MIS[[#This Row],[OrderUniqueIdentifier]])),"")</f>
        <v>NOTREND</v>
      </c>
      <c r="AL3762" t="str">
        <f>MIS[[#This Row],[Broker]]</f>
        <v>JM</v>
      </c>
      <c r="AM3762" t="str">
        <f>MIS[[#This Row],[ClientID]]</f>
        <v>12314604</v>
      </c>
    </row>
    <row r="3763" spans="1:39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4.9000000000000004</v>
      </c>
      <c r="AE3763">
        <f>MIS[[#This Row],[OrderAverageTradedPrice]]*MIS[[#This Row],[OrderQuantity]]</f>
        <v>431.25</v>
      </c>
      <c r="AF3763">
        <f>MIS[[#This Row],[LTP]]*MIS[[#This Row],[OrderQuantity]]</f>
        <v>367.5</v>
      </c>
      <c r="AG3763">
        <f>IF(MIS[[#This Row],[OrderSide]]="SELL",MIS[[#This Row],[VALUE]]-MIS[[#This Row],[LIVE_VALUE]],MIS[[#This Row],[LIVE_VALUE]]-MIS[[#This Row],[VALUE]])</f>
        <v>-63.75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NIFTY2552223750PE</v>
      </c>
      <c r="AJ3763" t="str">
        <f>IF(RIGHT(MIS[[#This Row],[Main/Hedge]],4)="MAIN","MAIN","HEDGE")</f>
        <v>HEDGE</v>
      </c>
      <c r="AK3763" t="str" cm="1">
        <f t="array" ref="AK3763">_xlfn._xlws.FILTER(Table4[Column1],ISNUMBER(SEARCH(Table4[Column1],MIS[[#This Row],[OrderUniqueIdentifier]])),"")</f>
        <v>NOTREND</v>
      </c>
      <c r="AL3763" t="str">
        <f>MIS[[#This Row],[Broker]]</f>
        <v>JM</v>
      </c>
      <c r="AM3763" t="str">
        <f>MIS[[#This Row],[ClientID]]</f>
        <v>12314604</v>
      </c>
    </row>
    <row r="3764" spans="1:39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2.15</v>
      </c>
      <c r="AE3764">
        <f>MIS[[#This Row],[OrderAverageTradedPrice]]*MIS[[#This Row],[OrderQuantity]]</f>
        <v>187.5</v>
      </c>
      <c r="AF3764">
        <f>MIS[[#This Row],[LTP]]*MIS[[#This Row],[OrderQuantity]]</f>
        <v>161.25</v>
      </c>
      <c r="AG3764">
        <f>IF(MIS[[#This Row],[OrderSide]]="SELL",MIS[[#This Row],[VALUE]]-MIS[[#This Row],[LIVE_VALUE]],MIS[[#This Row],[LIVE_VALUE]]-MIS[[#This Row],[VALUE]])</f>
        <v>-26.25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NIFTY2552226350CE</v>
      </c>
      <c r="AJ3764" t="str">
        <f>IF(RIGHT(MIS[[#This Row],[Main/Hedge]],4)="MAIN","MAIN","HEDGE")</f>
        <v>HEDGE</v>
      </c>
      <c r="AK3764" t="str" cm="1">
        <f t="array" ref="AK3764">_xlfn._xlws.FILTER(Table4[Column1],ISNUMBER(SEARCH(Table4[Column1],MIS[[#This Row],[OrderUniqueIdentifier]])),"")</f>
        <v>NOTREND</v>
      </c>
      <c r="AL3764" t="str">
        <f>MIS[[#This Row],[Broker]]</f>
        <v>JM</v>
      </c>
      <c r="AM3764" t="str">
        <f>MIS[[#This Row],[ClientID]]</f>
        <v>12314883</v>
      </c>
    </row>
    <row r="3765" spans="1:39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4.9000000000000004</v>
      </c>
      <c r="AE3765">
        <f>MIS[[#This Row],[OrderAverageTradedPrice]]*MIS[[#This Row],[OrderQuantity]]</f>
        <v>431.25</v>
      </c>
      <c r="AF3765">
        <f>MIS[[#This Row],[LTP]]*MIS[[#This Row],[OrderQuantity]]</f>
        <v>367.5</v>
      </c>
      <c r="AG3765">
        <f>IF(MIS[[#This Row],[OrderSide]]="SELL",MIS[[#This Row],[VALUE]]-MIS[[#This Row],[LIVE_VALUE]],MIS[[#This Row],[LIVE_VALUE]]-MIS[[#This Row],[VALUE]])</f>
        <v>-63.75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NIFTY2552223750PE</v>
      </c>
      <c r="AJ3765" t="str">
        <f>IF(RIGHT(MIS[[#This Row],[Main/Hedge]],4)="MAIN","MAIN","HEDGE")</f>
        <v>HEDGE</v>
      </c>
      <c r="AK3765" t="str" cm="1">
        <f t="array" ref="AK3765">_xlfn._xlws.FILTER(Table4[Column1],ISNUMBER(SEARCH(Table4[Column1],MIS[[#This Row],[OrderUniqueIdentifier]])),"")</f>
        <v>NOTREND</v>
      </c>
      <c r="AL3765" t="str">
        <f>MIS[[#This Row],[Broker]]</f>
        <v>JM</v>
      </c>
      <c r="AM3765" t="str">
        <f>MIS[[#This Row],[ClientID]]</f>
        <v>12314883</v>
      </c>
    </row>
    <row r="3766" spans="1:39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4.9000000000000004</v>
      </c>
      <c r="AE3766">
        <f>MIS[[#This Row],[OrderAverageTradedPrice]]*MIS[[#This Row],[OrderQuantity]]</f>
        <v>431.25</v>
      </c>
      <c r="AF3766">
        <f>MIS[[#This Row],[LTP]]*MIS[[#This Row],[OrderQuantity]]</f>
        <v>367.5</v>
      </c>
      <c r="AG3766">
        <f>IF(MIS[[#This Row],[OrderSide]]="SELL",MIS[[#This Row],[VALUE]]-MIS[[#This Row],[LIVE_VALUE]],MIS[[#This Row],[LIVE_VALUE]]-MIS[[#This Row],[VALUE]])</f>
        <v>-63.75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NIFTY2552223750PE</v>
      </c>
      <c r="AJ3766" t="str">
        <f>IF(RIGHT(MIS[[#This Row],[Main/Hedge]],4)="MAIN","MAIN","HEDGE")</f>
        <v>HEDGE</v>
      </c>
      <c r="AK3766" t="str" cm="1">
        <f t="array" ref="AK3766">_xlfn._xlws.FILTER(Table4[Column1],ISNUMBER(SEARCH(Table4[Column1],MIS[[#This Row],[OrderUniqueIdentifier]])),"")</f>
        <v>NOTREND</v>
      </c>
      <c r="AL3766" t="str">
        <f>MIS[[#This Row],[Broker]]</f>
        <v>MO</v>
      </c>
      <c r="AM3766" t="str">
        <f>MIS[[#This Row],[ClientID]]</f>
        <v>OMDLAS1220</v>
      </c>
    </row>
    <row r="3767" spans="1:39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4.9000000000000004</v>
      </c>
      <c r="AE3767">
        <f>MIS[[#This Row],[OrderAverageTradedPrice]]*MIS[[#This Row],[OrderQuantity]]</f>
        <v>431.25</v>
      </c>
      <c r="AF3767">
        <f>MIS[[#This Row],[LTP]]*MIS[[#This Row],[OrderQuantity]]</f>
        <v>367.5</v>
      </c>
      <c r="AG3767">
        <f>IF(MIS[[#This Row],[OrderSide]]="SELL",MIS[[#This Row],[VALUE]]-MIS[[#This Row],[LIVE_VALUE]],MIS[[#This Row],[LIVE_VALUE]]-MIS[[#This Row],[VALUE]])</f>
        <v>-63.75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NIFTY2552223750PE</v>
      </c>
      <c r="AJ3767" t="str">
        <f>IF(RIGHT(MIS[[#This Row],[Main/Hedge]],4)="MAIN","MAIN","HEDGE")</f>
        <v>HEDGE</v>
      </c>
      <c r="AK3767" t="str" cm="1">
        <f t="array" ref="AK3767">_xlfn._xlws.FILTER(Table4[Column1],ISNUMBER(SEARCH(Table4[Column1],MIS[[#This Row],[OrderUniqueIdentifier]])),"")</f>
        <v>NOTREND</v>
      </c>
      <c r="AL3767" t="str">
        <f>MIS[[#This Row],[Broker]]</f>
        <v>MO</v>
      </c>
      <c r="AM3767" t="str">
        <f>MIS[[#This Row],[ClientID]]</f>
        <v>OMDLAS1233</v>
      </c>
    </row>
    <row r="3768" spans="1:39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4.9000000000000004</v>
      </c>
      <c r="AE3768">
        <f>MIS[[#This Row],[OrderAverageTradedPrice]]*MIS[[#This Row],[OrderQuantity]]</f>
        <v>431.25</v>
      </c>
      <c r="AF3768">
        <f>MIS[[#This Row],[LTP]]*MIS[[#This Row],[OrderQuantity]]</f>
        <v>367.5</v>
      </c>
      <c r="AG3768">
        <f>IF(MIS[[#This Row],[OrderSide]]="SELL",MIS[[#This Row],[VALUE]]-MIS[[#This Row],[LIVE_VALUE]],MIS[[#This Row],[LIVE_VALUE]]-MIS[[#This Row],[VALUE]])</f>
        <v>-63.75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NIFTY2552223750PE</v>
      </c>
      <c r="AJ3768" t="str">
        <f>IF(RIGHT(MIS[[#This Row],[Main/Hedge]],4)="MAIN","MAIN","HEDGE")</f>
        <v>HEDGE</v>
      </c>
      <c r="AK3768" t="str" cm="1">
        <f t="array" ref="AK3768">_xlfn._xlws.FILTER(Table4[Column1],ISNUMBER(SEARCH(Table4[Column1],MIS[[#This Row],[OrderUniqueIdentifier]])),"")</f>
        <v>NOTREND</v>
      </c>
      <c r="AL3768" t="str">
        <f>MIS[[#This Row],[Broker]]</f>
        <v>AR</v>
      </c>
      <c r="AM3768" t="str">
        <f>MIS[[#This Row],[ClientID]]</f>
        <v>GDL1R112</v>
      </c>
    </row>
    <row r="3769" spans="1:39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4.9000000000000004</v>
      </c>
      <c r="AE3769">
        <f>MIS[[#This Row],[OrderAverageTradedPrice]]*MIS[[#This Row],[OrderQuantity]]</f>
        <v>431.25</v>
      </c>
      <c r="AF3769">
        <f>MIS[[#This Row],[LTP]]*MIS[[#This Row],[OrderQuantity]]</f>
        <v>367.5</v>
      </c>
      <c r="AG3769">
        <f>IF(MIS[[#This Row],[OrderSide]]="SELL",MIS[[#This Row],[VALUE]]-MIS[[#This Row],[LIVE_VALUE]],MIS[[#This Row],[LIVE_VALUE]]-MIS[[#This Row],[VALUE]])</f>
        <v>-63.75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NIFTY2552223750PE</v>
      </c>
      <c r="AJ3769" t="str">
        <f>IF(RIGHT(MIS[[#This Row],[Main/Hedge]],4)="MAIN","MAIN","HEDGE")</f>
        <v>HEDGE</v>
      </c>
      <c r="AK3769" t="str" cm="1">
        <f t="array" ref="AK3769">_xlfn._xlws.FILTER(Table4[Column1],ISNUMBER(SEARCH(Table4[Column1],MIS[[#This Row],[OrderUniqueIdentifier]])),"")</f>
        <v>NOTREND</v>
      </c>
      <c r="AL3769" t="str">
        <f>MIS[[#This Row],[Broker]]</f>
        <v>AR</v>
      </c>
      <c r="AM3769" t="str">
        <f>MIS[[#This Row],[ClientID]]</f>
        <v>GDLC2R124</v>
      </c>
    </row>
    <row r="3770" spans="1:39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2.15</v>
      </c>
      <c r="AE3770">
        <f>MIS[[#This Row],[OrderAverageTradedPrice]]*MIS[[#This Row],[OrderQuantity]]</f>
        <v>187.5</v>
      </c>
      <c r="AF3770">
        <f>MIS[[#This Row],[LTP]]*MIS[[#This Row],[OrderQuantity]]</f>
        <v>161.25</v>
      </c>
      <c r="AG3770">
        <f>IF(MIS[[#This Row],[OrderSide]]="SELL",MIS[[#This Row],[VALUE]]-MIS[[#This Row],[LIVE_VALUE]],MIS[[#This Row],[LIVE_VALUE]]-MIS[[#This Row],[VALUE]])</f>
        <v>-26.25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NIFTY2552226350CE</v>
      </c>
      <c r="AJ3770" t="str">
        <f>IF(RIGHT(MIS[[#This Row],[Main/Hedge]],4)="MAIN","MAIN","HEDGE")</f>
        <v>HEDGE</v>
      </c>
      <c r="AK3770" t="str" cm="1">
        <f t="array" ref="AK3770">_xlfn._xlws.FILTER(Table4[Column1],ISNUMBER(SEARCH(Table4[Column1],MIS[[#This Row],[OrderUniqueIdentifier]])),"")</f>
        <v>NOTREND</v>
      </c>
      <c r="AL3770" t="str">
        <f>MIS[[#This Row],[Broker]]</f>
        <v>AR</v>
      </c>
      <c r="AM3770" t="str">
        <f>MIS[[#This Row],[ClientID]]</f>
        <v>HOT133</v>
      </c>
    </row>
    <row r="3771" spans="1:39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4.9000000000000004</v>
      </c>
      <c r="AE3771">
        <f>MIS[[#This Row],[OrderAverageTradedPrice]]*MIS[[#This Row],[OrderQuantity]]</f>
        <v>431.25</v>
      </c>
      <c r="AF3771">
        <f>MIS[[#This Row],[LTP]]*MIS[[#This Row],[OrderQuantity]]</f>
        <v>367.5</v>
      </c>
      <c r="AG3771">
        <f>IF(MIS[[#This Row],[OrderSide]]="SELL",MIS[[#This Row],[VALUE]]-MIS[[#This Row],[LIVE_VALUE]],MIS[[#This Row],[LIVE_VALUE]]-MIS[[#This Row],[VALUE]])</f>
        <v>-63.75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NIFTY2552223750PE</v>
      </c>
      <c r="AJ3771" t="str">
        <f>IF(RIGHT(MIS[[#This Row],[Main/Hedge]],4)="MAIN","MAIN","HEDGE")</f>
        <v>HEDGE</v>
      </c>
      <c r="AK3771" t="str" cm="1">
        <f t="array" ref="AK3771">_xlfn._xlws.FILTER(Table4[Column1],ISNUMBER(SEARCH(Table4[Column1],MIS[[#This Row],[OrderUniqueIdentifier]])),"")</f>
        <v>NOTREND</v>
      </c>
      <c r="AL3771" t="str">
        <f>MIS[[#This Row],[Broker]]</f>
        <v>AR</v>
      </c>
      <c r="AM3771" t="str">
        <f>MIS[[#This Row],[ClientID]]</f>
        <v>HOT133</v>
      </c>
    </row>
    <row r="3772" spans="1:39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4.9000000000000004</v>
      </c>
      <c r="AE3772">
        <f>MIS[[#This Row],[OrderAverageTradedPrice]]*MIS[[#This Row],[OrderQuantity]]</f>
        <v>431.25</v>
      </c>
      <c r="AF3772">
        <f>MIS[[#This Row],[LTP]]*MIS[[#This Row],[OrderQuantity]]</f>
        <v>367.5</v>
      </c>
      <c r="AG3772">
        <f>IF(MIS[[#This Row],[OrderSide]]="SELL",MIS[[#This Row],[VALUE]]-MIS[[#This Row],[LIVE_VALUE]],MIS[[#This Row],[LIVE_VALUE]]-MIS[[#This Row],[VALUE]])</f>
        <v>-63.75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NIFTY2552223750PE</v>
      </c>
      <c r="AJ3772" t="str">
        <f>IF(RIGHT(MIS[[#This Row],[Main/Hedge]],4)="MAIN","MAIN","HEDGE")</f>
        <v>HEDGE</v>
      </c>
      <c r="AK3772" t="str" cm="1">
        <f t="array" ref="AK3772">_xlfn._xlws.FILTER(Table4[Column1],ISNUMBER(SEARCH(Table4[Column1],MIS[[#This Row],[OrderUniqueIdentifier]])),"")</f>
        <v>NOTREND</v>
      </c>
      <c r="AL3772" t="str">
        <f>MIS[[#This Row],[Broker]]</f>
        <v>AR</v>
      </c>
      <c r="AM3772" t="str">
        <f>MIS[[#This Row],[ClientID]]</f>
        <v>HYD5K129</v>
      </c>
    </row>
    <row r="3773" spans="1:39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2.15</v>
      </c>
      <c r="AE3773">
        <f>MIS[[#This Row],[OrderAverageTradedPrice]]*MIS[[#This Row],[OrderQuantity]]</f>
        <v>375</v>
      </c>
      <c r="AF3773">
        <f>MIS[[#This Row],[LTP]]*MIS[[#This Row],[OrderQuantity]]</f>
        <v>322.5</v>
      </c>
      <c r="AG3773">
        <f>IF(MIS[[#This Row],[OrderSide]]="SELL",MIS[[#This Row],[VALUE]]-MIS[[#This Row],[LIVE_VALUE]],MIS[[#This Row],[LIVE_VALUE]]-MIS[[#This Row],[VALUE]])</f>
        <v>-52.5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NIFTY2552226350CE</v>
      </c>
      <c r="AJ3773" t="str">
        <f>IF(RIGHT(MIS[[#This Row],[Main/Hedge]],4)="MAIN","MAIN","HEDGE")</f>
        <v>HEDGE</v>
      </c>
      <c r="AK3773" t="str" cm="1">
        <f t="array" ref="AK3773">_xlfn._xlws.FILTER(Table4[Column1],ISNUMBER(SEARCH(Table4[Column1],MIS[[#This Row],[OrderUniqueIdentifier]])),"")</f>
        <v>NOTREND</v>
      </c>
      <c r="AL3773" t="str">
        <f>MIS[[#This Row],[Broker]]</f>
        <v>AR</v>
      </c>
      <c r="AM3773" t="str">
        <f>MIS[[#This Row],[ClientID]]</f>
        <v>JPA1043</v>
      </c>
    </row>
    <row r="3774" spans="1:39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4.9000000000000004</v>
      </c>
      <c r="AE3774">
        <f>MIS[[#This Row],[OrderAverageTradedPrice]]*MIS[[#This Row],[OrderQuantity]]</f>
        <v>1293.75</v>
      </c>
      <c r="AF3774">
        <f>MIS[[#This Row],[LTP]]*MIS[[#This Row],[OrderQuantity]]</f>
        <v>1102.5</v>
      </c>
      <c r="AG3774">
        <f>IF(MIS[[#This Row],[OrderSide]]="SELL",MIS[[#This Row],[VALUE]]-MIS[[#This Row],[LIVE_VALUE]],MIS[[#This Row],[LIVE_VALUE]]-MIS[[#This Row],[VALUE]])</f>
        <v>-191.25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NIFTY2552223750PE</v>
      </c>
      <c r="AJ3774" t="str">
        <f>IF(RIGHT(MIS[[#This Row],[Main/Hedge]],4)="MAIN","MAIN","HEDGE")</f>
        <v>HEDGE</v>
      </c>
      <c r="AK3774" t="str" cm="1">
        <f t="array" ref="AK3774">_xlfn._xlws.FILTER(Table4[Column1],ISNUMBER(SEARCH(Table4[Column1],MIS[[#This Row],[OrderUniqueIdentifier]])),"")</f>
        <v>NOTREND</v>
      </c>
      <c r="AL3774" t="str">
        <f>MIS[[#This Row],[Broker]]</f>
        <v>AR</v>
      </c>
      <c r="AM3774" t="str">
        <f>MIS[[#This Row],[ClientID]]</f>
        <v>JPF1C156</v>
      </c>
    </row>
    <row r="3775" spans="1:39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4.9000000000000004</v>
      </c>
      <c r="AE3775">
        <f>MIS[[#This Row],[OrderAverageTradedPrice]]*MIS[[#This Row],[OrderQuantity]]</f>
        <v>1725</v>
      </c>
      <c r="AF3775">
        <f>MIS[[#This Row],[LTP]]*MIS[[#This Row],[OrderQuantity]]</f>
        <v>1470</v>
      </c>
      <c r="AG3775">
        <f>IF(MIS[[#This Row],[OrderSide]]="SELL",MIS[[#This Row],[VALUE]]-MIS[[#This Row],[LIVE_VALUE]],MIS[[#This Row],[LIVE_VALUE]]-MIS[[#This Row],[VALUE]])</f>
        <v>-255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NIFTY2552223750PE</v>
      </c>
      <c r="AJ3775" t="str">
        <f>IF(RIGHT(MIS[[#This Row],[Main/Hedge]],4)="MAIN","MAIN","HEDGE")</f>
        <v>HEDGE</v>
      </c>
      <c r="AK3775" t="str" cm="1">
        <f t="array" ref="AK3775">_xlfn._xlws.FILTER(Table4[Column1],ISNUMBER(SEARCH(Table4[Column1],MIS[[#This Row],[OrderUniqueIdentifier]])),"")</f>
        <v>NOTREND</v>
      </c>
      <c r="AL3775" t="str">
        <f>MIS[[#This Row],[Broker]]</f>
        <v>AR</v>
      </c>
      <c r="AM3775" t="str">
        <f>MIS[[#This Row],[ClientID]]</f>
        <v>JPF1H158</v>
      </c>
    </row>
    <row r="3776" spans="1:39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4.9000000000000004</v>
      </c>
      <c r="AE3776">
        <f>MIS[[#This Row],[OrderAverageTradedPrice]]*MIS[[#This Row],[OrderQuantity]]</f>
        <v>431.25</v>
      </c>
      <c r="AF3776">
        <f>MIS[[#This Row],[LTP]]*MIS[[#This Row],[OrderQuantity]]</f>
        <v>367.5</v>
      </c>
      <c r="AG3776">
        <f>IF(MIS[[#This Row],[OrderSide]]="SELL",MIS[[#This Row],[VALUE]]-MIS[[#This Row],[LIVE_VALUE]],MIS[[#This Row],[LIVE_VALUE]]-MIS[[#This Row],[VALUE]])</f>
        <v>-63.75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NIFTY2552223750PE</v>
      </c>
      <c r="AJ3776" t="str">
        <f>IF(RIGHT(MIS[[#This Row],[Main/Hedge]],4)="MAIN","MAIN","HEDGE")</f>
        <v>HEDGE</v>
      </c>
      <c r="AK3776" t="str" cm="1">
        <f t="array" ref="AK3776">_xlfn._xlws.FILTER(Table4[Column1],ISNUMBER(SEARCH(Table4[Column1],MIS[[#This Row],[OrderUniqueIdentifier]])),"")</f>
        <v>NOTREND</v>
      </c>
      <c r="AL3776" t="str">
        <f>MIS[[#This Row],[Broker]]</f>
        <v>AR</v>
      </c>
      <c r="AM3776" t="str">
        <f>MIS[[#This Row],[ClientID]]</f>
        <v>JPF1K172</v>
      </c>
    </row>
    <row r="3777" spans="1:39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2.15</v>
      </c>
      <c r="AE3777">
        <f>MIS[[#This Row],[OrderAverageTradedPrice]]*MIS[[#This Row],[OrderQuantity]]</f>
        <v>187.5</v>
      </c>
      <c r="AF3777">
        <f>MIS[[#This Row],[LTP]]*MIS[[#This Row],[OrderQuantity]]</f>
        <v>161.25</v>
      </c>
      <c r="AG3777">
        <f>IF(MIS[[#This Row],[OrderSide]]="SELL",MIS[[#This Row],[VALUE]]-MIS[[#This Row],[LIVE_VALUE]],MIS[[#This Row],[LIVE_VALUE]]-MIS[[#This Row],[VALUE]])</f>
        <v>-26.25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NIFTY2552226350CE</v>
      </c>
      <c r="AJ3777" t="str">
        <f>IF(RIGHT(MIS[[#This Row],[Main/Hedge]],4)="MAIN","MAIN","HEDGE")</f>
        <v>HEDGE</v>
      </c>
      <c r="AK3777" t="str" cm="1">
        <f t="array" ref="AK3777">_xlfn._xlws.FILTER(Table4[Column1],ISNUMBER(SEARCH(Table4[Column1],MIS[[#This Row],[OrderUniqueIdentifier]])),"")</f>
        <v>NOTREND</v>
      </c>
      <c r="AL3777" t="str">
        <f>MIS[[#This Row],[Broker]]</f>
        <v>AR</v>
      </c>
      <c r="AM3777" t="str">
        <f>MIS[[#This Row],[ClientID]]</f>
        <v>JPF1R212</v>
      </c>
    </row>
    <row r="3778" spans="1:39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2.15</v>
      </c>
      <c r="AE3778">
        <f>MIS[[#This Row],[OrderAverageTradedPrice]]*MIS[[#This Row],[OrderQuantity]]</f>
        <v>187.5</v>
      </c>
      <c r="AF3778">
        <f>MIS[[#This Row],[LTP]]*MIS[[#This Row],[OrderQuantity]]</f>
        <v>161.25</v>
      </c>
      <c r="AG3778">
        <f>IF(MIS[[#This Row],[OrderSide]]="SELL",MIS[[#This Row],[VALUE]]-MIS[[#This Row],[LIVE_VALUE]],MIS[[#This Row],[LIVE_VALUE]]-MIS[[#This Row],[VALUE]])</f>
        <v>-26.25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NIFTY2552226350CE</v>
      </c>
      <c r="AJ3778" t="str">
        <f>IF(RIGHT(MIS[[#This Row],[Main/Hedge]],4)="MAIN","MAIN","HEDGE")</f>
        <v>HEDGE</v>
      </c>
      <c r="AK3778" t="str" cm="1">
        <f t="array" ref="AK3778">_xlfn._xlws.FILTER(Table4[Column1],ISNUMBER(SEARCH(Table4[Column1],MIS[[#This Row],[OrderUniqueIdentifier]])),"")</f>
        <v>NOTREND</v>
      </c>
      <c r="AL3778" t="str">
        <f>MIS[[#This Row],[Broker]]</f>
        <v>AR</v>
      </c>
      <c r="AM3778" t="str">
        <f>MIS[[#This Row],[ClientID]]</f>
        <v>JPP690</v>
      </c>
    </row>
    <row r="3779" spans="1:39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2.15</v>
      </c>
      <c r="AE3779">
        <f>MIS[[#This Row],[OrderAverageTradedPrice]]*MIS[[#This Row],[OrderQuantity]]</f>
        <v>562.5</v>
      </c>
      <c r="AF3779">
        <f>MIS[[#This Row],[LTP]]*MIS[[#This Row],[OrderQuantity]]</f>
        <v>483.75</v>
      </c>
      <c r="AG3779">
        <f>IF(MIS[[#This Row],[OrderSide]]="SELL",MIS[[#This Row],[VALUE]]-MIS[[#This Row],[LIVE_VALUE]],MIS[[#This Row],[LIVE_VALUE]]-MIS[[#This Row],[VALUE]])</f>
        <v>-78.75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NIFTY2552226350CE</v>
      </c>
      <c r="AJ3779" t="str">
        <f>IF(RIGHT(MIS[[#This Row],[Main/Hedge]],4)="MAIN","MAIN","HEDGE")</f>
        <v>HEDGE</v>
      </c>
      <c r="AK3779" t="str" cm="1">
        <f t="array" ref="AK3779">_xlfn._xlws.FILTER(Table4[Column1],ISNUMBER(SEARCH(Table4[Column1],MIS[[#This Row],[OrderUniqueIdentifier]])),"")</f>
        <v>NOTREND</v>
      </c>
      <c r="AL3779" t="str">
        <f>MIS[[#This Row],[Broker]]</f>
        <v>AR</v>
      </c>
      <c r="AM3779" t="str">
        <f>MIS[[#This Row],[ClientID]]</f>
        <v>JPS10G101</v>
      </c>
    </row>
    <row r="3780" spans="1:39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4.9000000000000004</v>
      </c>
      <c r="AE3780">
        <f>MIS[[#This Row],[OrderAverageTradedPrice]]*MIS[[#This Row],[OrderQuantity]]</f>
        <v>1293.75</v>
      </c>
      <c r="AF3780">
        <f>MIS[[#This Row],[LTP]]*MIS[[#This Row],[OrderQuantity]]</f>
        <v>1102.5</v>
      </c>
      <c r="AG3780">
        <f>IF(MIS[[#This Row],[OrderSide]]="SELL",MIS[[#This Row],[VALUE]]-MIS[[#This Row],[LIVE_VALUE]],MIS[[#This Row],[LIVE_VALUE]]-MIS[[#This Row],[VALUE]])</f>
        <v>-191.25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NIFTY2552223750PE</v>
      </c>
      <c r="AJ3780" t="str">
        <f>IF(RIGHT(MIS[[#This Row],[Main/Hedge]],4)="MAIN","MAIN","HEDGE")</f>
        <v>HEDGE</v>
      </c>
      <c r="AK3780" t="str" cm="1">
        <f t="array" ref="AK3780">_xlfn._xlws.FILTER(Table4[Column1],ISNUMBER(SEARCH(Table4[Column1],MIS[[#This Row],[OrderUniqueIdentifier]])),"")</f>
        <v>NOTREND</v>
      </c>
      <c r="AL3780" t="str">
        <f>MIS[[#This Row],[Broker]]</f>
        <v>AR</v>
      </c>
      <c r="AM3780" t="str">
        <f>MIS[[#This Row],[ClientID]]</f>
        <v>JPS10G101</v>
      </c>
    </row>
    <row r="3781" spans="1:39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2.15</v>
      </c>
      <c r="AE3781">
        <f>MIS[[#This Row],[OrderAverageTradedPrice]]*MIS[[#This Row],[OrderQuantity]]</f>
        <v>187.5</v>
      </c>
      <c r="AF3781">
        <f>MIS[[#This Row],[LTP]]*MIS[[#This Row],[OrderQuantity]]</f>
        <v>161.25</v>
      </c>
      <c r="AG3781">
        <f>IF(MIS[[#This Row],[OrderSide]]="SELL",MIS[[#This Row],[VALUE]]-MIS[[#This Row],[LIVE_VALUE]],MIS[[#This Row],[LIVE_VALUE]]-MIS[[#This Row],[VALUE]])</f>
        <v>-26.25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NIFTY2552226350CE</v>
      </c>
      <c r="AJ3781" t="str">
        <f>IF(RIGHT(MIS[[#This Row],[Main/Hedge]],4)="MAIN","MAIN","HEDGE")</f>
        <v>HEDGE</v>
      </c>
      <c r="AK3781" t="str" cm="1">
        <f t="array" ref="AK3781">_xlfn._xlws.FILTER(Table4[Column1],ISNUMBER(SEARCH(Table4[Column1],MIS[[#This Row],[OrderUniqueIdentifier]])),"")</f>
        <v>NOTREND</v>
      </c>
      <c r="AL3781" t="str">
        <f>MIS[[#This Row],[Broker]]</f>
        <v>AR</v>
      </c>
      <c r="AM3781" t="str">
        <f>MIS[[#This Row],[ClientID]]</f>
        <v>JPS10S109</v>
      </c>
    </row>
    <row r="3782" spans="1:39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2.15</v>
      </c>
      <c r="AE3782">
        <f>MIS[[#This Row],[OrderAverageTradedPrice]]*MIS[[#This Row],[OrderQuantity]]</f>
        <v>562.5</v>
      </c>
      <c r="AF3782">
        <f>MIS[[#This Row],[LTP]]*MIS[[#This Row],[OrderQuantity]]</f>
        <v>483.75</v>
      </c>
      <c r="AG3782">
        <f>IF(MIS[[#This Row],[OrderSide]]="SELL",MIS[[#This Row],[VALUE]]-MIS[[#This Row],[LIVE_VALUE]],MIS[[#This Row],[LIVE_VALUE]]-MIS[[#This Row],[VALUE]])</f>
        <v>-78.75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NIFTY2552226350CE</v>
      </c>
      <c r="AJ3782" t="str">
        <f>IF(RIGHT(MIS[[#This Row],[Main/Hedge]],4)="MAIN","MAIN","HEDGE")</f>
        <v>HEDGE</v>
      </c>
      <c r="AK3782" t="str" cm="1">
        <f t="array" ref="AK3782">_xlfn._xlws.FILTER(Table4[Column1],ISNUMBER(SEARCH(Table4[Column1],MIS[[#This Row],[OrderUniqueIdentifier]])),"")</f>
        <v>NOTREND</v>
      </c>
      <c r="AL3782" t="str">
        <f>MIS[[#This Row],[Broker]]</f>
        <v>AR</v>
      </c>
      <c r="AM3782" t="str">
        <f>MIS[[#This Row],[ClientID]]</f>
        <v>JPS1787</v>
      </c>
    </row>
    <row r="3783" spans="1:39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4.9000000000000004</v>
      </c>
      <c r="AE3783">
        <f>MIS[[#This Row],[OrderAverageTradedPrice]]*MIS[[#This Row],[OrderQuantity]]</f>
        <v>862.5</v>
      </c>
      <c r="AF3783">
        <f>MIS[[#This Row],[LTP]]*MIS[[#This Row],[OrderQuantity]]</f>
        <v>735</v>
      </c>
      <c r="AG3783">
        <f>IF(MIS[[#This Row],[OrderSide]]="SELL",MIS[[#This Row],[VALUE]]-MIS[[#This Row],[LIVE_VALUE]],MIS[[#This Row],[LIVE_VALUE]]-MIS[[#This Row],[VALUE]])</f>
        <v>-127.5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NIFTY2552223750PE</v>
      </c>
      <c r="AJ3783" t="str">
        <f>IF(RIGHT(MIS[[#This Row],[Main/Hedge]],4)="MAIN","MAIN","HEDGE")</f>
        <v>HEDGE</v>
      </c>
      <c r="AK3783" t="str" cm="1">
        <f t="array" ref="AK3783">_xlfn._xlws.FILTER(Table4[Column1],ISNUMBER(SEARCH(Table4[Column1],MIS[[#This Row],[OrderUniqueIdentifier]])),"")</f>
        <v>NOTREND</v>
      </c>
      <c r="AL3783" t="str">
        <f>MIS[[#This Row],[Broker]]</f>
        <v>AR</v>
      </c>
      <c r="AM3783" t="str">
        <f>MIS[[#This Row],[ClientID]]</f>
        <v>JPA1043</v>
      </c>
    </row>
    <row r="3784" spans="1:39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4.9000000000000004</v>
      </c>
      <c r="AE3784">
        <f>MIS[[#This Row],[OrderAverageTradedPrice]]*MIS[[#This Row],[OrderQuantity]]</f>
        <v>431.25</v>
      </c>
      <c r="AF3784">
        <f>MIS[[#This Row],[LTP]]*MIS[[#This Row],[OrderQuantity]]</f>
        <v>367.5</v>
      </c>
      <c r="AG3784">
        <f>IF(MIS[[#This Row],[OrderSide]]="SELL",MIS[[#This Row],[VALUE]]-MIS[[#This Row],[LIVE_VALUE]],MIS[[#This Row],[LIVE_VALUE]]-MIS[[#This Row],[VALUE]])</f>
        <v>-63.75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NIFTY2552223750PE</v>
      </c>
      <c r="AJ3784" t="str">
        <f>IF(RIGHT(MIS[[#This Row],[Main/Hedge]],4)="MAIN","MAIN","HEDGE")</f>
        <v>HEDGE</v>
      </c>
      <c r="AK3784" t="str" cm="1">
        <f t="array" ref="AK3784">_xlfn._xlws.FILTER(Table4[Column1],ISNUMBER(SEARCH(Table4[Column1],MIS[[#This Row],[OrderUniqueIdentifier]])),"")</f>
        <v>NOTREND</v>
      </c>
      <c r="AL3784" t="str">
        <f>MIS[[#This Row],[Broker]]</f>
        <v>AR</v>
      </c>
      <c r="AM3784" t="str">
        <f>MIS[[#This Row],[ClientID]]</f>
        <v>JPF1R212</v>
      </c>
    </row>
    <row r="3785" spans="1:39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4.9000000000000004</v>
      </c>
      <c r="AE3785">
        <f>MIS[[#This Row],[OrderAverageTradedPrice]]*MIS[[#This Row],[OrderQuantity]]</f>
        <v>431.25</v>
      </c>
      <c r="AF3785">
        <f>MIS[[#This Row],[LTP]]*MIS[[#This Row],[OrderQuantity]]</f>
        <v>367.5</v>
      </c>
      <c r="AG3785">
        <f>IF(MIS[[#This Row],[OrderSide]]="SELL",MIS[[#This Row],[VALUE]]-MIS[[#This Row],[LIVE_VALUE]],MIS[[#This Row],[LIVE_VALUE]]-MIS[[#This Row],[VALUE]])</f>
        <v>-63.75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NIFTY2552223750PE</v>
      </c>
      <c r="AJ3785" t="str">
        <f>IF(RIGHT(MIS[[#This Row],[Main/Hedge]],4)="MAIN","MAIN","HEDGE")</f>
        <v>HEDGE</v>
      </c>
      <c r="AK3785" t="str" cm="1">
        <f t="array" ref="AK3785">_xlfn._xlws.FILTER(Table4[Column1],ISNUMBER(SEARCH(Table4[Column1],MIS[[#This Row],[OrderUniqueIdentifier]])),"")</f>
        <v>NOTREND</v>
      </c>
      <c r="AL3785" t="str">
        <f>MIS[[#This Row],[Broker]]</f>
        <v>AR</v>
      </c>
      <c r="AM3785" t="str">
        <f>MIS[[#This Row],[ClientID]]</f>
        <v>JPP690</v>
      </c>
    </row>
    <row r="3786" spans="1:39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4.9000000000000004</v>
      </c>
      <c r="AE3786">
        <f>MIS[[#This Row],[OrderAverageTradedPrice]]*MIS[[#This Row],[OrderQuantity]]</f>
        <v>431.25</v>
      </c>
      <c r="AF3786">
        <f>MIS[[#This Row],[LTP]]*MIS[[#This Row],[OrderQuantity]]</f>
        <v>367.5</v>
      </c>
      <c r="AG3786">
        <f>IF(MIS[[#This Row],[OrderSide]]="SELL",MIS[[#This Row],[VALUE]]-MIS[[#This Row],[LIVE_VALUE]],MIS[[#This Row],[LIVE_VALUE]]-MIS[[#This Row],[VALUE]])</f>
        <v>-63.75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NIFTY2552223750PE</v>
      </c>
      <c r="AJ3786" t="str">
        <f>IF(RIGHT(MIS[[#This Row],[Main/Hedge]],4)="MAIN","MAIN","HEDGE")</f>
        <v>HEDGE</v>
      </c>
      <c r="AK3786" t="str" cm="1">
        <f t="array" ref="AK3786">_xlfn._xlws.FILTER(Table4[Column1],ISNUMBER(SEARCH(Table4[Column1],MIS[[#This Row],[OrderUniqueIdentifier]])),"")</f>
        <v>NOTREND</v>
      </c>
      <c r="AL3786" t="str">
        <f>MIS[[#This Row],[Broker]]</f>
        <v>AR</v>
      </c>
      <c r="AM3786" t="str">
        <f>MIS[[#This Row],[ClientID]]</f>
        <v>JPS10S109</v>
      </c>
    </row>
    <row r="3787" spans="1:39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4.9000000000000004</v>
      </c>
      <c r="AE3787">
        <f>MIS[[#This Row],[OrderAverageTradedPrice]]*MIS[[#This Row],[OrderQuantity]]</f>
        <v>1293.75</v>
      </c>
      <c r="AF3787">
        <f>MIS[[#This Row],[LTP]]*MIS[[#This Row],[OrderQuantity]]</f>
        <v>1102.5</v>
      </c>
      <c r="AG3787">
        <f>IF(MIS[[#This Row],[OrderSide]]="SELL",MIS[[#This Row],[VALUE]]-MIS[[#This Row],[LIVE_VALUE]],MIS[[#This Row],[LIVE_VALUE]]-MIS[[#This Row],[VALUE]])</f>
        <v>-191.25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NIFTY2552223750PE</v>
      </c>
      <c r="AJ3787" t="str">
        <f>IF(RIGHT(MIS[[#This Row],[Main/Hedge]],4)="MAIN","MAIN","HEDGE")</f>
        <v>HEDGE</v>
      </c>
      <c r="AK3787" t="str" cm="1">
        <f t="array" ref="AK3787">_xlfn._xlws.FILTER(Table4[Column1],ISNUMBER(SEARCH(Table4[Column1],MIS[[#This Row],[OrderUniqueIdentifier]])),"")</f>
        <v>NOTREND</v>
      </c>
      <c r="AL3787" t="str">
        <f>MIS[[#This Row],[Broker]]</f>
        <v>AR</v>
      </c>
      <c r="AM3787" t="str">
        <f>MIS[[#This Row],[ClientID]]</f>
        <v>JPS1787</v>
      </c>
    </row>
    <row r="3788" spans="1:39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2.15</v>
      </c>
      <c r="AE3788">
        <f>MIS[[#This Row],[OrderAverageTradedPrice]]*MIS[[#This Row],[OrderQuantity]]</f>
        <v>187.5</v>
      </c>
      <c r="AF3788">
        <f>MIS[[#This Row],[LTP]]*MIS[[#This Row],[OrderQuantity]]</f>
        <v>161.25</v>
      </c>
      <c r="AG3788">
        <f>IF(MIS[[#This Row],[OrderSide]]="SELL",MIS[[#This Row],[VALUE]]-MIS[[#This Row],[LIVE_VALUE]],MIS[[#This Row],[LIVE_VALUE]]-MIS[[#This Row],[VALUE]])</f>
        <v>-26.25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NIFTY2552226350CE</v>
      </c>
      <c r="AJ3788" t="str">
        <f>IF(RIGHT(MIS[[#This Row],[Main/Hedge]],4)="MAIN","MAIN","HEDGE")</f>
        <v>HEDGE</v>
      </c>
      <c r="AK3788" t="str" cm="1">
        <f t="array" ref="AK3788">_xlfn._xlws.FILTER(Table4[Column1],ISNUMBER(SEARCH(Table4[Column1],MIS[[#This Row],[OrderUniqueIdentifier]])),"")</f>
        <v>NOTREND</v>
      </c>
      <c r="AL3788" t="str">
        <f>MIS[[#This Row],[Broker]]</f>
        <v>IIFL</v>
      </c>
      <c r="AM3788" t="str">
        <f>MIS[[#This Row],[ClientID]]</f>
        <v>FINE1P01</v>
      </c>
    </row>
    <row r="3789" spans="1:39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4.9000000000000004</v>
      </c>
      <c r="AE3789">
        <f>MIS[[#This Row],[OrderAverageTradedPrice]]*MIS[[#This Row],[OrderQuantity]]</f>
        <v>431.25</v>
      </c>
      <c r="AF3789">
        <f>MIS[[#This Row],[LTP]]*MIS[[#This Row],[OrderQuantity]]</f>
        <v>367.5</v>
      </c>
      <c r="AG3789">
        <f>IF(MIS[[#This Row],[OrderSide]]="SELL",MIS[[#This Row],[VALUE]]-MIS[[#This Row],[LIVE_VALUE]],MIS[[#This Row],[LIVE_VALUE]]-MIS[[#This Row],[VALUE]])</f>
        <v>-63.75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NIFTY2552223750PE</v>
      </c>
      <c r="AJ3789" t="str">
        <f>IF(RIGHT(MIS[[#This Row],[Main/Hedge]],4)="MAIN","MAIN","HEDGE")</f>
        <v>HEDGE</v>
      </c>
      <c r="AK3789" t="str" cm="1">
        <f t="array" ref="AK3789">_xlfn._xlws.FILTER(Table4[Column1],ISNUMBER(SEARCH(Table4[Column1],MIS[[#This Row],[OrderUniqueIdentifier]])),"")</f>
        <v>NOTREND</v>
      </c>
      <c r="AL3789" t="str">
        <f>MIS[[#This Row],[Broker]]</f>
        <v>IIFL</v>
      </c>
      <c r="AM3789" t="str">
        <f>MIS[[#This Row],[ClientID]]</f>
        <v>FINE1P01</v>
      </c>
    </row>
    <row r="3790" spans="1:39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2.15</v>
      </c>
      <c r="AE3790">
        <f>MIS[[#This Row],[OrderAverageTradedPrice]]*MIS[[#This Row],[OrderQuantity]]</f>
        <v>187.5</v>
      </c>
      <c r="AF3790">
        <f>MIS[[#This Row],[LTP]]*MIS[[#This Row],[OrderQuantity]]</f>
        <v>161.25</v>
      </c>
      <c r="AG3790">
        <f>IF(MIS[[#This Row],[OrderSide]]="SELL",MIS[[#This Row],[VALUE]]-MIS[[#This Row],[LIVE_VALUE]],MIS[[#This Row],[LIVE_VALUE]]-MIS[[#This Row],[VALUE]])</f>
        <v>-26.25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NIFTY2552226350CE</v>
      </c>
      <c r="AJ3790" t="str">
        <f>IF(RIGHT(MIS[[#This Row],[Main/Hedge]],4)="MAIN","MAIN","HEDGE")</f>
        <v>HEDGE</v>
      </c>
      <c r="AK3790" t="str" cm="1">
        <f t="array" ref="AK3790">_xlfn._xlws.FILTER(Table4[Column1],ISNUMBER(SEARCH(Table4[Column1],MIS[[#This Row],[OrderUniqueIdentifier]])),"")</f>
        <v>NOTREND</v>
      </c>
      <c r="AL3790" t="str">
        <f>MIS[[#This Row],[Broker]]</f>
        <v>JM</v>
      </c>
      <c r="AM3790" t="str">
        <f>MIS[[#This Row],[ClientID]]</f>
        <v>12314417</v>
      </c>
    </row>
    <row r="3791" spans="1:39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2.15</v>
      </c>
      <c r="AE3791">
        <f>MIS[[#This Row],[OrderAverageTradedPrice]]*MIS[[#This Row],[OrderQuantity]]</f>
        <v>187.5</v>
      </c>
      <c r="AF3791">
        <f>MIS[[#This Row],[LTP]]*MIS[[#This Row],[OrderQuantity]]</f>
        <v>161.25</v>
      </c>
      <c r="AG3791">
        <f>IF(MIS[[#This Row],[OrderSide]]="SELL",MIS[[#This Row],[VALUE]]-MIS[[#This Row],[LIVE_VALUE]],MIS[[#This Row],[LIVE_VALUE]]-MIS[[#This Row],[VALUE]])</f>
        <v>-26.25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NIFTY2552226350CE</v>
      </c>
      <c r="AJ3791" t="str">
        <f>IF(RIGHT(MIS[[#This Row],[Main/Hedge]],4)="MAIN","MAIN","HEDGE")</f>
        <v>HEDGE</v>
      </c>
      <c r="AK3791" t="str" cm="1">
        <f t="array" ref="AK3791">_xlfn._xlws.FILTER(Table4[Column1],ISNUMBER(SEARCH(Table4[Column1],MIS[[#This Row],[OrderUniqueIdentifier]])),"")</f>
        <v>NOTREND</v>
      </c>
      <c r="AL3791" t="str">
        <f>MIS[[#This Row],[Broker]]</f>
        <v>JM</v>
      </c>
      <c r="AM3791" t="str">
        <f>MIS[[#This Row],[ClientID]]</f>
        <v>12314523</v>
      </c>
    </row>
    <row r="3792" spans="1:39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4.9000000000000004</v>
      </c>
      <c r="AE3792">
        <f>MIS[[#This Row],[OrderAverageTradedPrice]]*MIS[[#This Row],[OrderQuantity]]</f>
        <v>435</v>
      </c>
      <c r="AF3792">
        <f>MIS[[#This Row],[LTP]]*MIS[[#This Row],[OrderQuantity]]</f>
        <v>367.5</v>
      </c>
      <c r="AG3792">
        <f>IF(MIS[[#This Row],[OrderSide]]="SELL",MIS[[#This Row],[VALUE]]-MIS[[#This Row],[LIVE_VALUE]],MIS[[#This Row],[LIVE_VALUE]]-MIS[[#This Row],[VALUE]])</f>
        <v>-67.5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NIFTY2552223750PE</v>
      </c>
      <c r="AJ3792" t="str">
        <f>IF(RIGHT(MIS[[#This Row],[Main/Hedge]],4)="MAIN","MAIN","HEDGE")</f>
        <v>HEDGE</v>
      </c>
      <c r="AK3792" t="str" cm="1">
        <f t="array" ref="AK3792">_xlfn._xlws.FILTER(Table4[Column1],ISNUMBER(SEARCH(Table4[Column1],MIS[[#This Row],[OrderUniqueIdentifier]])),"")</f>
        <v>NOTREND</v>
      </c>
      <c r="AL3792" t="str">
        <f>MIS[[#This Row],[Broker]]</f>
        <v>JM</v>
      </c>
      <c r="AM3792" t="str">
        <f>MIS[[#This Row],[ClientID]]</f>
        <v>12314523</v>
      </c>
    </row>
    <row r="3793" spans="1:39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2.15</v>
      </c>
      <c r="AE3793">
        <f>MIS[[#This Row],[OrderAverageTradedPrice]]*MIS[[#This Row],[OrderQuantity]]</f>
        <v>187.5</v>
      </c>
      <c r="AF3793">
        <f>MIS[[#This Row],[LTP]]*MIS[[#This Row],[OrderQuantity]]</f>
        <v>161.25</v>
      </c>
      <c r="AG3793">
        <f>IF(MIS[[#This Row],[OrderSide]]="SELL",MIS[[#This Row],[VALUE]]-MIS[[#This Row],[LIVE_VALUE]],MIS[[#This Row],[LIVE_VALUE]]-MIS[[#This Row],[VALUE]])</f>
        <v>-26.25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NIFTY2552226350CE</v>
      </c>
      <c r="AJ3793" t="str">
        <f>IF(RIGHT(MIS[[#This Row],[Main/Hedge]],4)="MAIN","MAIN","HEDGE")</f>
        <v>HEDGE</v>
      </c>
      <c r="AK3793" t="str" cm="1">
        <f t="array" ref="AK3793">_xlfn._xlws.FILTER(Table4[Column1],ISNUMBER(SEARCH(Table4[Column1],MIS[[#This Row],[OrderUniqueIdentifier]])),"")</f>
        <v>NOTREND</v>
      </c>
      <c r="AL3793" t="str">
        <f>MIS[[#This Row],[Broker]]</f>
        <v>JM</v>
      </c>
      <c r="AM3793" t="str">
        <f>MIS[[#This Row],[ClientID]]</f>
        <v>12314576</v>
      </c>
    </row>
    <row r="3794" spans="1:39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2.15</v>
      </c>
      <c r="AE3794">
        <f>MIS[[#This Row],[OrderAverageTradedPrice]]*MIS[[#This Row],[OrderQuantity]]</f>
        <v>750</v>
      </c>
      <c r="AF3794">
        <f>MIS[[#This Row],[LTP]]*MIS[[#This Row],[OrderQuantity]]</f>
        <v>645</v>
      </c>
      <c r="AG3794">
        <f>IF(MIS[[#This Row],[OrderSide]]="SELL",MIS[[#This Row],[VALUE]]-MIS[[#This Row],[LIVE_VALUE]],MIS[[#This Row],[LIVE_VALUE]]-MIS[[#This Row],[VALUE]])</f>
        <v>-105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NIFTY2552226350CE</v>
      </c>
      <c r="AJ3794" t="str">
        <f>IF(RIGHT(MIS[[#This Row],[Main/Hedge]],4)="MAIN","MAIN","HEDGE")</f>
        <v>HEDGE</v>
      </c>
      <c r="AK3794" t="str" cm="1">
        <f t="array" ref="AK3794">_xlfn._xlws.FILTER(Table4[Column1],ISNUMBER(SEARCH(Table4[Column1],MIS[[#This Row],[OrderUniqueIdentifier]])),"")</f>
        <v>NOTREND</v>
      </c>
      <c r="AL3794" t="str">
        <f>MIS[[#This Row],[Broker]]</f>
        <v>JM</v>
      </c>
      <c r="AM3794" t="str">
        <f>MIS[[#This Row],[ClientID]]</f>
        <v>12314927</v>
      </c>
    </row>
    <row r="3795" spans="1:39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2.15</v>
      </c>
      <c r="AE3795">
        <f>MIS[[#This Row],[OrderAverageTradedPrice]]*MIS[[#This Row],[OrderQuantity]]</f>
        <v>937.5</v>
      </c>
      <c r="AF3795">
        <f>MIS[[#This Row],[LTP]]*MIS[[#This Row],[OrderQuantity]]</f>
        <v>806.25</v>
      </c>
      <c r="AG3795">
        <f>IF(MIS[[#This Row],[OrderSide]]="SELL",MIS[[#This Row],[VALUE]]-MIS[[#This Row],[LIVE_VALUE]],MIS[[#This Row],[LIVE_VALUE]]-MIS[[#This Row],[VALUE]])</f>
        <v>-131.25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NIFTY2552226350CE</v>
      </c>
      <c r="AJ3795" t="str">
        <f>IF(RIGHT(MIS[[#This Row],[Main/Hedge]],4)="MAIN","MAIN","HEDGE")</f>
        <v>HEDGE</v>
      </c>
      <c r="AK3795" t="str" cm="1">
        <f t="array" ref="AK3795">_xlfn._xlws.FILTER(Table4[Column1],ISNUMBER(SEARCH(Table4[Column1],MIS[[#This Row],[OrderUniqueIdentifier]])),"")</f>
        <v>NOTREND</v>
      </c>
      <c r="AL3795" t="str">
        <f>MIS[[#This Row],[Broker]]</f>
        <v>MO</v>
      </c>
      <c r="AM3795" t="str">
        <f>MIS[[#This Row],[ClientID]]</f>
        <v>SHSS083</v>
      </c>
    </row>
    <row r="3796" spans="1:39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4.9000000000000004</v>
      </c>
      <c r="AE3796">
        <f>MIS[[#This Row],[OrderAverageTradedPrice]]*MIS[[#This Row],[OrderQuantity]]</f>
        <v>2156.25</v>
      </c>
      <c r="AF3796">
        <f>MIS[[#This Row],[LTP]]*MIS[[#This Row],[OrderQuantity]]</f>
        <v>1837.5000000000002</v>
      </c>
      <c r="AG3796">
        <f>IF(MIS[[#This Row],[OrderSide]]="SELL",MIS[[#This Row],[VALUE]]-MIS[[#This Row],[LIVE_VALUE]],MIS[[#This Row],[LIVE_VALUE]]-MIS[[#This Row],[VALUE]])</f>
        <v>-318.74999999999977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NIFTY2552223750PE</v>
      </c>
      <c r="AJ3796" t="str">
        <f>IF(RIGHT(MIS[[#This Row],[Main/Hedge]],4)="MAIN","MAIN","HEDGE")</f>
        <v>HEDGE</v>
      </c>
      <c r="AK3796" t="str" cm="1">
        <f t="array" ref="AK3796">_xlfn._xlws.FILTER(Table4[Column1],ISNUMBER(SEARCH(Table4[Column1],MIS[[#This Row],[OrderUniqueIdentifier]])),"")</f>
        <v>NOTREND</v>
      </c>
      <c r="AL3796" t="str">
        <f>MIS[[#This Row],[Broker]]</f>
        <v>MO</v>
      </c>
      <c r="AM3796" t="str">
        <f>MIS[[#This Row],[ClientID]]</f>
        <v>SHSS083</v>
      </c>
    </row>
    <row r="3797" spans="1:39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4.9000000000000004</v>
      </c>
      <c r="AE3797">
        <f>MIS[[#This Row],[OrderAverageTradedPrice]]*MIS[[#This Row],[OrderQuantity]]</f>
        <v>435</v>
      </c>
      <c r="AF3797">
        <f>MIS[[#This Row],[LTP]]*MIS[[#This Row],[OrderQuantity]]</f>
        <v>367.5</v>
      </c>
      <c r="AG3797">
        <f>IF(MIS[[#This Row],[OrderSide]]="SELL",MIS[[#This Row],[VALUE]]-MIS[[#This Row],[LIVE_VALUE]],MIS[[#This Row],[LIVE_VALUE]]-MIS[[#This Row],[VALUE]])</f>
        <v>-67.5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NIFTY2552223750PE</v>
      </c>
      <c r="AJ3797" t="str">
        <f>IF(RIGHT(MIS[[#This Row],[Main/Hedge]],4)="MAIN","MAIN","HEDGE")</f>
        <v>HEDGE</v>
      </c>
      <c r="AK3797" t="str" cm="1">
        <f t="array" ref="AK3797">_xlfn._xlws.FILTER(Table4[Column1],ISNUMBER(SEARCH(Table4[Column1],MIS[[#This Row],[OrderUniqueIdentifier]])),"")</f>
        <v>NOTREND</v>
      </c>
      <c r="AL3797" t="str">
        <f>MIS[[#This Row],[Broker]]</f>
        <v>JM</v>
      </c>
      <c r="AM3797" t="str">
        <f>MIS[[#This Row],[ClientID]]</f>
        <v>12314417</v>
      </c>
    </row>
    <row r="3798" spans="1:39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4.9000000000000004</v>
      </c>
      <c r="AE3798">
        <f>MIS[[#This Row],[OrderAverageTradedPrice]]*MIS[[#This Row],[OrderQuantity]]</f>
        <v>435</v>
      </c>
      <c r="AF3798">
        <f>MIS[[#This Row],[LTP]]*MIS[[#This Row],[OrderQuantity]]</f>
        <v>367.5</v>
      </c>
      <c r="AG3798">
        <f>IF(MIS[[#This Row],[OrderSide]]="SELL",MIS[[#This Row],[VALUE]]-MIS[[#This Row],[LIVE_VALUE]],MIS[[#This Row],[LIVE_VALUE]]-MIS[[#This Row],[VALUE]])</f>
        <v>-67.5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NIFTY2552223750PE</v>
      </c>
      <c r="AJ3798" t="str">
        <f>IF(RIGHT(MIS[[#This Row],[Main/Hedge]],4)="MAIN","MAIN","HEDGE")</f>
        <v>HEDGE</v>
      </c>
      <c r="AK3798" t="str" cm="1">
        <f t="array" ref="AK3798">_xlfn._xlws.FILTER(Table4[Column1],ISNUMBER(SEARCH(Table4[Column1],MIS[[#This Row],[OrderUniqueIdentifier]])),"")</f>
        <v>NOTREND</v>
      </c>
      <c r="AL3798" t="str">
        <f>MIS[[#This Row],[Broker]]</f>
        <v>JM</v>
      </c>
      <c r="AM3798" t="str">
        <f>MIS[[#This Row],[ClientID]]</f>
        <v>12314576</v>
      </c>
    </row>
    <row r="3799" spans="1:39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4.9000000000000004</v>
      </c>
      <c r="AE3799">
        <f>MIS[[#This Row],[OrderAverageTradedPrice]]*MIS[[#This Row],[OrderQuantity]]</f>
        <v>1740</v>
      </c>
      <c r="AF3799">
        <f>MIS[[#This Row],[LTP]]*MIS[[#This Row],[OrderQuantity]]</f>
        <v>1470</v>
      </c>
      <c r="AG3799">
        <f>IF(MIS[[#This Row],[OrderSide]]="SELL",MIS[[#This Row],[VALUE]]-MIS[[#This Row],[LIVE_VALUE]],MIS[[#This Row],[LIVE_VALUE]]-MIS[[#This Row],[VALUE]])</f>
        <v>-270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NIFTY2552223750PE</v>
      </c>
      <c r="AJ3799" t="str">
        <f>IF(RIGHT(MIS[[#This Row],[Main/Hedge]],4)="MAIN","MAIN","HEDGE")</f>
        <v>HEDGE</v>
      </c>
      <c r="AK3799" t="str" cm="1">
        <f t="array" ref="AK3799">_xlfn._xlws.FILTER(Table4[Column1],ISNUMBER(SEARCH(Table4[Column1],MIS[[#This Row],[OrderUniqueIdentifier]])),"")</f>
        <v>NOTREND</v>
      </c>
      <c r="AL3799" t="str">
        <f>MIS[[#This Row],[Broker]]</f>
        <v>JM</v>
      </c>
      <c r="AM3799" t="str">
        <f>MIS[[#This Row],[ClientID]]</f>
        <v>12314927</v>
      </c>
    </row>
    <row r="3800" spans="1:39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35.9</v>
      </c>
      <c r="AE3800">
        <f>MIS[[#This Row],[OrderAverageTradedPrice]]*MIS[[#This Row],[OrderQuantity]]</f>
        <v>5962.5</v>
      </c>
      <c r="AF3800">
        <f>MIS[[#This Row],[LTP]]*MIS[[#This Row],[OrderQuantity]]</f>
        <v>5385</v>
      </c>
      <c r="AG3800">
        <f>IF(MIS[[#This Row],[OrderSide]]="SELL",MIS[[#This Row],[VALUE]]-MIS[[#This Row],[LIVE_VALUE]],MIS[[#This Row],[LIVE_VALUE]]-MIS[[#This Row],[VALUE]])</f>
        <v>-577.5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NIFTY2552224550PE</v>
      </c>
      <c r="AJ3800" t="str">
        <f>IF(RIGHT(MIS[[#This Row],[Main/Hedge]],4)="MAIN","MAIN","HEDGE")</f>
        <v>HEDGE</v>
      </c>
      <c r="AK3800" t="str" cm="1">
        <f t="array" ref="AK3800">_xlfn._xlws.FILTER(Table4[Column1],ISNUMBER(SEARCH(Table4[Column1],MIS[[#This Row],[OrderUniqueIdentifier]])),"")</f>
        <v>NOTREND</v>
      </c>
      <c r="AL3800" t="str">
        <f>MIS[[#This Row],[Broker]]</f>
        <v>TGL</v>
      </c>
      <c r="AM3800" t="str">
        <f>MIS[[#This Row],[ClientID]]</f>
        <v>TGL05</v>
      </c>
    </row>
    <row r="3801" spans="1:39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144.1</v>
      </c>
      <c r="AE3801">
        <f>MIS[[#This Row],[OrderAverageTradedPrice]]*MIS[[#This Row],[OrderQuantity]]</f>
        <v>156975</v>
      </c>
      <c r="AF3801">
        <f>MIS[[#This Row],[LTP]]*MIS[[#This Row],[OrderQuantity]]</f>
        <v>140497.5</v>
      </c>
      <c r="AG3801">
        <f>IF(MIS[[#This Row],[OrderSide]]="SELL",MIS[[#This Row],[VALUE]]-MIS[[#This Row],[LIVE_VALUE]],MIS[[#This Row],[LIVE_VALUE]]-MIS[[#This Row],[VALUE]])</f>
        <v>16477.5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NIFTY2552225050CE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  <c r="AL3801" t="str">
        <f>MIS[[#This Row],[Broker]]</f>
        <v>AR</v>
      </c>
      <c r="AM3801" t="str">
        <f>MIS[[#This Row],[ClientID]]</f>
        <v>JPF1A207</v>
      </c>
    </row>
    <row r="3802" spans="1:39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144.1</v>
      </c>
      <c r="AE3802">
        <f>MIS[[#This Row],[OrderAverageTradedPrice]]*MIS[[#This Row],[OrderQuantity]]</f>
        <v>12037.5</v>
      </c>
      <c r="AF3802">
        <f>MIS[[#This Row],[LTP]]*MIS[[#This Row],[OrderQuantity]]</f>
        <v>10807.5</v>
      </c>
      <c r="AG3802">
        <f>IF(MIS[[#This Row],[OrderSide]]="SELL",MIS[[#This Row],[VALUE]]-MIS[[#This Row],[LIVE_VALUE]],MIS[[#This Row],[LIVE_VALUE]]-MIS[[#This Row],[VALUE]])</f>
        <v>1230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  <c r="AL3802" t="str">
        <f>MIS[[#This Row],[Broker]]</f>
        <v>AR</v>
      </c>
      <c r="AM3802" t="str">
        <f>MIS[[#This Row],[ClientID]]</f>
        <v>JPF1G159</v>
      </c>
    </row>
    <row r="3803" spans="1:39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144.1</v>
      </c>
      <c r="AE3803">
        <f>MIS[[#This Row],[OrderAverageTradedPrice]]*MIS[[#This Row],[OrderQuantity]]</f>
        <v>12000</v>
      </c>
      <c r="AF3803">
        <f>MIS[[#This Row],[LTP]]*MIS[[#This Row],[OrderQuantity]]</f>
        <v>10807.5</v>
      </c>
      <c r="AG3803">
        <f>IF(MIS[[#This Row],[OrderSide]]="SELL",MIS[[#This Row],[VALUE]]-MIS[[#This Row],[LIVE_VALUE]],MIS[[#This Row],[LIVE_VALUE]]-MIS[[#This Row],[VALUE]])</f>
        <v>1192.5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  <c r="AL3803" t="str">
        <f>MIS[[#This Row],[Broker]]</f>
        <v>AR</v>
      </c>
      <c r="AM3803" t="str">
        <f>MIS[[#This Row],[ClientID]]</f>
        <v>JPF1S152</v>
      </c>
    </row>
    <row r="3804" spans="1:39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144.1</v>
      </c>
      <c r="AE3804">
        <f>MIS[[#This Row],[OrderAverageTradedPrice]]*MIS[[#This Row],[OrderQuantity]]</f>
        <v>60153.75</v>
      </c>
      <c r="AF3804">
        <f>MIS[[#This Row],[LTP]]*MIS[[#This Row],[OrderQuantity]]</f>
        <v>54037.5</v>
      </c>
      <c r="AG3804">
        <f>IF(MIS[[#This Row],[OrderSide]]="SELL",MIS[[#This Row],[VALUE]]-MIS[[#This Row],[LIVE_VALUE]],MIS[[#This Row],[LIVE_VALUE]]-MIS[[#This Row],[VALUE]])</f>
        <v>6116.25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NIFTY2552225050CE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  <c r="AL3804" t="str">
        <f>MIS[[#This Row],[Broker]]</f>
        <v>AR</v>
      </c>
      <c r="AM3804" t="str">
        <f>MIS[[#This Row],[ClientID]]</f>
        <v>GDLP1S332</v>
      </c>
    </row>
    <row r="3805" spans="1:39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180.25</v>
      </c>
      <c r="AE3805">
        <f>MIS[[#This Row],[OrderAverageTradedPrice]]*MIS[[#This Row],[OrderQuantity]]</f>
        <v>67215</v>
      </c>
      <c r="AF3805">
        <f>MIS[[#This Row],[LTP]]*MIS[[#This Row],[OrderQuantity]]</f>
        <v>67593.75</v>
      </c>
      <c r="AG3805">
        <f>IF(MIS[[#This Row],[OrderSide]]="SELL",MIS[[#This Row],[VALUE]]-MIS[[#This Row],[LIVE_VALUE]],MIS[[#This Row],[LIVE_VALUE]]-MIS[[#This Row],[VALUE]])</f>
        <v>-378.75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  <c r="AL3805" t="str">
        <f>MIS[[#This Row],[Broker]]</f>
        <v>AR</v>
      </c>
      <c r="AM3805" t="str">
        <f>MIS[[#This Row],[ClientID]]</f>
        <v>GDLP1S332</v>
      </c>
    </row>
    <row r="3806" spans="1:39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144.1</v>
      </c>
      <c r="AE3806">
        <f>MIS[[#This Row],[OrderAverageTradedPrice]]*MIS[[#This Row],[OrderQuantity]]</f>
        <v>12033.75</v>
      </c>
      <c r="AF3806">
        <f>MIS[[#This Row],[LTP]]*MIS[[#This Row],[OrderQuantity]]</f>
        <v>10807.5</v>
      </c>
      <c r="AG3806">
        <f>IF(MIS[[#This Row],[OrderSide]]="SELL",MIS[[#This Row],[VALUE]]-MIS[[#This Row],[LIVE_VALUE]],MIS[[#This Row],[LIVE_VALUE]]-MIS[[#This Row],[VALUE]])</f>
        <v>1226.25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  <c r="AL3806" t="str">
        <f>MIS[[#This Row],[Broker]]</f>
        <v>AR</v>
      </c>
      <c r="AM3806" t="str">
        <f>MIS[[#This Row],[ClientID]]</f>
        <v>JPF1A121</v>
      </c>
    </row>
    <row r="3807" spans="1:39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180.25</v>
      </c>
      <c r="AE3807">
        <f>MIS[[#This Row],[OrderAverageTradedPrice]]*MIS[[#This Row],[OrderQuantity]]</f>
        <v>13447.5</v>
      </c>
      <c r="AF3807">
        <f>MIS[[#This Row],[LTP]]*MIS[[#This Row],[OrderQuantity]]</f>
        <v>13518.75</v>
      </c>
      <c r="AG3807">
        <f>IF(MIS[[#This Row],[OrderSide]]="SELL",MIS[[#This Row],[VALUE]]-MIS[[#This Row],[LIVE_VALUE]],MIS[[#This Row],[LIVE_VALUE]]-MIS[[#This Row],[VALUE]])</f>
        <v>-71.25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  <c r="AL3807" t="str">
        <f>MIS[[#This Row],[Broker]]</f>
        <v>AR</v>
      </c>
      <c r="AM3807" t="str">
        <f>MIS[[#This Row],[ClientID]]</f>
        <v>JPF1A121</v>
      </c>
    </row>
    <row r="3808" spans="1:39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180.25</v>
      </c>
      <c r="AE3808">
        <f>MIS[[#This Row],[OrderAverageTradedPrice]]*MIS[[#This Row],[OrderQuantity]]</f>
        <v>174457.49999999977</v>
      </c>
      <c r="AF3808">
        <f>MIS[[#This Row],[LTP]]*MIS[[#This Row],[OrderQuantity]]</f>
        <v>175743.75</v>
      </c>
      <c r="AG3808">
        <f>IF(MIS[[#This Row],[OrderSide]]="SELL",MIS[[#This Row],[VALUE]]-MIS[[#This Row],[LIVE_VALUE]],MIS[[#This Row],[LIVE_VALUE]]-MIS[[#This Row],[VALUE]])</f>
        <v>-1286.2500000002328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  <c r="AL3808" t="str">
        <f>MIS[[#This Row],[Broker]]</f>
        <v>AR</v>
      </c>
      <c r="AM3808" t="str">
        <f>MIS[[#This Row],[ClientID]]</f>
        <v>JPF1A207</v>
      </c>
    </row>
    <row r="3809" spans="1:39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180.25</v>
      </c>
      <c r="AE3809">
        <f>MIS[[#This Row],[OrderAverageTradedPrice]]*MIS[[#This Row],[OrderQuantity]]</f>
        <v>13436.25</v>
      </c>
      <c r="AF3809">
        <f>MIS[[#This Row],[LTP]]*MIS[[#This Row],[OrderQuantity]]</f>
        <v>13518.75</v>
      </c>
      <c r="AG3809">
        <f>IF(MIS[[#This Row],[OrderSide]]="SELL",MIS[[#This Row],[VALUE]]-MIS[[#This Row],[LIVE_VALUE]],MIS[[#This Row],[LIVE_VALUE]]-MIS[[#This Row],[VALUE]])</f>
        <v>-82.5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  <c r="AL3809" t="str">
        <f>MIS[[#This Row],[Broker]]</f>
        <v>AR</v>
      </c>
      <c r="AM3809" t="str">
        <f>MIS[[#This Row],[ClientID]]</f>
        <v>JPF1G159</v>
      </c>
    </row>
    <row r="3810" spans="1:39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144.1</v>
      </c>
      <c r="AE3810">
        <f>MIS[[#This Row],[OrderAverageTradedPrice]]*MIS[[#This Row],[OrderQuantity]]</f>
        <v>12000</v>
      </c>
      <c r="AF3810">
        <f>MIS[[#This Row],[LTP]]*MIS[[#This Row],[OrderQuantity]]</f>
        <v>10807.5</v>
      </c>
      <c r="AG3810">
        <f>IF(MIS[[#This Row],[OrderSide]]="SELL",MIS[[#This Row],[VALUE]]-MIS[[#This Row],[LIVE_VALUE]],MIS[[#This Row],[LIVE_VALUE]]-MIS[[#This Row],[VALUE]])</f>
        <v>1192.5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  <c r="AL3810" t="str">
        <f>MIS[[#This Row],[Broker]]</f>
        <v>AR</v>
      </c>
      <c r="AM3810" t="str">
        <f>MIS[[#This Row],[ClientID]]</f>
        <v>JPF1M174</v>
      </c>
    </row>
    <row r="3811" spans="1:39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144.1</v>
      </c>
      <c r="AE3811">
        <f>MIS[[#This Row],[OrderAverageTradedPrice]]*MIS[[#This Row],[OrderQuantity]]</f>
        <v>48007.5</v>
      </c>
      <c r="AF3811">
        <f>MIS[[#This Row],[LTP]]*MIS[[#This Row],[OrderQuantity]]</f>
        <v>43230</v>
      </c>
      <c r="AG3811">
        <f>IF(MIS[[#This Row],[OrderSide]]="SELL",MIS[[#This Row],[VALUE]]-MIS[[#This Row],[LIVE_VALUE]],MIS[[#This Row],[LIVE_VALUE]]-MIS[[#This Row],[VALUE]])</f>
        <v>4777.5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NIFTY2552225050CE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  <c r="AL3811" t="str">
        <f>MIS[[#This Row],[Broker]]</f>
        <v>AR</v>
      </c>
      <c r="AM3811" t="str">
        <f>MIS[[#This Row],[ClientID]]</f>
        <v>JPF1M176</v>
      </c>
    </row>
    <row r="3812" spans="1:39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144.1</v>
      </c>
      <c r="AE3812">
        <f>MIS[[#This Row],[OrderAverageTradedPrice]]*MIS[[#This Row],[OrderQuantity]]</f>
        <v>36097.499999999927</v>
      </c>
      <c r="AF3812">
        <f>MIS[[#This Row],[LTP]]*MIS[[#This Row],[OrderQuantity]]</f>
        <v>32422.5</v>
      </c>
      <c r="AG3812">
        <f>IF(MIS[[#This Row],[OrderSide]]="SELL",MIS[[#This Row],[VALUE]]-MIS[[#This Row],[LIVE_VALUE]],MIS[[#This Row],[LIVE_VALUE]]-MIS[[#This Row],[VALUE]])</f>
        <v>3674.9999999999272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  <c r="AL3812" t="str">
        <f>MIS[[#This Row],[Broker]]</f>
        <v>AR</v>
      </c>
      <c r="AM3812" t="str">
        <f>MIS[[#This Row],[ClientID]]</f>
        <v>JPF1N117</v>
      </c>
    </row>
    <row r="3813" spans="1:39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144.1</v>
      </c>
      <c r="AE3813">
        <f>MIS[[#This Row],[OrderAverageTradedPrice]]*MIS[[#This Row],[OrderQuantity]]</f>
        <v>96018.75</v>
      </c>
      <c r="AF3813">
        <f>MIS[[#This Row],[LTP]]*MIS[[#This Row],[OrderQuantity]]</f>
        <v>86460</v>
      </c>
      <c r="AG3813">
        <f>IF(MIS[[#This Row],[OrderSide]]="SELL",MIS[[#This Row],[VALUE]]-MIS[[#This Row],[LIVE_VALUE]],MIS[[#This Row],[LIVE_VALUE]]-MIS[[#This Row],[VALUE]])</f>
        <v>9558.75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NIFTY2552225050CE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  <c r="AL3813" t="str">
        <f>MIS[[#This Row],[Broker]]</f>
        <v>AR</v>
      </c>
      <c r="AM3813" t="str">
        <f>MIS[[#This Row],[ClientID]]</f>
        <v>JPF1N172</v>
      </c>
    </row>
    <row r="3814" spans="1:39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180.25</v>
      </c>
      <c r="AE3814">
        <f>MIS[[#This Row],[OrderAverageTradedPrice]]*MIS[[#This Row],[OrderQuantity]]</f>
        <v>107531.25</v>
      </c>
      <c r="AF3814">
        <f>MIS[[#This Row],[LTP]]*MIS[[#This Row],[OrderQuantity]]</f>
        <v>108150</v>
      </c>
      <c r="AG3814">
        <f>IF(MIS[[#This Row],[OrderSide]]="SELL",MIS[[#This Row],[VALUE]]-MIS[[#This Row],[LIVE_VALUE]],MIS[[#This Row],[LIVE_VALUE]]-MIS[[#This Row],[VALUE]])</f>
        <v>-618.75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NIFTY2552225050PE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  <c r="AL3814" t="str">
        <f>MIS[[#This Row],[Broker]]</f>
        <v>AR</v>
      </c>
      <c r="AM3814" t="str">
        <f>MIS[[#This Row],[ClientID]]</f>
        <v>JPF1N172</v>
      </c>
    </row>
    <row r="3815" spans="1:39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144.1</v>
      </c>
      <c r="AE3815">
        <f>MIS[[#This Row],[OrderAverageTradedPrice]]*MIS[[#This Row],[OrderQuantity]]</f>
        <v>24075</v>
      </c>
      <c r="AF3815">
        <f>MIS[[#This Row],[LTP]]*MIS[[#This Row],[OrderQuantity]]</f>
        <v>21615</v>
      </c>
      <c r="AG3815">
        <f>IF(MIS[[#This Row],[OrderSide]]="SELL",MIS[[#This Row],[VALUE]]-MIS[[#This Row],[LIVE_VALUE]],MIS[[#This Row],[LIVE_VALUE]]-MIS[[#This Row],[VALUE]])</f>
        <v>2460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NIFTY2552225050CE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  <c r="AL3815" t="str">
        <f>MIS[[#This Row],[Broker]]</f>
        <v>AR</v>
      </c>
      <c r="AM3815" t="str">
        <f>MIS[[#This Row],[ClientID]]</f>
        <v>JPF1R123</v>
      </c>
    </row>
    <row r="3816" spans="1:39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144.1</v>
      </c>
      <c r="AE3816">
        <f>MIS[[#This Row],[OrderAverageTradedPrice]]*MIS[[#This Row],[OrderQuantity]]</f>
        <v>24112.5</v>
      </c>
      <c r="AF3816">
        <f>MIS[[#This Row],[LTP]]*MIS[[#This Row],[OrderQuantity]]</f>
        <v>21615</v>
      </c>
      <c r="AG3816">
        <f>IF(MIS[[#This Row],[OrderSide]]="SELL",MIS[[#This Row],[VALUE]]-MIS[[#This Row],[LIVE_VALUE]],MIS[[#This Row],[LIVE_VALUE]]-MIS[[#This Row],[VALUE]])</f>
        <v>2497.5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  <c r="AL3816" t="str">
        <f>MIS[[#This Row],[Broker]]</f>
        <v>AR</v>
      </c>
      <c r="AM3816" t="str">
        <f>MIS[[#This Row],[ClientID]]</f>
        <v>JPF1R193</v>
      </c>
    </row>
    <row r="3817" spans="1:39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144.1</v>
      </c>
      <c r="AE3817">
        <f>MIS[[#This Row],[OrderAverageTradedPrice]]*MIS[[#This Row],[OrderQuantity]]</f>
        <v>12007.5</v>
      </c>
      <c r="AF3817">
        <f>MIS[[#This Row],[LTP]]*MIS[[#This Row],[OrderQuantity]]</f>
        <v>10807.5</v>
      </c>
      <c r="AG3817">
        <f>IF(MIS[[#This Row],[OrderSide]]="SELL",MIS[[#This Row],[VALUE]]-MIS[[#This Row],[LIVE_VALUE]],MIS[[#This Row],[LIVE_VALUE]]-MIS[[#This Row],[VALUE]])</f>
        <v>1200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NIFTY2552225050CE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  <c r="AL3817" t="str">
        <f>MIS[[#This Row],[Broker]]</f>
        <v>AR</v>
      </c>
      <c r="AM3817" t="str">
        <f>MIS[[#This Row],[ClientID]]</f>
        <v>JPF1R194</v>
      </c>
    </row>
    <row r="3818" spans="1:39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180.25</v>
      </c>
      <c r="AE3818">
        <f>MIS[[#This Row],[OrderAverageTradedPrice]]*MIS[[#This Row],[OrderQuantity]]</f>
        <v>13443.75</v>
      </c>
      <c r="AF3818">
        <f>MIS[[#This Row],[LTP]]*MIS[[#This Row],[OrderQuantity]]</f>
        <v>13518.75</v>
      </c>
      <c r="AG3818">
        <f>IF(MIS[[#This Row],[OrderSide]]="SELL",MIS[[#This Row],[VALUE]]-MIS[[#This Row],[LIVE_VALUE]],MIS[[#This Row],[LIVE_VALUE]]-MIS[[#This Row],[VALUE]])</f>
        <v>-75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  <c r="AL3818" t="str">
        <f>MIS[[#This Row],[Broker]]</f>
        <v>AR</v>
      </c>
      <c r="AM3818" t="str">
        <f>MIS[[#This Row],[ClientID]]</f>
        <v>JPF1R194</v>
      </c>
    </row>
    <row r="3819" spans="1:39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180.25</v>
      </c>
      <c r="AE3819">
        <f>MIS[[#This Row],[OrderAverageTradedPrice]]*MIS[[#This Row],[OrderQuantity]]</f>
        <v>13466.25</v>
      </c>
      <c r="AF3819">
        <f>MIS[[#This Row],[LTP]]*MIS[[#This Row],[OrderQuantity]]</f>
        <v>13518.75</v>
      </c>
      <c r="AG3819">
        <f>IF(MIS[[#This Row],[OrderSide]]="SELL",MIS[[#This Row],[VALUE]]-MIS[[#This Row],[LIVE_VALUE]],MIS[[#This Row],[LIVE_VALUE]]-MIS[[#This Row],[VALUE]])</f>
        <v>-52.5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  <c r="AL3819" t="str">
        <f>MIS[[#This Row],[Broker]]</f>
        <v>AR</v>
      </c>
      <c r="AM3819" t="str">
        <f>MIS[[#This Row],[ClientID]]</f>
        <v>JPF1S152</v>
      </c>
    </row>
    <row r="3820" spans="1:39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144.1</v>
      </c>
      <c r="AE3820">
        <f>MIS[[#This Row],[OrderAverageTradedPrice]]*MIS[[#This Row],[OrderQuantity]]</f>
        <v>12022.5</v>
      </c>
      <c r="AF3820">
        <f>MIS[[#This Row],[LTP]]*MIS[[#This Row],[OrderQuantity]]</f>
        <v>10807.5</v>
      </c>
      <c r="AG3820">
        <f>IF(MIS[[#This Row],[OrderSide]]="SELL",MIS[[#This Row],[VALUE]]-MIS[[#This Row],[LIVE_VALUE]],MIS[[#This Row],[LIVE_VALUE]]-MIS[[#This Row],[VALUE]])</f>
        <v>1215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  <c r="AL3820" t="str">
        <f>MIS[[#This Row],[Broker]]</f>
        <v>AR</v>
      </c>
      <c r="AM3820" t="str">
        <f>MIS[[#This Row],[ClientID]]</f>
        <v>JPF1S210</v>
      </c>
    </row>
    <row r="3821" spans="1:39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144.1</v>
      </c>
      <c r="AE3821">
        <f>MIS[[#This Row],[OrderAverageTradedPrice]]*MIS[[#This Row],[OrderQuantity]]</f>
        <v>12033.75</v>
      </c>
      <c r="AF3821">
        <f>MIS[[#This Row],[LTP]]*MIS[[#This Row],[OrderQuantity]]</f>
        <v>10807.5</v>
      </c>
      <c r="AG3821">
        <f>IF(MIS[[#This Row],[OrderSide]]="SELL",MIS[[#This Row],[VALUE]]-MIS[[#This Row],[LIVE_VALUE]],MIS[[#This Row],[LIVE_VALUE]]-MIS[[#This Row],[VALUE]])</f>
        <v>1226.25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  <c r="AL3821" t="str">
        <f>MIS[[#This Row],[Broker]]</f>
        <v>AR</v>
      </c>
      <c r="AM3821" t="str">
        <f>MIS[[#This Row],[ClientID]]</f>
        <v>JPF1S218</v>
      </c>
    </row>
    <row r="3822" spans="1:39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144.1</v>
      </c>
      <c r="AE3822">
        <f>MIS[[#This Row],[OrderAverageTradedPrice]]*MIS[[#This Row],[OrderQuantity]]</f>
        <v>24045</v>
      </c>
      <c r="AF3822">
        <f>MIS[[#This Row],[LTP]]*MIS[[#This Row],[OrderQuantity]]</f>
        <v>21615</v>
      </c>
      <c r="AG3822">
        <f>IF(MIS[[#This Row],[OrderSide]]="SELL",MIS[[#This Row],[VALUE]]-MIS[[#This Row],[LIVE_VALUE]],MIS[[#This Row],[LIVE_VALUE]]-MIS[[#This Row],[VALUE]])</f>
        <v>2430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  <c r="AL3822" t="str">
        <f>MIS[[#This Row],[Broker]]</f>
        <v>AR</v>
      </c>
      <c r="AM3822" t="str">
        <f>MIS[[#This Row],[ClientID]]</f>
        <v>JPS7A101</v>
      </c>
    </row>
    <row r="3823" spans="1:39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144.1</v>
      </c>
      <c r="AE3823">
        <f>MIS[[#This Row],[OrderAverageTradedPrice]]*MIS[[#This Row],[OrderQuantity]]</f>
        <v>35932.5</v>
      </c>
      <c r="AF3823">
        <f>MIS[[#This Row],[LTP]]*MIS[[#This Row],[OrderQuantity]]</f>
        <v>32422.5</v>
      </c>
      <c r="AG3823">
        <f>IF(MIS[[#This Row],[OrderSide]]="SELL",MIS[[#This Row],[VALUE]]-MIS[[#This Row],[LIVE_VALUE]],MIS[[#This Row],[LIVE_VALUE]]-MIS[[#This Row],[VALUE]])</f>
        <v>3510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  <c r="AL3823" t="str">
        <f>MIS[[#This Row],[Broker]]</f>
        <v>AR</v>
      </c>
      <c r="AM3823" t="str">
        <f>MIS[[#This Row],[ClientID]]</f>
        <v>JPF1A195</v>
      </c>
    </row>
    <row r="3824" spans="1:39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144.1</v>
      </c>
      <c r="AE3824">
        <f>MIS[[#This Row],[OrderAverageTradedPrice]]*MIS[[#This Row],[OrderQuantity]]</f>
        <v>24090</v>
      </c>
      <c r="AF3824">
        <f>MIS[[#This Row],[LTP]]*MIS[[#This Row],[OrderQuantity]]</f>
        <v>21615</v>
      </c>
      <c r="AG3824">
        <f>IF(MIS[[#This Row],[OrderSide]]="SELL",MIS[[#This Row],[VALUE]]-MIS[[#This Row],[LIVE_VALUE]],MIS[[#This Row],[LIVE_VALUE]]-MIS[[#This Row],[VALUE]])</f>
        <v>2475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NIFTY2552225050CE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  <c r="AL3824" t="str">
        <f>MIS[[#This Row],[Broker]]</f>
        <v>AR</v>
      </c>
      <c r="AM3824" t="str">
        <f>MIS[[#This Row],[ClientID]]</f>
        <v>JPF1A229</v>
      </c>
    </row>
    <row r="3825" spans="1:39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144.1</v>
      </c>
      <c r="AE3825">
        <f>MIS[[#This Row],[OrderAverageTradedPrice]]*MIS[[#This Row],[OrderQuantity]]</f>
        <v>12000</v>
      </c>
      <c r="AF3825">
        <f>MIS[[#This Row],[LTP]]*MIS[[#This Row],[OrderQuantity]]</f>
        <v>10807.5</v>
      </c>
      <c r="AG3825">
        <f>IF(MIS[[#This Row],[OrderSide]]="SELL",MIS[[#This Row],[VALUE]]-MIS[[#This Row],[LIVE_VALUE]],MIS[[#This Row],[LIVE_VALUE]]-MIS[[#This Row],[VALUE]])</f>
        <v>1192.5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NIFTY2552225050CE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  <c r="AL3825" t="str">
        <f>MIS[[#This Row],[Broker]]</f>
        <v>AR</v>
      </c>
      <c r="AM3825" t="str">
        <f>MIS[[#This Row],[ClientID]]</f>
        <v>JPF1D107</v>
      </c>
    </row>
    <row r="3826" spans="1:39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144.1</v>
      </c>
      <c r="AE3826">
        <f>MIS[[#This Row],[OrderAverageTradedPrice]]*MIS[[#This Row],[OrderQuantity]]</f>
        <v>12000</v>
      </c>
      <c r="AF3826">
        <f>MIS[[#This Row],[LTP]]*MIS[[#This Row],[OrderQuantity]]</f>
        <v>10807.5</v>
      </c>
      <c r="AG3826">
        <f>IF(MIS[[#This Row],[OrderSide]]="SELL",MIS[[#This Row],[VALUE]]-MIS[[#This Row],[LIVE_VALUE]],MIS[[#This Row],[LIVE_VALUE]]-MIS[[#This Row],[VALUE]])</f>
        <v>1192.5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  <c r="AL3826" t="str">
        <f>MIS[[#This Row],[Broker]]</f>
        <v>AR</v>
      </c>
      <c r="AM3826" t="str">
        <f>MIS[[#This Row],[ClientID]]</f>
        <v>JPF1G102</v>
      </c>
    </row>
    <row r="3827" spans="1:39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144.1</v>
      </c>
      <c r="AE3827">
        <f>MIS[[#This Row],[OrderAverageTradedPrice]]*MIS[[#This Row],[OrderQuantity]]</f>
        <v>12045</v>
      </c>
      <c r="AF3827">
        <f>MIS[[#This Row],[LTP]]*MIS[[#This Row],[OrderQuantity]]</f>
        <v>10807.5</v>
      </c>
      <c r="AG3827">
        <f>IF(MIS[[#This Row],[OrderSide]]="SELL",MIS[[#This Row],[VALUE]]-MIS[[#This Row],[LIVE_VALUE]],MIS[[#This Row],[LIVE_VALUE]]-MIS[[#This Row],[VALUE]])</f>
        <v>1237.5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NIFTY2552225050CE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  <c r="AL3827" t="str">
        <f>MIS[[#This Row],[Broker]]</f>
        <v>AR</v>
      </c>
      <c r="AM3827" t="str">
        <f>MIS[[#This Row],[ClientID]]</f>
        <v>JPF1M118</v>
      </c>
    </row>
    <row r="3828" spans="1:39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180.25</v>
      </c>
      <c r="AE3828">
        <f>MIS[[#This Row],[OrderAverageTradedPrice]]*MIS[[#This Row],[OrderQuantity]]</f>
        <v>13428.75</v>
      </c>
      <c r="AF3828">
        <f>MIS[[#This Row],[LTP]]*MIS[[#This Row],[OrderQuantity]]</f>
        <v>13518.75</v>
      </c>
      <c r="AG3828">
        <f>IF(MIS[[#This Row],[OrderSide]]="SELL",MIS[[#This Row],[VALUE]]-MIS[[#This Row],[LIVE_VALUE]],MIS[[#This Row],[LIVE_VALUE]]-MIS[[#This Row],[VALUE]])</f>
        <v>-90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  <c r="AL3828" t="str">
        <f>MIS[[#This Row],[Broker]]</f>
        <v>AR</v>
      </c>
      <c r="AM3828" t="str">
        <f>MIS[[#This Row],[ClientID]]</f>
        <v>JPF1M174</v>
      </c>
    </row>
    <row r="3829" spans="1:39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180.25</v>
      </c>
      <c r="AE3829">
        <f>MIS[[#This Row],[OrderAverageTradedPrice]]*MIS[[#This Row],[OrderQuantity]]</f>
        <v>53778.75</v>
      </c>
      <c r="AF3829">
        <f>MIS[[#This Row],[LTP]]*MIS[[#This Row],[OrderQuantity]]</f>
        <v>54075</v>
      </c>
      <c r="AG3829">
        <f>IF(MIS[[#This Row],[OrderSide]]="SELL",MIS[[#This Row],[VALUE]]-MIS[[#This Row],[LIVE_VALUE]],MIS[[#This Row],[LIVE_VALUE]]-MIS[[#This Row],[VALUE]])</f>
        <v>-296.25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  <c r="AL3829" t="str">
        <f>MIS[[#This Row],[Broker]]</f>
        <v>AR</v>
      </c>
      <c r="AM3829" t="str">
        <f>MIS[[#This Row],[ClientID]]</f>
        <v>JPF1M176</v>
      </c>
    </row>
    <row r="3830" spans="1:39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144.1</v>
      </c>
      <c r="AE3830">
        <f>MIS[[#This Row],[OrderAverageTradedPrice]]*MIS[[#This Row],[OrderQuantity]]</f>
        <v>36000</v>
      </c>
      <c r="AF3830">
        <f>MIS[[#This Row],[LTP]]*MIS[[#This Row],[OrderQuantity]]</f>
        <v>32422.5</v>
      </c>
      <c r="AG3830">
        <f>IF(MIS[[#This Row],[OrderSide]]="SELL",MIS[[#This Row],[VALUE]]-MIS[[#This Row],[LIVE_VALUE]],MIS[[#This Row],[LIVE_VALUE]]-MIS[[#This Row],[VALUE]])</f>
        <v>3577.5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  <c r="AL3830" t="str">
        <f>MIS[[#This Row],[Broker]]</f>
        <v>AR</v>
      </c>
      <c r="AM3830" t="str">
        <f>MIS[[#This Row],[ClientID]]</f>
        <v>JPF1N112</v>
      </c>
    </row>
    <row r="3831" spans="1:39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180.25</v>
      </c>
      <c r="AE3831">
        <f>MIS[[#This Row],[OrderAverageTradedPrice]]*MIS[[#This Row],[OrderQuantity]]</f>
        <v>40376.25</v>
      </c>
      <c r="AF3831">
        <f>MIS[[#This Row],[LTP]]*MIS[[#This Row],[OrderQuantity]]</f>
        <v>40556.25</v>
      </c>
      <c r="AG3831">
        <f>IF(MIS[[#This Row],[OrderSide]]="SELL",MIS[[#This Row],[VALUE]]-MIS[[#This Row],[LIVE_VALUE]],MIS[[#This Row],[LIVE_VALUE]]-MIS[[#This Row],[VALUE]])</f>
        <v>-180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  <c r="AL3831" t="str">
        <f>MIS[[#This Row],[Broker]]</f>
        <v>AR</v>
      </c>
      <c r="AM3831" t="str">
        <f>MIS[[#This Row],[ClientID]]</f>
        <v>JPF1N117</v>
      </c>
    </row>
    <row r="3832" spans="1:39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144.1</v>
      </c>
      <c r="AE3832">
        <f>MIS[[#This Row],[OrderAverageTradedPrice]]*MIS[[#This Row],[OrderQuantity]]</f>
        <v>12041.25</v>
      </c>
      <c r="AF3832">
        <f>MIS[[#This Row],[LTP]]*MIS[[#This Row],[OrderQuantity]]</f>
        <v>10807.5</v>
      </c>
      <c r="AG3832">
        <f>IF(MIS[[#This Row],[OrderSide]]="SELL",MIS[[#This Row],[VALUE]]-MIS[[#This Row],[LIVE_VALUE]],MIS[[#This Row],[LIVE_VALUE]]-MIS[[#This Row],[VALUE]])</f>
        <v>1233.75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NIFTY2552225050CE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  <c r="AL3832" t="str">
        <f>MIS[[#This Row],[Broker]]</f>
        <v>AR</v>
      </c>
      <c r="AM3832" t="str">
        <f>MIS[[#This Row],[ClientID]]</f>
        <v>JPF1P111</v>
      </c>
    </row>
    <row r="3833" spans="1:39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180.25</v>
      </c>
      <c r="AE3833">
        <f>MIS[[#This Row],[OrderAverageTradedPrice]]*MIS[[#This Row],[OrderQuantity]]</f>
        <v>13462.5</v>
      </c>
      <c r="AF3833">
        <f>MIS[[#This Row],[LTP]]*MIS[[#This Row],[OrderQuantity]]</f>
        <v>13518.75</v>
      </c>
      <c r="AG3833">
        <f>IF(MIS[[#This Row],[OrderSide]]="SELL",MIS[[#This Row],[VALUE]]-MIS[[#This Row],[LIVE_VALUE]],MIS[[#This Row],[LIVE_VALUE]]-MIS[[#This Row],[VALUE]])</f>
        <v>-56.25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NIFTY2552225050PE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  <c r="AL3833" t="str">
        <f>MIS[[#This Row],[Broker]]</f>
        <v>AR</v>
      </c>
      <c r="AM3833" t="str">
        <f>MIS[[#This Row],[ClientID]]</f>
        <v>JPF1P111</v>
      </c>
    </row>
    <row r="3834" spans="1:39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144.1</v>
      </c>
      <c r="AE3834">
        <f>MIS[[#This Row],[OrderAverageTradedPrice]]*MIS[[#This Row],[OrderQuantity]]</f>
        <v>12015</v>
      </c>
      <c r="AF3834">
        <f>MIS[[#This Row],[LTP]]*MIS[[#This Row],[OrderQuantity]]</f>
        <v>10807.5</v>
      </c>
      <c r="AG3834">
        <f>IF(MIS[[#This Row],[OrderSide]]="SELL",MIS[[#This Row],[VALUE]]-MIS[[#This Row],[LIVE_VALUE]],MIS[[#This Row],[LIVE_VALUE]]-MIS[[#This Row],[VALUE]])</f>
        <v>1207.5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NIFTY2552225050CE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  <c r="AL3834" t="str">
        <f>MIS[[#This Row],[Broker]]</f>
        <v>AR</v>
      </c>
      <c r="AM3834" t="str">
        <f>MIS[[#This Row],[ClientID]]</f>
        <v>JPF1P170</v>
      </c>
    </row>
    <row r="3835" spans="1:39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180.25</v>
      </c>
      <c r="AE3835">
        <f>MIS[[#This Row],[OrderAverageTradedPrice]]*MIS[[#This Row],[OrderQuantity]]</f>
        <v>26925</v>
      </c>
      <c r="AF3835">
        <f>MIS[[#This Row],[LTP]]*MIS[[#This Row],[OrderQuantity]]</f>
        <v>27037.5</v>
      </c>
      <c r="AG3835">
        <f>IF(MIS[[#This Row],[OrderSide]]="SELL",MIS[[#This Row],[VALUE]]-MIS[[#This Row],[LIVE_VALUE]],MIS[[#This Row],[LIVE_VALUE]]-MIS[[#This Row],[VALUE]])</f>
        <v>-112.5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  <c r="AL3835" t="str">
        <f>MIS[[#This Row],[Broker]]</f>
        <v>AR</v>
      </c>
      <c r="AM3835" t="str">
        <f>MIS[[#This Row],[ClientID]]</f>
        <v>JPF1R123</v>
      </c>
    </row>
    <row r="3836" spans="1:39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180.25</v>
      </c>
      <c r="AE3836">
        <f>MIS[[#This Row],[OrderAverageTradedPrice]]*MIS[[#This Row],[OrderQuantity]]</f>
        <v>26857.5</v>
      </c>
      <c r="AF3836">
        <f>MIS[[#This Row],[LTP]]*MIS[[#This Row],[OrderQuantity]]</f>
        <v>27037.5</v>
      </c>
      <c r="AG3836">
        <f>IF(MIS[[#This Row],[OrderSide]]="SELL",MIS[[#This Row],[VALUE]]-MIS[[#This Row],[LIVE_VALUE]],MIS[[#This Row],[LIVE_VALUE]]-MIS[[#This Row],[VALUE]])</f>
        <v>-180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NIFTY2552225050PE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  <c r="AL3836" t="str">
        <f>MIS[[#This Row],[Broker]]</f>
        <v>AR</v>
      </c>
      <c r="AM3836" t="str">
        <f>MIS[[#This Row],[ClientID]]</f>
        <v>JPF1R193</v>
      </c>
    </row>
    <row r="3837" spans="1:39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180.25</v>
      </c>
      <c r="AE3837">
        <f>MIS[[#This Row],[OrderAverageTradedPrice]]*MIS[[#This Row],[OrderQuantity]]</f>
        <v>13432.5</v>
      </c>
      <c r="AF3837">
        <f>MIS[[#This Row],[LTP]]*MIS[[#This Row],[OrderQuantity]]</f>
        <v>13518.75</v>
      </c>
      <c r="AG3837">
        <f>IF(MIS[[#This Row],[OrderSide]]="SELL",MIS[[#This Row],[VALUE]]-MIS[[#This Row],[LIVE_VALUE]],MIS[[#This Row],[LIVE_VALUE]]-MIS[[#This Row],[VALUE]])</f>
        <v>-86.25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  <c r="AL3837" t="str">
        <f>MIS[[#This Row],[Broker]]</f>
        <v>AR</v>
      </c>
      <c r="AM3837" t="str">
        <f>MIS[[#This Row],[ClientID]]</f>
        <v>JPF1S210</v>
      </c>
    </row>
    <row r="3838" spans="1:39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180.25</v>
      </c>
      <c r="AE3838">
        <f>MIS[[#This Row],[OrderAverageTradedPrice]]*MIS[[#This Row],[OrderQuantity]]</f>
        <v>13462.5</v>
      </c>
      <c r="AF3838">
        <f>MIS[[#This Row],[LTP]]*MIS[[#This Row],[OrderQuantity]]</f>
        <v>13518.75</v>
      </c>
      <c r="AG3838">
        <f>IF(MIS[[#This Row],[OrderSide]]="SELL",MIS[[#This Row],[VALUE]]-MIS[[#This Row],[LIVE_VALUE]],MIS[[#This Row],[LIVE_VALUE]]-MIS[[#This Row],[VALUE]])</f>
        <v>-56.25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NIFTY2552225050PE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  <c r="AL3838" t="str">
        <f>MIS[[#This Row],[Broker]]</f>
        <v>AR</v>
      </c>
      <c r="AM3838" t="str">
        <f>MIS[[#This Row],[ClientID]]</f>
        <v>JPF1S218</v>
      </c>
    </row>
    <row r="3839" spans="1:39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144.1</v>
      </c>
      <c r="AE3839">
        <f>MIS[[#This Row],[OrderAverageTradedPrice]]*MIS[[#This Row],[OrderQuantity]]</f>
        <v>36146.25</v>
      </c>
      <c r="AF3839">
        <f>MIS[[#This Row],[LTP]]*MIS[[#This Row],[OrderQuantity]]</f>
        <v>32422.5</v>
      </c>
      <c r="AG3839">
        <f>IF(MIS[[#This Row],[OrderSide]]="SELL",MIS[[#This Row],[VALUE]]-MIS[[#This Row],[LIVE_VALUE]],MIS[[#This Row],[LIVE_VALUE]]-MIS[[#This Row],[VALUE]])</f>
        <v>3723.75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NIFTY2552225050CE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  <c r="AL3839" t="str">
        <f>MIS[[#This Row],[Broker]]</f>
        <v>AR</v>
      </c>
      <c r="AM3839" t="str">
        <f>MIS[[#This Row],[ClientID]]</f>
        <v>JPF1V110</v>
      </c>
    </row>
    <row r="3840" spans="1:39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180.25</v>
      </c>
      <c r="AE3840">
        <f>MIS[[#This Row],[OrderAverageTradedPrice]]*MIS[[#This Row],[OrderQuantity]]</f>
        <v>40275</v>
      </c>
      <c r="AF3840">
        <f>MIS[[#This Row],[LTP]]*MIS[[#This Row],[OrderQuantity]]</f>
        <v>40556.25</v>
      </c>
      <c r="AG3840">
        <f>IF(MIS[[#This Row],[OrderSide]]="SELL",MIS[[#This Row],[VALUE]]-MIS[[#This Row],[LIVE_VALUE]],MIS[[#This Row],[LIVE_VALUE]]-MIS[[#This Row],[VALUE]])</f>
        <v>-281.25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  <c r="AL3840" t="str">
        <f>MIS[[#This Row],[Broker]]</f>
        <v>AR</v>
      </c>
      <c r="AM3840" t="str">
        <f>MIS[[#This Row],[ClientID]]</f>
        <v>JPF1V110</v>
      </c>
    </row>
    <row r="3841" spans="1:39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180.25</v>
      </c>
      <c r="AE3841">
        <f>MIS[[#This Row],[OrderAverageTradedPrice]]*MIS[[#This Row],[OrderQuantity]]</f>
        <v>26857.5</v>
      </c>
      <c r="AF3841">
        <f>MIS[[#This Row],[LTP]]*MIS[[#This Row],[OrderQuantity]]</f>
        <v>27037.5</v>
      </c>
      <c r="AG3841">
        <f>IF(MIS[[#This Row],[OrderSide]]="SELL",MIS[[#This Row],[VALUE]]-MIS[[#This Row],[LIVE_VALUE]],MIS[[#This Row],[LIVE_VALUE]]-MIS[[#This Row],[VALUE]])</f>
        <v>-180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NIFTY2552225050PE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  <c r="AL3841" t="str">
        <f>MIS[[#This Row],[Broker]]</f>
        <v>AR</v>
      </c>
      <c r="AM3841" t="str">
        <f>MIS[[#This Row],[ClientID]]</f>
        <v>JPS7A101</v>
      </c>
    </row>
    <row r="3842" spans="1:39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144.1</v>
      </c>
      <c r="AE3842">
        <f>MIS[[#This Row],[OrderAverageTradedPrice]]*MIS[[#This Row],[OrderQuantity]]</f>
        <v>167673.74999999924</v>
      </c>
      <c r="AF3842">
        <f>MIS[[#This Row],[LTP]]*MIS[[#This Row],[OrderQuantity]]</f>
        <v>151305</v>
      </c>
      <c r="AG3842">
        <f>IF(MIS[[#This Row],[OrderSide]]="SELL",MIS[[#This Row],[VALUE]]-MIS[[#This Row],[LIVE_VALUE]],MIS[[#This Row],[LIVE_VALUE]]-MIS[[#This Row],[VALUE]])</f>
        <v>16368.749999999243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NIFTY2552225050CE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  <c r="AL3842" t="str">
        <f>MIS[[#This Row],[Broker]]</f>
        <v>MO</v>
      </c>
      <c r="AM3842" t="str">
        <f>MIS[[#This Row],[ClientID]]</f>
        <v>JR0546</v>
      </c>
    </row>
    <row r="3843" spans="1:39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144.1</v>
      </c>
      <c r="AE3843">
        <f>MIS[[#This Row],[OrderAverageTradedPrice]]*MIS[[#This Row],[OrderQuantity]]</f>
        <v>35943.75</v>
      </c>
      <c r="AF3843">
        <f>MIS[[#This Row],[LTP]]*MIS[[#This Row],[OrderQuantity]]</f>
        <v>32422.5</v>
      </c>
      <c r="AG3843">
        <f>IF(MIS[[#This Row],[OrderSide]]="SELL",MIS[[#This Row],[VALUE]]-MIS[[#This Row],[LIVE_VALUE]],MIS[[#This Row],[LIVE_VALUE]]-MIS[[#This Row],[VALUE]])</f>
        <v>3521.25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NIFTY2552225050CE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  <c r="AL3843" t="str">
        <f>MIS[[#This Row],[Broker]]</f>
        <v>MO</v>
      </c>
      <c r="AM3843" t="str">
        <f>MIS[[#This Row],[ClientID]]</f>
        <v>OMDLAS1203</v>
      </c>
    </row>
    <row r="3844" spans="1:39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144.1</v>
      </c>
      <c r="AE3844">
        <f>MIS[[#This Row],[OrderAverageTradedPrice]]*MIS[[#This Row],[OrderQuantity]]</f>
        <v>36108.749999999927</v>
      </c>
      <c r="AF3844">
        <f>MIS[[#This Row],[LTP]]*MIS[[#This Row],[OrderQuantity]]</f>
        <v>32422.5</v>
      </c>
      <c r="AG3844">
        <f>IF(MIS[[#This Row],[OrderSide]]="SELL",MIS[[#This Row],[VALUE]]-MIS[[#This Row],[LIVE_VALUE]],MIS[[#This Row],[LIVE_VALUE]]-MIS[[#This Row],[VALUE]])</f>
        <v>3686.2499999999272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NIFTY2552225050CE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  <c r="AL3844" t="str">
        <f>MIS[[#This Row],[Broker]]</f>
        <v>AR</v>
      </c>
      <c r="AM3844" t="str">
        <f>MIS[[#This Row],[ClientID]]</f>
        <v>GKOHNS211</v>
      </c>
    </row>
    <row r="3845" spans="1:39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180.25</v>
      </c>
      <c r="AE3845">
        <f>MIS[[#This Row],[OrderAverageTradedPrice]]*MIS[[#This Row],[OrderQuantity]]</f>
        <v>39993.75</v>
      </c>
      <c r="AF3845">
        <f>MIS[[#This Row],[LTP]]*MIS[[#This Row],[OrderQuantity]]</f>
        <v>40556.25</v>
      </c>
      <c r="AG3845">
        <f>IF(MIS[[#This Row],[OrderSide]]="SELL",MIS[[#This Row],[VALUE]]-MIS[[#This Row],[LIVE_VALUE]],MIS[[#This Row],[LIVE_VALUE]]-MIS[[#This Row],[VALUE]])</f>
        <v>-562.5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  <c r="AL3845" t="str">
        <f>MIS[[#This Row],[Broker]]</f>
        <v>AR</v>
      </c>
      <c r="AM3845" t="str">
        <f>MIS[[#This Row],[ClientID]]</f>
        <v>GKOHNS211</v>
      </c>
    </row>
    <row r="3846" spans="1:39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144.1</v>
      </c>
      <c r="AE3846">
        <f>MIS[[#This Row],[OrderAverageTradedPrice]]*MIS[[#This Row],[OrderQuantity]]</f>
        <v>12026.25</v>
      </c>
      <c r="AF3846">
        <f>MIS[[#This Row],[LTP]]*MIS[[#This Row],[OrderQuantity]]</f>
        <v>10807.5</v>
      </c>
      <c r="AG3846">
        <f>IF(MIS[[#This Row],[OrderSide]]="SELL",MIS[[#This Row],[VALUE]]-MIS[[#This Row],[LIVE_VALUE]],MIS[[#This Row],[LIVE_VALUE]]-MIS[[#This Row],[VALUE]])</f>
        <v>1218.75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  <c r="AL3846" t="str">
        <f>MIS[[#This Row],[Broker]]</f>
        <v>AR</v>
      </c>
      <c r="AM3846" t="str">
        <f>MIS[[#This Row],[ClientID]]</f>
        <v>JPF1A184</v>
      </c>
    </row>
    <row r="3847" spans="1:39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180.25</v>
      </c>
      <c r="AE3847">
        <f>MIS[[#This Row],[OrderAverageTradedPrice]]*MIS[[#This Row],[OrderQuantity]]</f>
        <v>13353.75</v>
      </c>
      <c r="AF3847">
        <f>MIS[[#This Row],[LTP]]*MIS[[#This Row],[OrderQuantity]]</f>
        <v>13518.75</v>
      </c>
      <c r="AG3847">
        <f>IF(MIS[[#This Row],[OrderSide]]="SELL",MIS[[#This Row],[VALUE]]-MIS[[#This Row],[LIVE_VALUE]],MIS[[#This Row],[LIVE_VALUE]]-MIS[[#This Row],[VALUE]])</f>
        <v>-165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  <c r="AL3847" t="str">
        <f>MIS[[#This Row],[Broker]]</f>
        <v>AR</v>
      </c>
      <c r="AM3847" t="str">
        <f>MIS[[#This Row],[ClientID]]</f>
        <v>JPF1A184</v>
      </c>
    </row>
    <row r="3848" spans="1:39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144.1</v>
      </c>
      <c r="AE3848">
        <f>MIS[[#This Row],[OrderAverageTradedPrice]]*MIS[[#This Row],[OrderQuantity]]</f>
        <v>24060</v>
      </c>
      <c r="AF3848">
        <f>MIS[[#This Row],[LTP]]*MIS[[#This Row],[OrderQuantity]]</f>
        <v>21615</v>
      </c>
      <c r="AG3848">
        <f>IF(MIS[[#This Row],[OrderSide]]="SELL",MIS[[#This Row],[VALUE]]-MIS[[#This Row],[LIVE_VALUE]],MIS[[#This Row],[LIVE_VALUE]]-MIS[[#This Row],[VALUE]])</f>
        <v>2445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  <c r="AL3848" t="str">
        <f>MIS[[#This Row],[Broker]]</f>
        <v>AR</v>
      </c>
      <c r="AM3848" t="str">
        <f>MIS[[#This Row],[ClientID]]</f>
        <v>JPF1A187</v>
      </c>
    </row>
    <row r="3849" spans="1:39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180.25</v>
      </c>
      <c r="AE3849">
        <f>MIS[[#This Row],[OrderAverageTradedPrice]]*MIS[[#This Row],[OrderQuantity]]</f>
        <v>40140</v>
      </c>
      <c r="AF3849">
        <f>MIS[[#This Row],[LTP]]*MIS[[#This Row],[OrderQuantity]]</f>
        <v>40556.25</v>
      </c>
      <c r="AG3849">
        <f>IF(MIS[[#This Row],[OrderSide]]="SELL",MIS[[#This Row],[VALUE]]-MIS[[#This Row],[LIVE_VALUE]],MIS[[#This Row],[LIVE_VALUE]]-MIS[[#This Row],[VALUE]])</f>
        <v>-416.25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  <c r="AL3849" t="str">
        <f>MIS[[#This Row],[Broker]]</f>
        <v>AR</v>
      </c>
      <c r="AM3849" t="str">
        <f>MIS[[#This Row],[ClientID]]</f>
        <v>JPF1A195</v>
      </c>
    </row>
    <row r="3850" spans="1:39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144.1</v>
      </c>
      <c r="AE3850">
        <f>MIS[[#This Row],[OrderAverageTradedPrice]]*MIS[[#This Row],[OrderQuantity]]</f>
        <v>12026.25</v>
      </c>
      <c r="AF3850">
        <f>MIS[[#This Row],[LTP]]*MIS[[#This Row],[OrderQuantity]]</f>
        <v>10807.5</v>
      </c>
      <c r="AG3850">
        <f>IF(MIS[[#This Row],[OrderSide]]="SELL",MIS[[#This Row],[VALUE]]-MIS[[#This Row],[LIVE_VALUE]],MIS[[#This Row],[LIVE_VALUE]]-MIS[[#This Row],[VALUE]])</f>
        <v>1218.75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NIFTY2552225050CE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  <c r="AL3850" t="str">
        <f>MIS[[#This Row],[Broker]]</f>
        <v>AR</v>
      </c>
      <c r="AM3850" t="str">
        <f>MIS[[#This Row],[ClientID]]</f>
        <v>JPF1A222</v>
      </c>
    </row>
    <row r="3851" spans="1:39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180.25</v>
      </c>
      <c r="AE3851">
        <f>MIS[[#This Row],[OrderAverageTradedPrice]]*MIS[[#This Row],[OrderQuantity]]</f>
        <v>26820</v>
      </c>
      <c r="AF3851">
        <f>MIS[[#This Row],[LTP]]*MIS[[#This Row],[OrderQuantity]]</f>
        <v>27037.5</v>
      </c>
      <c r="AG3851">
        <f>IF(MIS[[#This Row],[OrderSide]]="SELL",MIS[[#This Row],[VALUE]]-MIS[[#This Row],[LIVE_VALUE]],MIS[[#This Row],[LIVE_VALUE]]-MIS[[#This Row],[VALUE]])</f>
        <v>-217.5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NIFTY2552225050PE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  <c r="AL3851" t="str">
        <f>MIS[[#This Row],[Broker]]</f>
        <v>AR</v>
      </c>
      <c r="AM3851" t="str">
        <f>MIS[[#This Row],[ClientID]]</f>
        <v>JPF1A229</v>
      </c>
    </row>
    <row r="3852" spans="1:39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180.25</v>
      </c>
      <c r="AE3852">
        <f>MIS[[#This Row],[OrderAverageTradedPrice]]*MIS[[#This Row],[OrderQuantity]]</f>
        <v>13425</v>
      </c>
      <c r="AF3852">
        <f>MIS[[#This Row],[LTP]]*MIS[[#This Row],[OrderQuantity]]</f>
        <v>13518.75</v>
      </c>
      <c r="AG3852">
        <f>IF(MIS[[#This Row],[OrderSide]]="SELL",MIS[[#This Row],[VALUE]]-MIS[[#This Row],[LIVE_VALUE]],MIS[[#This Row],[LIVE_VALUE]]-MIS[[#This Row],[VALUE]])</f>
        <v>-93.75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NIFTY2552225050PE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  <c r="AL3852" t="str">
        <f>MIS[[#This Row],[Broker]]</f>
        <v>AR</v>
      </c>
      <c r="AM3852" t="str">
        <f>MIS[[#This Row],[ClientID]]</f>
        <v>JPF1D107</v>
      </c>
    </row>
    <row r="3853" spans="1:39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144.1</v>
      </c>
      <c r="AE3853">
        <f>MIS[[#This Row],[OrderAverageTradedPrice]]*MIS[[#This Row],[OrderQuantity]]</f>
        <v>12142.5</v>
      </c>
      <c r="AF3853">
        <f>MIS[[#This Row],[LTP]]*MIS[[#This Row],[OrderQuantity]]</f>
        <v>10807.5</v>
      </c>
      <c r="AG3853">
        <f>IF(MIS[[#This Row],[OrderSide]]="SELL",MIS[[#This Row],[VALUE]]-MIS[[#This Row],[LIVE_VALUE]],MIS[[#This Row],[LIVE_VALUE]]-MIS[[#This Row],[VALUE]])</f>
        <v>1335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NIFTY2552225050CE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  <c r="AL3853" t="str">
        <f>MIS[[#This Row],[Broker]]</f>
        <v>AR</v>
      </c>
      <c r="AM3853" t="str">
        <f>MIS[[#This Row],[ClientID]]</f>
        <v>JPF1D162</v>
      </c>
    </row>
    <row r="3854" spans="1:39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180.25</v>
      </c>
      <c r="AE3854">
        <f>MIS[[#This Row],[OrderAverageTradedPrice]]*MIS[[#This Row],[OrderQuantity]]</f>
        <v>13372.5</v>
      </c>
      <c r="AF3854">
        <f>MIS[[#This Row],[LTP]]*MIS[[#This Row],[OrderQuantity]]</f>
        <v>13518.75</v>
      </c>
      <c r="AG3854">
        <f>IF(MIS[[#This Row],[OrderSide]]="SELL",MIS[[#This Row],[VALUE]]-MIS[[#This Row],[LIVE_VALUE]],MIS[[#This Row],[LIVE_VALUE]]-MIS[[#This Row],[VALUE]])</f>
        <v>-146.25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  <c r="AL3854" t="str">
        <f>MIS[[#This Row],[Broker]]</f>
        <v>AR</v>
      </c>
      <c r="AM3854" t="str">
        <f>MIS[[#This Row],[ClientID]]</f>
        <v>JPF1G102</v>
      </c>
    </row>
    <row r="3855" spans="1:39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180.25</v>
      </c>
      <c r="AE3855">
        <f>MIS[[#This Row],[OrderAverageTradedPrice]]*MIS[[#This Row],[OrderQuantity]]</f>
        <v>13410</v>
      </c>
      <c r="AF3855">
        <f>MIS[[#This Row],[LTP]]*MIS[[#This Row],[OrderQuantity]]</f>
        <v>13518.75</v>
      </c>
      <c r="AG3855">
        <f>IF(MIS[[#This Row],[OrderSide]]="SELL",MIS[[#This Row],[VALUE]]-MIS[[#This Row],[LIVE_VALUE]],MIS[[#This Row],[LIVE_VALUE]]-MIS[[#This Row],[VALUE]])</f>
        <v>-108.75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  <c r="AL3855" t="str">
        <f>MIS[[#This Row],[Broker]]</f>
        <v>AR</v>
      </c>
      <c r="AM3855" t="str">
        <f>MIS[[#This Row],[ClientID]]</f>
        <v>JPF1M118</v>
      </c>
    </row>
    <row r="3856" spans="1:39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180.25</v>
      </c>
      <c r="AE3856">
        <f>MIS[[#This Row],[OrderAverageTradedPrice]]*MIS[[#This Row],[OrderQuantity]]</f>
        <v>40237.499999999927</v>
      </c>
      <c r="AF3856">
        <f>MIS[[#This Row],[LTP]]*MIS[[#This Row],[OrderQuantity]]</f>
        <v>40556.25</v>
      </c>
      <c r="AG3856">
        <f>IF(MIS[[#This Row],[OrderSide]]="SELL",MIS[[#This Row],[VALUE]]-MIS[[#This Row],[LIVE_VALUE]],MIS[[#This Row],[LIVE_VALUE]]-MIS[[#This Row],[VALUE]])</f>
        <v>-318.75000000007276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  <c r="AL3856" t="str">
        <f>MIS[[#This Row],[Broker]]</f>
        <v>AR</v>
      </c>
      <c r="AM3856" t="str">
        <f>MIS[[#This Row],[ClientID]]</f>
        <v>JPF1N112</v>
      </c>
    </row>
    <row r="3857" spans="1:39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144.1</v>
      </c>
      <c r="AE3857">
        <f>MIS[[#This Row],[OrderAverageTradedPrice]]*MIS[[#This Row],[OrderQuantity]]</f>
        <v>36101.25</v>
      </c>
      <c r="AF3857">
        <f>MIS[[#This Row],[LTP]]*MIS[[#This Row],[OrderQuantity]]</f>
        <v>32422.5</v>
      </c>
      <c r="AG3857">
        <f>IF(MIS[[#This Row],[OrderSide]]="SELL",MIS[[#This Row],[VALUE]]-MIS[[#This Row],[LIVE_VALUE]],MIS[[#This Row],[LIVE_VALUE]]-MIS[[#This Row],[VALUE]])</f>
        <v>3678.75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  <c r="AL3857" t="str">
        <f>MIS[[#This Row],[Broker]]</f>
        <v>AR</v>
      </c>
      <c r="AM3857" t="str">
        <f>MIS[[#This Row],[ClientID]]</f>
        <v>JPF1P164</v>
      </c>
    </row>
    <row r="3858" spans="1:39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180.25</v>
      </c>
      <c r="AE3858">
        <f>MIS[[#This Row],[OrderAverageTradedPrice]]*MIS[[#This Row],[OrderQuantity]]</f>
        <v>40098.749999999847</v>
      </c>
      <c r="AF3858">
        <f>MIS[[#This Row],[LTP]]*MIS[[#This Row],[OrderQuantity]]</f>
        <v>40556.25</v>
      </c>
      <c r="AG3858">
        <f>IF(MIS[[#This Row],[OrderSide]]="SELL",MIS[[#This Row],[VALUE]]-MIS[[#This Row],[LIVE_VALUE]],MIS[[#This Row],[LIVE_VALUE]]-MIS[[#This Row],[VALUE]])</f>
        <v>-457.5000000001528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  <c r="AL3858" t="str">
        <f>MIS[[#This Row],[Broker]]</f>
        <v>AR</v>
      </c>
      <c r="AM3858" t="str">
        <f>MIS[[#This Row],[ClientID]]</f>
        <v>JPF1P164</v>
      </c>
    </row>
    <row r="3859" spans="1:39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180.25</v>
      </c>
      <c r="AE3859">
        <f>MIS[[#This Row],[OrderAverageTradedPrice]]*MIS[[#This Row],[OrderQuantity]]</f>
        <v>13372.5</v>
      </c>
      <c r="AF3859">
        <f>MIS[[#This Row],[LTP]]*MIS[[#This Row],[OrderQuantity]]</f>
        <v>13518.75</v>
      </c>
      <c r="AG3859">
        <f>IF(MIS[[#This Row],[OrderSide]]="SELL",MIS[[#This Row],[VALUE]]-MIS[[#This Row],[LIVE_VALUE]],MIS[[#This Row],[LIVE_VALUE]]-MIS[[#This Row],[VALUE]])</f>
        <v>-146.25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NIFTY2552225050PE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  <c r="AL3859" t="str">
        <f>MIS[[#This Row],[Broker]]</f>
        <v>AR</v>
      </c>
      <c r="AM3859" t="str">
        <f>MIS[[#This Row],[ClientID]]</f>
        <v>JPF1P170</v>
      </c>
    </row>
    <row r="3860" spans="1:39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144.1</v>
      </c>
      <c r="AE3860">
        <f>MIS[[#This Row],[OrderAverageTradedPrice]]*MIS[[#This Row],[OrderQuantity]]</f>
        <v>12187.5</v>
      </c>
      <c r="AF3860">
        <f>MIS[[#This Row],[LTP]]*MIS[[#This Row],[OrderQuantity]]</f>
        <v>10807.5</v>
      </c>
      <c r="AG3860">
        <f>IF(MIS[[#This Row],[OrderSide]]="SELL",MIS[[#This Row],[VALUE]]-MIS[[#This Row],[LIVE_VALUE]],MIS[[#This Row],[LIVE_VALUE]]-MIS[[#This Row],[VALUE]])</f>
        <v>1380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NIFTY2552225050CE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  <c r="AL3860" t="str">
        <f>MIS[[#This Row],[Broker]]</f>
        <v>AR</v>
      </c>
      <c r="AM3860" t="str">
        <f>MIS[[#This Row],[ClientID]]</f>
        <v>JPF1S222</v>
      </c>
    </row>
    <row r="3861" spans="1:39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144.1</v>
      </c>
      <c r="AE3861">
        <f>MIS[[#This Row],[OrderAverageTradedPrice]]*MIS[[#This Row],[OrderQuantity]]</f>
        <v>12142.5</v>
      </c>
      <c r="AF3861">
        <f>MIS[[#This Row],[LTP]]*MIS[[#This Row],[OrderQuantity]]</f>
        <v>10807.5</v>
      </c>
      <c r="AG3861">
        <f>IF(MIS[[#This Row],[OrderSide]]="SELL",MIS[[#This Row],[VALUE]]-MIS[[#This Row],[LIVE_VALUE]],MIS[[#This Row],[LIVE_VALUE]]-MIS[[#This Row],[VALUE]])</f>
        <v>1335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  <c r="AL3861" t="str">
        <f>MIS[[#This Row],[Broker]]</f>
        <v>AR</v>
      </c>
      <c r="AM3861" t="str">
        <f>MIS[[#This Row],[ClientID]]</f>
        <v>JPF1V101</v>
      </c>
    </row>
    <row r="3862" spans="1:39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144.1</v>
      </c>
      <c r="AE3862">
        <f>MIS[[#This Row],[OrderAverageTradedPrice]]*MIS[[#This Row],[OrderQuantity]]</f>
        <v>12168.75</v>
      </c>
      <c r="AF3862">
        <f>MIS[[#This Row],[LTP]]*MIS[[#This Row],[OrderQuantity]]</f>
        <v>10807.5</v>
      </c>
      <c r="AG3862">
        <f>IF(MIS[[#This Row],[OrderSide]]="SELL",MIS[[#This Row],[VALUE]]-MIS[[#This Row],[LIVE_VALUE]],MIS[[#This Row],[LIVE_VALUE]]-MIS[[#This Row],[VALUE]])</f>
        <v>1361.25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NIFTY2552225050CE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  <c r="AL3862" t="str">
        <f>MIS[[#This Row],[Broker]]</f>
        <v>AR</v>
      </c>
      <c r="AM3862" t="str">
        <f>MIS[[#This Row],[ClientID]]</f>
        <v>JPF1V179</v>
      </c>
    </row>
    <row r="3863" spans="1:39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144.1</v>
      </c>
      <c r="AE3863">
        <f>MIS[[#This Row],[OrderAverageTradedPrice]]*MIS[[#This Row],[OrderQuantity]]</f>
        <v>192607.5</v>
      </c>
      <c r="AF3863">
        <f>MIS[[#This Row],[LTP]]*MIS[[#This Row],[OrderQuantity]]</f>
        <v>172920</v>
      </c>
      <c r="AG3863">
        <f>IF(MIS[[#This Row],[OrderSide]]="SELL",MIS[[#This Row],[VALUE]]-MIS[[#This Row],[LIVE_VALUE]],MIS[[#This Row],[LIVE_VALUE]]-MIS[[#This Row],[VALUE]])</f>
        <v>19687.5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  <c r="AL3863" t="str">
        <f>MIS[[#This Row],[Broker]]</f>
        <v>MO</v>
      </c>
      <c r="AM3863" t="str">
        <f>MIS[[#This Row],[ClientID]]</f>
        <v>DELD991</v>
      </c>
    </row>
    <row r="3864" spans="1:39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180.25</v>
      </c>
      <c r="AE3864">
        <f>MIS[[#This Row],[OrderAverageTradedPrice]]*MIS[[#This Row],[OrderQuantity]]</f>
        <v>214646.25</v>
      </c>
      <c r="AF3864">
        <f>MIS[[#This Row],[LTP]]*MIS[[#This Row],[OrderQuantity]]</f>
        <v>216300</v>
      </c>
      <c r="AG3864">
        <f>IF(MIS[[#This Row],[OrderSide]]="SELL",MIS[[#This Row],[VALUE]]-MIS[[#This Row],[LIVE_VALUE]],MIS[[#This Row],[LIVE_VALUE]]-MIS[[#This Row],[VALUE]])</f>
        <v>-1653.75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NIFTY2552225050PE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  <c r="AL3864" t="str">
        <f>MIS[[#This Row],[Broker]]</f>
        <v>MO</v>
      </c>
      <c r="AM3864" t="str">
        <f>MIS[[#This Row],[ClientID]]</f>
        <v>DELD991</v>
      </c>
    </row>
    <row r="3865" spans="1:39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180.25</v>
      </c>
      <c r="AE3865">
        <f>MIS[[#This Row],[OrderAverageTradedPrice]]*MIS[[#This Row],[OrderQuantity]]</f>
        <v>187597.49999999924</v>
      </c>
      <c r="AF3865">
        <f>MIS[[#This Row],[LTP]]*MIS[[#This Row],[OrderQuantity]]</f>
        <v>189262.5</v>
      </c>
      <c r="AG3865">
        <f>IF(MIS[[#This Row],[OrderSide]]="SELL",MIS[[#This Row],[VALUE]]-MIS[[#This Row],[LIVE_VALUE]],MIS[[#This Row],[LIVE_VALUE]]-MIS[[#This Row],[VALUE]])</f>
        <v>-1665.0000000007567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  <c r="AL3865" t="str">
        <f>MIS[[#This Row],[Broker]]</f>
        <v>MO</v>
      </c>
      <c r="AM3865" t="str">
        <f>MIS[[#This Row],[ClientID]]</f>
        <v>JR0546</v>
      </c>
    </row>
    <row r="3866" spans="1:39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180.25</v>
      </c>
      <c r="AE3866">
        <f>MIS[[#This Row],[OrderAverageTradedPrice]]*MIS[[#This Row],[OrderQuantity]]</f>
        <v>40252.5</v>
      </c>
      <c r="AF3866">
        <f>MIS[[#This Row],[LTP]]*MIS[[#This Row],[OrderQuantity]]</f>
        <v>40556.25</v>
      </c>
      <c r="AG3866">
        <f>IF(MIS[[#This Row],[OrderSide]]="SELL",MIS[[#This Row],[VALUE]]-MIS[[#This Row],[LIVE_VALUE]],MIS[[#This Row],[LIVE_VALUE]]-MIS[[#This Row],[VALUE]])</f>
        <v>-303.75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NIFTY2552225050PE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  <c r="AL3866" t="str">
        <f>MIS[[#This Row],[Broker]]</f>
        <v>MO</v>
      </c>
      <c r="AM3866" t="str">
        <f>MIS[[#This Row],[ClientID]]</f>
        <v>OMDLAS1203</v>
      </c>
    </row>
    <row r="3867" spans="1:39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144.1</v>
      </c>
      <c r="AE3867">
        <f>MIS[[#This Row],[OrderAverageTradedPrice]]*MIS[[#This Row],[OrderQuantity]]</f>
        <v>48607.5</v>
      </c>
      <c r="AF3867">
        <f>MIS[[#This Row],[LTP]]*MIS[[#This Row],[OrderQuantity]]</f>
        <v>43230</v>
      </c>
      <c r="AG3867">
        <f>IF(MIS[[#This Row],[OrderSide]]="SELL",MIS[[#This Row],[VALUE]]-MIS[[#This Row],[LIVE_VALUE]],MIS[[#This Row],[LIVE_VALUE]]-MIS[[#This Row],[VALUE]])</f>
        <v>5377.5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NIFTY2552225050CE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  <c r="AL3867" t="str">
        <f>MIS[[#This Row],[Broker]]</f>
        <v>MO</v>
      </c>
      <c r="AM3867" t="str">
        <f>MIS[[#This Row],[ClientID]]</f>
        <v>OMDLAS1225</v>
      </c>
    </row>
    <row r="3868" spans="1:39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180.25</v>
      </c>
      <c r="AE3868">
        <f>MIS[[#This Row],[OrderAverageTradedPrice]]*MIS[[#This Row],[OrderQuantity]]</f>
        <v>53295</v>
      </c>
      <c r="AF3868">
        <f>MIS[[#This Row],[LTP]]*MIS[[#This Row],[OrderQuantity]]</f>
        <v>54075</v>
      </c>
      <c r="AG3868">
        <f>IF(MIS[[#This Row],[OrderSide]]="SELL",MIS[[#This Row],[VALUE]]-MIS[[#This Row],[LIVE_VALUE]],MIS[[#This Row],[LIVE_VALUE]]-MIS[[#This Row],[VALUE]])</f>
        <v>-780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NIFTY2552225050PE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  <c r="AL3868" t="str">
        <f>MIS[[#This Row],[Broker]]</f>
        <v>MO</v>
      </c>
      <c r="AM3868" t="str">
        <f>MIS[[#This Row],[ClientID]]</f>
        <v>OMDLAS1225</v>
      </c>
    </row>
    <row r="3869" spans="1:39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144.1</v>
      </c>
      <c r="AE3869">
        <f>MIS[[#This Row],[OrderAverageTradedPrice]]*MIS[[#This Row],[OrderQuantity]]</f>
        <v>48468.75</v>
      </c>
      <c r="AF3869">
        <f>MIS[[#This Row],[LTP]]*MIS[[#This Row],[OrderQuantity]]</f>
        <v>43230</v>
      </c>
      <c r="AG3869">
        <f>IF(MIS[[#This Row],[OrderSide]]="SELL",MIS[[#This Row],[VALUE]]-MIS[[#This Row],[LIVE_VALUE]],MIS[[#This Row],[LIVE_VALUE]]-MIS[[#This Row],[VALUE]])</f>
        <v>5238.75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NIFTY2552225050CE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  <c r="AL3869" t="str">
        <f>MIS[[#This Row],[Broker]]</f>
        <v>MO</v>
      </c>
      <c r="AM3869" t="str">
        <f>MIS[[#This Row],[ClientID]]</f>
        <v>OMDLAS1226</v>
      </c>
    </row>
    <row r="3870" spans="1:39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180.25</v>
      </c>
      <c r="AE3870">
        <f>MIS[[#This Row],[OrderAverageTradedPrice]]*MIS[[#This Row],[OrderQuantity]]</f>
        <v>53490</v>
      </c>
      <c r="AF3870">
        <f>MIS[[#This Row],[LTP]]*MIS[[#This Row],[OrderQuantity]]</f>
        <v>54075</v>
      </c>
      <c r="AG3870">
        <f>IF(MIS[[#This Row],[OrderSide]]="SELL",MIS[[#This Row],[VALUE]]-MIS[[#This Row],[LIVE_VALUE]],MIS[[#This Row],[LIVE_VALUE]]-MIS[[#This Row],[VALUE]])</f>
        <v>-585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  <c r="AL3870" t="str">
        <f>MIS[[#This Row],[Broker]]</f>
        <v>MO</v>
      </c>
      <c r="AM3870" t="str">
        <f>MIS[[#This Row],[ClientID]]</f>
        <v>OMDLAS1226</v>
      </c>
    </row>
    <row r="3871" spans="1:39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144.1</v>
      </c>
      <c r="AE3871">
        <f>MIS[[#This Row],[OrderAverageTradedPrice]]*MIS[[#This Row],[OrderQuantity]]</f>
        <v>36078.75</v>
      </c>
      <c r="AF3871">
        <f>MIS[[#This Row],[LTP]]*MIS[[#This Row],[OrderQuantity]]</f>
        <v>32422.5</v>
      </c>
      <c r="AG3871">
        <f>IF(MIS[[#This Row],[OrderSide]]="SELL",MIS[[#This Row],[VALUE]]-MIS[[#This Row],[LIVE_VALUE]],MIS[[#This Row],[LIVE_VALUE]]-MIS[[#This Row],[VALUE]])</f>
        <v>3656.25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  <c r="AL3871" t="str">
        <f>MIS[[#This Row],[Broker]]</f>
        <v>MO</v>
      </c>
      <c r="AM3871" t="str">
        <f>MIS[[#This Row],[ClientID]]</f>
        <v>OMDLAS1227</v>
      </c>
    </row>
    <row r="3872" spans="1:39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180.25</v>
      </c>
      <c r="AE3872">
        <f>MIS[[#This Row],[OrderAverageTradedPrice]]*MIS[[#This Row],[OrderQuantity]]</f>
        <v>40154.999999999847</v>
      </c>
      <c r="AF3872">
        <f>MIS[[#This Row],[LTP]]*MIS[[#This Row],[OrderQuantity]]</f>
        <v>40556.25</v>
      </c>
      <c r="AG3872">
        <f>IF(MIS[[#This Row],[OrderSide]]="SELL",MIS[[#This Row],[VALUE]]-MIS[[#This Row],[LIVE_VALUE]],MIS[[#This Row],[LIVE_VALUE]]-MIS[[#This Row],[VALUE]])</f>
        <v>-401.2500000001528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  <c r="AL3872" t="str">
        <f>MIS[[#This Row],[Broker]]</f>
        <v>MO</v>
      </c>
      <c r="AM3872" t="str">
        <f>MIS[[#This Row],[ClientID]]</f>
        <v>OMDLAS1227</v>
      </c>
    </row>
    <row r="3873" spans="1:39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144.1</v>
      </c>
      <c r="AE3873">
        <f>MIS[[#This Row],[OrderAverageTradedPrice]]*MIS[[#This Row],[OrderQuantity]]</f>
        <v>73237.5</v>
      </c>
      <c r="AF3873">
        <f>MIS[[#This Row],[LTP]]*MIS[[#This Row],[OrderQuantity]]</f>
        <v>64845</v>
      </c>
      <c r="AG3873">
        <f>IF(MIS[[#This Row],[OrderSide]]="SELL",MIS[[#This Row],[VALUE]]-MIS[[#This Row],[LIVE_VALUE]],MIS[[#This Row],[LIVE_VALUE]]-MIS[[#This Row],[VALUE]])</f>
        <v>8392.5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NIFTY2552225050CE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  <c r="AL3873" t="str">
        <f>MIS[[#This Row],[Broker]]</f>
        <v>MO</v>
      </c>
      <c r="AM3873" t="str">
        <f>MIS[[#This Row],[ClientID]]</f>
        <v>OMDLAS1229</v>
      </c>
    </row>
    <row r="3874" spans="1:39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144.1</v>
      </c>
      <c r="AE3874">
        <f>MIS[[#This Row],[OrderAverageTradedPrice]]*MIS[[#This Row],[OrderQuantity]]</f>
        <v>12150</v>
      </c>
      <c r="AF3874">
        <f>MIS[[#This Row],[LTP]]*MIS[[#This Row],[OrderQuantity]]</f>
        <v>10807.5</v>
      </c>
      <c r="AG3874">
        <f>IF(MIS[[#This Row],[OrderSide]]="SELL",MIS[[#This Row],[VALUE]]-MIS[[#This Row],[LIVE_VALUE]],MIS[[#This Row],[LIVE_VALUE]]-MIS[[#This Row],[VALUE]])</f>
        <v>1342.5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  <c r="AL3874" t="str">
        <f>MIS[[#This Row],[Broker]]</f>
        <v>AR</v>
      </c>
      <c r="AM3874" t="str">
        <f>MIS[[#This Row],[ClientID]]</f>
        <v>JPF1A104</v>
      </c>
    </row>
    <row r="3875" spans="1:39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180.25</v>
      </c>
      <c r="AE3875">
        <f>MIS[[#This Row],[OrderAverageTradedPrice]]*MIS[[#This Row],[OrderQuantity]]</f>
        <v>26662.5</v>
      </c>
      <c r="AF3875">
        <f>MIS[[#This Row],[LTP]]*MIS[[#This Row],[OrderQuantity]]</f>
        <v>27037.5</v>
      </c>
      <c r="AG3875">
        <f>IF(MIS[[#This Row],[OrderSide]]="SELL",MIS[[#This Row],[VALUE]]-MIS[[#This Row],[LIVE_VALUE]],MIS[[#This Row],[LIVE_VALUE]]-MIS[[#This Row],[VALUE]])</f>
        <v>-375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  <c r="AL3875" t="str">
        <f>MIS[[#This Row],[Broker]]</f>
        <v>AR</v>
      </c>
      <c r="AM3875" t="str">
        <f>MIS[[#This Row],[ClientID]]</f>
        <v>JPF1A187</v>
      </c>
    </row>
    <row r="3876" spans="1:39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144.1</v>
      </c>
      <c r="AE3876">
        <f>MIS[[#This Row],[OrderAverageTradedPrice]]*MIS[[#This Row],[OrderQuantity]]</f>
        <v>12213.75</v>
      </c>
      <c r="AF3876">
        <f>MIS[[#This Row],[LTP]]*MIS[[#This Row],[OrderQuantity]]</f>
        <v>10807.5</v>
      </c>
      <c r="AG3876">
        <f>IF(MIS[[#This Row],[OrderSide]]="SELL",MIS[[#This Row],[VALUE]]-MIS[[#This Row],[LIVE_VALUE]],MIS[[#This Row],[LIVE_VALUE]]-MIS[[#This Row],[VALUE]])</f>
        <v>1406.25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  <c r="AL3876" t="str">
        <f>MIS[[#This Row],[Broker]]</f>
        <v>AR</v>
      </c>
      <c r="AM3876" t="str">
        <f>MIS[[#This Row],[ClientID]]</f>
        <v>JPF1A200</v>
      </c>
    </row>
    <row r="3877" spans="1:39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180.25</v>
      </c>
      <c r="AE3877">
        <f>MIS[[#This Row],[OrderAverageTradedPrice]]*MIS[[#This Row],[OrderQuantity]]</f>
        <v>13342.5</v>
      </c>
      <c r="AF3877">
        <f>MIS[[#This Row],[LTP]]*MIS[[#This Row],[OrderQuantity]]</f>
        <v>13518.75</v>
      </c>
      <c r="AG3877">
        <f>IF(MIS[[#This Row],[OrderSide]]="SELL",MIS[[#This Row],[VALUE]]-MIS[[#This Row],[LIVE_VALUE]],MIS[[#This Row],[LIVE_VALUE]]-MIS[[#This Row],[VALUE]])</f>
        <v>-176.25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  <c r="AL3877" t="str">
        <f>MIS[[#This Row],[Broker]]</f>
        <v>AR</v>
      </c>
      <c r="AM3877" t="str">
        <f>MIS[[#This Row],[ClientID]]</f>
        <v>JPF1A200</v>
      </c>
    </row>
    <row r="3878" spans="1:39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144.1</v>
      </c>
      <c r="AE3878">
        <f>MIS[[#This Row],[OrderAverageTradedPrice]]*MIS[[#This Row],[OrderQuantity]]</f>
        <v>12150</v>
      </c>
      <c r="AF3878">
        <f>MIS[[#This Row],[LTP]]*MIS[[#This Row],[OrderQuantity]]</f>
        <v>10807.5</v>
      </c>
      <c r="AG3878">
        <f>IF(MIS[[#This Row],[OrderSide]]="SELL",MIS[[#This Row],[VALUE]]-MIS[[#This Row],[LIVE_VALUE]],MIS[[#This Row],[LIVE_VALUE]]-MIS[[#This Row],[VALUE]])</f>
        <v>1342.5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  <c r="AL3878" t="str">
        <f>MIS[[#This Row],[Broker]]</f>
        <v>AR</v>
      </c>
      <c r="AM3878" t="str">
        <f>MIS[[#This Row],[ClientID]]</f>
        <v>JPF1A206</v>
      </c>
    </row>
    <row r="3879" spans="1:39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180.25</v>
      </c>
      <c r="AE3879">
        <f>MIS[[#This Row],[OrderAverageTradedPrice]]*MIS[[#This Row],[OrderQuantity]]</f>
        <v>13331.25</v>
      </c>
      <c r="AF3879">
        <f>MIS[[#This Row],[LTP]]*MIS[[#This Row],[OrderQuantity]]</f>
        <v>13518.75</v>
      </c>
      <c r="AG3879">
        <f>IF(MIS[[#This Row],[OrderSide]]="SELL",MIS[[#This Row],[VALUE]]-MIS[[#This Row],[LIVE_VALUE]],MIS[[#This Row],[LIVE_VALUE]]-MIS[[#This Row],[VALUE]])</f>
        <v>-187.5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  <c r="AL3879" t="str">
        <f>MIS[[#This Row],[Broker]]</f>
        <v>AR</v>
      </c>
      <c r="AM3879" t="str">
        <f>MIS[[#This Row],[ClientID]]</f>
        <v>JPF1A222</v>
      </c>
    </row>
    <row r="3880" spans="1:39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180.25</v>
      </c>
      <c r="AE3880">
        <f>MIS[[#This Row],[OrderAverageTradedPrice]]*MIS[[#This Row],[OrderQuantity]]</f>
        <v>13335</v>
      </c>
      <c r="AF3880">
        <f>MIS[[#This Row],[LTP]]*MIS[[#This Row],[OrderQuantity]]</f>
        <v>13518.75</v>
      </c>
      <c r="AG3880">
        <f>IF(MIS[[#This Row],[OrderSide]]="SELL",MIS[[#This Row],[VALUE]]-MIS[[#This Row],[LIVE_VALUE]],MIS[[#This Row],[LIVE_VALUE]]-MIS[[#This Row],[VALUE]])</f>
        <v>-183.75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  <c r="AL3880" t="str">
        <f>MIS[[#This Row],[Broker]]</f>
        <v>AR</v>
      </c>
      <c r="AM3880" t="str">
        <f>MIS[[#This Row],[ClientID]]</f>
        <v>JPF1D162</v>
      </c>
    </row>
    <row r="3881" spans="1:39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144.1</v>
      </c>
      <c r="AE3881">
        <f>MIS[[#This Row],[OrderAverageTradedPrice]]*MIS[[#This Row],[OrderQuantity]]</f>
        <v>12198.75</v>
      </c>
      <c r="AF3881">
        <f>MIS[[#This Row],[LTP]]*MIS[[#This Row],[OrderQuantity]]</f>
        <v>10807.5</v>
      </c>
      <c r="AG3881">
        <f>IF(MIS[[#This Row],[OrderSide]]="SELL",MIS[[#This Row],[VALUE]]-MIS[[#This Row],[LIVE_VALUE]],MIS[[#This Row],[LIVE_VALUE]]-MIS[[#This Row],[VALUE]])</f>
        <v>1391.25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  <c r="AL3881" t="str">
        <f>MIS[[#This Row],[Broker]]</f>
        <v>AR</v>
      </c>
      <c r="AM3881" t="str">
        <f>MIS[[#This Row],[ClientID]]</f>
        <v>JPF1H106</v>
      </c>
    </row>
    <row r="3882" spans="1:39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144.1</v>
      </c>
      <c r="AE3882">
        <f>MIS[[#This Row],[OrderAverageTradedPrice]]*MIS[[#This Row],[OrderQuantity]]</f>
        <v>12172.5</v>
      </c>
      <c r="AF3882">
        <f>MIS[[#This Row],[LTP]]*MIS[[#This Row],[OrderQuantity]]</f>
        <v>10807.5</v>
      </c>
      <c r="AG3882">
        <f>IF(MIS[[#This Row],[OrderSide]]="SELL",MIS[[#This Row],[VALUE]]-MIS[[#This Row],[LIVE_VALUE]],MIS[[#This Row],[LIVE_VALUE]]-MIS[[#This Row],[VALUE]])</f>
        <v>1365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NIFTY2552225050CE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  <c r="AL3882" t="str">
        <f>MIS[[#This Row],[Broker]]</f>
        <v>AR</v>
      </c>
      <c r="AM3882" t="str">
        <f>MIS[[#This Row],[ClientID]]</f>
        <v>JPF1N171</v>
      </c>
    </row>
    <row r="3883" spans="1:39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144.1</v>
      </c>
      <c r="AE3883">
        <f>MIS[[#This Row],[OrderAverageTradedPrice]]*MIS[[#This Row],[OrderQuantity]]</f>
        <v>12150</v>
      </c>
      <c r="AF3883">
        <f>MIS[[#This Row],[LTP]]*MIS[[#This Row],[OrderQuantity]]</f>
        <v>10807.5</v>
      </c>
      <c r="AG3883">
        <f>IF(MIS[[#This Row],[OrderSide]]="SELL",MIS[[#This Row],[VALUE]]-MIS[[#This Row],[LIVE_VALUE]],MIS[[#This Row],[LIVE_VALUE]]-MIS[[#This Row],[VALUE]])</f>
        <v>1342.5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  <c r="AL3883" t="str">
        <f>MIS[[#This Row],[Broker]]</f>
        <v>AR</v>
      </c>
      <c r="AM3883" t="str">
        <f>MIS[[#This Row],[ClientID]]</f>
        <v>JPF1N180</v>
      </c>
    </row>
    <row r="3884" spans="1:39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144.1</v>
      </c>
      <c r="AE3884">
        <f>MIS[[#This Row],[OrderAverageTradedPrice]]*MIS[[#This Row],[OrderQuantity]]</f>
        <v>12183.75</v>
      </c>
      <c r="AF3884">
        <f>MIS[[#This Row],[LTP]]*MIS[[#This Row],[OrderQuantity]]</f>
        <v>10807.5</v>
      </c>
      <c r="AG3884">
        <f>IF(MIS[[#This Row],[OrderSide]]="SELL",MIS[[#This Row],[VALUE]]-MIS[[#This Row],[LIVE_VALUE]],MIS[[#This Row],[LIVE_VALUE]]-MIS[[#This Row],[VALUE]])</f>
        <v>1376.25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NIFTY2552225050CE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  <c r="AL3884" t="str">
        <f>MIS[[#This Row],[Broker]]</f>
        <v>AR</v>
      </c>
      <c r="AM3884" t="str">
        <f>MIS[[#This Row],[ClientID]]</f>
        <v>JPF1P112</v>
      </c>
    </row>
    <row r="3885" spans="1:39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144.1</v>
      </c>
      <c r="AE3885">
        <f>MIS[[#This Row],[OrderAverageTradedPrice]]*MIS[[#This Row],[OrderQuantity]]</f>
        <v>12183.75</v>
      </c>
      <c r="AF3885">
        <f>MIS[[#This Row],[LTP]]*MIS[[#This Row],[OrderQuantity]]</f>
        <v>10807.5</v>
      </c>
      <c r="AG3885">
        <f>IF(MIS[[#This Row],[OrderSide]]="SELL",MIS[[#This Row],[VALUE]]-MIS[[#This Row],[LIVE_VALUE]],MIS[[#This Row],[LIVE_VALUE]]-MIS[[#This Row],[VALUE]])</f>
        <v>1376.25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  <c r="AL3885" t="str">
        <f>MIS[[#This Row],[Broker]]</f>
        <v>AR</v>
      </c>
      <c r="AM3885" t="str">
        <f>MIS[[#This Row],[ClientID]]</f>
        <v>JPF1R203</v>
      </c>
    </row>
    <row r="3886" spans="1:39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144.1</v>
      </c>
      <c r="AE3886">
        <f>MIS[[#This Row],[OrderAverageTradedPrice]]*MIS[[#This Row],[OrderQuantity]]</f>
        <v>12183.75</v>
      </c>
      <c r="AF3886">
        <f>MIS[[#This Row],[LTP]]*MIS[[#This Row],[OrderQuantity]]</f>
        <v>10807.5</v>
      </c>
      <c r="AG3886">
        <f>IF(MIS[[#This Row],[OrderSide]]="SELL",MIS[[#This Row],[VALUE]]-MIS[[#This Row],[LIVE_VALUE]],MIS[[#This Row],[LIVE_VALUE]]-MIS[[#This Row],[VALUE]])</f>
        <v>1376.25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NIFTY2552225050CE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  <c r="AL3886" t="str">
        <f>MIS[[#This Row],[Broker]]</f>
        <v>AR</v>
      </c>
      <c r="AM3886" t="str">
        <f>MIS[[#This Row],[ClientID]]</f>
        <v>JPF1S217</v>
      </c>
    </row>
    <row r="3887" spans="1:39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180.25</v>
      </c>
      <c r="AE3887">
        <f>MIS[[#This Row],[OrderAverageTradedPrice]]*MIS[[#This Row],[OrderQuantity]]</f>
        <v>13353.75</v>
      </c>
      <c r="AF3887">
        <f>MIS[[#This Row],[LTP]]*MIS[[#This Row],[OrderQuantity]]</f>
        <v>13518.75</v>
      </c>
      <c r="AG3887">
        <f>IF(MIS[[#This Row],[OrderSide]]="SELL",MIS[[#This Row],[VALUE]]-MIS[[#This Row],[LIVE_VALUE]],MIS[[#This Row],[LIVE_VALUE]]-MIS[[#This Row],[VALUE]])</f>
        <v>-165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NIFTY2552225050PE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  <c r="AL3887" t="str">
        <f>MIS[[#This Row],[Broker]]</f>
        <v>AR</v>
      </c>
      <c r="AM3887" t="str">
        <f>MIS[[#This Row],[ClientID]]</f>
        <v>JPF1S222</v>
      </c>
    </row>
    <row r="3888" spans="1:39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180.25</v>
      </c>
      <c r="AE3888">
        <f>MIS[[#This Row],[OrderAverageTradedPrice]]*MIS[[#This Row],[OrderQuantity]]</f>
        <v>13335</v>
      </c>
      <c r="AF3888">
        <f>MIS[[#This Row],[LTP]]*MIS[[#This Row],[OrderQuantity]]</f>
        <v>13518.75</v>
      </c>
      <c r="AG3888">
        <f>IF(MIS[[#This Row],[OrderSide]]="SELL",MIS[[#This Row],[VALUE]]-MIS[[#This Row],[LIVE_VALUE]],MIS[[#This Row],[LIVE_VALUE]]-MIS[[#This Row],[VALUE]])</f>
        <v>-183.75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  <c r="AL3888" t="str">
        <f>MIS[[#This Row],[Broker]]</f>
        <v>AR</v>
      </c>
      <c r="AM3888" t="str">
        <f>MIS[[#This Row],[ClientID]]</f>
        <v>JPF1V101</v>
      </c>
    </row>
    <row r="3889" spans="1:39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180.25</v>
      </c>
      <c r="AE3889">
        <f>MIS[[#This Row],[OrderAverageTradedPrice]]*MIS[[#This Row],[OrderQuantity]]</f>
        <v>13353.75</v>
      </c>
      <c r="AF3889">
        <f>MIS[[#This Row],[LTP]]*MIS[[#This Row],[OrderQuantity]]</f>
        <v>13518.75</v>
      </c>
      <c r="AG3889">
        <f>IF(MIS[[#This Row],[OrderSide]]="SELL",MIS[[#This Row],[VALUE]]-MIS[[#This Row],[LIVE_VALUE]],MIS[[#This Row],[LIVE_VALUE]]-MIS[[#This Row],[VALUE]])</f>
        <v>-165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NIFTY2552225050PE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  <c r="AL3889" t="str">
        <f>MIS[[#This Row],[Broker]]</f>
        <v>AR</v>
      </c>
      <c r="AM3889" t="str">
        <f>MIS[[#This Row],[ClientID]]</f>
        <v>JPF1V179</v>
      </c>
    </row>
    <row r="3890" spans="1:39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144.1</v>
      </c>
      <c r="AE3890">
        <f>MIS[[#This Row],[OrderAverageTradedPrice]]*MIS[[#This Row],[OrderQuantity]]</f>
        <v>12165</v>
      </c>
      <c r="AF3890">
        <f>MIS[[#This Row],[LTP]]*MIS[[#This Row],[OrderQuantity]]</f>
        <v>10807.5</v>
      </c>
      <c r="AG3890">
        <f>IF(MIS[[#This Row],[OrderSide]]="SELL",MIS[[#This Row],[VALUE]]-MIS[[#This Row],[LIVE_VALUE]],MIS[[#This Row],[LIVE_VALUE]]-MIS[[#This Row],[VALUE]])</f>
        <v>1357.5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  <c r="AL3890" t="str">
        <f>MIS[[#This Row],[Broker]]</f>
        <v>AR</v>
      </c>
      <c r="AM3890" t="str">
        <f>MIS[[#This Row],[ClientID]]</f>
        <v>JPS7N102</v>
      </c>
    </row>
    <row r="3891" spans="1:39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180.25</v>
      </c>
      <c r="AE3891">
        <f>MIS[[#This Row],[OrderAverageTradedPrice]]*MIS[[#This Row],[OrderQuantity]]</f>
        <v>80017.499999999709</v>
      </c>
      <c r="AF3891">
        <f>MIS[[#This Row],[LTP]]*MIS[[#This Row],[OrderQuantity]]</f>
        <v>81112.5</v>
      </c>
      <c r="AG3891">
        <f>IF(MIS[[#This Row],[OrderSide]]="SELL",MIS[[#This Row],[VALUE]]-MIS[[#This Row],[LIVE_VALUE]],MIS[[#This Row],[LIVE_VALUE]]-MIS[[#This Row],[VALUE]])</f>
        <v>-1095.000000000291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  <c r="AL3891" t="str">
        <f>MIS[[#This Row],[Broker]]</f>
        <v>MO</v>
      </c>
      <c r="AM3891" t="str">
        <f>MIS[[#This Row],[ClientID]]</f>
        <v>OMDLAS1229</v>
      </c>
    </row>
    <row r="3892" spans="1:39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144.1</v>
      </c>
      <c r="AE3892">
        <f>MIS[[#This Row],[OrderAverageTradedPrice]]*MIS[[#This Row],[OrderQuantity]]</f>
        <v>97466.25</v>
      </c>
      <c r="AF3892">
        <f>MIS[[#This Row],[LTP]]*MIS[[#This Row],[OrderQuantity]]</f>
        <v>86460</v>
      </c>
      <c r="AG3892">
        <f>IF(MIS[[#This Row],[OrderSide]]="SELL",MIS[[#This Row],[VALUE]]-MIS[[#This Row],[LIVE_VALUE]],MIS[[#This Row],[LIVE_VALUE]]-MIS[[#This Row],[VALUE]])</f>
        <v>11006.25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  <c r="AL3892" t="str">
        <f>MIS[[#This Row],[Broker]]</f>
        <v>XTS</v>
      </c>
      <c r="AM3892" t="str">
        <f>MIS[[#This Row],[ClientID]]</f>
        <v>FIXAKE0000</v>
      </c>
    </row>
    <row r="3893" spans="1:39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180.25</v>
      </c>
      <c r="AE3893">
        <f>MIS[[#This Row],[OrderAverageTradedPrice]]*MIS[[#This Row],[OrderQuantity]]</f>
        <v>106710</v>
      </c>
      <c r="AF3893">
        <f>MIS[[#This Row],[LTP]]*MIS[[#This Row],[OrderQuantity]]</f>
        <v>108150</v>
      </c>
      <c r="AG3893">
        <f>IF(MIS[[#This Row],[OrderSide]]="SELL",MIS[[#This Row],[VALUE]]-MIS[[#This Row],[LIVE_VALUE]],MIS[[#This Row],[LIVE_VALUE]]-MIS[[#This Row],[VALUE]])</f>
        <v>-1440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  <c r="AL3893" t="str">
        <f>MIS[[#This Row],[Broker]]</f>
        <v>XTS</v>
      </c>
      <c r="AM3893" t="str">
        <f>MIS[[#This Row],[ClientID]]</f>
        <v>FIXAKE0000</v>
      </c>
    </row>
    <row r="3894" spans="1:39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180.25</v>
      </c>
      <c r="AE3894">
        <f>MIS[[#This Row],[OrderAverageTradedPrice]]*MIS[[#This Row],[OrderQuantity]]</f>
        <v>13353.75</v>
      </c>
      <c r="AF3894">
        <f>MIS[[#This Row],[LTP]]*MIS[[#This Row],[OrderQuantity]]</f>
        <v>13518.75</v>
      </c>
      <c r="AG3894">
        <f>IF(MIS[[#This Row],[OrderSide]]="SELL",MIS[[#This Row],[VALUE]]-MIS[[#This Row],[LIVE_VALUE]],MIS[[#This Row],[LIVE_VALUE]]-MIS[[#This Row],[VALUE]])</f>
        <v>-165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  <c r="AL3894" t="str">
        <f>MIS[[#This Row],[Broker]]</f>
        <v>AR</v>
      </c>
      <c r="AM3894" t="str">
        <f>MIS[[#This Row],[ClientID]]</f>
        <v>JPF1A104</v>
      </c>
    </row>
    <row r="3895" spans="1:39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144.1</v>
      </c>
      <c r="AE3895">
        <f>MIS[[#This Row],[OrderAverageTradedPrice]]*MIS[[#This Row],[OrderQuantity]]</f>
        <v>84603.75</v>
      </c>
      <c r="AF3895">
        <f>MIS[[#This Row],[LTP]]*MIS[[#This Row],[OrderQuantity]]</f>
        <v>75652.5</v>
      </c>
      <c r="AG3895">
        <f>IF(MIS[[#This Row],[OrderSide]]="SELL",MIS[[#This Row],[VALUE]]-MIS[[#This Row],[LIVE_VALUE]],MIS[[#This Row],[LIVE_VALUE]]-MIS[[#This Row],[VALUE]])</f>
        <v>8951.25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NIFTY2552225050CE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  <c r="AL3895" t="str">
        <f>MIS[[#This Row],[Broker]]</f>
        <v>AR</v>
      </c>
      <c r="AM3895" t="str">
        <f>MIS[[#This Row],[ClientID]]</f>
        <v>JPF1A197</v>
      </c>
    </row>
    <row r="3896" spans="1:39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180.25</v>
      </c>
      <c r="AE3896">
        <f>MIS[[#This Row],[OrderAverageTradedPrice]]*MIS[[#This Row],[OrderQuantity]]</f>
        <v>13350</v>
      </c>
      <c r="AF3896">
        <f>MIS[[#This Row],[LTP]]*MIS[[#This Row],[OrderQuantity]]</f>
        <v>13518.75</v>
      </c>
      <c r="AG3896">
        <f>IF(MIS[[#This Row],[OrderSide]]="SELL",MIS[[#This Row],[VALUE]]-MIS[[#This Row],[LIVE_VALUE]],MIS[[#This Row],[LIVE_VALUE]]-MIS[[#This Row],[VALUE]])</f>
        <v>-168.75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NIFTY2552225050PE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  <c r="AL3896" t="str">
        <f>MIS[[#This Row],[Broker]]</f>
        <v>AR</v>
      </c>
      <c r="AM3896" t="str">
        <f>MIS[[#This Row],[ClientID]]</f>
        <v>JPF1A206</v>
      </c>
    </row>
    <row r="3897" spans="1:39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144.1</v>
      </c>
      <c r="AE3897">
        <f>MIS[[#This Row],[OrderAverageTradedPrice]]*MIS[[#This Row],[OrderQuantity]]</f>
        <v>48720</v>
      </c>
      <c r="AF3897">
        <f>MIS[[#This Row],[LTP]]*MIS[[#This Row],[OrderQuantity]]</f>
        <v>43230</v>
      </c>
      <c r="AG3897">
        <f>IF(MIS[[#This Row],[OrderSide]]="SELL",MIS[[#This Row],[VALUE]]-MIS[[#This Row],[LIVE_VALUE]],MIS[[#This Row],[LIVE_VALUE]]-MIS[[#This Row],[VALUE]])</f>
        <v>5490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  <c r="AL3897" t="str">
        <f>MIS[[#This Row],[Broker]]</f>
        <v>AR</v>
      </c>
      <c r="AM3897" t="str">
        <f>MIS[[#This Row],[ClientID]]</f>
        <v>JPF1D108</v>
      </c>
    </row>
    <row r="3898" spans="1:39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144.1</v>
      </c>
      <c r="AE3898">
        <f>MIS[[#This Row],[OrderAverageTradedPrice]]*MIS[[#This Row],[OrderQuantity]]</f>
        <v>12176.25</v>
      </c>
      <c r="AF3898">
        <f>MIS[[#This Row],[LTP]]*MIS[[#This Row],[OrderQuantity]]</f>
        <v>10807.5</v>
      </c>
      <c r="AG3898">
        <f>IF(MIS[[#This Row],[OrderSide]]="SELL",MIS[[#This Row],[VALUE]]-MIS[[#This Row],[LIVE_VALUE]],MIS[[#This Row],[LIVE_VALUE]]-MIS[[#This Row],[VALUE]])</f>
        <v>1368.75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NIFTY2552225050CE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  <c r="AL3898" t="str">
        <f>MIS[[#This Row],[Broker]]</f>
        <v>AR</v>
      </c>
      <c r="AM3898" t="str">
        <f>MIS[[#This Row],[ClientID]]</f>
        <v>JPF1D166</v>
      </c>
    </row>
    <row r="3899" spans="1:39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180.25</v>
      </c>
      <c r="AE3899">
        <f>MIS[[#This Row],[OrderAverageTradedPrice]]*MIS[[#This Row],[OrderQuantity]]</f>
        <v>13372.5</v>
      </c>
      <c r="AF3899">
        <f>MIS[[#This Row],[LTP]]*MIS[[#This Row],[OrderQuantity]]</f>
        <v>13518.75</v>
      </c>
      <c r="AG3899">
        <f>IF(MIS[[#This Row],[OrderSide]]="SELL",MIS[[#This Row],[VALUE]]-MIS[[#This Row],[LIVE_VALUE]],MIS[[#This Row],[LIVE_VALUE]]-MIS[[#This Row],[VALUE]])</f>
        <v>-146.25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  <c r="AL3899" t="str">
        <f>MIS[[#This Row],[Broker]]</f>
        <v>AR</v>
      </c>
      <c r="AM3899" t="str">
        <f>MIS[[#This Row],[ClientID]]</f>
        <v>JPF1D166</v>
      </c>
    </row>
    <row r="3900" spans="1:39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144.1</v>
      </c>
      <c r="AE3900">
        <f>MIS[[#This Row],[OrderAverageTradedPrice]]*MIS[[#This Row],[OrderQuantity]]</f>
        <v>12165</v>
      </c>
      <c r="AF3900">
        <f>MIS[[#This Row],[LTP]]*MIS[[#This Row],[OrderQuantity]]</f>
        <v>10807.5</v>
      </c>
      <c r="AG3900">
        <f>IF(MIS[[#This Row],[OrderSide]]="SELL",MIS[[#This Row],[VALUE]]-MIS[[#This Row],[LIVE_VALUE]],MIS[[#This Row],[LIVE_VALUE]]-MIS[[#This Row],[VALUE]])</f>
        <v>1357.5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  <c r="AL3900" t="str">
        <f>MIS[[#This Row],[Broker]]</f>
        <v>AR</v>
      </c>
      <c r="AM3900" t="str">
        <f>MIS[[#This Row],[ClientID]]</f>
        <v>JPF1G157</v>
      </c>
    </row>
    <row r="3901" spans="1:39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180.25</v>
      </c>
      <c r="AE3901">
        <f>MIS[[#This Row],[OrderAverageTradedPrice]]*MIS[[#This Row],[OrderQuantity]]</f>
        <v>13372.5</v>
      </c>
      <c r="AF3901">
        <f>MIS[[#This Row],[LTP]]*MIS[[#This Row],[OrderQuantity]]</f>
        <v>13518.75</v>
      </c>
      <c r="AG3901">
        <f>IF(MIS[[#This Row],[OrderSide]]="SELL",MIS[[#This Row],[VALUE]]-MIS[[#This Row],[LIVE_VALUE]],MIS[[#This Row],[LIVE_VALUE]]-MIS[[#This Row],[VALUE]])</f>
        <v>-146.25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NIFTY2552225050PE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  <c r="AL3901" t="str">
        <f>MIS[[#This Row],[Broker]]</f>
        <v>AR</v>
      </c>
      <c r="AM3901" t="str">
        <f>MIS[[#This Row],[ClientID]]</f>
        <v>JPF1G157</v>
      </c>
    </row>
    <row r="3902" spans="1:39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180.25</v>
      </c>
      <c r="AE3902">
        <f>MIS[[#This Row],[OrderAverageTradedPrice]]*MIS[[#This Row],[OrderQuantity]]</f>
        <v>13346.25</v>
      </c>
      <c r="AF3902">
        <f>MIS[[#This Row],[LTP]]*MIS[[#This Row],[OrderQuantity]]</f>
        <v>13518.75</v>
      </c>
      <c r="AG3902">
        <f>IF(MIS[[#This Row],[OrderSide]]="SELL",MIS[[#This Row],[VALUE]]-MIS[[#This Row],[LIVE_VALUE]],MIS[[#This Row],[LIVE_VALUE]]-MIS[[#This Row],[VALUE]])</f>
        <v>-172.5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  <c r="AL3902" t="str">
        <f>MIS[[#This Row],[Broker]]</f>
        <v>AR</v>
      </c>
      <c r="AM3902" t="str">
        <f>MIS[[#This Row],[ClientID]]</f>
        <v>JPF1H106</v>
      </c>
    </row>
    <row r="3903" spans="1:39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144.1</v>
      </c>
      <c r="AE3903">
        <f>MIS[[#This Row],[OrderAverageTradedPrice]]*MIS[[#This Row],[OrderQuantity]]</f>
        <v>85128.75</v>
      </c>
      <c r="AF3903">
        <f>MIS[[#This Row],[LTP]]*MIS[[#This Row],[OrderQuantity]]</f>
        <v>75652.5</v>
      </c>
      <c r="AG3903">
        <f>IF(MIS[[#This Row],[OrderSide]]="SELL",MIS[[#This Row],[VALUE]]-MIS[[#This Row],[LIVE_VALUE]],MIS[[#This Row],[LIVE_VALUE]]-MIS[[#This Row],[VALUE]])</f>
        <v>9476.25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NIFTY2552225050CE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  <c r="AL3903" t="str">
        <f>MIS[[#This Row],[Broker]]</f>
        <v>AR</v>
      </c>
      <c r="AM3903" t="str">
        <f>MIS[[#This Row],[ClientID]]</f>
        <v>JPF1K110</v>
      </c>
    </row>
    <row r="3904" spans="1:39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144.1</v>
      </c>
      <c r="AE3904">
        <f>MIS[[#This Row],[OrderAverageTradedPrice]]*MIS[[#This Row],[OrderQuantity]]</f>
        <v>12176.25</v>
      </c>
      <c r="AF3904">
        <f>MIS[[#This Row],[LTP]]*MIS[[#This Row],[OrderQuantity]]</f>
        <v>10807.5</v>
      </c>
      <c r="AG3904">
        <f>IF(MIS[[#This Row],[OrderSide]]="SELL",MIS[[#This Row],[VALUE]]-MIS[[#This Row],[LIVE_VALUE]],MIS[[#This Row],[LIVE_VALUE]]-MIS[[#This Row],[VALUE]])</f>
        <v>1368.75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NIFTY2552225050CE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  <c r="AL3904" t="str">
        <f>MIS[[#This Row],[Broker]]</f>
        <v>AR</v>
      </c>
      <c r="AM3904" t="str">
        <f>MIS[[#This Row],[ClientID]]</f>
        <v>JPF1L102</v>
      </c>
    </row>
    <row r="3905" spans="1:39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180.25</v>
      </c>
      <c r="AE3905">
        <f>MIS[[#This Row],[OrderAverageTradedPrice]]*MIS[[#This Row],[OrderQuantity]]</f>
        <v>13380</v>
      </c>
      <c r="AF3905">
        <f>MIS[[#This Row],[LTP]]*MIS[[#This Row],[OrderQuantity]]</f>
        <v>13518.75</v>
      </c>
      <c r="AG3905">
        <f>IF(MIS[[#This Row],[OrderSide]]="SELL",MIS[[#This Row],[VALUE]]-MIS[[#This Row],[LIVE_VALUE]],MIS[[#This Row],[LIVE_VALUE]]-MIS[[#This Row],[VALUE]])</f>
        <v>-138.75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5" t="str">
        <f>MIS[[#This Row],[TRADING SYMBOL]]</f>
        <v>NIFTY2552225050PE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NOTREND</v>
      </c>
      <c r="AL3905" t="str">
        <f>MIS[[#This Row],[Broker]]</f>
        <v>AR</v>
      </c>
      <c r="AM3905" t="str">
        <f>MIS[[#This Row],[ClientID]]</f>
        <v>JPF1L102</v>
      </c>
    </row>
    <row r="3906" spans="1:39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144.1</v>
      </c>
      <c r="AE3906">
        <f>MIS[[#This Row],[OrderAverageTradedPrice]]*MIS[[#This Row],[OrderQuantity]]</f>
        <v>12157.5</v>
      </c>
      <c r="AF3906">
        <f>MIS[[#This Row],[LTP]]*MIS[[#This Row],[OrderQuantity]]</f>
        <v>10807.5</v>
      </c>
      <c r="AG3906">
        <f>IF(MIS[[#This Row],[OrderSide]]="SELL",MIS[[#This Row],[VALUE]]-MIS[[#This Row],[LIVE_VALUE]],MIS[[#This Row],[LIVE_VALUE]]-MIS[[#This Row],[VALUE]])</f>
        <v>1350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6" t="str">
        <f>MIS[[#This Row],[TRADING SYMBOL]]</f>
        <v>NIFTY2552225050CE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NOTREND</v>
      </c>
      <c r="AL3906" t="str">
        <f>MIS[[#This Row],[Broker]]</f>
        <v>AR</v>
      </c>
      <c r="AM3906" t="str">
        <f>MIS[[#This Row],[ClientID]]</f>
        <v>JPF1M170</v>
      </c>
    </row>
    <row r="3907" spans="1:39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180.25</v>
      </c>
      <c r="AE3907">
        <f>MIS[[#This Row],[OrderAverageTradedPrice]]*MIS[[#This Row],[OrderQuantity]]</f>
        <v>13353.75</v>
      </c>
      <c r="AF3907">
        <f>MIS[[#This Row],[LTP]]*MIS[[#This Row],[OrderQuantity]]</f>
        <v>13518.75</v>
      </c>
      <c r="AG3907">
        <f>IF(MIS[[#This Row],[OrderSide]]="SELL",MIS[[#This Row],[VALUE]]-MIS[[#This Row],[LIVE_VALUE]],MIS[[#This Row],[LIVE_VALUE]]-MIS[[#This Row],[VALUE]])</f>
        <v>-165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7" t="str">
        <f>MIS[[#This Row],[TRADING SYMBOL]]</f>
        <v>NIFTY2552225050PE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NOTREND</v>
      </c>
      <c r="AL3907" t="str">
        <f>MIS[[#This Row],[Broker]]</f>
        <v>AR</v>
      </c>
      <c r="AM3907" t="str">
        <f>MIS[[#This Row],[ClientID]]</f>
        <v>JPF1N171</v>
      </c>
    </row>
    <row r="3908" spans="1:39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144.1</v>
      </c>
      <c r="AE3908">
        <f>MIS[[#This Row],[OrderAverageTradedPrice]]*MIS[[#This Row],[OrderQuantity]]</f>
        <v>12097.5</v>
      </c>
      <c r="AF3908">
        <f>MIS[[#This Row],[LTP]]*MIS[[#This Row],[OrderQuantity]]</f>
        <v>10807.5</v>
      </c>
      <c r="AG3908">
        <f>IF(MIS[[#This Row],[OrderSide]]="SELL",MIS[[#This Row],[VALUE]]-MIS[[#This Row],[LIVE_VALUE]],MIS[[#This Row],[LIVE_VALUE]]-MIS[[#This Row],[VALUE]])</f>
        <v>1290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8" t="str">
        <f>MIS[[#This Row],[TRADING SYMBOL]]</f>
        <v>NIFTY2552225050CE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NOTREND</v>
      </c>
      <c r="AL3908" t="str">
        <f>MIS[[#This Row],[Broker]]</f>
        <v>AR</v>
      </c>
      <c r="AM3908" t="str">
        <f>MIS[[#This Row],[ClientID]]</f>
        <v>JPF1N173</v>
      </c>
    </row>
    <row r="3909" spans="1:39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180.25</v>
      </c>
      <c r="AE3909">
        <f>MIS[[#This Row],[OrderAverageTradedPrice]]*MIS[[#This Row],[OrderQuantity]]</f>
        <v>13353.75</v>
      </c>
      <c r="AF3909">
        <f>MIS[[#This Row],[LTP]]*MIS[[#This Row],[OrderQuantity]]</f>
        <v>13518.75</v>
      </c>
      <c r="AG3909">
        <f>IF(MIS[[#This Row],[OrderSide]]="SELL",MIS[[#This Row],[VALUE]]-MIS[[#This Row],[LIVE_VALUE]],MIS[[#This Row],[LIVE_VALUE]]-MIS[[#This Row],[VALUE]])</f>
        <v>-165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9" t="str">
        <f>MIS[[#This Row],[TRADING SYMBOL]]</f>
        <v>NIFTY2552225050PE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NOTREND</v>
      </c>
      <c r="AL3909" t="str">
        <f>MIS[[#This Row],[Broker]]</f>
        <v>AR</v>
      </c>
      <c r="AM3909" t="str">
        <f>MIS[[#This Row],[ClientID]]</f>
        <v>JPF1N180</v>
      </c>
    </row>
    <row r="3910" spans="1:39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180.25</v>
      </c>
      <c r="AE3910">
        <f>MIS[[#This Row],[OrderAverageTradedPrice]]*MIS[[#This Row],[OrderQuantity]]</f>
        <v>13350</v>
      </c>
      <c r="AF3910">
        <f>MIS[[#This Row],[LTP]]*MIS[[#This Row],[OrderQuantity]]</f>
        <v>13518.75</v>
      </c>
      <c r="AG3910">
        <f>IF(MIS[[#This Row],[OrderSide]]="SELL",MIS[[#This Row],[VALUE]]-MIS[[#This Row],[LIVE_VALUE]],MIS[[#This Row],[LIVE_VALUE]]-MIS[[#This Row],[VALUE]])</f>
        <v>-168.75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0" t="str">
        <f>MIS[[#This Row],[TRADING SYMBOL]]</f>
        <v>NIFTY2552225050PE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NOTREND</v>
      </c>
      <c r="AL3910" t="str">
        <f>MIS[[#This Row],[Broker]]</f>
        <v>AR</v>
      </c>
      <c r="AM3910" t="str">
        <f>MIS[[#This Row],[ClientID]]</f>
        <v>JPF1P112</v>
      </c>
    </row>
    <row r="3911" spans="1:39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144.1</v>
      </c>
      <c r="AE3911">
        <f>MIS[[#This Row],[OrderAverageTradedPrice]]*MIS[[#This Row],[OrderQuantity]]</f>
        <v>12180</v>
      </c>
      <c r="AF3911">
        <f>MIS[[#This Row],[LTP]]*MIS[[#This Row],[OrderQuantity]]</f>
        <v>10807.5</v>
      </c>
      <c r="AG3911">
        <f>IF(MIS[[#This Row],[OrderSide]]="SELL",MIS[[#This Row],[VALUE]]-MIS[[#This Row],[LIVE_VALUE]],MIS[[#This Row],[LIVE_VALUE]]-MIS[[#This Row],[VALUE]])</f>
        <v>1372.5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1" t="str">
        <f>MIS[[#This Row],[TRADING SYMBOL]]</f>
        <v>NIFTY2552225050CE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NOTREND</v>
      </c>
      <c r="AL3911" t="str">
        <f>MIS[[#This Row],[Broker]]</f>
        <v>AR</v>
      </c>
      <c r="AM3911" t="str">
        <f>MIS[[#This Row],[ClientID]]</f>
        <v>JPF1R134</v>
      </c>
    </row>
    <row r="3912" spans="1:39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180.25</v>
      </c>
      <c r="AE3912">
        <f>MIS[[#This Row],[OrderAverageTradedPrice]]*MIS[[#This Row],[OrderQuantity]]</f>
        <v>13410</v>
      </c>
      <c r="AF3912">
        <f>MIS[[#This Row],[LTP]]*MIS[[#This Row],[OrderQuantity]]</f>
        <v>13518.75</v>
      </c>
      <c r="AG3912">
        <f>IF(MIS[[#This Row],[OrderSide]]="SELL",MIS[[#This Row],[VALUE]]-MIS[[#This Row],[LIVE_VALUE]],MIS[[#This Row],[LIVE_VALUE]]-MIS[[#This Row],[VALUE]])</f>
        <v>-108.75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2" t="str">
        <f>MIS[[#This Row],[TRADING SYMBOL]]</f>
        <v>NIFTY2552225050PE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NOTREND</v>
      </c>
      <c r="AL3912" t="str">
        <f>MIS[[#This Row],[Broker]]</f>
        <v>AR</v>
      </c>
      <c r="AM3912" t="str">
        <f>MIS[[#This Row],[ClientID]]</f>
        <v>JPF1R134</v>
      </c>
    </row>
    <row r="3913" spans="1:39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144.1</v>
      </c>
      <c r="AE3913">
        <f>MIS[[#This Row],[OrderAverageTradedPrice]]*MIS[[#This Row],[OrderQuantity]]</f>
        <v>72828.749999999694</v>
      </c>
      <c r="AF3913">
        <f>MIS[[#This Row],[LTP]]*MIS[[#This Row],[OrderQuantity]]</f>
        <v>64845</v>
      </c>
      <c r="AG3913">
        <f>IF(MIS[[#This Row],[OrderSide]]="SELL",MIS[[#This Row],[VALUE]]-MIS[[#This Row],[LIVE_VALUE]],MIS[[#This Row],[LIVE_VALUE]]-MIS[[#This Row],[VALUE]])</f>
        <v>7983.7499999996944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3" t="str">
        <f>MIS[[#This Row],[TRADING SYMBOL]]</f>
        <v>NIFTY2552225050CE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NOTREND</v>
      </c>
      <c r="AL3913" t="str">
        <f>MIS[[#This Row],[Broker]]</f>
        <v>AR</v>
      </c>
      <c r="AM3913" t="str">
        <f>MIS[[#This Row],[ClientID]]</f>
        <v>JPF1R197</v>
      </c>
    </row>
    <row r="3914" spans="1:39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144.1</v>
      </c>
      <c r="AE3914">
        <f>MIS[[#This Row],[OrderAverageTradedPrice]]*MIS[[#This Row],[OrderQuantity]]</f>
        <v>12153.75</v>
      </c>
      <c r="AF3914">
        <f>MIS[[#This Row],[LTP]]*MIS[[#This Row],[OrderQuantity]]</f>
        <v>10807.5</v>
      </c>
      <c r="AG3914">
        <f>IF(MIS[[#This Row],[OrderSide]]="SELL",MIS[[#This Row],[VALUE]]-MIS[[#This Row],[LIVE_VALUE]],MIS[[#This Row],[LIVE_VALUE]]-MIS[[#This Row],[VALUE]])</f>
        <v>1346.25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4" t="str">
        <f>MIS[[#This Row],[TRADING SYMBOL]]</f>
        <v>NIFTY2552225050CE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NOTREND</v>
      </c>
      <c r="AL3914" t="str">
        <f>MIS[[#This Row],[Broker]]</f>
        <v>AR</v>
      </c>
      <c r="AM3914" t="str">
        <f>MIS[[#This Row],[ClientID]]</f>
        <v>JPF1R199</v>
      </c>
    </row>
    <row r="3915" spans="1:39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144.1</v>
      </c>
      <c r="AE3915">
        <f>MIS[[#This Row],[OrderAverageTradedPrice]]*MIS[[#This Row],[OrderQuantity]]</f>
        <v>36495</v>
      </c>
      <c r="AF3915">
        <f>MIS[[#This Row],[LTP]]*MIS[[#This Row],[OrderQuantity]]</f>
        <v>32422.5</v>
      </c>
      <c r="AG3915">
        <f>IF(MIS[[#This Row],[OrderSide]]="SELL",MIS[[#This Row],[VALUE]]-MIS[[#This Row],[LIVE_VALUE]],MIS[[#This Row],[LIVE_VALUE]]-MIS[[#This Row],[VALUE]])</f>
        <v>4072.5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5" t="str">
        <f>MIS[[#This Row],[TRADING SYMBOL]]</f>
        <v>NIFTY2552225050CE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NOTREND</v>
      </c>
      <c r="AL3915" t="str">
        <f>MIS[[#This Row],[Broker]]</f>
        <v>AR</v>
      </c>
      <c r="AM3915" t="str">
        <f>MIS[[#This Row],[ClientID]]</f>
        <v>JPF1R202</v>
      </c>
    </row>
    <row r="3916" spans="1:39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180.25</v>
      </c>
      <c r="AE3916">
        <f>MIS[[#This Row],[OrderAverageTradedPrice]]*MIS[[#This Row],[OrderQuantity]]</f>
        <v>13342.5</v>
      </c>
      <c r="AF3916">
        <f>MIS[[#This Row],[LTP]]*MIS[[#This Row],[OrderQuantity]]</f>
        <v>13518.75</v>
      </c>
      <c r="AG3916">
        <f>IF(MIS[[#This Row],[OrderSide]]="SELL",MIS[[#This Row],[VALUE]]-MIS[[#This Row],[LIVE_VALUE]],MIS[[#This Row],[LIVE_VALUE]]-MIS[[#This Row],[VALUE]])</f>
        <v>-176.25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6" t="str">
        <f>MIS[[#This Row],[TRADING SYMBOL]]</f>
        <v>NIFTY2552225050PE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NOTREND</v>
      </c>
      <c r="AL3916" t="str">
        <f>MIS[[#This Row],[Broker]]</f>
        <v>AR</v>
      </c>
      <c r="AM3916" t="str">
        <f>MIS[[#This Row],[ClientID]]</f>
        <v>JPF1R203</v>
      </c>
    </row>
    <row r="3917" spans="1:39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144.1</v>
      </c>
      <c r="AE3917">
        <f>MIS[[#This Row],[OrderAverageTradedPrice]]*MIS[[#This Row],[OrderQuantity]]</f>
        <v>12176.25</v>
      </c>
      <c r="AF3917">
        <f>MIS[[#This Row],[LTP]]*MIS[[#This Row],[OrderQuantity]]</f>
        <v>10807.5</v>
      </c>
      <c r="AG3917">
        <f>IF(MIS[[#This Row],[OrderSide]]="SELL",MIS[[#This Row],[VALUE]]-MIS[[#This Row],[LIVE_VALUE]],MIS[[#This Row],[LIVE_VALUE]]-MIS[[#This Row],[VALUE]])</f>
        <v>1368.75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7" t="str">
        <f>MIS[[#This Row],[TRADING SYMBOL]]</f>
        <v>NIFTY2552225050CE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NOTREND</v>
      </c>
      <c r="AL3917" t="str">
        <f>MIS[[#This Row],[Broker]]</f>
        <v>AR</v>
      </c>
      <c r="AM3917" t="str">
        <f>MIS[[#This Row],[ClientID]]</f>
        <v>JPF1S138</v>
      </c>
    </row>
    <row r="3918" spans="1:39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180.25</v>
      </c>
      <c r="AE3918">
        <f>MIS[[#This Row],[OrderAverageTradedPrice]]*MIS[[#This Row],[OrderQuantity]]</f>
        <v>13402.5</v>
      </c>
      <c r="AF3918">
        <f>MIS[[#This Row],[LTP]]*MIS[[#This Row],[OrderQuantity]]</f>
        <v>13518.75</v>
      </c>
      <c r="AG3918">
        <f>IF(MIS[[#This Row],[OrderSide]]="SELL",MIS[[#This Row],[VALUE]]-MIS[[#This Row],[LIVE_VALUE]],MIS[[#This Row],[LIVE_VALUE]]-MIS[[#This Row],[VALUE]])</f>
        <v>-116.25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8" t="str">
        <f>MIS[[#This Row],[TRADING SYMBOL]]</f>
        <v>NIFTY2552225050PE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NOTREND</v>
      </c>
      <c r="AL3918" t="str">
        <f>MIS[[#This Row],[Broker]]</f>
        <v>AR</v>
      </c>
      <c r="AM3918" t="str">
        <f>MIS[[#This Row],[ClientID]]</f>
        <v>JPF1S138</v>
      </c>
    </row>
    <row r="3919" spans="1:39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180.25</v>
      </c>
      <c r="AE3919">
        <f>MIS[[#This Row],[OrderAverageTradedPrice]]*MIS[[#This Row],[OrderQuantity]]</f>
        <v>13350</v>
      </c>
      <c r="AF3919">
        <f>MIS[[#This Row],[LTP]]*MIS[[#This Row],[OrderQuantity]]</f>
        <v>13518.75</v>
      </c>
      <c r="AG3919">
        <f>IF(MIS[[#This Row],[OrderSide]]="SELL",MIS[[#This Row],[VALUE]]-MIS[[#This Row],[LIVE_VALUE]],MIS[[#This Row],[LIVE_VALUE]]-MIS[[#This Row],[VALUE]])</f>
        <v>-168.75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9" t="str">
        <f>MIS[[#This Row],[TRADING SYMBOL]]</f>
        <v>NIFTY2552225050PE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NOTREND</v>
      </c>
      <c r="AL3919" t="str">
        <f>MIS[[#This Row],[Broker]]</f>
        <v>AR</v>
      </c>
      <c r="AM3919" t="str">
        <f>MIS[[#This Row],[ClientID]]</f>
        <v>JPF1S217</v>
      </c>
    </row>
    <row r="3920" spans="1:39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144.1</v>
      </c>
      <c r="AE3920">
        <f>MIS[[#This Row],[OrderAverageTradedPrice]]*MIS[[#This Row],[OrderQuantity]]</f>
        <v>12176.25</v>
      </c>
      <c r="AF3920">
        <f>MIS[[#This Row],[LTP]]*MIS[[#This Row],[OrderQuantity]]</f>
        <v>10807.5</v>
      </c>
      <c r="AG3920">
        <f>IF(MIS[[#This Row],[OrderSide]]="SELL",MIS[[#This Row],[VALUE]]-MIS[[#This Row],[LIVE_VALUE]],MIS[[#This Row],[LIVE_VALUE]]-MIS[[#This Row],[VALUE]])</f>
        <v>1368.75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0" t="str">
        <f>MIS[[#This Row],[TRADING SYMBOL]]</f>
        <v>NIFTY2552225050CE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NOTREND</v>
      </c>
      <c r="AL3920" t="str">
        <f>MIS[[#This Row],[Broker]]</f>
        <v>AR</v>
      </c>
      <c r="AM3920" t="str">
        <f>MIS[[#This Row],[ClientID]]</f>
        <v>JPF1V164</v>
      </c>
    </row>
    <row r="3921" spans="1:39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144.1</v>
      </c>
      <c r="AE3921">
        <f>MIS[[#This Row],[OrderAverageTradedPrice]]*MIS[[#This Row],[OrderQuantity]]</f>
        <v>12153.75</v>
      </c>
      <c r="AF3921">
        <f>MIS[[#This Row],[LTP]]*MIS[[#This Row],[OrderQuantity]]</f>
        <v>10807.5</v>
      </c>
      <c r="AG3921">
        <f>IF(MIS[[#This Row],[OrderSide]]="SELL",MIS[[#This Row],[VALUE]]-MIS[[#This Row],[LIVE_VALUE]],MIS[[#This Row],[LIVE_VALUE]]-MIS[[#This Row],[VALUE]])</f>
        <v>1346.25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1" t="str">
        <f>MIS[[#This Row],[TRADING SYMBOL]]</f>
        <v>NIFTY2552225050CE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NOTREND</v>
      </c>
      <c r="AL3921" t="str">
        <f>MIS[[#This Row],[Broker]]</f>
        <v>AR</v>
      </c>
      <c r="AM3921" t="str">
        <f>MIS[[#This Row],[ClientID]]</f>
        <v>JPP032</v>
      </c>
    </row>
    <row r="3922" spans="1:39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180.25</v>
      </c>
      <c r="AE3922">
        <f>MIS[[#This Row],[OrderAverageTradedPrice]]*MIS[[#This Row],[OrderQuantity]]</f>
        <v>13353.75</v>
      </c>
      <c r="AF3922">
        <f>MIS[[#This Row],[LTP]]*MIS[[#This Row],[OrderQuantity]]</f>
        <v>13518.75</v>
      </c>
      <c r="AG3922">
        <f>IF(MIS[[#This Row],[OrderSide]]="SELL",MIS[[#This Row],[VALUE]]-MIS[[#This Row],[LIVE_VALUE]],MIS[[#This Row],[LIVE_VALUE]]-MIS[[#This Row],[VALUE]])</f>
        <v>-165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2" t="str">
        <f>MIS[[#This Row],[TRADING SYMBOL]]</f>
        <v>NIFTY2552225050PE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NOTREND</v>
      </c>
      <c r="AL3922" t="str">
        <f>MIS[[#This Row],[Broker]]</f>
        <v>AR</v>
      </c>
      <c r="AM3922" t="str">
        <f>MIS[[#This Row],[ClientID]]</f>
        <v>JPS7N102</v>
      </c>
    </row>
    <row r="3923" spans="1:39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144.1</v>
      </c>
      <c r="AE3923">
        <f>MIS[[#This Row],[OrderAverageTradedPrice]]*MIS[[#This Row],[OrderQuantity]]</f>
        <v>48645</v>
      </c>
      <c r="AF3923">
        <f>MIS[[#This Row],[LTP]]*MIS[[#This Row],[OrderQuantity]]</f>
        <v>43230</v>
      </c>
      <c r="AG3923">
        <f>IF(MIS[[#This Row],[OrderSide]]="SELL",MIS[[#This Row],[VALUE]]-MIS[[#This Row],[LIVE_VALUE]],MIS[[#This Row],[LIVE_VALUE]]-MIS[[#This Row],[VALUE]])</f>
        <v>5415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3" t="str">
        <f>MIS[[#This Row],[TRADING SYMBOL]]</f>
        <v>NIFTY2552225050CE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NOTREND</v>
      </c>
      <c r="AL3923" t="str">
        <f>MIS[[#This Row],[Broker]]</f>
        <v>JM</v>
      </c>
      <c r="AM3923" t="str">
        <f>MIS[[#This Row],[ClientID]]</f>
        <v>12314412</v>
      </c>
    </row>
    <row r="3924" spans="1:39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180.25</v>
      </c>
      <c r="AE3924">
        <f>MIS[[#This Row],[OrderAverageTradedPrice]]*MIS[[#This Row],[OrderQuantity]]</f>
        <v>53520</v>
      </c>
      <c r="AF3924">
        <f>MIS[[#This Row],[LTP]]*MIS[[#This Row],[OrderQuantity]]</f>
        <v>54075</v>
      </c>
      <c r="AG3924">
        <f>IF(MIS[[#This Row],[OrderSide]]="SELL",MIS[[#This Row],[VALUE]]-MIS[[#This Row],[LIVE_VALUE]],MIS[[#This Row],[LIVE_VALUE]]-MIS[[#This Row],[VALUE]])</f>
        <v>-555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4" t="str">
        <f>MIS[[#This Row],[TRADING SYMBOL]]</f>
        <v>NIFTY2552225050PE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NOTREND</v>
      </c>
      <c r="AL3924" t="str">
        <f>MIS[[#This Row],[Broker]]</f>
        <v>JM</v>
      </c>
      <c r="AM3924" t="str">
        <f>MIS[[#This Row],[ClientID]]</f>
        <v>12314412</v>
      </c>
    </row>
    <row r="3925" spans="1:39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144.1</v>
      </c>
      <c r="AE3925">
        <f>MIS[[#This Row],[OrderAverageTradedPrice]]*MIS[[#This Row],[OrderQuantity]]</f>
        <v>121781.25</v>
      </c>
      <c r="AF3925">
        <f>MIS[[#This Row],[LTP]]*MIS[[#This Row],[OrderQuantity]]</f>
        <v>108075</v>
      </c>
      <c r="AG3925">
        <f>IF(MIS[[#This Row],[OrderSide]]="SELL",MIS[[#This Row],[VALUE]]-MIS[[#This Row],[LIVE_VALUE]],MIS[[#This Row],[LIVE_VALUE]]-MIS[[#This Row],[VALUE]])</f>
        <v>13706.25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5" t="str">
        <f>MIS[[#This Row],[TRADING SYMBOL]]</f>
        <v>NIFTY2552225050CE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NOTREND</v>
      </c>
      <c r="AL3925" t="str">
        <f>MIS[[#This Row],[Broker]]</f>
        <v>JM</v>
      </c>
      <c r="AM3925" t="str">
        <f>MIS[[#This Row],[ClientID]]</f>
        <v>12314455</v>
      </c>
    </row>
    <row r="3926" spans="1:39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180.25</v>
      </c>
      <c r="AE3926">
        <f>MIS[[#This Row],[OrderAverageTradedPrice]]*MIS[[#This Row],[OrderQuantity]]</f>
        <v>133526.25</v>
      </c>
      <c r="AF3926">
        <f>MIS[[#This Row],[LTP]]*MIS[[#This Row],[OrderQuantity]]</f>
        <v>135187.5</v>
      </c>
      <c r="AG3926">
        <f>IF(MIS[[#This Row],[OrderSide]]="SELL",MIS[[#This Row],[VALUE]]-MIS[[#This Row],[LIVE_VALUE]],MIS[[#This Row],[LIVE_VALUE]]-MIS[[#This Row],[VALUE]])</f>
        <v>-1661.25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6" t="str">
        <f>MIS[[#This Row],[TRADING SYMBOL]]</f>
        <v>NIFTY2552225050PE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NOTREND</v>
      </c>
      <c r="AL3926" t="str">
        <f>MIS[[#This Row],[Broker]]</f>
        <v>JM</v>
      </c>
      <c r="AM3926" t="str">
        <f>MIS[[#This Row],[ClientID]]</f>
        <v>12314455</v>
      </c>
    </row>
    <row r="3927" spans="1:39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144.1</v>
      </c>
      <c r="AE3927">
        <f>MIS[[#This Row],[OrderAverageTradedPrice]]*MIS[[#This Row],[OrderQuantity]]</f>
        <v>170474.9999999991</v>
      </c>
      <c r="AF3927">
        <f>MIS[[#This Row],[LTP]]*MIS[[#This Row],[OrderQuantity]]</f>
        <v>151305</v>
      </c>
      <c r="AG3927">
        <f>IF(MIS[[#This Row],[OrderSide]]="SELL",MIS[[#This Row],[VALUE]]-MIS[[#This Row],[LIVE_VALUE]],MIS[[#This Row],[LIVE_VALUE]]-MIS[[#This Row],[VALUE]])</f>
        <v>19169.999999999098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7" t="str">
        <f>MIS[[#This Row],[TRADING SYMBOL]]</f>
        <v>NIFTY2552225050CE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NOTREND</v>
      </c>
      <c r="AL3927" t="str">
        <f>MIS[[#This Row],[Broker]]</f>
        <v>JM</v>
      </c>
      <c r="AM3927" t="str">
        <f>MIS[[#This Row],[ClientID]]</f>
        <v>12314964</v>
      </c>
    </row>
    <row r="3928" spans="1:39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180.25</v>
      </c>
      <c r="AE3928">
        <f>MIS[[#This Row],[OrderAverageTradedPrice]]*MIS[[#This Row],[OrderQuantity]]</f>
        <v>186869.99999999939</v>
      </c>
      <c r="AF3928">
        <f>MIS[[#This Row],[LTP]]*MIS[[#This Row],[OrderQuantity]]</f>
        <v>189262.5</v>
      </c>
      <c r="AG3928">
        <f>IF(MIS[[#This Row],[OrderSide]]="SELL",MIS[[#This Row],[VALUE]]-MIS[[#This Row],[LIVE_VALUE]],MIS[[#This Row],[LIVE_VALUE]]-MIS[[#This Row],[VALUE]])</f>
        <v>-2392.5000000006112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8" t="str">
        <f>MIS[[#This Row],[TRADING SYMBOL]]</f>
        <v>NIFTY2552225050PE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NOTREND</v>
      </c>
      <c r="AL3928" t="str">
        <f>MIS[[#This Row],[Broker]]</f>
        <v>JM</v>
      </c>
      <c r="AM3928" t="str">
        <f>MIS[[#This Row],[ClientID]]</f>
        <v>12314964</v>
      </c>
    </row>
    <row r="3929" spans="1:39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144.1</v>
      </c>
      <c r="AE3929">
        <f>MIS[[#This Row],[OrderAverageTradedPrice]]*MIS[[#This Row],[OrderQuantity]]</f>
        <v>36506.25</v>
      </c>
      <c r="AF3929">
        <f>MIS[[#This Row],[LTP]]*MIS[[#This Row],[OrderQuantity]]</f>
        <v>32422.5</v>
      </c>
      <c r="AG3929">
        <f>IF(MIS[[#This Row],[OrderSide]]="SELL",MIS[[#This Row],[VALUE]]-MIS[[#This Row],[LIVE_VALUE]],MIS[[#This Row],[LIVE_VALUE]]-MIS[[#This Row],[VALUE]])</f>
        <v>4083.75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9" t="str">
        <f>MIS[[#This Row],[TRADING SYMBOL]]</f>
        <v>NIFTY2552225050CE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NOTREND</v>
      </c>
      <c r="AL3929" t="str">
        <f>MIS[[#This Row],[Broker]]</f>
        <v>MO</v>
      </c>
      <c r="AM3929" t="str">
        <f>MIS[[#This Row],[ClientID]]</f>
        <v>FINE1F02</v>
      </c>
    </row>
    <row r="3930" spans="1:39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180.25</v>
      </c>
      <c r="AE3930">
        <f>MIS[[#This Row],[OrderAverageTradedPrice]]*MIS[[#This Row],[OrderQuantity]]</f>
        <v>40061.25</v>
      </c>
      <c r="AF3930">
        <f>MIS[[#This Row],[LTP]]*MIS[[#This Row],[OrderQuantity]]</f>
        <v>40556.25</v>
      </c>
      <c r="AG3930">
        <f>IF(MIS[[#This Row],[OrderSide]]="SELL",MIS[[#This Row],[VALUE]]-MIS[[#This Row],[LIVE_VALUE]],MIS[[#This Row],[LIVE_VALUE]]-MIS[[#This Row],[VALUE]])</f>
        <v>-495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0" t="str">
        <f>MIS[[#This Row],[TRADING SYMBOL]]</f>
        <v>NIFTY2552225050PE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NOTREND</v>
      </c>
      <c r="AL3930" t="str">
        <f>MIS[[#This Row],[Broker]]</f>
        <v>MO</v>
      </c>
      <c r="AM3930" t="str">
        <f>MIS[[#This Row],[ClientID]]</f>
        <v>FINE1F02</v>
      </c>
    </row>
    <row r="3931" spans="1:39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144.1</v>
      </c>
      <c r="AE3931">
        <f>MIS[[#This Row],[OrderAverageTradedPrice]]*MIS[[#This Row],[OrderQuantity]]</f>
        <v>36540</v>
      </c>
      <c r="AF3931">
        <f>MIS[[#This Row],[LTP]]*MIS[[#This Row],[OrderQuantity]]</f>
        <v>32422.5</v>
      </c>
      <c r="AG3931">
        <f>IF(MIS[[#This Row],[OrderSide]]="SELL",MIS[[#This Row],[VALUE]]-MIS[[#This Row],[LIVE_VALUE]],MIS[[#This Row],[LIVE_VALUE]]-MIS[[#This Row],[VALUE]])</f>
        <v>4117.5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1" t="str">
        <f>MIS[[#This Row],[TRADING SYMBOL]]</f>
        <v>NIFTY2552225050CE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NOTREND</v>
      </c>
      <c r="AL3931" t="str">
        <f>MIS[[#This Row],[Broker]]</f>
        <v>MO</v>
      </c>
      <c r="AM3931" t="str">
        <f>MIS[[#This Row],[ClientID]]</f>
        <v>OMDLAS1215</v>
      </c>
    </row>
    <row r="3932" spans="1:39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180.25</v>
      </c>
      <c r="AE3932">
        <f>MIS[[#This Row],[OrderAverageTradedPrice]]*MIS[[#This Row],[OrderQuantity]]</f>
        <v>40050</v>
      </c>
      <c r="AF3932">
        <f>MIS[[#This Row],[LTP]]*MIS[[#This Row],[OrderQuantity]]</f>
        <v>40556.25</v>
      </c>
      <c r="AG3932">
        <f>IF(MIS[[#This Row],[OrderSide]]="SELL",MIS[[#This Row],[VALUE]]-MIS[[#This Row],[LIVE_VALUE]],MIS[[#This Row],[LIVE_VALUE]]-MIS[[#This Row],[VALUE]])</f>
        <v>-506.25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2" t="str">
        <f>MIS[[#This Row],[TRADING SYMBOL]]</f>
        <v>NIFTY2552225050PE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NOTREND</v>
      </c>
      <c r="AL3932" t="str">
        <f>MIS[[#This Row],[Broker]]</f>
        <v>MO</v>
      </c>
      <c r="AM3932" t="str">
        <f>MIS[[#This Row],[ClientID]]</f>
        <v>OMDLAS1215</v>
      </c>
    </row>
    <row r="3933" spans="1:39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144.1</v>
      </c>
      <c r="AE3933">
        <f>MIS[[#This Row],[OrderAverageTradedPrice]]*MIS[[#This Row],[OrderQuantity]]</f>
        <v>24228.75</v>
      </c>
      <c r="AF3933">
        <f>MIS[[#This Row],[LTP]]*MIS[[#This Row],[OrderQuantity]]</f>
        <v>21615</v>
      </c>
      <c r="AG3933">
        <f>IF(MIS[[#This Row],[OrderSide]]="SELL",MIS[[#This Row],[VALUE]]-MIS[[#This Row],[LIVE_VALUE]],MIS[[#This Row],[LIVE_VALUE]]-MIS[[#This Row],[VALUE]])</f>
        <v>2613.75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3" t="str">
        <f>MIS[[#This Row],[TRADING SYMBOL]]</f>
        <v>NIFTY2552225050CE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NOTREND</v>
      </c>
      <c r="AL3933" t="str">
        <f>MIS[[#This Row],[Broker]]</f>
        <v>MO</v>
      </c>
      <c r="AM3933" t="str">
        <f>MIS[[#This Row],[ClientID]]</f>
        <v>OMDLAS1223</v>
      </c>
    </row>
    <row r="3934" spans="1:39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144.1</v>
      </c>
      <c r="AE3934">
        <f>MIS[[#This Row],[OrderAverageTradedPrice]]*MIS[[#This Row],[OrderQuantity]]</f>
        <v>12153.75</v>
      </c>
      <c r="AF3934">
        <f>MIS[[#This Row],[LTP]]*MIS[[#This Row],[OrderQuantity]]</f>
        <v>10807.5</v>
      </c>
      <c r="AG3934">
        <f>IF(MIS[[#This Row],[OrderSide]]="SELL",MIS[[#This Row],[VALUE]]-MIS[[#This Row],[LIVE_VALUE]],MIS[[#This Row],[LIVE_VALUE]]-MIS[[#This Row],[VALUE]])</f>
        <v>1346.25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4" t="str">
        <f>MIS[[#This Row],[TRADING SYMBOL]]</f>
        <v>NIFTY2552225050CE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NOTREND</v>
      </c>
      <c r="AL3934" t="str">
        <f>MIS[[#This Row],[Broker]]</f>
        <v>MO</v>
      </c>
      <c r="AM3934" t="str">
        <f>MIS[[#This Row],[ClientID]]</f>
        <v>OMDLAS1230</v>
      </c>
    </row>
    <row r="3935" spans="1:39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144.1</v>
      </c>
      <c r="AE3935">
        <f>MIS[[#This Row],[OrderAverageTradedPrice]]*MIS[[#This Row],[OrderQuantity]]</f>
        <v>85575</v>
      </c>
      <c r="AF3935">
        <f>MIS[[#This Row],[LTP]]*MIS[[#This Row],[OrderQuantity]]</f>
        <v>75652.5</v>
      </c>
      <c r="AG3935">
        <f>IF(MIS[[#This Row],[OrderSide]]="SELL",MIS[[#This Row],[VALUE]]-MIS[[#This Row],[LIVE_VALUE]],MIS[[#This Row],[LIVE_VALUE]]-MIS[[#This Row],[VALUE]])</f>
        <v>9922.5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5" t="str">
        <f>MIS[[#This Row],[TRADING SYMBOL]]</f>
        <v>NIFTY2552225050CE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NOTREND</v>
      </c>
      <c r="AL3935" t="str">
        <f>MIS[[#This Row],[Broker]]</f>
        <v>AR</v>
      </c>
      <c r="AM3935" t="str">
        <f>MIS[[#This Row],[ClientID]]</f>
        <v>GKOHN3R110</v>
      </c>
    </row>
    <row r="3936" spans="1:39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144.1</v>
      </c>
      <c r="AE3936">
        <f>MIS[[#This Row],[OrderAverageTradedPrice]]*MIS[[#This Row],[OrderQuantity]]</f>
        <v>24450</v>
      </c>
      <c r="AF3936">
        <f>MIS[[#This Row],[LTP]]*MIS[[#This Row],[OrderQuantity]]</f>
        <v>21615</v>
      </c>
      <c r="AG3936">
        <f>IF(MIS[[#This Row],[OrderSide]]="SELL",MIS[[#This Row],[VALUE]]-MIS[[#This Row],[LIVE_VALUE]],MIS[[#This Row],[LIVE_VALUE]]-MIS[[#This Row],[VALUE]])</f>
        <v>2835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6" t="str">
        <f>MIS[[#This Row],[TRADING SYMBOL]]</f>
        <v>NIFTY2552225050CE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NOTREND</v>
      </c>
      <c r="AL3936" t="str">
        <f>MIS[[#This Row],[Broker]]</f>
        <v>AR</v>
      </c>
      <c r="AM3936" t="str">
        <f>MIS[[#This Row],[ClientID]]</f>
        <v>JPF1A119</v>
      </c>
    </row>
    <row r="3937" spans="1:39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180.25</v>
      </c>
      <c r="AE3937">
        <f>MIS[[#This Row],[OrderAverageTradedPrice]]*MIS[[#This Row],[OrderQuantity]]</f>
        <v>93187.5</v>
      </c>
      <c r="AF3937">
        <f>MIS[[#This Row],[LTP]]*MIS[[#This Row],[OrderQuantity]]</f>
        <v>94631.25</v>
      </c>
      <c r="AG3937">
        <f>IF(MIS[[#This Row],[OrderSide]]="SELL",MIS[[#This Row],[VALUE]]-MIS[[#This Row],[LIVE_VALUE]],MIS[[#This Row],[LIVE_VALUE]]-MIS[[#This Row],[VALUE]])</f>
        <v>-1443.75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7" t="str">
        <f>MIS[[#This Row],[TRADING SYMBOL]]</f>
        <v>NIFTY2552225050PE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NOTREND</v>
      </c>
      <c r="AL3937" t="str">
        <f>MIS[[#This Row],[Broker]]</f>
        <v>AR</v>
      </c>
      <c r="AM3937" t="str">
        <f>MIS[[#This Row],[ClientID]]</f>
        <v>JPF1A197</v>
      </c>
    </row>
    <row r="3938" spans="1:39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180.25</v>
      </c>
      <c r="AE3938">
        <f>MIS[[#This Row],[OrderAverageTradedPrice]]*MIS[[#This Row],[OrderQuantity]]</f>
        <v>53572.5</v>
      </c>
      <c r="AF3938">
        <f>MIS[[#This Row],[LTP]]*MIS[[#This Row],[OrderQuantity]]</f>
        <v>54075</v>
      </c>
      <c r="AG3938">
        <f>IF(MIS[[#This Row],[OrderSide]]="SELL",MIS[[#This Row],[VALUE]]-MIS[[#This Row],[LIVE_VALUE]],MIS[[#This Row],[LIVE_VALUE]]-MIS[[#This Row],[VALUE]])</f>
        <v>-502.5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8" t="str">
        <f>MIS[[#This Row],[TRADING SYMBOL]]</f>
        <v>NIFTY2552225050PE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NOTREND</v>
      </c>
      <c r="AL3938" t="str">
        <f>MIS[[#This Row],[Broker]]</f>
        <v>AR</v>
      </c>
      <c r="AM3938" t="str">
        <f>MIS[[#This Row],[ClientID]]</f>
        <v>JPF1D108</v>
      </c>
    </row>
    <row r="3939" spans="1:39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180.25</v>
      </c>
      <c r="AE3939">
        <f>MIS[[#This Row],[OrderAverageTradedPrice]]*MIS[[#This Row],[OrderQuantity]]</f>
        <v>93423.75</v>
      </c>
      <c r="AF3939">
        <f>MIS[[#This Row],[LTP]]*MIS[[#This Row],[OrderQuantity]]</f>
        <v>94631.25</v>
      </c>
      <c r="AG3939">
        <f>IF(MIS[[#This Row],[OrderSide]]="SELL",MIS[[#This Row],[VALUE]]-MIS[[#This Row],[LIVE_VALUE]],MIS[[#This Row],[LIVE_VALUE]]-MIS[[#This Row],[VALUE]])</f>
        <v>-1207.5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9" t="str">
        <f>MIS[[#This Row],[TRADING SYMBOL]]</f>
        <v>NIFTY2552225050PE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NOTREND</v>
      </c>
      <c r="AL3939" t="str">
        <f>MIS[[#This Row],[Broker]]</f>
        <v>AR</v>
      </c>
      <c r="AM3939" t="str">
        <f>MIS[[#This Row],[ClientID]]</f>
        <v>JPF1K110</v>
      </c>
    </row>
    <row r="3940" spans="1:39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144.1</v>
      </c>
      <c r="AE3940">
        <f>MIS[[#This Row],[OrderAverageTradedPrice]]*MIS[[#This Row],[OrderQuantity]]</f>
        <v>12217.5</v>
      </c>
      <c r="AF3940">
        <f>MIS[[#This Row],[LTP]]*MIS[[#This Row],[OrderQuantity]]</f>
        <v>10807.5</v>
      </c>
      <c r="AG3940">
        <f>IF(MIS[[#This Row],[OrderSide]]="SELL",MIS[[#This Row],[VALUE]]-MIS[[#This Row],[LIVE_VALUE]],MIS[[#This Row],[LIVE_VALUE]]-MIS[[#This Row],[VALUE]])</f>
        <v>1410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0" t="str">
        <f>MIS[[#This Row],[TRADING SYMBOL]]</f>
        <v>NIFTY2552225050CE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NOTREND</v>
      </c>
      <c r="AL3940" t="str">
        <f>MIS[[#This Row],[Broker]]</f>
        <v>AR</v>
      </c>
      <c r="AM3940" t="str">
        <f>MIS[[#This Row],[ClientID]]</f>
        <v>JPF1L103</v>
      </c>
    </row>
    <row r="3941" spans="1:39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180.25</v>
      </c>
      <c r="AE3941">
        <f>MIS[[#This Row],[OrderAverageTradedPrice]]*MIS[[#This Row],[OrderQuantity]]</f>
        <v>13376.25</v>
      </c>
      <c r="AF3941">
        <f>MIS[[#This Row],[LTP]]*MIS[[#This Row],[OrderQuantity]]</f>
        <v>13518.75</v>
      </c>
      <c r="AG3941">
        <f>IF(MIS[[#This Row],[OrderSide]]="SELL",MIS[[#This Row],[VALUE]]-MIS[[#This Row],[LIVE_VALUE]],MIS[[#This Row],[LIVE_VALUE]]-MIS[[#This Row],[VALUE]])</f>
        <v>-142.5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1" t="str">
        <f>MIS[[#This Row],[TRADING SYMBOL]]</f>
        <v>NIFTY2552225050PE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NOTREND</v>
      </c>
      <c r="AL3941" t="str">
        <f>MIS[[#This Row],[Broker]]</f>
        <v>AR</v>
      </c>
      <c r="AM3941" t="str">
        <f>MIS[[#This Row],[ClientID]]</f>
        <v>JPF1M170</v>
      </c>
    </row>
    <row r="3942" spans="1:39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180.25</v>
      </c>
      <c r="AE3942">
        <f>MIS[[#This Row],[OrderAverageTradedPrice]]*MIS[[#This Row],[OrderQuantity]]</f>
        <v>13308.75</v>
      </c>
      <c r="AF3942">
        <f>MIS[[#This Row],[LTP]]*MIS[[#This Row],[OrderQuantity]]</f>
        <v>13518.75</v>
      </c>
      <c r="AG3942">
        <f>IF(MIS[[#This Row],[OrderSide]]="SELL",MIS[[#This Row],[VALUE]]-MIS[[#This Row],[LIVE_VALUE]],MIS[[#This Row],[LIVE_VALUE]]-MIS[[#This Row],[VALUE]])</f>
        <v>-210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2" t="str">
        <f>MIS[[#This Row],[TRADING SYMBOL]]</f>
        <v>NIFTY2552225050PE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NOTREND</v>
      </c>
      <c r="AL3942" t="str">
        <f>MIS[[#This Row],[Broker]]</f>
        <v>AR</v>
      </c>
      <c r="AM3942" t="str">
        <f>MIS[[#This Row],[ClientID]]</f>
        <v>JPF1N173</v>
      </c>
    </row>
    <row r="3943" spans="1:39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144.1</v>
      </c>
      <c r="AE3943">
        <f>MIS[[#This Row],[OrderAverageTradedPrice]]*MIS[[#This Row],[OrderQuantity]]</f>
        <v>12142.5</v>
      </c>
      <c r="AF3943">
        <f>MIS[[#This Row],[LTP]]*MIS[[#This Row],[OrderQuantity]]</f>
        <v>10807.5</v>
      </c>
      <c r="AG3943">
        <f>IF(MIS[[#This Row],[OrderSide]]="SELL",MIS[[#This Row],[VALUE]]-MIS[[#This Row],[LIVE_VALUE]],MIS[[#This Row],[LIVE_VALUE]]-MIS[[#This Row],[VALUE]])</f>
        <v>1335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3" t="str">
        <f>MIS[[#This Row],[TRADING SYMBOL]]</f>
        <v>NIFTY2552225050CE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NOTREND</v>
      </c>
      <c r="AL3943" t="str">
        <f>MIS[[#This Row],[Broker]]</f>
        <v>AR</v>
      </c>
      <c r="AM3943" t="str">
        <f>MIS[[#This Row],[ClientID]]</f>
        <v>JPF1P165</v>
      </c>
    </row>
    <row r="3944" spans="1:39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180.25</v>
      </c>
      <c r="AE3944">
        <f>MIS[[#This Row],[OrderAverageTradedPrice]]*MIS[[#This Row],[OrderQuantity]]</f>
        <v>79762.5</v>
      </c>
      <c r="AF3944">
        <f>MIS[[#This Row],[LTP]]*MIS[[#This Row],[OrderQuantity]]</f>
        <v>81112.5</v>
      </c>
      <c r="AG3944">
        <f>IF(MIS[[#This Row],[OrderSide]]="SELL",MIS[[#This Row],[VALUE]]-MIS[[#This Row],[LIVE_VALUE]],MIS[[#This Row],[LIVE_VALUE]]-MIS[[#This Row],[VALUE]])</f>
        <v>-1350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4" t="str">
        <f>MIS[[#This Row],[TRADING SYMBOL]]</f>
        <v>NIFTY2552225050PE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NOTREND</v>
      </c>
      <c r="AL3944" t="str">
        <f>MIS[[#This Row],[Broker]]</f>
        <v>AR</v>
      </c>
      <c r="AM3944" t="str">
        <f>MIS[[#This Row],[ClientID]]</f>
        <v>JPF1R197</v>
      </c>
    </row>
    <row r="3945" spans="1:39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180.25</v>
      </c>
      <c r="AE3945">
        <f>MIS[[#This Row],[OrderAverageTradedPrice]]*MIS[[#This Row],[OrderQuantity]]</f>
        <v>13260</v>
      </c>
      <c r="AF3945">
        <f>MIS[[#This Row],[LTP]]*MIS[[#This Row],[OrderQuantity]]</f>
        <v>13518.75</v>
      </c>
      <c r="AG3945">
        <f>IF(MIS[[#This Row],[OrderSide]]="SELL",MIS[[#This Row],[VALUE]]-MIS[[#This Row],[LIVE_VALUE]],MIS[[#This Row],[LIVE_VALUE]]-MIS[[#This Row],[VALUE]])</f>
        <v>-258.75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5" t="str">
        <f>MIS[[#This Row],[TRADING SYMBOL]]</f>
        <v>NIFTY2552225050PE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NOTREND</v>
      </c>
      <c r="AL3945" t="str">
        <f>MIS[[#This Row],[Broker]]</f>
        <v>AR</v>
      </c>
      <c r="AM3945" t="str">
        <f>MIS[[#This Row],[ClientID]]</f>
        <v>JPF1R199</v>
      </c>
    </row>
    <row r="3946" spans="1:39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180.25</v>
      </c>
      <c r="AE3946">
        <f>MIS[[#This Row],[OrderAverageTradedPrice]]*MIS[[#This Row],[OrderQuantity]]</f>
        <v>40106.25</v>
      </c>
      <c r="AF3946">
        <f>MIS[[#This Row],[LTP]]*MIS[[#This Row],[OrderQuantity]]</f>
        <v>40556.25</v>
      </c>
      <c r="AG3946">
        <f>IF(MIS[[#This Row],[OrderSide]]="SELL",MIS[[#This Row],[VALUE]]-MIS[[#This Row],[LIVE_VALUE]],MIS[[#This Row],[LIVE_VALUE]]-MIS[[#This Row],[VALUE]])</f>
        <v>-450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6" t="str">
        <f>MIS[[#This Row],[TRADING SYMBOL]]</f>
        <v>NIFTY2552225050PE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NOTREND</v>
      </c>
      <c r="AL3946" t="str">
        <f>MIS[[#This Row],[Broker]]</f>
        <v>AR</v>
      </c>
      <c r="AM3946" t="str">
        <f>MIS[[#This Row],[ClientID]]</f>
        <v>JPF1R202</v>
      </c>
    </row>
    <row r="3947" spans="1:39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144.1</v>
      </c>
      <c r="AE3947">
        <f>MIS[[#This Row],[OrderAverageTradedPrice]]*MIS[[#This Row],[OrderQuantity]]</f>
        <v>72866.25</v>
      </c>
      <c r="AF3947">
        <f>MIS[[#This Row],[LTP]]*MIS[[#This Row],[OrderQuantity]]</f>
        <v>64845</v>
      </c>
      <c r="AG3947">
        <f>IF(MIS[[#This Row],[OrderSide]]="SELL",MIS[[#This Row],[VALUE]]-MIS[[#This Row],[LIVE_VALUE]],MIS[[#This Row],[LIVE_VALUE]]-MIS[[#This Row],[VALUE]])</f>
        <v>8021.25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7" t="str">
        <f>MIS[[#This Row],[TRADING SYMBOL]]</f>
        <v>NIFTY2552225050CE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NOTREND</v>
      </c>
      <c r="AL3947" t="str">
        <f>MIS[[#This Row],[Broker]]</f>
        <v>AR</v>
      </c>
      <c r="AM3947" t="str">
        <f>MIS[[#This Row],[ClientID]]</f>
        <v>JPF1S132</v>
      </c>
    </row>
    <row r="3948" spans="1:39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144.1</v>
      </c>
      <c r="AE3948">
        <f>MIS[[#This Row],[OrderAverageTradedPrice]]*MIS[[#This Row],[OrderQuantity]]</f>
        <v>60945.000000000007</v>
      </c>
      <c r="AF3948">
        <f>MIS[[#This Row],[LTP]]*MIS[[#This Row],[OrderQuantity]]</f>
        <v>54037.5</v>
      </c>
      <c r="AG3948">
        <f>IF(MIS[[#This Row],[OrderSide]]="SELL",MIS[[#This Row],[VALUE]]-MIS[[#This Row],[LIVE_VALUE]],MIS[[#This Row],[LIVE_VALUE]]-MIS[[#This Row],[VALUE]])</f>
        <v>6907.5000000000073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8" t="str">
        <f>MIS[[#This Row],[TRADING SYMBOL]]</f>
        <v>NIFTY2552225050CE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NOTREND</v>
      </c>
      <c r="AL3948" t="str">
        <f>MIS[[#This Row],[Broker]]</f>
        <v>AR</v>
      </c>
      <c r="AM3948" t="str">
        <f>MIS[[#This Row],[ClientID]]</f>
        <v>JPF1S215</v>
      </c>
    </row>
    <row r="3949" spans="1:39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144.1</v>
      </c>
      <c r="AE3949">
        <f>MIS[[#This Row],[OrderAverageTradedPrice]]*MIS[[#This Row],[OrderQuantity]]</f>
        <v>12108.75</v>
      </c>
      <c r="AF3949">
        <f>MIS[[#This Row],[LTP]]*MIS[[#This Row],[OrderQuantity]]</f>
        <v>10807.5</v>
      </c>
      <c r="AG3949">
        <f>IF(MIS[[#This Row],[OrderSide]]="SELL",MIS[[#This Row],[VALUE]]-MIS[[#This Row],[LIVE_VALUE]],MIS[[#This Row],[LIVE_VALUE]]-MIS[[#This Row],[VALUE]])</f>
        <v>1301.25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9" t="str">
        <f>MIS[[#This Row],[TRADING SYMBOL]]</f>
        <v>NIFTY2552225050CE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NOTREND</v>
      </c>
      <c r="AL3949" t="str">
        <f>MIS[[#This Row],[Broker]]</f>
        <v>AR</v>
      </c>
      <c r="AM3949" t="str">
        <f>MIS[[#This Row],[ClientID]]</f>
        <v>JPF1S233</v>
      </c>
    </row>
    <row r="3950" spans="1:39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180.25</v>
      </c>
      <c r="AE3950">
        <f>MIS[[#This Row],[OrderAverageTradedPrice]]*MIS[[#This Row],[OrderQuantity]]</f>
        <v>13327.5</v>
      </c>
      <c r="AF3950">
        <f>MIS[[#This Row],[LTP]]*MIS[[#This Row],[OrderQuantity]]</f>
        <v>13518.75</v>
      </c>
      <c r="AG3950">
        <f>IF(MIS[[#This Row],[OrderSide]]="SELL",MIS[[#This Row],[VALUE]]-MIS[[#This Row],[LIVE_VALUE]],MIS[[#This Row],[LIVE_VALUE]]-MIS[[#This Row],[VALUE]])</f>
        <v>-191.25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0" t="str">
        <f>MIS[[#This Row],[TRADING SYMBOL]]</f>
        <v>NIFTY2552225050PE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NOTREND</v>
      </c>
      <c r="AL3950" t="str">
        <f>MIS[[#This Row],[Broker]]</f>
        <v>AR</v>
      </c>
      <c r="AM3950" t="str">
        <f>MIS[[#This Row],[ClientID]]</f>
        <v>JPF1S233</v>
      </c>
    </row>
    <row r="3951" spans="1:39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144.1</v>
      </c>
      <c r="AE3951">
        <f>MIS[[#This Row],[OrderAverageTradedPrice]]*MIS[[#This Row],[OrderQuantity]]</f>
        <v>12191.25</v>
      </c>
      <c r="AF3951">
        <f>MIS[[#This Row],[LTP]]*MIS[[#This Row],[OrderQuantity]]</f>
        <v>10807.5</v>
      </c>
      <c r="AG3951">
        <f>IF(MIS[[#This Row],[OrderSide]]="SELL",MIS[[#This Row],[VALUE]]-MIS[[#This Row],[LIVE_VALUE]],MIS[[#This Row],[LIVE_VALUE]]-MIS[[#This Row],[VALUE]])</f>
        <v>1383.75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1" t="str">
        <f>MIS[[#This Row],[TRADING SYMBOL]]</f>
        <v>NIFTY2552225050CE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NOTREND</v>
      </c>
      <c r="AL3951" t="str">
        <f>MIS[[#This Row],[Broker]]</f>
        <v>AR</v>
      </c>
      <c r="AM3951" t="str">
        <f>MIS[[#This Row],[ClientID]]</f>
        <v>JPF1S241</v>
      </c>
    </row>
    <row r="3952" spans="1:39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180.25</v>
      </c>
      <c r="AE3952">
        <f>MIS[[#This Row],[OrderAverageTradedPrice]]*MIS[[#This Row],[OrderQuantity]]</f>
        <v>13395</v>
      </c>
      <c r="AF3952">
        <f>MIS[[#This Row],[LTP]]*MIS[[#This Row],[OrderQuantity]]</f>
        <v>13518.75</v>
      </c>
      <c r="AG3952">
        <f>IF(MIS[[#This Row],[OrderSide]]="SELL",MIS[[#This Row],[VALUE]]-MIS[[#This Row],[LIVE_VALUE]],MIS[[#This Row],[LIVE_VALUE]]-MIS[[#This Row],[VALUE]])</f>
        <v>-123.75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2" t="str">
        <f>MIS[[#This Row],[TRADING SYMBOL]]</f>
        <v>NIFTY2552225050PE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NOTREND</v>
      </c>
      <c r="AL3952" t="str">
        <f>MIS[[#This Row],[Broker]]</f>
        <v>AR</v>
      </c>
      <c r="AM3952" t="str">
        <f>MIS[[#This Row],[ClientID]]</f>
        <v>JPF1V164</v>
      </c>
    </row>
    <row r="3953" spans="1:39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144.1</v>
      </c>
      <c r="AE3953">
        <f>MIS[[#This Row],[OrderAverageTradedPrice]]*MIS[[#This Row],[OrderQuantity]]</f>
        <v>12228.75</v>
      </c>
      <c r="AF3953">
        <f>MIS[[#This Row],[LTP]]*MIS[[#This Row],[OrderQuantity]]</f>
        <v>10807.5</v>
      </c>
      <c r="AG3953">
        <f>IF(MIS[[#This Row],[OrderSide]]="SELL",MIS[[#This Row],[VALUE]]-MIS[[#This Row],[LIVE_VALUE]],MIS[[#This Row],[LIVE_VALUE]]-MIS[[#This Row],[VALUE]])</f>
        <v>1421.25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3" t="str">
        <f>MIS[[#This Row],[TRADING SYMBOL]]</f>
        <v>NIFTY2552225050CE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NOTREND</v>
      </c>
      <c r="AL3953" t="str">
        <f>MIS[[#This Row],[Broker]]</f>
        <v>AR</v>
      </c>
      <c r="AM3953" t="str">
        <f>MIS[[#This Row],[ClientID]]</f>
        <v>JPF1Y102</v>
      </c>
    </row>
    <row r="3954" spans="1:39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180.25</v>
      </c>
      <c r="AE3954">
        <f>MIS[[#This Row],[OrderAverageTradedPrice]]*MIS[[#This Row],[OrderQuantity]]</f>
        <v>13368.75</v>
      </c>
      <c r="AF3954">
        <f>MIS[[#This Row],[LTP]]*MIS[[#This Row],[OrderQuantity]]</f>
        <v>13518.75</v>
      </c>
      <c r="AG3954">
        <f>IF(MIS[[#This Row],[OrderSide]]="SELL",MIS[[#This Row],[VALUE]]-MIS[[#This Row],[LIVE_VALUE]],MIS[[#This Row],[LIVE_VALUE]]-MIS[[#This Row],[VALUE]])</f>
        <v>-150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4" t="str">
        <f>MIS[[#This Row],[TRADING SYMBOL]]</f>
        <v>NIFTY2552225050PE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NOTREND</v>
      </c>
      <c r="AL3954" t="str">
        <f>MIS[[#This Row],[Broker]]</f>
        <v>AR</v>
      </c>
      <c r="AM3954" t="str">
        <f>MIS[[#This Row],[ClientID]]</f>
        <v>JPP032</v>
      </c>
    </row>
    <row r="3955" spans="1:39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144.1</v>
      </c>
      <c r="AE3955">
        <f>MIS[[#This Row],[OrderAverageTradedPrice]]*MIS[[#This Row],[OrderQuantity]]</f>
        <v>12221.25</v>
      </c>
      <c r="AF3955">
        <f>MIS[[#This Row],[LTP]]*MIS[[#This Row],[OrderQuantity]]</f>
        <v>10807.5</v>
      </c>
      <c r="AG3955">
        <f>IF(MIS[[#This Row],[OrderSide]]="SELL",MIS[[#This Row],[VALUE]]-MIS[[#This Row],[LIVE_VALUE]],MIS[[#This Row],[LIVE_VALUE]]-MIS[[#This Row],[VALUE]])</f>
        <v>1413.75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5" t="str">
        <f>MIS[[#This Row],[TRADING SYMBOL]]</f>
        <v>NIFTY2552225050CE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NOTREND</v>
      </c>
      <c r="AL3955" t="str">
        <f>MIS[[#This Row],[Broker]]</f>
        <v>MO</v>
      </c>
      <c r="AM3955" t="str">
        <f>MIS[[#This Row],[ClientID]]</f>
        <v>OMDLAS1220</v>
      </c>
    </row>
    <row r="3956" spans="1:39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180.25</v>
      </c>
      <c r="AE3956">
        <f>MIS[[#This Row],[OrderAverageTradedPrice]]*MIS[[#This Row],[OrderQuantity]]</f>
        <v>13327.5</v>
      </c>
      <c r="AF3956">
        <f>MIS[[#This Row],[LTP]]*MIS[[#This Row],[OrderQuantity]]</f>
        <v>13518.75</v>
      </c>
      <c r="AG3956">
        <f>IF(MIS[[#This Row],[OrderSide]]="SELL",MIS[[#This Row],[VALUE]]-MIS[[#This Row],[LIVE_VALUE]],MIS[[#This Row],[LIVE_VALUE]]-MIS[[#This Row],[VALUE]])</f>
        <v>-191.25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6" t="str">
        <f>MIS[[#This Row],[TRADING SYMBOL]]</f>
        <v>NIFTY2552225050PE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NOTREND</v>
      </c>
      <c r="AL3956" t="str">
        <f>MIS[[#This Row],[Broker]]</f>
        <v>MO</v>
      </c>
      <c r="AM3956" t="str">
        <f>MIS[[#This Row],[ClientID]]</f>
        <v>OMDLAS1220</v>
      </c>
    </row>
    <row r="3957" spans="1:39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180.25</v>
      </c>
      <c r="AE3957">
        <f>MIS[[#This Row],[OrderAverageTradedPrice]]*MIS[[#This Row],[OrderQuantity]]</f>
        <v>26760</v>
      </c>
      <c r="AF3957">
        <f>MIS[[#This Row],[LTP]]*MIS[[#This Row],[OrderQuantity]]</f>
        <v>27037.5</v>
      </c>
      <c r="AG3957">
        <f>IF(MIS[[#This Row],[OrderSide]]="SELL",MIS[[#This Row],[VALUE]]-MIS[[#This Row],[LIVE_VALUE]],MIS[[#This Row],[LIVE_VALUE]]-MIS[[#This Row],[VALUE]])</f>
        <v>-277.5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7" t="str">
        <f>MIS[[#This Row],[TRADING SYMBOL]]</f>
        <v>NIFTY2552225050PE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NOTREND</v>
      </c>
      <c r="AL3957" t="str">
        <f>MIS[[#This Row],[Broker]]</f>
        <v>MO</v>
      </c>
      <c r="AM3957" t="str">
        <f>MIS[[#This Row],[ClientID]]</f>
        <v>OMDLAS1223</v>
      </c>
    </row>
    <row r="3958" spans="1:39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180.25</v>
      </c>
      <c r="AE3958">
        <f>MIS[[#This Row],[OrderAverageTradedPrice]]*MIS[[#This Row],[OrderQuantity]]</f>
        <v>13342.5</v>
      </c>
      <c r="AF3958">
        <f>MIS[[#This Row],[LTP]]*MIS[[#This Row],[OrderQuantity]]</f>
        <v>13518.75</v>
      </c>
      <c r="AG3958">
        <f>IF(MIS[[#This Row],[OrderSide]]="SELL",MIS[[#This Row],[VALUE]]-MIS[[#This Row],[LIVE_VALUE]],MIS[[#This Row],[LIVE_VALUE]]-MIS[[#This Row],[VALUE]])</f>
        <v>-176.25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8" t="str">
        <f>MIS[[#This Row],[TRADING SYMBOL]]</f>
        <v>NIFTY2552225050PE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NOTREND</v>
      </c>
      <c r="AL3958" t="str">
        <f>MIS[[#This Row],[Broker]]</f>
        <v>MO</v>
      </c>
      <c r="AM3958" t="str">
        <f>MIS[[#This Row],[ClientID]]</f>
        <v>OMDLAS1230</v>
      </c>
    </row>
    <row r="3959" spans="1:39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144.1</v>
      </c>
      <c r="AE3959">
        <f>MIS[[#This Row],[OrderAverageTradedPrice]]*MIS[[#This Row],[OrderQuantity]]</f>
        <v>12191.25</v>
      </c>
      <c r="AF3959">
        <f>MIS[[#This Row],[LTP]]*MIS[[#This Row],[OrderQuantity]]</f>
        <v>10807.5</v>
      </c>
      <c r="AG3959">
        <f>IF(MIS[[#This Row],[OrderSide]]="SELL",MIS[[#This Row],[VALUE]]-MIS[[#This Row],[LIVE_VALUE]],MIS[[#This Row],[LIVE_VALUE]]-MIS[[#This Row],[VALUE]])</f>
        <v>1383.75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9" t="str">
        <f>MIS[[#This Row],[TRADING SYMBOL]]</f>
        <v>NIFTY2552225050CE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NOTREND</v>
      </c>
      <c r="AL3959" t="str">
        <f>MIS[[#This Row],[Broker]]</f>
        <v>MO</v>
      </c>
      <c r="AM3959" t="str">
        <f>MIS[[#This Row],[ClientID]]</f>
        <v>OMDLAS1233</v>
      </c>
    </row>
    <row r="3960" spans="1:39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144.1</v>
      </c>
      <c r="AE3960">
        <f>MIS[[#This Row],[OrderAverageTradedPrice]]*MIS[[#This Row],[OrderQuantity]]</f>
        <v>12168.75</v>
      </c>
      <c r="AF3960">
        <f>MIS[[#This Row],[LTP]]*MIS[[#This Row],[OrderQuantity]]</f>
        <v>10807.5</v>
      </c>
      <c r="AG3960">
        <f>IF(MIS[[#This Row],[OrderSide]]="SELL",MIS[[#This Row],[VALUE]]-MIS[[#This Row],[LIVE_VALUE]],MIS[[#This Row],[LIVE_VALUE]]-MIS[[#This Row],[VALUE]])</f>
        <v>1361.25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0" t="str">
        <f>MIS[[#This Row],[TRADING SYMBOL]]</f>
        <v>NIFTY2552225050CE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NOTREND</v>
      </c>
      <c r="AL3960" t="str">
        <f>MIS[[#This Row],[Broker]]</f>
        <v>AR</v>
      </c>
      <c r="AM3960" t="str">
        <f>MIS[[#This Row],[ClientID]]</f>
        <v>GDL1R112</v>
      </c>
    </row>
    <row r="3961" spans="1:39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144.1</v>
      </c>
      <c r="AE3961">
        <f>MIS[[#This Row],[OrderAverageTradedPrice]]*MIS[[#This Row],[OrderQuantity]]</f>
        <v>12165</v>
      </c>
      <c r="AF3961">
        <f>MIS[[#This Row],[LTP]]*MIS[[#This Row],[OrderQuantity]]</f>
        <v>10807.5</v>
      </c>
      <c r="AG3961">
        <f>IF(MIS[[#This Row],[OrderSide]]="SELL",MIS[[#This Row],[VALUE]]-MIS[[#This Row],[LIVE_VALUE]],MIS[[#This Row],[LIVE_VALUE]]-MIS[[#This Row],[VALUE]])</f>
        <v>1357.5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1" t="str">
        <f>MIS[[#This Row],[TRADING SYMBOL]]</f>
        <v>NIFTY2552225050CE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NOTREND</v>
      </c>
      <c r="AL3961" t="str">
        <f>MIS[[#This Row],[Broker]]</f>
        <v>AR</v>
      </c>
      <c r="AM3961" t="str">
        <f>MIS[[#This Row],[ClientID]]</f>
        <v>GDLC2R124</v>
      </c>
    </row>
    <row r="3962" spans="1:39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180.25</v>
      </c>
      <c r="AE3962">
        <f>MIS[[#This Row],[OrderAverageTradedPrice]]*MIS[[#This Row],[OrderQuantity]]</f>
        <v>93521.24999999984</v>
      </c>
      <c r="AF3962">
        <f>MIS[[#This Row],[LTP]]*MIS[[#This Row],[OrderQuantity]]</f>
        <v>94631.25</v>
      </c>
      <c r="AG3962">
        <f>IF(MIS[[#This Row],[OrderSide]]="SELL",MIS[[#This Row],[VALUE]]-MIS[[#This Row],[LIVE_VALUE]],MIS[[#This Row],[LIVE_VALUE]]-MIS[[#This Row],[VALUE]])</f>
        <v>-1110.0000000001601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2" t="str">
        <f>MIS[[#This Row],[TRADING SYMBOL]]</f>
        <v>NIFTY2552225050PE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NOTREND</v>
      </c>
      <c r="AL3962" t="str">
        <f>MIS[[#This Row],[Broker]]</f>
        <v>AR</v>
      </c>
      <c r="AM3962" t="str">
        <f>MIS[[#This Row],[ClientID]]</f>
        <v>GKOHN3R110</v>
      </c>
    </row>
    <row r="3963" spans="1:39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144.1</v>
      </c>
      <c r="AE3963">
        <f>MIS[[#This Row],[OrderAverageTradedPrice]]*MIS[[#This Row],[OrderQuantity]]</f>
        <v>12150</v>
      </c>
      <c r="AF3963">
        <f>MIS[[#This Row],[LTP]]*MIS[[#This Row],[OrderQuantity]]</f>
        <v>10807.5</v>
      </c>
      <c r="AG3963">
        <f>IF(MIS[[#This Row],[OrderSide]]="SELL",MIS[[#This Row],[VALUE]]-MIS[[#This Row],[LIVE_VALUE]],MIS[[#This Row],[LIVE_VALUE]]-MIS[[#This Row],[VALUE]])</f>
        <v>1342.5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3" t="str">
        <f>MIS[[#This Row],[TRADING SYMBOL]]</f>
        <v>NIFTY2552225050CE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NOTREND</v>
      </c>
      <c r="AL3963" t="str">
        <f>MIS[[#This Row],[Broker]]</f>
        <v>AR</v>
      </c>
      <c r="AM3963" t="str">
        <f>MIS[[#This Row],[ClientID]]</f>
        <v>HOT133</v>
      </c>
    </row>
    <row r="3964" spans="1:39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144.1</v>
      </c>
      <c r="AE3964">
        <f>MIS[[#This Row],[OrderAverageTradedPrice]]*MIS[[#This Row],[OrderQuantity]]</f>
        <v>12176.25</v>
      </c>
      <c r="AF3964">
        <f>MIS[[#This Row],[LTP]]*MIS[[#This Row],[OrderQuantity]]</f>
        <v>10807.5</v>
      </c>
      <c r="AG3964">
        <f>IF(MIS[[#This Row],[OrderSide]]="SELL",MIS[[#This Row],[VALUE]]-MIS[[#This Row],[LIVE_VALUE]],MIS[[#This Row],[LIVE_VALUE]]-MIS[[#This Row],[VALUE]])</f>
        <v>1368.75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4" t="str">
        <f>MIS[[#This Row],[TRADING SYMBOL]]</f>
        <v>NIFTY2552225050CE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NOTREND</v>
      </c>
      <c r="AL3964" t="str">
        <f>MIS[[#This Row],[Broker]]</f>
        <v>AR</v>
      </c>
      <c r="AM3964" t="str">
        <f>MIS[[#This Row],[ClientID]]</f>
        <v>HYD5K129</v>
      </c>
    </row>
    <row r="3965" spans="1:39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180.25</v>
      </c>
      <c r="AE3965">
        <f>MIS[[#This Row],[OrderAverageTradedPrice]]*MIS[[#This Row],[OrderQuantity]]</f>
        <v>26707.5</v>
      </c>
      <c r="AF3965">
        <f>MIS[[#This Row],[LTP]]*MIS[[#This Row],[OrderQuantity]]</f>
        <v>27037.5</v>
      </c>
      <c r="AG3965">
        <f>IF(MIS[[#This Row],[OrderSide]]="SELL",MIS[[#This Row],[VALUE]]-MIS[[#This Row],[LIVE_VALUE]],MIS[[#This Row],[LIVE_VALUE]]-MIS[[#This Row],[VALUE]])</f>
        <v>-330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5" t="str">
        <f>MIS[[#This Row],[TRADING SYMBOL]]</f>
        <v>NIFTY2552225050PE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NOTREND</v>
      </c>
      <c r="AL3965" t="str">
        <f>MIS[[#This Row],[Broker]]</f>
        <v>AR</v>
      </c>
      <c r="AM3965" t="str">
        <f>MIS[[#This Row],[ClientID]]</f>
        <v>JPF1A119</v>
      </c>
    </row>
    <row r="3966" spans="1:39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144.1</v>
      </c>
      <c r="AE3966">
        <f>MIS[[#This Row],[OrderAverageTradedPrice]]*MIS[[#This Row],[OrderQuantity]]</f>
        <v>36540</v>
      </c>
      <c r="AF3966">
        <f>MIS[[#This Row],[LTP]]*MIS[[#This Row],[OrderQuantity]]</f>
        <v>32422.5</v>
      </c>
      <c r="AG3966">
        <f>IF(MIS[[#This Row],[OrderSide]]="SELL",MIS[[#This Row],[VALUE]]-MIS[[#This Row],[LIVE_VALUE]],MIS[[#This Row],[LIVE_VALUE]]-MIS[[#This Row],[VALUE]])</f>
        <v>4117.5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6" t="str">
        <f>MIS[[#This Row],[TRADING SYMBOL]]</f>
        <v>NIFTY2552225050CE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NOTREND</v>
      </c>
      <c r="AL3966" t="str">
        <f>MIS[[#This Row],[Broker]]</f>
        <v>AR</v>
      </c>
      <c r="AM3966" t="str">
        <f>MIS[[#This Row],[ClientID]]</f>
        <v>JPF1C156</v>
      </c>
    </row>
    <row r="3967" spans="1:39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180.25</v>
      </c>
      <c r="AE3967">
        <f>MIS[[#This Row],[OrderAverageTradedPrice]]*MIS[[#This Row],[OrderQuantity]]</f>
        <v>40140</v>
      </c>
      <c r="AF3967">
        <f>MIS[[#This Row],[LTP]]*MIS[[#This Row],[OrderQuantity]]</f>
        <v>40556.25</v>
      </c>
      <c r="AG3967">
        <f>IF(MIS[[#This Row],[OrderSide]]="SELL",MIS[[#This Row],[VALUE]]-MIS[[#This Row],[LIVE_VALUE]],MIS[[#This Row],[LIVE_VALUE]]-MIS[[#This Row],[VALUE]])</f>
        <v>-416.25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7" t="str">
        <f>MIS[[#This Row],[TRADING SYMBOL]]</f>
        <v>NIFTY2552225050PE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NOTREND</v>
      </c>
      <c r="AL3967" t="str">
        <f>MIS[[#This Row],[Broker]]</f>
        <v>AR</v>
      </c>
      <c r="AM3967" t="str">
        <f>MIS[[#This Row],[ClientID]]</f>
        <v>JPF1C156</v>
      </c>
    </row>
    <row r="3968" spans="1:39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144.1</v>
      </c>
      <c r="AE3968">
        <f>MIS[[#This Row],[OrderAverageTradedPrice]]*MIS[[#This Row],[OrderQuantity]]</f>
        <v>48675</v>
      </c>
      <c r="AF3968">
        <f>MIS[[#This Row],[LTP]]*MIS[[#This Row],[OrderQuantity]]</f>
        <v>43230</v>
      </c>
      <c r="AG3968">
        <f>IF(MIS[[#This Row],[OrderSide]]="SELL",MIS[[#This Row],[VALUE]]-MIS[[#This Row],[LIVE_VALUE]],MIS[[#This Row],[LIVE_VALUE]]-MIS[[#This Row],[VALUE]])</f>
        <v>5445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8" t="str">
        <f>MIS[[#This Row],[TRADING SYMBOL]]</f>
        <v>NIFTY2552225050CE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NOTREND</v>
      </c>
      <c r="AL3968" t="str">
        <f>MIS[[#This Row],[Broker]]</f>
        <v>AR</v>
      </c>
      <c r="AM3968" t="str">
        <f>MIS[[#This Row],[ClientID]]</f>
        <v>JPF1H158</v>
      </c>
    </row>
    <row r="3969" spans="1:39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144.1</v>
      </c>
      <c r="AE3969">
        <f>MIS[[#This Row],[OrderAverageTradedPrice]]*MIS[[#This Row],[OrderQuantity]]</f>
        <v>12165</v>
      </c>
      <c r="AF3969">
        <f>MIS[[#This Row],[LTP]]*MIS[[#This Row],[OrderQuantity]]</f>
        <v>10807.5</v>
      </c>
      <c r="AG3969">
        <f>IF(MIS[[#This Row],[OrderSide]]="SELL",MIS[[#This Row],[VALUE]]-MIS[[#This Row],[LIVE_VALUE]],MIS[[#This Row],[LIVE_VALUE]]-MIS[[#This Row],[VALUE]])</f>
        <v>1357.5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9" t="str">
        <f>MIS[[#This Row],[TRADING SYMBOL]]</f>
        <v>NIFTY2552225050CE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NOTREND</v>
      </c>
      <c r="AL3969" t="str">
        <f>MIS[[#This Row],[Broker]]</f>
        <v>AR</v>
      </c>
      <c r="AM3969" t="str">
        <f>MIS[[#This Row],[ClientID]]</f>
        <v>JPF1K172</v>
      </c>
    </row>
    <row r="3970" spans="1:39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180.25</v>
      </c>
      <c r="AE3970">
        <f>MIS[[#This Row],[OrderAverageTradedPrice]]*MIS[[#This Row],[OrderQuantity]]</f>
        <v>13357.5</v>
      </c>
      <c r="AF3970">
        <f>MIS[[#This Row],[LTP]]*MIS[[#This Row],[OrderQuantity]]</f>
        <v>13518.75</v>
      </c>
      <c r="AG3970">
        <f>IF(MIS[[#This Row],[OrderSide]]="SELL",MIS[[#This Row],[VALUE]]-MIS[[#This Row],[LIVE_VALUE]],MIS[[#This Row],[LIVE_VALUE]]-MIS[[#This Row],[VALUE]])</f>
        <v>-161.25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0" t="str">
        <f>MIS[[#This Row],[TRADING SYMBOL]]</f>
        <v>NIFTY2552225050PE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NOTREND</v>
      </c>
      <c r="AL3970" t="str">
        <f>MIS[[#This Row],[Broker]]</f>
        <v>AR</v>
      </c>
      <c r="AM3970" t="str">
        <f>MIS[[#This Row],[ClientID]]</f>
        <v>JPF1L103</v>
      </c>
    </row>
    <row r="3971" spans="1:39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180.25</v>
      </c>
      <c r="AE3971">
        <f>MIS[[#This Row],[OrderAverageTradedPrice]]*MIS[[#This Row],[OrderQuantity]]</f>
        <v>13346.25</v>
      </c>
      <c r="AF3971">
        <f>MIS[[#This Row],[LTP]]*MIS[[#This Row],[OrderQuantity]]</f>
        <v>13518.75</v>
      </c>
      <c r="AG3971">
        <f>IF(MIS[[#This Row],[OrderSide]]="SELL",MIS[[#This Row],[VALUE]]-MIS[[#This Row],[LIVE_VALUE]],MIS[[#This Row],[LIVE_VALUE]]-MIS[[#This Row],[VALUE]])</f>
        <v>-172.5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1" t="str">
        <f>MIS[[#This Row],[TRADING SYMBOL]]</f>
        <v>NIFTY2552225050PE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NOTREND</v>
      </c>
      <c r="AL3971" t="str">
        <f>MIS[[#This Row],[Broker]]</f>
        <v>AR</v>
      </c>
      <c r="AM3971" t="str">
        <f>MIS[[#This Row],[ClientID]]</f>
        <v>JPF1P165</v>
      </c>
    </row>
    <row r="3972" spans="1:39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144.1</v>
      </c>
      <c r="AE3972">
        <f>MIS[[#This Row],[OrderAverageTradedPrice]]*MIS[[#This Row],[OrderQuantity]]</f>
        <v>12176.25</v>
      </c>
      <c r="AF3972">
        <f>MIS[[#This Row],[LTP]]*MIS[[#This Row],[OrderQuantity]]</f>
        <v>10807.5</v>
      </c>
      <c r="AG3972">
        <f>IF(MIS[[#This Row],[OrderSide]]="SELL",MIS[[#This Row],[VALUE]]-MIS[[#This Row],[LIVE_VALUE]],MIS[[#This Row],[LIVE_VALUE]]-MIS[[#This Row],[VALUE]])</f>
        <v>1368.75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2" t="str">
        <f>MIS[[#This Row],[TRADING SYMBOL]]</f>
        <v>NIFTY2552225050CE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NOTREND</v>
      </c>
      <c r="AL3972" t="str">
        <f>MIS[[#This Row],[Broker]]</f>
        <v>AR</v>
      </c>
      <c r="AM3972" t="str">
        <f>MIS[[#This Row],[ClientID]]</f>
        <v>JPF1R205</v>
      </c>
    </row>
    <row r="3973" spans="1:39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180.25</v>
      </c>
      <c r="AE3973">
        <f>MIS[[#This Row],[OrderAverageTradedPrice]]*MIS[[#This Row],[OrderQuantity]]</f>
        <v>13365</v>
      </c>
      <c r="AF3973">
        <f>MIS[[#This Row],[LTP]]*MIS[[#This Row],[OrderQuantity]]</f>
        <v>13518.75</v>
      </c>
      <c r="AG3973">
        <f>IF(MIS[[#This Row],[OrderSide]]="SELL",MIS[[#This Row],[VALUE]]-MIS[[#This Row],[LIVE_VALUE]],MIS[[#This Row],[LIVE_VALUE]]-MIS[[#This Row],[VALUE]])</f>
        <v>-153.75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3" t="str">
        <f>MIS[[#This Row],[TRADING SYMBOL]]</f>
        <v>NIFTY2552225050PE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NOTREND</v>
      </c>
      <c r="AL3973" t="str">
        <f>MIS[[#This Row],[Broker]]</f>
        <v>AR</v>
      </c>
      <c r="AM3973" t="str">
        <f>MIS[[#This Row],[ClientID]]</f>
        <v>JPF1R205</v>
      </c>
    </row>
    <row r="3974" spans="1:39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180.25</v>
      </c>
      <c r="AE3974">
        <f>MIS[[#This Row],[OrderAverageTradedPrice]]*MIS[[#This Row],[OrderQuantity]]</f>
        <v>80100</v>
      </c>
      <c r="AF3974">
        <f>MIS[[#This Row],[LTP]]*MIS[[#This Row],[OrderQuantity]]</f>
        <v>81112.5</v>
      </c>
      <c r="AG3974">
        <f>IF(MIS[[#This Row],[OrderSide]]="SELL",MIS[[#This Row],[VALUE]]-MIS[[#This Row],[LIVE_VALUE]],MIS[[#This Row],[LIVE_VALUE]]-MIS[[#This Row],[VALUE]])</f>
        <v>-1012.5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4" t="str">
        <f>MIS[[#This Row],[TRADING SYMBOL]]</f>
        <v>NIFTY2552225050PE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NOTREND</v>
      </c>
      <c r="AL3974" t="str">
        <f>MIS[[#This Row],[Broker]]</f>
        <v>AR</v>
      </c>
      <c r="AM3974" t="str">
        <f>MIS[[#This Row],[ClientID]]</f>
        <v>JPF1S132</v>
      </c>
    </row>
    <row r="3975" spans="1:39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180.25</v>
      </c>
      <c r="AE3975">
        <f>MIS[[#This Row],[OrderAverageTradedPrice]]*MIS[[#This Row],[OrderQuantity]]</f>
        <v>66750</v>
      </c>
      <c r="AF3975">
        <f>MIS[[#This Row],[LTP]]*MIS[[#This Row],[OrderQuantity]]</f>
        <v>67593.75</v>
      </c>
      <c r="AG3975">
        <f>IF(MIS[[#This Row],[OrderSide]]="SELL",MIS[[#This Row],[VALUE]]-MIS[[#This Row],[LIVE_VALUE]],MIS[[#This Row],[LIVE_VALUE]]-MIS[[#This Row],[VALUE]])</f>
        <v>-843.75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5" t="str">
        <f>MIS[[#This Row],[TRADING SYMBOL]]</f>
        <v>NIFTY2552225050PE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NOTREND</v>
      </c>
      <c r="AL3975" t="str">
        <f>MIS[[#This Row],[Broker]]</f>
        <v>AR</v>
      </c>
      <c r="AM3975" t="str">
        <f>MIS[[#This Row],[ClientID]]</f>
        <v>JPF1S215</v>
      </c>
    </row>
    <row r="3976" spans="1:39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180.25</v>
      </c>
      <c r="AE3976">
        <f>MIS[[#This Row],[OrderAverageTradedPrice]]*MIS[[#This Row],[OrderQuantity]]</f>
        <v>13353.75</v>
      </c>
      <c r="AF3976">
        <f>MIS[[#This Row],[LTP]]*MIS[[#This Row],[OrderQuantity]]</f>
        <v>13518.75</v>
      </c>
      <c r="AG3976">
        <f>IF(MIS[[#This Row],[OrderSide]]="SELL",MIS[[#This Row],[VALUE]]-MIS[[#This Row],[LIVE_VALUE]],MIS[[#This Row],[LIVE_VALUE]]-MIS[[#This Row],[VALUE]])</f>
        <v>-165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6" t="str">
        <f>MIS[[#This Row],[TRADING SYMBOL]]</f>
        <v>NIFTY2552225050PE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NOTREND</v>
      </c>
      <c r="AL3976" t="str">
        <f>MIS[[#This Row],[Broker]]</f>
        <v>AR</v>
      </c>
      <c r="AM3976" t="str">
        <f>MIS[[#This Row],[ClientID]]</f>
        <v>JPF1S241</v>
      </c>
    </row>
    <row r="3977" spans="1:39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180.25</v>
      </c>
      <c r="AE3977">
        <f>MIS[[#This Row],[OrderAverageTradedPrice]]*MIS[[#This Row],[OrderQuantity]]</f>
        <v>13357.5</v>
      </c>
      <c r="AF3977">
        <f>MIS[[#This Row],[LTP]]*MIS[[#This Row],[OrderQuantity]]</f>
        <v>13518.75</v>
      </c>
      <c r="AG3977">
        <f>IF(MIS[[#This Row],[OrderSide]]="SELL",MIS[[#This Row],[VALUE]]-MIS[[#This Row],[LIVE_VALUE]],MIS[[#This Row],[LIVE_VALUE]]-MIS[[#This Row],[VALUE]])</f>
        <v>-161.25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7" t="str">
        <f>MIS[[#This Row],[TRADING SYMBOL]]</f>
        <v>NIFTY2552225050PE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NOTREND</v>
      </c>
      <c r="AL3977" t="str">
        <f>MIS[[#This Row],[Broker]]</f>
        <v>AR</v>
      </c>
      <c r="AM3977" t="str">
        <f>MIS[[#This Row],[ClientID]]</f>
        <v>JPF1Y102</v>
      </c>
    </row>
    <row r="3978" spans="1:39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144.1</v>
      </c>
      <c r="AE3978">
        <f>MIS[[#This Row],[OrderAverageTradedPrice]]*MIS[[#This Row],[OrderQuantity]]</f>
        <v>36517.5</v>
      </c>
      <c r="AF3978">
        <f>MIS[[#This Row],[LTP]]*MIS[[#This Row],[OrderQuantity]]</f>
        <v>32422.5</v>
      </c>
      <c r="AG3978">
        <f>IF(MIS[[#This Row],[OrderSide]]="SELL",MIS[[#This Row],[VALUE]]-MIS[[#This Row],[LIVE_VALUE]],MIS[[#This Row],[LIVE_VALUE]]-MIS[[#This Row],[VALUE]])</f>
        <v>4095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8" t="str">
        <f>MIS[[#This Row],[TRADING SYMBOL]]</f>
        <v>NIFTY2552225050CE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NOTREND</v>
      </c>
      <c r="AL3978" t="str">
        <f>MIS[[#This Row],[Broker]]</f>
        <v>AR</v>
      </c>
      <c r="AM3978" t="str">
        <f>MIS[[#This Row],[ClientID]]</f>
        <v>JPS10G101</v>
      </c>
    </row>
    <row r="3979" spans="1:39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144.1</v>
      </c>
      <c r="AE3979">
        <f>MIS[[#This Row],[OrderAverageTradedPrice]]*MIS[[#This Row],[OrderQuantity]]</f>
        <v>24337.5</v>
      </c>
      <c r="AF3979">
        <f>MIS[[#This Row],[LTP]]*MIS[[#This Row],[OrderQuantity]]</f>
        <v>21615</v>
      </c>
      <c r="AG3979">
        <f>IF(MIS[[#This Row],[OrderSide]]="SELL",MIS[[#This Row],[VALUE]]-MIS[[#This Row],[LIVE_VALUE]],MIS[[#This Row],[LIVE_VALUE]]-MIS[[#This Row],[VALUE]])</f>
        <v>2722.5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9" t="str">
        <f>MIS[[#This Row],[TRADING SYMBOL]]</f>
        <v>NIFTY2552225050CE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NOTREND</v>
      </c>
      <c r="AL3979" t="str">
        <f>MIS[[#This Row],[Broker]]</f>
        <v>AR</v>
      </c>
      <c r="AM3979" t="str">
        <f>MIS[[#This Row],[ClientID]]</f>
        <v>JPS10M103</v>
      </c>
    </row>
    <row r="3980" spans="1:39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180.25</v>
      </c>
      <c r="AE3980">
        <f>MIS[[#This Row],[OrderAverageTradedPrice]]*MIS[[#This Row],[OrderQuantity]]</f>
        <v>26692.5</v>
      </c>
      <c r="AF3980">
        <f>MIS[[#This Row],[LTP]]*MIS[[#This Row],[OrderQuantity]]</f>
        <v>27037.5</v>
      </c>
      <c r="AG3980">
        <f>IF(MIS[[#This Row],[OrderSide]]="SELL",MIS[[#This Row],[VALUE]]-MIS[[#This Row],[LIVE_VALUE]],MIS[[#This Row],[LIVE_VALUE]]-MIS[[#This Row],[VALUE]])</f>
        <v>-345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0" t="str">
        <f>MIS[[#This Row],[TRADING SYMBOL]]</f>
        <v>NIFTY2552225050PE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NOTREND</v>
      </c>
      <c r="AL3980" t="str">
        <f>MIS[[#This Row],[Broker]]</f>
        <v>AR</v>
      </c>
      <c r="AM3980" t="str">
        <f>MIS[[#This Row],[ClientID]]</f>
        <v>JPS10M103</v>
      </c>
    </row>
    <row r="3981" spans="1:39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144.1</v>
      </c>
      <c r="AE3981">
        <f>MIS[[#This Row],[OrderAverageTradedPrice]]*MIS[[#This Row],[OrderQuantity]]</f>
        <v>12165</v>
      </c>
      <c r="AF3981">
        <f>MIS[[#This Row],[LTP]]*MIS[[#This Row],[OrderQuantity]]</f>
        <v>10807.5</v>
      </c>
      <c r="AG3981">
        <f>IF(MIS[[#This Row],[OrderSide]]="SELL",MIS[[#This Row],[VALUE]]-MIS[[#This Row],[LIVE_VALUE]],MIS[[#This Row],[LIVE_VALUE]]-MIS[[#This Row],[VALUE]])</f>
        <v>1357.5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1" t="str">
        <f>MIS[[#This Row],[TRADING SYMBOL]]</f>
        <v>NIFTY2552225050CE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NOTREND</v>
      </c>
      <c r="AL3981" t="str">
        <f>MIS[[#This Row],[Broker]]</f>
        <v>JM</v>
      </c>
      <c r="AM3981" t="str">
        <f>MIS[[#This Row],[ClientID]]</f>
        <v>12314526</v>
      </c>
    </row>
    <row r="3982" spans="1:39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180.25</v>
      </c>
      <c r="AE3982">
        <f>MIS[[#This Row],[OrderAverageTradedPrice]]*MIS[[#This Row],[OrderQuantity]]</f>
        <v>13353.75</v>
      </c>
      <c r="AF3982">
        <f>MIS[[#This Row],[LTP]]*MIS[[#This Row],[OrderQuantity]]</f>
        <v>13518.75</v>
      </c>
      <c r="AG3982">
        <f>IF(MIS[[#This Row],[OrderSide]]="SELL",MIS[[#This Row],[VALUE]]-MIS[[#This Row],[LIVE_VALUE]],MIS[[#This Row],[LIVE_VALUE]]-MIS[[#This Row],[VALUE]])</f>
        <v>-165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2" t="str">
        <f>MIS[[#This Row],[TRADING SYMBOL]]</f>
        <v>NIFTY2552225050PE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NOTREND</v>
      </c>
      <c r="AL3982" t="str">
        <f>MIS[[#This Row],[Broker]]</f>
        <v>JM</v>
      </c>
      <c r="AM3982" t="str">
        <f>MIS[[#This Row],[ClientID]]</f>
        <v>12314526</v>
      </c>
    </row>
    <row r="3983" spans="1:39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144.1</v>
      </c>
      <c r="AE3983">
        <f>MIS[[#This Row],[OrderAverageTradedPrice]]*MIS[[#This Row],[OrderQuantity]]</f>
        <v>12180</v>
      </c>
      <c r="AF3983">
        <f>MIS[[#This Row],[LTP]]*MIS[[#This Row],[OrderQuantity]]</f>
        <v>10807.5</v>
      </c>
      <c r="AG3983">
        <f>IF(MIS[[#This Row],[OrderSide]]="SELL",MIS[[#This Row],[VALUE]]-MIS[[#This Row],[LIVE_VALUE]],MIS[[#This Row],[LIVE_VALUE]]-MIS[[#This Row],[VALUE]])</f>
        <v>1372.5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3" t="str">
        <f>MIS[[#This Row],[TRADING SYMBOL]]</f>
        <v>NIFTY2552225050CE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NOTREND</v>
      </c>
      <c r="AL3983" t="str">
        <f>MIS[[#This Row],[Broker]]</f>
        <v>JM</v>
      </c>
      <c r="AM3983" t="str">
        <f>MIS[[#This Row],[ClientID]]</f>
        <v>12314604</v>
      </c>
    </row>
    <row r="3984" spans="1:39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180.25</v>
      </c>
      <c r="AE3984">
        <f>MIS[[#This Row],[OrderAverageTradedPrice]]*MIS[[#This Row],[OrderQuantity]]</f>
        <v>13368.75</v>
      </c>
      <c r="AF3984">
        <f>MIS[[#This Row],[LTP]]*MIS[[#This Row],[OrderQuantity]]</f>
        <v>13518.75</v>
      </c>
      <c r="AG3984">
        <f>IF(MIS[[#This Row],[OrderSide]]="SELL",MIS[[#This Row],[VALUE]]-MIS[[#This Row],[LIVE_VALUE]],MIS[[#This Row],[LIVE_VALUE]]-MIS[[#This Row],[VALUE]])</f>
        <v>-150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4" t="str">
        <f>MIS[[#This Row],[TRADING SYMBOL]]</f>
        <v>NIFTY2552225050PE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NOTREND</v>
      </c>
      <c r="AL3984" t="str">
        <f>MIS[[#This Row],[Broker]]</f>
        <v>JM</v>
      </c>
      <c r="AM3984" t="str">
        <f>MIS[[#This Row],[ClientID]]</f>
        <v>12314604</v>
      </c>
    </row>
    <row r="3985" spans="1:39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144.1</v>
      </c>
      <c r="AE3985">
        <f>MIS[[#This Row],[OrderAverageTradedPrice]]*MIS[[#This Row],[OrderQuantity]]</f>
        <v>12176.25</v>
      </c>
      <c r="AF3985">
        <f>MIS[[#This Row],[LTP]]*MIS[[#This Row],[OrderQuantity]]</f>
        <v>10807.5</v>
      </c>
      <c r="AG3985">
        <f>IF(MIS[[#This Row],[OrderSide]]="SELL",MIS[[#This Row],[VALUE]]-MIS[[#This Row],[LIVE_VALUE]],MIS[[#This Row],[LIVE_VALUE]]-MIS[[#This Row],[VALUE]])</f>
        <v>1368.75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5" t="str">
        <f>MIS[[#This Row],[TRADING SYMBOL]]</f>
        <v>NIFTY2552225050CE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NOTREND</v>
      </c>
      <c r="AL3985" t="str">
        <f>MIS[[#This Row],[Broker]]</f>
        <v>JM</v>
      </c>
      <c r="AM3985" t="str">
        <f>MIS[[#This Row],[ClientID]]</f>
        <v>12314883</v>
      </c>
    </row>
    <row r="3986" spans="1:39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180.25</v>
      </c>
      <c r="AE3986">
        <f>MIS[[#This Row],[OrderAverageTradedPrice]]*MIS[[#This Row],[OrderQuantity]]</f>
        <v>13342.5</v>
      </c>
      <c r="AF3986">
        <f>MIS[[#This Row],[LTP]]*MIS[[#This Row],[OrderQuantity]]</f>
        <v>13518.75</v>
      </c>
      <c r="AG3986">
        <f>IF(MIS[[#This Row],[OrderSide]]="SELL",MIS[[#This Row],[VALUE]]-MIS[[#This Row],[LIVE_VALUE]],MIS[[#This Row],[LIVE_VALUE]]-MIS[[#This Row],[VALUE]])</f>
        <v>-176.25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6" t="str">
        <f>MIS[[#This Row],[TRADING SYMBOL]]</f>
        <v>NIFTY2552225050PE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NOTREND</v>
      </c>
      <c r="AL3986" t="str">
        <f>MIS[[#This Row],[Broker]]</f>
        <v>JM</v>
      </c>
      <c r="AM3986" t="str">
        <f>MIS[[#This Row],[ClientID]]</f>
        <v>12314883</v>
      </c>
    </row>
    <row r="3987" spans="1:39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180.25</v>
      </c>
      <c r="AE3987">
        <f>MIS[[#This Row],[OrderAverageTradedPrice]]*MIS[[#This Row],[OrderQuantity]]</f>
        <v>13350</v>
      </c>
      <c r="AF3987">
        <f>MIS[[#This Row],[LTP]]*MIS[[#This Row],[OrderQuantity]]</f>
        <v>13518.75</v>
      </c>
      <c r="AG3987">
        <f>IF(MIS[[#This Row],[OrderSide]]="SELL",MIS[[#This Row],[VALUE]]-MIS[[#This Row],[LIVE_VALUE]],MIS[[#This Row],[LIVE_VALUE]]-MIS[[#This Row],[VALUE]])</f>
        <v>-168.75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7" t="str">
        <f>MIS[[#This Row],[TRADING SYMBOL]]</f>
        <v>NIFTY2552225050PE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NOTREND</v>
      </c>
      <c r="AL3987" t="str">
        <f>MIS[[#This Row],[Broker]]</f>
        <v>MO</v>
      </c>
      <c r="AM3987" t="str">
        <f>MIS[[#This Row],[ClientID]]</f>
        <v>OMDLAS1233</v>
      </c>
    </row>
    <row r="3988" spans="1:39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180.25</v>
      </c>
      <c r="AE3988">
        <f>MIS[[#This Row],[OrderAverageTradedPrice]]*MIS[[#This Row],[OrderQuantity]]</f>
        <v>13395</v>
      </c>
      <c r="AF3988">
        <f>MIS[[#This Row],[LTP]]*MIS[[#This Row],[OrderQuantity]]</f>
        <v>13518.75</v>
      </c>
      <c r="AG3988">
        <f>IF(MIS[[#This Row],[OrderSide]]="SELL",MIS[[#This Row],[VALUE]]-MIS[[#This Row],[LIVE_VALUE]],MIS[[#This Row],[LIVE_VALUE]]-MIS[[#This Row],[VALUE]])</f>
        <v>-123.75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8" t="str">
        <f>MIS[[#This Row],[TRADING SYMBOL]]</f>
        <v>NIFTY2552225050PE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NOTREND</v>
      </c>
      <c r="AL3988" t="str">
        <f>MIS[[#This Row],[Broker]]</f>
        <v>AR</v>
      </c>
      <c r="AM3988" t="str">
        <f>MIS[[#This Row],[ClientID]]</f>
        <v>GDL1R112</v>
      </c>
    </row>
    <row r="3989" spans="1:39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180.25</v>
      </c>
      <c r="AE3989">
        <f>MIS[[#This Row],[OrderAverageTradedPrice]]*MIS[[#This Row],[OrderQuantity]]</f>
        <v>13387.5</v>
      </c>
      <c r="AF3989">
        <f>MIS[[#This Row],[LTP]]*MIS[[#This Row],[OrderQuantity]]</f>
        <v>13518.75</v>
      </c>
      <c r="AG3989">
        <f>IF(MIS[[#This Row],[OrderSide]]="SELL",MIS[[#This Row],[VALUE]]-MIS[[#This Row],[LIVE_VALUE]],MIS[[#This Row],[LIVE_VALUE]]-MIS[[#This Row],[VALUE]])</f>
        <v>-131.25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9" t="str">
        <f>MIS[[#This Row],[TRADING SYMBOL]]</f>
        <v>NIFTY2552225050PE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NOTREND</v>
      </c>
      <c r="AL3989" t="str">
        <f>MIS[[#This Row],[Broker]]</f>
        <v>AR</v>
      </c>
      <c r="AM3989" t="str">
        <f>MIS[[#This Row],[ClientID]]</f>
        <v>GDLC2R124</v>
      </c>
    </row>
    <row r="3990" spans="1:39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180.25</v>
      </c>
      <c r="AE3990">
        <f>MIS[[#This Row],[OrderAverageTradedPrice]]*MIS[[#This Row],[OrderQuantity]]</f>
        <v>13436.25</v>
      </c>
      <c r="AF3990">
        <f>MIS[[#This Row],[LTP]]*MIS[[#This Row],[OrderQuantity]]</f>
        <v>13518.75</v>
      </c>
      <c r="AG3990">
        <f>IF(MIS[[#This Row],[OrderSide]]="SELL",MIS[[#This Row],[VALUE]]-MIS[[#This Row],[LIVE_VALUE]],MIS[[#This Row],[LIVE_VALUE]]-MIS[[#This Row],[VALUE]])</f>
        <v>-82.5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0" t="str">
        <f>MIS[[#This Row],[TRADING SYMBOL]]</f>
        <v>NIFTY2552225050PE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NOTREND</v>
      </c>
      <c r="AL3990" t="str">
        <f>MIS[[#This Row],[Broker]]</f>
        <v>AR</v>
      </c>
      <c r="AM3990" t="str">
        <f>MIS[[#This Row],[ClientID]]</f>
        <v>HOT133</v>
      </c>
    </row>
    <row r="3991" spans="1:39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180.25</v>
      </c>
      <c r="AE3991">
        <f>MIS[[#This Row],[OrderAverageTradedPrice]]*MIS[[#This Row],[OrderQuantity]]</f>
        <v>13380</v>
      </c>
      <c r="AF3991">
        <f>MIS[[#This Row],[LTP]]*MIS[[#This Row],[OrderQuantity]]</f>
        <v>13518.75</v>
      </c>
      <c r="AG3991">
        <f>IF(MIS[[#This Row],[OrderSide]]="SELL",MIS[[#This Row],[VALUE]]-MIS[[#This Row],[LIVE_VALUE]],MIS[[#This Row],[LIVE_VALUE]]-MIS[[#This Row],[VALUE]])</f>
        <v>-138.75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1" t="str">
        <f>MIS[[#This Row],[TRADING SYMBOL]]</f>
        <v>NIFTY2552225050PE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NOTREND</v>
      </c>
      <c r="AL3991" t="str">
        <f>MIS[[#This Row],[Broker]]</f>
        <v>AR</v>
      </c>
      <c r="AM3991" t="str">
        <f>MIS[[#This Row],[ClientID]]</f>
        <v>HYD5K129</v>
      </c>
    </row>
    <row r="3992" spans="1:39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144.1</v>
      </c>
      <c r="AE3992">
        <f>MIS[[#This Row],[OrderAverageTradedPrice]]*MIS[[#This Row],[OrderQuantity]]</f>
        <v>24300</v>
      </c>
      <c r="AF3992">
        <f>MIS[[#This Row],[LTP]]*MIS[[#This Row],[OrderQuantity]]</f>
        <v>21615</v>
      </c>
      <c r="AG3992">
        <f>IF(MIS[[#This Row],[OrderSide]]="SELL",MIS[[#This Row],[VALUE]]-MIS[[#This Row],[LIVE_VALUE]],MIS[[#This Row],[LIVE_VALUE]]-MIS[[#This Row],[VALUE]])</f>
        <v>2685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2" t="str">
        <f>MIS[[#This Row],[TRADING SYMBOL]]</f>
        <v>NIFTY2552225050CE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NOTREND</v>
      </c>
      <c r="AL3992" t="str">
        <f>MIS[[#This Row],[Broker]]</f>
        <v>AR</v>
      </c>
      <c r="AM3992" t="str">
        <f>MIS[[#This Row],[ClientID]]</f>
        <v>JPA1043</v>
      </c>
    </row>
    <row r="3993" spans="1:39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180.25</v>
      </c>
      <c r="AE3993">
        <f>MIS[[#This Row],[OrderAverageTradedPrice]]*MIS[[#This Row],[OrderQuantity]]</f>
        <v>26947.5</v>
      </c>
      <c r="AF3993">
        <f>MIS[[#This Row],[LTP]]*MIS[[#This Row],[OrderQuantity]]</f>
        <v>27037.5</v>
      </c>
      <c r="AG3993">
        <f>IF(MIS[[#This Row],[OrderSide]]="SELL",MIS[[#This Row],[VALUE]]-MIS[[#This Row],[LIVE_VALUE]],MIS[[#This Row],[LIVE_VALUE]]-MIS[[#This Row],[VALUE]])</f>
        <v>-90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3" t="str">
        <f>MIS[[#This Row],[TRADING SYMBOL]]</f>
        <v>NIFTY2552225050PE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NOTREND</v>
      </c>
      <c r="AL3993" t="str">
        <f>MIS[[#This Row],[Broker]]</f>
        <v>AR</v>
      </c>
      <c r="AM3993" t="str">
        <f>MIS[[#This Row],[ClientID]]</f>
        <v>JPA1043</v>
      </c>
    </row>
    <row r="3994" spans="1:39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180.25</v>
      </c>
      <c r="AE3994">
        <f>MIS[[#This Row],[OrderAverageTradedPrice]]*MIS[[#This Row],[OrderQuantity]]</f>
        <v>53527.5</v>
      </c>
      <c r="AF3994">
        <f>MIS[[#This Row],[LTP]]*MIS[[#This Row],[OrderQuantity]]</f>
        <v>54075</v>
      </c>
      <c r="AG3994">
        <f>IF(MIS[[#This Row],[OrderSide]]="SELL",MIS[[#This Row],[VALUE]]-MIS[[#This Row],[LIVE_VALUE]],MIS[[#This Row],[LIVE_VALUE]]-MIS[[#This Row],[VALUE]])</f>
        <v>-547.5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4" t="str">
        <f>MIS[[#This Row],[TRADING SYMBOL]]</f>
        <v>NIFTY2552225050PE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NOTREND</v>
      </c>
      <c r="AL3994" t="str">
        <f>MIS[[#This Row],[Broker]]</f>
        <v>AR</v>
      </c>
      <c r="AM3994" t="str">
        <f>MIS[[#This Row],[ClientID]]</f>
        <v>JPF1H158</v>
      </c>
    </row>
    <row r="3995" spans="1:39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180.25</v>
      </c>
      <c r="AE3995">
        <f>MIS[[#This Row],[OrderAverageTradedPrice]]*MIS[[#This Row],[OrderQuantity]]</f>
        <v>13383.75</v>
      </c>
      <c r="AF3995">
        <f>MIS[[#This Row],[LTP]]*MIS[[#This Row],[OrderQuantity]]</f>
        <v>13518.75</v>
      </c>
      <c r="AG3995">
        <f>IF(MIS[[#This Row],[OrderSide]]="SELL",MIS[[#This Row],[VALUE]]-MIS[[#This Row],[LIVE_VALUE]],MIS[[#This Row],[LIVE_VALUE]]-MIS[[#This Row],[VALUE]])</f>
        <v>-135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5" t="str">
        <f>MIS[[#This Row],[TRADING SYMBOL]]</f>
        <v>NIFTY2552225050PE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NOTREND</v>
      </c>
      <c r="AL3995" t="str">
        <f>MIS[[#This Row],[Broker]]</f>
        <v>AR</v>
      </c>
      <c r="AM3995" t="str">
        <f>MIS[[#This Row],[ClientID]]</f>
        <v>JPF1K172</v>
      </c>
    </row>
    <row r="3996" spans="1:39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144.1</v>
      </c>
      <c r="AE3996">
        <f>MIS[[#This Row],[OrderAverageTradedPrice]]*MIS[[#This Row],[OrderQuantity]]</f>
        <v>12142.5</v>
      </c>
      <c r="AF3996">
        <f>MIS[[#This Row],[LTP]]*MIS[[#This Row],[OrderQuantity]]</f>
        <v>10807.5</v>
      </c>
      <c r="AG3996">
        <f>IF(MIS[[#This Row],[OrderSide]]="SELL",MIS[[#This Row],[VALUE]]-MIS[[#This Row],[LIVE_VALUE]],MIS[[#This Row],[LIVE_VALUE]]-MIS[[#This Row],[VALUE]])</f>
        <v>1335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6" t="str">
        <f>MIS[[#This Row],[TRADING SYMBOL]]</f>
        <v>NIFTY2552225050CE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NOTREND</v>
      </c>
      <c r="AL3996" t="str">
        <f>MIS[[#This Row],[Broker]]</f>
        <v>AR</v>
      </c>
      <c r="AM3996" t="str">
        <f>MIS[[#This Row],[ClientID]]</f>
        <v>JPF1R212</v>
      </c>
    </row>
    <row r="3997" spans="1:39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144.1</v>
      </c>
      <c r="AE3997">
        <f>MIS[[#This Row],[OrderAverageTradedPrice]]*MIS[[#This Row],[OrderQuantity]]</f>
        <v>12150</v>
      </c>
      <c r="AF3997">
        <f>MIS[[#This Row],[LTP]]*MIS[[#This Row],[OrderQuantity]]</f>
        <v>10807.5</v>
      </c>
      <c r="AG3997">
        <f>IF(MIS[[#This Row],[OrderSide]]="SELL",MIS[[#This Row],[VALUE]]-MIS[[#This Row],[LIVE_VALUE]],MIS[[#This Row],[LIVE_VALUE]]-MIS[[#This Row],[VALUE]])</f>
        <v>1342.5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7" t="str">
        <f>MIS[[#This Row],[TRADING SYMBOL]]</f>
        <v>NIFTY2552225050CE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NOTREND</v>
      </c>
      <c r="AL3997" t="str">
        <f>MIS[[#This Row],[Broker]]</f>
        <v>AR</v>
      </c>
      <c r="AM3997" t="str">
        <f>MIS[[#This Row],[ClientID]]</f>
        <v>JPP690</v>
      </c>
    </row>
    <row r="3998" spans="1:39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180.25</v>
      </c>
      <c r="AE3998">
        <f>MIS[[#This Row],[OrderAverageTradedPrice]]*MIS[[#This Row],[OrderQuantity]]</f>
        <v>13458.75</v>
      </c>
      <c r="AF3998">
        <f>MIS[[#This Row],[LTP]]*MIS[[#This Row],[OrderQuantity]]</f>
        <v>13518.75</v>
      </c>
      <c r="AG3998">
        <f>IF(MIS[[#This Row],[OrderSide]]="SELL",MIS[[#This Row],[VALUE]]-MIS[[#This Row],[LIVE_VALUE]],MIS[[#This Row],[LIVE_VALUE]]-MIS[[#This Row],[VALUE]])</f>
        <v>-60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8" t="str">
        <f>MIS[[#This Row],[TRADING SYMBOL]]</f>
        <v>NIFTY2552225050PE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NOTREND</v>
      </c>
      <c r="AL3998" t="str">
        <f>MIS[[#This Row],[Broker]]</f>
        <v>AR</v>
      </c>
      <c r="AM3998" t="str">
        <f>MIS[[#This Row],[ClientID]]</f>
        <v>JPP690</v>
      </c>
    </row>
    <row r="3999" spans="1:39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180.25</v>
      </c>
      <c r="AE3999">
        <f>MIS[[#This Row],[OrderAverageTradedPrice]]*MIS[[#This Row],[OrderQuantity]]</f>
        <v>40177.499999999854</v>
      </c>
      <c r="AF3999">
        <f>MIS[[#This Row],[LTP]]*MIS[[#This Row],[OrderQuantity]]</f>
        <v>40556.25</v>
      </c>
      <c r="AG3999">
        <f>IF(MIS[[#This Row],[OrderSide]]="SELL",MIS[[#This Row],[VALUE]]-MIS[[#This Row],[LIVE_VALUE]],MIS[[#This Row],[LIVE_VALUE]]-MIS[[#This Row],[VALUE]])</f>
        <v>-378.75000000014552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9" t="str">
        <f>MIS[[#This Row],[TRADING SYMBOL]]</f>
        <v>NIFTY2552225050PE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NOTREND</v>
      </c>
      <c r="AL3999" t="str">
        <f>MIS[[#This Row],[Broker]]</f>
        <v>AR</v>
      </c>
      <c r="AM3999" t="str">
        <f>MIS[[#This Row],[ClientID]]</f>
        <v>JPS10G101</v>
      </c>
    </row>
    <row r="4000" spans="1:39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144.1</v>
      </c>
      <c r="AE4000">
        <f>MIS[[#This Row],[OrderAverageTradedPrice]]*MIS[[#This Row],[OrderQuantity]]</f>
        <v>12150</v>
      </c>
      <c r="AF4000">
        <f>MIS[[#This Row],[LTP]]*MIS[[#This Row],[OrderQuantity]]</f>
        <v>10807.5</v>
      </c>
      <c r="AG4000">
        <f>IF(MIS[[#This Row],[OrderSide]]="SELL",MIS[[#This Row],[VALUE]]-MIS[[#This Row],[LIVE_VALUE]],MIS[[#This Row],[LIVE_VALUE]]-MIS[[#This Row],[VALUE]])</f>
        <v>1342.5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0" t="str">
        <f>MIS[[#This Row],[TRADING SYMBOL]]</f>
        <v>NIFTY2552225050CE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NOTREND</v>
      </c>
      <c r="AL4000" t="str">
        <f>MIS[[#This Row],[Broker]]</f>
        <v>AR</v>
      </c>
      <c r="AM4000" t="str">
        <f>MIS[[#This Row],[ClientID]]</f>
        <v>JPS10S109</v>
      </c>
    </row>
    <row r="4001" spans="1:39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180.25</v>
      </c>
      <c r="AE4001">
        <f>MIS[[#This Row],[OrderAverageTradedPrice]]*MIS[[#This Row],[OrderQuantity]]</f>
        <v>13466.25</v>
      </c>
      <c r="AF4001">
        <f>MIS[[#This Row],[LTP]]*MIS[[#This Row],[OrderQuantity]]</f>
        <v>13518.75</v>
      </c>
      <c r="AG4001">
        <f>IF(MIS[[#This Row],[OrderSide]]="SELL",MIS[[#This Row],[VALUE]]-MIS[[#This Row],[LIVE_VALUE]],MIS[[#This Row],[LIVE_VALUE]]-MIS[[#This Row],[VALUE]])</f>
        <v>-52.5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1" t="str">
        <f>MIS[[#This Row],[TRADING SYMBOL]]</f>
        <v>NIFTY2552225050PE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NOTREND</v>
      </c>
      <c r="AL4001" t="str">
        <f>MIS[[#This Row],[Broker]]</f>
        <v>AR</v>
      </c>
      <c r="AM4001" t="str">
        <f>MIS[[#This Row],[ClientID]]</f>
        <v>JPS10S109</v>
      </c>
    </row>
    <row r="4002" spans="1:39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144.1</v>
      </c>
      <c r="AE4002">
        <f>MIS[[#This Row],[OrderAverageTradedPrice]]*MIS[[#This Row],[OrderQuantity]]</f>
        <v>36450</v>
      </c>
      <c r="AF4002">
        <f>MIS[[#This Row],[LTP]]*MIS[[#This Row],[OrderQuantity]]</f>
        <v>32422.5</v>
      </c>
      <c r="AG4002">
        <f>IF(MIS[[#This Row],[OrderSide]]="SELL",MIS[[#This Row],[VALUE]]-MIS[[#This Row],[LIVE_VALUE]],MIS[[#This Row],[LIVE_VALUE]]-MIS[[#This Row],[VALUE]])</f>
        <v>4027.5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2" t="str">
        <f>MIS[[#This Row],[TRADING SYMBOL]]</f>
        <v>NIFTY2552225050CE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NOTREND</v>
      </c>
      <c r="AL4002" t="str">
        <f>MIS[[#This Row],[Broker]]</f>
        <v>AR</v>
      </c>
      <c r="AM4002" t="str">
        <f>MIS[[#This Row],[ClientID]]</f>
        <v>JPS1787</v>
      </c>
    </row>
    <row r="4003" spans="1:39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180.25</v>
      </c>
      <c r="AE4003">
        <f>MIS[[#This Row],[OrderAverageTradedPrice]]*MIS[[#This Row],[OrderQuantity]]</f>
        <v>13481.25</v>
      </c>
      <c r="AF4003">
        <f>MIS[[#This Row],[LTP]]*MIS[[#This Row],[OrderQuantity]]</f>
        <v>13518.75</v>
      </c>
      <c r="AG4003">
        <f>IF(MIS[[#This Row],[OrderSide]]="SELL",MIS[[#This Row],[VALUE]]-MIS[[#This Row],[LIVE_VALUE]],MIS[[#This Row],[LIVE_VALUE]]-MIS[[#This Row],[VALUE]])</f>
        <v>-37.5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3" t="str">
        <f>MIS[[#This Row],[TRADING SYMBOL]]</f>
        <v>NIFTY2552225050PE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NOTREND</v>
      </c>
      <c r="AL4003" t="str">
        <f>MIS[[#This Row],[Broker]]</f>
        <v>AR</v>
      </c>
      <c r="AM4003" t="str">
        <f>MIS[[#This Row],[ClientID]]</f>
        <v>JPF1R212</v>
      </c>
    </row>
    <row r="4004" spans="1:39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180.25</v>
      </c>
      <c r="AE4004">
        <f>MIS[[#This Row],[OrderAverageTradedPrice]]*MIS[[#This Row],[OrderQuantity]]</f>
        <v>40451.24999999992</v>
      </c>
      <c r="AF4004">
        <f>MIS[[#This Row],[LTP]]*MIS[[#This Row],[OrderQuantity]]</f>
        <v>40556.25</v>
      </c>
      <c r="AG4004">
        <f>IF(MIS[[#This Row],[OrderSide]]="SELL",MIS[[#This Row],[VALUE]]-MIS[[#This Row],[LIVE_VALUE]],MIS[[#This Row],[LIVE_VALUE]]-MIS[[#This Row],[VALUE]])</f>
        <v>-105.00000000008004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4" t="str">
        <f>MIS[[#This Row],[TRADING SYMBOL]]</f>
        <v>NIFTY2552225050PE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NOTREND</v>
      </c>
      <c r="AL4004" t="str">
        <f>MIS[[#This Row],[Broker]]</f>
        <v>AR</v>
      </c>
      <c r="AM4004" t="str">
        <f>MIS[[#This Row],[ClientID]]</f>
        <v>JPS1787</v>
      </c>
    </row>
    <row r="4005" spans="1:39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144.1</v>
      </c>
      <c r="AE4005">
        <f>MIS[[#This Row],[OrderAverageTradedPrice]]*MIS[[#This Row],[OrderQuantity]]</f>
        <v>12030</v>
      </c>
      <c r="AF4005">
        <f>MIS[[#This Row],[LTP]]*MIS[[#This Row],[OrderQuantity]]</f>
        <v>10807.5</v>
      </c>
      <c r="AG4005">
        <f>IF(MIS[[#This Row],[OrderSide]]="SELL",MIS[[#This Row],[VALUE]]-MIS[[#This Row],[LIVE_VALUE]],MIS[[#This Row],[LIVE_VALUE]]-MIS[[#This Row],[VALUE]])</f>
        <v>1222.5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5" t="str">
        <f>MIS[[#This Row],[TRADING SYMBOL]]</f>
        <v>NIFTY2552225050CE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NOTREND</v>
      </c>
      <c r="AL4005" t="str">
        <f>MIS[[#This Row],[Broker]]</f>
        <v>IIFL</v>
      </c>
      <c r="AM4005" t="str">
        <f>MIS[[#This Row],[ClientID]]</f>
        <v>FINE1P01</v>
      </c>
    </row>
    <row r="4006" spans="1:39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180.25</v>
      </c>
      <c r="AE4006">
        <f>MIS[[#This Row],[OrderAverageTradedPrice]]*MIS[[#This Row],[OrderQuantity]]</f>
        <v>13522.5</v>
      </c>
      <c r="AF4006">
        <f>MIS[[#This Row],[LTP]]*MIS[[#This Row],[OrderQuantity]]</f>
        <v>13518.75</v>
      </c>
      <c r="AG4006">
        <f>IF(MIS[[#This Row],[OrderSide]]="SELL",MIS[[#This Row],[VALUE]]-MIS[[#This Row],[LIVE_VALUE]],MIS[[#This Row],[LIVE_VALUE]]-MIS[[#This Row],[VALUE]])</f>
        <v>3.75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6" t="str">
        <f>MIS[[#This Row],[TRADING SYMBOL]]</f>
        <v>NIFTY2552225050PE</v>
      </c>
      <c r="AJ4006" t="str">
        <f>IF(RIGHT(MIS[[#This Row],[Main/Hedge]],4)="MAIN","MAIN","HEDGE")</f>
        <v>MAIN</v>
      </c>
      <c r="AK4006" t="str" cm="1">
        <f t="array" ref="AK4006">_xlfn._xlws.FILTER(Table4[Column1],ISNUMBER(SEARCH(Table4[Column1],MIS[[#This Row],[OrderUniqueIdentifier]])),"")</f>
        <v>NOTREND</v>
      </c>
      <c r="AL4006" t="str">
        <f>MIS[[#This Row],[Broker]]</f>
        <v>IIFL</v>
      </c>
      <c r="AM4006" t="str">
        <f>MIS[[#This Row],[ClientID]]</f>
        <v>FINE1P01</v>
      </c>
    </row>
    <row r="4007" spans="1:39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144.1</v>
      </c>
      <c r="AE4007">
        <f>MIS[[#This Row],[OrderAverageTradedPrice]]*MIS[[#This Row],[OrderQuantity]]</f>
        <v>59831.250000000007</v>
      </c>
      <c r="AF4007">
        <f>MIS[[#This Row],[LTP]]*MIS[[#This Row],[OrderQuantity]]</f>
        <v>54037.5</v>
      </c>
      <c r="AG4007">
        <f>IF(MIS[[#This Row],[OrderSide]]="SELL",MIS[[#This Row],[VALUE]]-MIS[[#This Row],[LIVE_VALUE]],MIS[[#This Row],[LIVE_VALUE]]-MIS[[#This Row],[VALUE]])</f>
        <v>5793.7500000000073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7" t="str">
        <f>MIS[[#This Row],[TRADING SYMBOL]]</f>
        <v>NIFTY2552225050CE</v>
      </c>
      <c r="AJ4007" t="str">
        <f>IF(RIGHT(MIS[[#This Row],[Main/Hedge]],4)="MAIN","MAIN","HEDGE")</f>
        <v>MAIN</v>
      </c>
      <c r="AK4007" t="str" cm="1">
        <f t="array" ref="AK4007">_xlfn._xlws.FILTER(Table4[Column1],ISNUMBER(SEARCH(Table4[Column1],MIS[[#This Row],[OrderUniqueIdentifier]])),"")</f>
        <v>NOTREND</v>
      </c>
      <c r="AL4007" t="str">
        <f>MIS[[#This Row],[Broker]]</f>
        <v>MO</v>
      </c>
      <c r="AM4007" t="str">
        <f>MIS[[#This Row],[ClientID]]</f>
        <v>SHSS083</v>
      </c>
    </row>
    <row r="4008" spans="1:39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144.1</v>
      </c>
      <c r="AE4008">
        <f>MIS[[#This Row],[OrderAverageTradedPrice]]*MIS[[#This Row],[OrderQuantity]]</f>
        <v>11925</v>
      </c>
      <c r="AF4008">
        <f>MIS[[#This Row],[LTP]]*MIS[[#This Row],[OrderQuantity]]</f>
        <v>10807.5</v>
      </c>
      <c r="AG4008">
        <f>IF(MIS[[#This Row],[OrderSide]]="SELL",MIS[[#This Row],[VALUE]]-MIS[[#This Row],[LIVE_VALUE]],MIS[[#This Row],[LIVE_VALUE]]-MIS[[#This Row],[VALUE]])</f>
        <v>1117.5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8" t="str">
        <f>MIS[[#This Row],[TRADING SYMBOL]]</f>
        <v>NIFTY2552225050CE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NOTREND</v>
      </c>
      <c r="AL4008" t="str">
        <f>MIS[[#This Row],[Broker]]</f>
        <v>JM</v>
      </c>
      <c r="AM4008" t="str">
        <f>MIS[[#This Row],[ClientID]]</f>
        <v>12314417</v>
      </c>
    </row>
    <row r="4009" spans="1:39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180.25</v>
      </c>
      <c r="AE4009">
        <f>MIS[[#This Row],[OrderAverageTradedPrice]]*MIS[[#This Row],[OrderQuantity]]</f>
        <v>13593.75</v>
      </c>
      <c r="AF4009">
        <f>MIS[[#This Row],[LTP]]*MIS[[#This Row],[OrderQuantity]]</f>
        <v>13518.75</v>
      </c>
      <c r="AG4009">
        <f>IF(MIS[[#This Row],[OrderSide]]="SELL",MIS[[#This Row],[VALUE]]-MIS[[#This Row],[LIVE_VALUE]],MIS[[#This Row],[LIVE_VALUE]]-MIS[[#This Row],[VALUE]])</f>
        <v>75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9" t="str">
        <f>MIS[[#This Row],[TRADING SYMBOL]]</f>
        <v>NIFTY2552225050PE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NOTREND</v>
      </c>
      <c r="AL4009" t="str">
        <f>MIS[[#This Row],[Broker]]</f>
        <v>JM</v>
      </c>
      <c r="AM4009" t="str">
        <f>MIS[[#This Row],[ClientID]]</f>
        <v>12314417</v>
      </c>
    </row>
    <row r="4010" spans="1:39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144.1</v>
      </c>
      <c r="AE4010">
        <f>MIS[[#This Row],[OrderAverageTradedPrice]]*MIS[[#This Row],[OrderQuantity]]</f>
        <v>11910</v>
      </c>
      <c r="AF4010">
        <f>MIS[[#This Row],[LTP]]*MIS[[#This Row],[OrderQuantity]]</f>
        <v>10807.5</v>
      </c>
      <c r="AG4010">
        <f>IF(MIS[[#This Row],[OrderSide]]="SELL",MIS[[#This Row],[VALUE]]-MIS[[#This Row],[LIVE_VALUE]],MIS[[#This Row],[LIVE_VALUE]]-MIS[[#This Row],[VALUE]])</f>
        <v>1102.5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0" t="str">
        <f>MIS[[#This Row],[TRADING SYMBOL]]</f>
        <v>NIFTY2552225050CE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NOTREND</v>
      </c>
      <c r="AL4010" t="str">
        <f>MIS[[#This Row],[Broker]]</f>
        <v>JM</v>
      </c>
      <c r="AM4010" t="str">
        <f>MIS[[#This Row],[ClientID]]</f>
        <v>12314523</v>
      </c>
    </row>
    <row r="4011" spans="1:39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180.25</v>
      </c>
      <c r="AE4011">
        <f>MIS[[#This Row],[OrderAverageTradedPrice]]*MIS[[#This Row],[OrderQuantity]]</f>
        <v>13601.25</v>
      </c>
      <c r="AF4011">
        <f>MIS[[#This Row],[LTP]]*MIS[[#This Row],[OrderQuantity]]</f>
        <v>13518.75</v>
      </c>
      <c r="AG4011">
        <f>IF(MIS[[#This Row],[OrderSide]]="SELL",MIS[[#This Row],[VALUE]]-MIS[[#This Row],[LIVE_VALUE]],MIS[[#This Row],[LIVE_VALUE]]-MIS[[#This Row],[VALUE]])</f>
        <v>82.5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1" t="str">
        <f>MIS[[#This Row],[TRADING SYMBOL]]</f>
        <v>NIFTY2552225050PE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NOTREND</v>
      </c>
      <c r="AL4011" t="str">
        <f>MIS[[#This Row],[Broker]]</f>
        <v>JM</v>
      </c>
      <c r="AM4011" t="str">
        <f>MIS[[#This Row],[ClientID]]</f>
        <v>12314523</v>
      </c>
    </row>
    <row r="4012" spans="1:39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144.1</v>
      </c>
      <c r="AE4012">
        <f>MIS[[#This Row],[OrderAverageTradedPrice]]*MIS[[#This Row],[OrderQuantity]]</f>
        <v>11891.25</v>
      </c>
      <c r="AF4012">
        <f>MIS[[#This Row],[LTP]]*MIS[[#This Row],[OrderQuantity]]</f>
        <v>10807.5</v>
      </c>
      <c r="AG4012">
        <f>IF(MIS[[#This Row],[OrderSide]]="SELL",MIS[[#This Row],[VALUE]]-MIS[[#This Row],[LIVE_VALUE]],MIS[[#This Row],[LIVE_VALUE]]-MIS[[#This Row],[VALUE]])</f>
        <v>1083.75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2" t="str">
        <f>MIS[[#This Row],[TRADING SYMBOL]]</f>
        <v>NIFTY2552225050CE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NOTREND</v>
      </c>
      <c r="AL4012" t="str">
        <f>MIS[[#This Row],[Broker]]</f>
        <v>JM</v>
      </c>
      <c r="AM4012" t="str">
        <f>MIS[[#This Row],[ClientID]]</f>
        <v>12314576</v>
      </c>
    </row>
    <row r="4013" spans="1:39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180.25</v>
      </c>
      <c r="AE4013">
        <f>MIS[[#This Row],[OrderAverageTradedPrice]]*MIS[[#This Row],[OrderQuantity]]</f>
        <v>13601.25</v>
      </c>
      <c r="AF4013">
        <f>MIS[[#This Row],[LTP]]*MIS[[#This Row],[OrderQuantity]]</f>
        <v>13518.75</v>
      </c>
      <c r="AG4013">
        <f>IF(MIS[[#This Row],[OrderSide]]="SELL",MIS[[#This Row],[VALUE]]-MIS[[#This Row],[LIVE_VALUE]],MIS[[#This Row],[LIVE_VALUE]]-MIS[[#This Row],[VALUE]])</f>
        <v>82.5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3" t="str">
        <f>MIS[[#This Row],[TRADING SYMBOL]]</f>
        <v>NIFTY2552225050PE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NOTREND</v>
      </c>
      <c r="AL4013" t="str">
        <f>MIS[[#This Row],[Broker]]</f>
        <v>JM</v>
      </c>
      <c r="AM4013" t="str">
        <f>MIS[[#This Row],[ClientID]]</f>
        <v>12314576</v>
      </c>
    </row>
    <row r="4014" spans="1:39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144.1</v>
      </c>
      <c r="AE4014">
        <f>MIS[[#This Row],[OrderAverageTradedPrice]]*MIS[[#This Row],[OrderQuantity]]</f>
        <v>47606.25</v>
      </c>
      <c r="AF4014">
        <f>MIS[[#This Row],[LTP]]*MIS[[#This Row],[OrderQuantity]]</f>
        <v>43230</v>
      </c>
      <c r="AG4014">
        <f>IF(MIS[[#This Row],[OrderSide]]="SELL",MIS[[#This Row],[VALUE]]-MIS[[#This Row],[LIVE_VALUE]],MIS[[#This Row],[LIVE_VALUE]]-MIS[[#This Row],[VALUE]])</f>
        <v>4376.25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4" t="str">
        <f>MIS[[#This Row],[TRADING SYMBOL]]</f>
        <v>NIFTY2552225050CE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NOTREND</v>
      </c>
      <c r="AL4014" t="str">
        <f>MIS[[#This Row],[Broker]]</f>
        <v>JM</v>
      </c>
      <c r="AM4014" t="str">
        <f>MIS[[#This Row],[ClientID]]</f>
        <v>12314927</v>
      </c>
    </row>
    <row r="4015" spans="1:39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180.25</v>
      </c>
      <c r="AE4015">
        <f>MIS[[#This Row],[OrderAverageTradedPrice]]*MIS[[#This Row],[OrderQuantity]]</f>
        <v>54390</v>
      </c>
      <c r="AF4015">
        <f>MIS[[#This Row],[LTP]]*MIS[[#This Row],[OrderQuantity]]</f>
        <v>54075</v>
      </c>
      <c r="AG4015">
        <f>IF(MIS[[#This Row],[OrderSide]]="SELL",MIS[[#This Row],[VALUE]]-MIS[[#This Row],[LIVE_VALUE]],MIS[[#This Row],[LIVE_VALUE]]-MIS[[#This Row],[VALUE]])</f>
        <v>315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5" t="str">
        <f>MIS[[#This Row],[TRADING SYMBOL]]</f>
        <v>NIFTY2552225050PE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NOTREND</v>
      </c>
      <c r="AL4015" t="str">
        <f>MIS[[#This Row],[Broker]]</f>
        <v>JM</v>
      </c>
      <c r="AM4015" t="str">
        <f>MIS[[#This Row],[ClientID]]</f>
        <v>12314927</v>
      </c>
    </row>
    <row r="4016" spans="1:39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180.25</v>
      </c>
      <c r="AE4016">
        <f>MIS[[#This Row],[OrderAverageTradedPrice]]*MIS[[#This Row],[OrderQuantity]]</f>
        <v>67800</v>
      </c>
      <c r="AF4016">
        <f>MIS[[#This Row],[LTP]]*MIS[[#This Row],[OrderQuantity]]</f>
        <v>67593.75</v>
      </c>
      <c r="AG4016">
        <f>IF(MIS[[#This Row],[OrderSide]]="SELL",MIS[[#This Row],[VALUE]]-MIS[[#This Row],[LIVE_VALUE]],MIS[[#This Row],[LIVE_VALUE]]-MIS[[#This Row],[VALUE]])</f>
        <v>206.25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6" t="str">
        <f>MIS[[#This Row],[TRADING SYMBOL]]</f>
        <v>NIFTY2552225050PE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NOTREND</v>
      </c>
      <c r="AL4016" t="str">
        <f>MIS[[#This Row],[Broker]]</f>
        <v>MO</v>
      </c>
      <c r="AM4016" t="str">
        <f>MIS[[#This Row],[ClientID]]</f>
        <v>SHSS083</v>
      </c>
    </row>
    <row r="4017" spans="1:39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144.1</v>
      </c>
      <c r="AE4017">
        <f>MIS[[#This Row],[OrderAverageTradedPrice]]*MIS[[#This Row],[OrderQuantity]]</f>
        <v>23835</v>
      </c>
      <c r="AF4017">
        <f>MIS[[#This Row],[LTP]]*MIS[[#This Row],[OrderQuantity]]</f>
        <v>21615</v>
      </c>
      <c r="AG4017">
        <f>IF(MIS[[#This Row],[OrderSide]]="SELL",MIS[[#This Row],[VALUE]]-MIS[[#This Row],[LIVE_VALUE]],MIS[[#This Row],[LIVE_VALUE]]-MIS[[#This Row],[VALUE]])</f>
        <v>2220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7" t="str">
        <f>MIS[[#This Row],[TRADING SYMBOL]]</f>
        <v>NIFTY2552225050CE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NOTREND</v>
      </c>
      <c r="AL4017" t="str">
        <f>MIS[[#This Row],[Broker]]</f>
        <v>TGL</v>
      </c>
      <c r="AM4017" t="str">
        <f>MIS[[#This Row],[ClientID]]</f>
        <v>TGL05</v>
      </c>
    </row>
    <row r="4018" spans="1:39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180.25</v>
      </c>
      <c r="AE4018">
        <f>MIS[[#This Row],[OrderAverageTradedPrice]]*MIS[[#This Row],[OrderQuantity]]</f>
        <v>27015</v>
      </c>
      <c r="AF4018">
        <f>MIS[[#This Row],[LTP]]*MIS[[#This Row],[OrderQuantity]]</f>
        <v>27037.5</v>
      </c>
      <c r="AG4018">
        <f>IF(MIS[[#This Row],[OrderSide]]="SELL",MIS[[#This Row],[VALUE]]-MIS[[#This Row],[LIVE_VALUE]],MIS[[#This Row],[LIVE_VALUE]]-MIS[[#This Row],[VALUE]])</f>
        <v>-22.5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8" t="str">
        <f>MIS[[#This Row],[TRADING SYMBOL]]</f>
        <v>NIFTY2552225050PE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NOTREND</v>
      </c>
      <c r="AL4018" t="str">
        <f>MIS[[#This Row],[Broker]]</f>
        <v>TGL</v>
      </c>
      <c r="AM4018" t="str">
        <f>MIS[[#This Row],[ClientID]]</f>
        <v>TGL05</v>
      </c>
    </row>
    <row r="4019" spans="1:39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23.15</v>
      </c>
      <c r="AE4019">
        <f>MIS[[#This Row],[OrderAverageTradedPrice]]*MIS[[#This Row],[OrderQuantity]]</f>
        <v>5906.25</v>
      </c>
      <c r="AF4019">
        <f>MIS[[#This Row],[LTP]]*MIS[[#This Row],[OrderQuantity]]</f>
        <v>5208.75</v>
      </c>
      <c r="AG4019">
        <f>IF(MIS[[#This Row],[OrderSide]]="SELL",MIS[[#This Row],[VALUE]]-MIS[[#This Row],[LIVE_VALUE]],MIS[[#This Row],[LIVE_VALUE]]-MIS[[#This Row],[VALUE]])</f>
        <v>-697.5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9" t="str">
        <f>MIS[[#This Row],[TRADING SYMBOL]]</f>
        <v>NIFTY2552225550CE</v>
      </c>
      <c r="AJ4019" t="str">
        <f>IF(RIGHT(MIS[[#This Row],[Main/Hedge]],4)="MAIN","MAIN","HEDGE")</f>
        <v>HEDGE</v>
      </c>
      <c r="AK4019" t="str" cm="1">
        <f t="array" ref="AK4019">_xlfn._xlws.FILTER(Table4[Column1],ISNUMBER(SEARCH(Table4[Column1],MIS[[#This Row],[OrderUniqueIdentifier]])),"")</f>
        <v>NOTREND</v>
      </c>
      <c r="AL4019" t="str">
        <f>MIS[[#This Row],[Broker]]</f>
        <v>CHOICE</v>
      </c>
      <c r="AM4019" t="str">
        <f>MIS[[#This Row],[ClientID]]</f>
        <v>D600</v>
      </c>
    </row>
    <row r="4020" spans="1:39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2.15</v>
      </c>
      <c r="AE4020">
        <f>MIS[[#This Row],[OrderAverageTradedPrice]]*MIS[[#This Row],[OrderQuantity]]</f>
        <v>1125</v>
      </c>
      <c r="AF4020">
        <f>MIS[[#This Row],[LTP]]*MIS[[#This Row],[OrderQuantity]]</f>
        <v>967.5</v>
      </c>
      <c r="AG4020">
        <f>IF(MIS[[#This Row],[OrderSide]]="SELL",MIS[[#This Row],[VALUE]]-MIS[[#This Row],[LIVE_VALUE]],MIS[[#This Row],[LIVE_VALUE]]-MIS[[#This Row],[VALUE]])</f>
        <v>-157.5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0" t="str">
        <f>MIS[[#This Row],[TRADING SYMBOL]]</f>
        <v>NIFTY2552226350CE</v>
      </c>
      <c r="AJ4020" t="str">
        <f>IF(RIGHT(MIS[[#This Row],[Main/Hedge]],4)="MAIN","MAIN","HEDGE")</f>
        <v>HEDGE</v>
      </c>
      <c r="AK4020" t="str" cm="1">
        <f t="array" ref="AK4020">_xlfn._xlws.FILTER(Table4[Column1],ISNUMBER(SEARCH(Table4[Column1],MIS[[#This Row],[OrderUniqueIdentifier]])),"")</f>
        <v>NOTREND</v>
      </c>
      <c r="AL4020" t="str">
        <f>MIS[[#This Row],[Broker]]</f>
        <v>AR</v>
      </c>
      <c r="AM4020" t="str">
        <f>MIS[[#This Row],[ClientID]]</f>
        <v>JPF1A235</v>
      </c>
    </row>
    <row r="4021" spans="1:39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4.9000000000000004</v>
      </c>
      <c r="AE4021">
        <f>MIS[[#This Row],[OrderAverageTradedPrice]]*MIS[[#This Row],[OrderQuantity]]</f>
        <v>2587.5</v>
      </c>
      <c r="AF4021">
        <f>MIS[[#This Row],[LTP]]*MIS[[#This Row],[OrderQuantity]]</f>
        <v>2205</v>
      </c>
      <c r="AG4021">
        <f>IF(MIS[[#This Row],[OrderSide]]="SELL",MIS[[#This Row],[VALUE]]-MIS[[#This Row],[LIVE_VALUE]],MIS[[#This Row],[LIVE_VALUE]]-MIS[[#This Row],[VALUE]])</f>
        <v>-382.5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1" t="str">
        <f>MIS[[#This Row],[TRADING SYMBOL]]</f>
        <v>NIFTY2552223750PE</v>
      </c>
      <c r="AJ4021" t="str">
        <f>IF(RIGHT(MIS[[#This Row],[Main/Hedge]],4)="MAIN","MAIN","HEDGE")</f>
        <v>HEDGE</v>
      </c>
      <c r="AK4021" t="str" cm="1">
        <f t="array" ref="AK4021">_xlfn._xlws.FILTER(Table4[Column1],ISNUMBER(SEARCH(Table4[Column1],MIS[[#This Row],[OrderUniqueIdentifier]])),"")</f>
        <v>NOTREND</v>
      </c>
      <c r="AL4021" t="str">
        <f>MIS[[#This Row],[Broker]]</f>
        <v>AR</v>
      </c>
      <c r="AM4021" t="str">
        <f>MIS[[#This Row],[ClientID]]</f>
        <v>JPF1A235</v>
      </c>
    </row>
    <row r="4022" spans="1:39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2.15</v>
      </c>
      <c r="AE4022">
        <f>MIS[[#This Row],[OrderAverageTradedPrice]]*MIS[[#This Row],[OrderQuantity]]</f>
        <v>187.5</v>
      </c>
      <c r="AF4022">
        <f>MIS[[#This Row],[LTP]]*MIS[[#This Row],[OrderQuantity]]</f>
        <v>161.25</v>
      </c>
      <c r="AG4022">
        <f>IF(MIS[[#This Row],[OrderSide]]="SELL",MIS[[#This Row],[VALUE]]-MIS[[#This Row],[LIVE_VALUE]],MIS[[#This Row],[LIVE_VALUE]]-MIS[[#This Row],[VALUE]])</f>
        <v>-26.25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2" t="str">
        <f>MIS[[#This Row],[TRADING SYMBOL]]</f>
        <v>NIFTY2552226350CE</v>
      </c>
      <c r="AJ4022" t="str">
        <f>IF(RIGHT(MIS[[#This Row],[Main/Hedge]],4)="MAIN","MAIN","HEDGE")</f>
        <v>HEDGE</v>
      </c>
      <c r="AK4022" t="str" cm="1">
        <f t="array" ref="AK4022">_xlfn._xlws.FILTER(Table4[Column1],ISNUMBER(SEARCH(Table4[Column1],MIS[[#This Row],[OrderUniqueIdentifier]])),"")</f>
        <v>NOTREND</v>
      </c>
      <c r="AL4022" t="str">
        <f>MIS[[#This Row],[Broker]]</f>
        <v>AR</v>
      </c>
      <c r="AM4022" t="str">
        <f>MIS[[#This Row],[ClientID]]</f>
        <v>JPF1M106</v>
      </c>
    </row>
    <row r="4023" spans="1:39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4.9000000000000004</v>
      </c>
      <c r="AE4023">
        <f>MIS[[#This Row],[OrderAverageTradedPrice]]*MIS[[#This Row],[OrderQuantity]]</f>
        <v>431.25</v>
      </c>
      <c r="AF4023">
        <f>MIS[[#This Row],[LTP]]*MIS[[#This Row],[OrderQuantity]]</f>
        <v>367.5</v>
      </c>
      <c r="AG4023">
        <f>IF(MIS[[#This Row],[OrderSide]]="SELL",MIS[[#This Row],[VALUE]]-MIS[[#This Row],[LIVE_VALUE]],MIS[[#This Row],[LIVE_VALUE]]-MIS[[#This Row],[VALUE]])</f>
        <v>-63.75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3" t="str">
        <f>MIS[[#This Row],[TRADING SYMBOL]]</f>
        <v>NIFTY2552223750PE</v>
      </c>
      <c r="AJ4023" t="str">
        <f>IF(RIGHT(MIS[[#This Row],[Main/Hedge]],4)="MAIN","MAIN","HEDGE")</f>
        <v>HEDGE</v>
      </c>
      <c r="AK4023" t="str" cm="1">
        <f t="array" ref="AK4023">_xlfn._xlws.FILTER(Table4[Column1],ISNUMBER(SEARCH(Table4[Column1],MIS[[#This Row],[OrderUniqueIdentifier]])),"")</f>
        <v>NOTREND</v>
      </c>
      <c r="AL4023" t="str">
        <f>MIS[[#This Row],[Broker]]</f>
        <v>AR</v>
      </c>
      <c r="AM4023" t="str">
        <f>MIS[[#This Row],[ClientID]]</f>
        <v>JPF1M106</v>
      </c>
    </row>
    <row r="4024" spans="1:39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2.15</v>
      </c>
      <c r="AE4024">
        <f>MIS[[#This Row],[OrderAverageTradedPrice]]*MIS[[#This Row],[OrderQuantity]]</f>
        <v>187.5</v>
      </c>
      <c r="AF4024">
        <f>MIS[[#This Row],[LTP]]*MIS[[#This Row],[OrderQuantity]]</f>
        <v>161.25</v>
      </c>
      <c r="AG4024">
        <f>IF(MIS[[#This Row],[OrderSide]]="SELL",MIS[[#This Row],[VALUE]]-MIS[[#This Row],[LIVE_VALUE]],MIS[[#This Row],[LIVE_VALUE]]-MIS[[#This Row],[VALUE]])</f>
        <v>-26.25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4" t="str">
        <f>MIS[[#This Row],[TRADING SYMBOL]]</f>
        <v>NIFTY2552226350CE</v>
      </c>
      <c r="AJ4024" t="str">
        <f>IF(RIGHT(MIS[[#This Row],[Main/Hedge]],4)="MAIN","MAIN","HEDGE")</f>
        <v>HEDGE</v>
      </c>
      <c r="AK4024" t="str" cm="1">
        <f t="array" ref="AK4024">_xlfn._xlws.FILTER(Table4[Column1],ISNUMBER(SEARCH(Table4[Column1],MIS[[#This Row],[OrderUniqueIdentifier]])),"")</f>
        <v>NOTREND</v>
      </c>
      <c r="AL4024" t="str">
        <f>MIS[[#This Row],[Broker]]</f>
        <v>JAINAM</v>
      </c>
      <c r="AM4024" t="str">
        <f>MIS[[#This Row],[ClientID]]</f>
        <v>MITH442</v>
      </c>
    </row>
    <row r="4025" spans="1:39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4.9000000000000004</v>
      </c>
      <c r="AE4025">
        <f>MIS[[#This Row],[OrderAverageTradedPrice]]*MIS[[#This Row],[OrderQuantity]]</f>
        <v>431.25</v>
      </c>
      <c r="AF4025">
        <f>MIS[[#This Row],[LTP]]*MIS[[#This Row],[OrderQuantity]]</f>
        <v>367.5</v>
      </c>
      <c r="AG4025">
        <f>IF(MIS[[#This Row],[OrderSide]]="SELL",MIS[[#This Row],[VALUE]]-MIS[[#This Row],[LIVE_VALUE]],MIS[[#This Row],[LIVE_VALUE]]-MIS[[#This Row],[VALUE]])</f>
        <v>-63.75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5" t="str">
        <f>MIS[[#This Row],[TRADING SYMBOL]]</f>
        <v>NIFTY2552223750PE</v>
      </c>
      <c r="AJ4025" t="str">
        <f>IF(RIGHT(MIS[[#This Row],[Main/Hedge]],4)="MAIN","MAIN","HEDGE")</f>
        <v>HEDGE</v>
      </c>
      <c r="AK4025" t="str" cm="1">
        <f t="array" ref="AK4025">_xlfn._xlws.FILTER(Table4[Column1],ISNUMBER(SEARCH(Table4[Column1],MIS[[#This Row],[OrderUniqueIdentifier]])),"")</f>
        <v>NOTREND</v>
      </c>
      <c r="AL4025" t="str">
        <f>MIS[[#This Row],[Broker]]</f>
        <v>JAINAM</v>
      </c>
      <c r="AM4025" t="str">
        <f>MIS[[#This Row],[ClientID]]</f>
        <v>MITH442</v>
      </c>
    </row>
    <row r="4026" spans="1:39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35.9</v>
      </c>
      <c r="AE4026">
        <f>MIS[[#This Row],[OrderAverageTradedPrice]]*MIS[[#This Row],[OrderQuantity]]</f>
        <v>8865</v>
      </c>
      <c r="AF4026">
        <f>MIS[[#This Row],[LTP]]*MIS[[#This Row],[OrderQuantity]]</f>
        <v>8077.5</v>
      </c>
      <c r="AG4026">
        <f>IF(MIS[[#This Row],[OrderSide]]="SELL",MIS[[#This Row],[VALUE]]-MIS[[#This Row],[LIVE_VALUE]],MIS[[#This Row],[LIVE_VALUE]]-MIS[[#This Row],[VALUE]])</f>
        <v>-787.5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6" t="str">
        <f>MIS[[#This Row],[TRADING SYMBOL]]</f>
        <v>NIFTY2552224550PE</v>
      </c>
      <c r="AJ4026" t="str">
        <f>IF(RIGHT(MIS[[#This Row],[Main/Hedge]],4)="MAIN","MAIN","HEDGE")</f>
        <v>HEDGE</v>
      </c>
      <c r="AK4026" t="str" cm="1">
        <f t="array" ref="AK4026">_xlfn._xlws.FILTER(Table4[Column1],ISNUMBER(SEARCH(Table4[Column1],MIS[[#This Row],[OrderUniqueIdentifier]])),"")</f>
        <v>NOTREND</v>
      </c>
      <c r="AL4026" t="str">
        <f>MIS[[#This Row],[Broker]]</f>
        <v>CHOICE</v>
      </c>
      <c r="AM4026" t="str">
        <f>MIS[[#This Row],[ClientID]]</f>
        <v>D600</v>
      </c>
    </row>
    <row r="4027" spans="1:39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23.15</v>
      </c>
      <c r="AE4027">
        <f>MIS[[#This Row],[OrderAverageTradedPrice]]*MIS[[#This Row],[OrderQuantity]]</f>
        <v>14306.25</v>
      </c>
      <c r="AF4027">
        <f>MIS[[#This Row],[LTP]]*MIS[[#This Row],[OrderQuantity]]</f>
        <v>12153.75</v>
      </c>
      <c r="AG4027">
        <f>IF(MIS[[#This Row],[OrderSide]]="SELL",MIS[[#This Row],[VALUE]]-MIS[[#This Row],[LIVE_VALUE]],MIS[[#This Row],[LIVE_VALUE]]-MIS[[#This Row],[VALUE]])</f>
        <v>-2152.5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7" t="str">
        <f>MIS[[#This Row],[TRADING SYMBOL]]</f>
        <v>NIFTY2552225550CE</v>
      </c>
      <c r="AJ4027" t="str">
        <f>IF(RIGHT(MIS[[#This Row],[Main/Hedge]],4)="MAIN","MAIN","HEDGE")</f>
        <v>HEDGE</v>
      </c>
      <c r="AK4027" t="str" cm="1">
        <f t="array" ref="AK4027">_xlfn._xlws.FILTER(Table4[Column1],ISNUMBER(SEARCH(Table4[Column1],MIS[[#This Row],[OrderUniqueIdentifier]])),"")</f>
        <v>NOTREND</v>
      </c>
      <c r="AL4027" t="str">
        <f>MIS[[#This Row],[Broker]]</f>
        <v>JAINAM</v>
      </c>
      <c r="AM4027" t="str">
        <f>MIS[[#This Row],[ClientID]]</f>
        <v>DLL14013</v>
      </c>
    </row>
    <row r="4028" spans="1:39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35.9</v>
      </c>
      <c r="AE4028">
        <f>MIS[[#This Row],[OrderAverageTradedPrice]]*MIS[[#This Row],[OrderQuantity]]</f>
        <v>20396.25</v>
      </c>
      <c r="AF4028">
        <f>MIS[[#This Row],[LTP]]*MIS[[#This Row],[OrderQuantity]]</f>
        <v>18847.5</v>
      </c>
      <c r="AG4028">
        <f>IF(MIS[[#This Row],[OrderSide]]="SELL",MIS[[#This Row],[VALUE]]-MIS[[#This Row],[LIVE_VALUE]],MIS[[#This Row],[LIVE_VALUE]]-MIS[[#This Row],[VALUE]])</f>
        <v>-1548.75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8" t="str">
        <f>MIS[[#This Row],[TRADING SYMBOL]]</f>
        <v>NIFTY2552224550PE</v>
      </c>
      <c r="AJ4028" t="str">
        <f>IF(RIGHT(MIS[[#This Row],[Main/Hedge]],4)="MAIN","MAIN","HEDGE")</f>
        <v>HEDGE</v>
      </c>
      <c r="AK4028" t="str" cm="1">
        <f t="array" ref="AK4028">_xlfn._xlws.FILTER(Table4[Column1],ISNUMBER(SEARCH(Table4[Column1],MIS[[#This Row],[OrderUniqueIdentifier]])),"")</f>
        <v>NOTREND</v>
      </c>
      <c r="AL4028" t="str">
        <f>MIS[[#This Row],[Broker]]</f>
        <v>JAINAM</v>
      </c>
      <c r="AM4028" t="str">
        <f>MIS[[#This Row],[ClientID]]</f>
        <v>DLL14013</v>
      </c>
    </row>
    <row r="4029" spans="1:39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23.15</v>
      </c>
      <c r="AE4029">
        <f>MIS[[#This Row],[OrderAverageTradedPrice]]*MIS[[#This Row],[OrderQuantity]]</f>
        <v>8235</v>
      </c>
      <c r="AF4029">
        <f>MIS[[#This Row],[LTP]]*MIS[[#This Row],[OrderQuantity]]</f>
        <v>6945</v>
      </c>
      <c r="AG4029">
        <f>IF(MIS[[#This Row],[OrderSide]]="SELL",MIS[[#This Row],[VALUE]]-MIS[[#This Row],[LIVE_VALUE]],MIS[[#This Row],[LIVE_VALUE]]-MIS[[#This Row],[VALUE]])</f>
        <v>-1290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9" t="str">
        <f>MIS[[#This Row],[TRADING SYMBOL]]</f>
        <v>NIFTY2552225550CE</v>
      </c>
      <c r="AJ4029" t="str">
        <f>IF(RIGHT(MIS[[#This Row],[Main/Hedge]],4)="MAIN","MAIN","HEDGE")</f>
        <v>HEDGE</v>
      </c>
      <c r="AK4029" t="str" cm="1">
        <f t="array" ref="AK4029">_xlfn._xlws.FILTER(Table4[Column1],ISNUMBER(SEARCH(Table4[Column1],MIS[[#This Row],[OrderUniqueIdentifier]])),"")</f>
        <v>NOTREND</v>
      </c>
      <c r="AL4029" t="str">
        <f>MIS[[#This Row],[Broker]]</f>
        <v>JAINAM3001</v>
      </c>
      <c r="AM4029" t="str">
        <f>MIS[[#This Row],[ClientID]]</f>
        <v>DLL13461</v>
      </c>
    </row>
    <row r="4030" spans="1:39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35.9</v>
      </c>
      <c r="AE4030">
        <f>MIS[[#This Row],[OrderAverageTradedPrice]]*MIS[[#This Row],[OrderQuantity]]</f>
        <v>11681.25</v>
      </c>
      <c r="AF4030">
        <f>MIS[[#This Row],[LTP]]*MIS[[#This Row],[OrderQuantity]]</f>
        <v>10770</v>
      </c>
      <c r="AG4030">
        <f>IF(MIS[[#This Row],[OrderSide]]="SELL",MIS[[#This Row],[VALUE]]-MIS[[#This Row],[LIVE_VALUE]],MIS[[#This Row],[LIVE_VALUE]]-MIS[[#This Row],[VALUE]])</f>
        <v>-911.25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0" t="str">
        <f>MIS[[#This Row],[TRADING SYMBOL]]</f>
        <v>NIFTY2552224550PE</v>
      </c>
      <c r="AJ4030" t="str">
        <f>IF(RIGHT(MIS[[#This Row],[Main/Hedge]],4)="MAIN","MAIN","HEDGE")</f>
        <v>HEDGE</v>
      </c>
      <c r="AK4030" t="str" cm="1">
        <f t="array" ref="AK4030">_xlfn._xlws.FILTER(Table4[Column1],ISNUMBER(SEARCH(Table4[Column1],MIS[[#This Row],[OrderUniqueIdentifier]])),"")</f>
        <v>NOTREND</v>
      </c>
      <c r="AL4030" t="str">
        <f>MIS[[#This Row],[Broker]]</f>
        <v>JAINAM3001</v>
      </c>
      <c r="AM4030" t="str">
        <f>MIS[[#This Row],[ClientID]]</f>
        <v>DLL13461</v>
      </c>
    </row>
    <row r="4031" spans="1:39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23.15</v>
      </c>
      <c r="AE4031">
        <f>MIS[[#This Row],[OrderAverageTradedPrice]]*MIS[[#This Row],[OrderQuantity]]</f>
        <v>37057.5</v>
      </c>
      <c r="AF4031">
        <f>MIS[[#This Row],[LTP]]*MIS[[#This Row],[OrderQuantity]]</f>
        <v>31252.499999999996</v>
      </c>
      <c r="AG4031">
        <f>IF(MIS[[#This Row],[OrderSide]]="SELL",MIS[[#This Row],[VALUE]]-MIS[[#This Row],[LIVE_VALUE]],MIS[[#This Row],[LIVE_VALUE]]-MIS[[#This Row],[VALUE]])</f>
        <v>-5805.0000000000036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1" t="str">
        <f>MIS[[#This Row],[TRADING SYMBOL]]</f>
        <v>NIFTY2552225550CE</v>
      </c>
      <c r="AJ4031" t="str">
        <f>IF(RIGHT(MIS[[#This Row],[Main/Hedge]],4)="MAIN","MAIN","HEDGE")</f>
        <v>HEDGE</v>
      </c>
      <c r="AK4031" t="str" cm="1">
        <f t="array" ref="AK4031">_xlfn._xlws.FILTER(Table4[Column1],ISNUMBER(SEARCH(Table4[Column1],MIS[[#This Row],[OrderUniqueIdentifier]])),"")</f>
        <v>NOTREND</v>
      </c>
      <c r="AL4031" t="str">
        <f>MIS[[#This Row],[Broker]]</f>
        <v>JAINAM3001</v>
      </c>
      <c r="AM4031" t="str">
        <f>MIS[[#This Row],[ClientID]]</f>
        <v>MITH675</v>
      </c>
    </row>
    <row r="4032" spans="1:39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35.9</v>
      </c>
      <c r="AE4032">
        <f>MIS[[#This Row],[OrderAverageTradedPrice]]*MIS[[#This Row],[OrderQuantity]]</f>
        <v>52582.500000000007</v>
      </c>
      <c r="AF4032">
        <f>MIS[[#This Row],[LTP]]*MIS[[#This Row],[OrderQuantity]]</f>
        <v>48465</v>
      </c>
      <c r="AG4032">
        <f>IF(MIS[[#This Row],[OrderSide]]="SELL",MIS[[#This Row],[VALUE]]-MIS[[#This Row],[LIVE_VALUE]],MIS[[#This Row],[LIVE_VALUE]]-MIS[[#This Row],[VALUE]])</f>
        <v>-4117.5000000000073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2" t="str">
        <f>MIS[[#This Row],[TRADING SYMBOL]]</f>
        <v>NIFTY2552224550PE</v>
      </c>
      <c r="AJ4032" t="str">
        <f>IF(RIGHT(MIS[[#This Row],[Main/Hedge]],4)="MAIN","MAIN","HEDGE")</f>
        <v>HEDGE</v>
      </c>
      <c r="AK4032" t="str" cm="1">
        <f t="array" ref="AK4032">_xlfn._xlws.FILTER(Table4[Column1],ISNUMBER(SEARCH(Table4[Column1],MIS[[#This Row],[OrderUniqueIdentifier]])),"")</f>
        <v>NOTREND</v>
      </c>
      <c r="AL4032" t="str">
        <f>MIS[[#This Row],[Broker]]</f>
        <v>JAINAM3001</v>
      </c>
      <c r="AM4032" t="str">
        <f>MIS[[#This Row],[ClientID]]</f>
        <v>MITH675</v>
      </c>
    </row>
    <row r="4033" spans="1:39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23.15</v>
      </c>
      <c r="AE4033">
        <f>MIS[[#This Row],[OrderAverageTradedPrice]]*MIS[[#This Row],[OrderQuantity]]</f>
        <v>8250</v>
      </c>
      <c r="AF4033">
        <f>MIS[[#This Row],[LTP]]*MIS[[#This Row],[OrderQuantity]]</f>
        <v>6945</v>
      </c>
      <c r="AG4033">
        <f>IF(MIS[[#This Row],[OrderSide]]="SELL",MIS[[#This Row],[VALUE]]-MIS[[#This Row],[LIVE_VALUE]],MIS[[#This Row],[LIVE_VALUE]]-MIS[[#This Row],[VALUE]])</f>
        <v>-1305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3" t="str">
        <f>MIS[[#This Row],[TRADING SYMBOL]]</f>
        <v>NIFTY2552225550CE</v>
      </c>
      <c r="AJ4033" t="str">
        <f>IF(RIGHT(MIS[[#This Row],[Main/Hedge]],4)="MAIN","MAIN","HEDGE")</f>
        <v>HEDGE</v>
      </c>
      <c r="AK4033" t="str" cm="1">
        <f t="array" ref="AK4033">_xlfn._xlws.FILTER(Table4[Column1],ISNUMBER(SEARCH(Table4[Column1],MIS[[#This Row],[OrderUniqueIdentifier]])),"")</f>
        <v>NOTREND</v>
      </c>
      <c r="AL4033" t="str">
        <f>MIS[[#This Row],[Broker]]</f>
        <v>MOTI</v>
      </c>
      <c r="AM4033" t="str">
        <f>MIS[[#This Row],[ClientID]]</f>
        <v>5708</v>
      </c>
    </row>
    <row r="4034" spans="1:39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35.9</v>
      </c>
      <c r="AE4034">
        <f>MIS[[#This Row],[OrderAverageTradedPrice]]*MIS[[#This Row],[OrderQuantity]]</f>
        <v>11640</v>
      </c>
      <c r="AF4034">
        <f>MIS[[#This Row],[LTP]]*MIS[[#This Row],[OrderQuantity]]</f>
        <v>10770</v>
      </c>
      <c r="AG4034">
        <f>IF(MIS[[#This Row],[OrderSide]]="SELL",MIS[[#This Row],[VALUE]]-MIS[[#This Row],[LIVE_VALUE]],MIS[[#This Row],[LIVE_VALUE]]-MIS[[#This Row],[VALUE]])</f>
        <v>-870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4" t="str">
        <f>MIS[[#This Row],[TRADING SYMBOL]]</f>
        <v>NIFTY2552224550PE</v>
      </c>
      <c r="AJ4034" t="str">
        <f>IF(RIGHT(MIS[[#This Row],[Main/Hedge]],4)="MAIN","MAIN","HEDGE")</f>
        <v>HEDGE</v>
      </c>
      <c r="AK4034" t="str" cm="1">
        <f t="array" ref="AK4034">_xlfn._xlws.FILTER(Table4[Column1],ISNUMBER(SEARCH(Table4[Column1],MIS[[#This Row],[OrderUniqueIdentifier]])),"")</f>
        <v>NOTREND</v>
      </c>
      <c r="AL4034" t="str">
        <f>MIS[[#This Row],[Broker]]</f>
        <v>MOTI</v>
      </c>
      <c r="AM4034" t="str">
        <f>MIS[[#This Row],[ClientID]]</f>
        <v>5708</v>
      </c>
    </row>
    <row r="4035" spans="1:39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144.1</v>
      </c>
      <c r="AE4035">
        <f>MIS[[#This Row],[OrderAverageTradedPrice]]*MIS[[#This Row],[OrderQuantity]]</f>
        <v>36832.5</v>
      </c>
      <c r="AF4035">
        <f>MIS[[#This Row],[LTP]]*MIS[[#This Row],[OrderQuantity]]</f>
        <v>32422.5</v>
      </c>
      <c r="AG4035">
        <f>IF(MIS[[#This Row],[OrderSide]]="SELL",MIS[[#This Row],[VALUE]]-MIS[[#This Row],[LIVE_VALUE]],MIS[[#This Row],[LIVE_VALUE]]-MIS[[#This Row],[VALUE]])</f>
        <v>4410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5" t="str">
        <f>MIS[[#This Row],[TRADING SYMBOL]]</f>
        <v>NIFTY2552225050CE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NOTREND</v>
      </c>
      <c r="AL4035" t="str">
        <f>MIS[[#This Row],[Broker]]</f>
        <v>CHOICE</v>
      </c>
      <c r="AM4035" t="str">
        <f>MIS[[#This Row],[ClientID]]</f>
        <v>D600</v>
      </c>
    </row>
    <row r="4036" spans="1:39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180.25</v>
      </c>
      <c r="AE4036">
        <f>MIS[[#This Row],[OrderAverageTradedPrice]]*MIS[[#This Row],[OrderQuantity]]</f>
        <v>40012.499999999927</v>
      </c>
      <c r="AF4036">
        <f>MIS[[#This Row],[LTP]]*MIS[[#This Row],[OrderQuantity]]</f>
        <v>40556.25</v>
      </c>
      <c r="AG4036">
        <f>IF(MIS[[#This Row],[OrderSide]]="SELL",MIS[[#This Row],[VALUE]]-MIS[[#This Row],[LIVE_VALUE]],MIS[[#This Row],[LIVE_VALUE]]-MIS[[#This Row],[VALUE]])</f>
        <v>-543.75000000007276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6" t="str">
        <f>MIS[[#This Row],[TRADING SYMBOL]]</f>
        <v>NIFTY2552225050PE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NOTREND</v>
      </c>
      <c r="AL4036" t="str">
        <f>MIS[[#This Row],[Broker]]</f>
        <v>CHOICE</v>
      </c>
      <c r="AM4036" t="str">
        <f>MIS[[#This Row],[ClientID]]</f>
        <v>D600</v>
      </c>
    </row>
    <row r="4037" spans="1:39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144.1</v>
      </c>
      <c r="AE4037">
        <f>MIS[[#This Row],[OrderAverageTradedPrice]]*MIS[[#This Row],[OrderQuantity]]</f>
        <v>85589.999999999782</v>
      </c>
      <c r="AF4037">
        <f>MIS[[#This Row],[LTP]]*MIS[[#This Row],[OrderQuantity]]</f>
        <v>75652.5</v>
      </c>
      <c r="AG4037">
        <f>IF(MIS[[#This Row],[OrderSide]]="SELL",MIS[[#This Row],[VALUE]]-MIS[[#This Row],[LIVE_VALUE]],MIS[[#This Row],[LIVE_VALUE]]-MIS[[#This Row],[VALUE]])</f>
        <v>9937.4999999997817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7" t="str">
        <f>MIS[[#This Row],[TRADING SYMBOL]]</f>
        <v>NIFTY2552225050CE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NOTREND</v>
      </c>
      <c r="AL4037" t="str">
        <f>MIS[[#This Row],[Broker]]</f>
        <v>JAINAM</v>
      </c>
      <c r="AM4037" t="str">
        <f>MIS[[#This Row],[ClientID]]</f>
        <v>DLL14013</v>
      </c>
    </row>
    <row r="4038" spans="1:39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144.1</v>
      </c>
      <c r="AE4038">
        <f>MIS[[#This Row],[OrderAverageTradedPrice]]*MIS[[#This Row],[OrderQuantity]]</f>
        <v>72990</v>
      </c>
      <c r="AF4038">
        <f>MIS[[#This Row],[LTP]]*MIS[[#This Row],[OrderQuantity]]</f>
        <v>64845</v>
      </c>
      <c r="AG4038">
        <f>IF(MIS[[#This Row],[OrderSide]]="SELL",MIS[[#This Row],[VALUE]]-MIS[[#This Row],[LIVE_VALUE]],MIS[[#This Row],[LIVE_VALUE]]-MIS[[#This Row],[VALUE]])</f>
        <v>8145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8" t="str">
        <f>MIS[[#This Row],[TRADING SYMBOL]]</f>
        <v>NIFTY2552225050CE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NOTREND</v>
      </c>
      <c r="AL4038" t="str">
        <f>MIS[[#This Row],[Broker]]</f>
        <v>AR</v>
      </c>
      <c r="AM4038" t="str">
        <f>MIS[[#This Row],[ClientID]]</f>
        <v>JPF1A235</v>
      </c>
    </row>
    <row r="4039" spans="1:39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180.25</v>
      </c>
      <c r="AE4039">
        <f>MIS[[#This Row],[OrderAverageTradedPrice]]*MIS[[#This Row],[OrderQuantity]]</f>
        <v>81281.25</v>
      </c>
      <c r="AF4039">
        <f>MIS[[#This Row],[LTP]]*MIS[[#This Row],[OrderQuantity]]</f>
        <v>81112.5</v>
      </c>
      <c r="AG4039">
        <f>IF(MIS[[#This Row],[OrderSide]]="SELL",MIS[[#This Row],[VALUE]]-MIS[[#This Row],[LIVE_VALUE]],MIS[[#This Row],[LIVE_VALUE]]-MIS[[#This Row],[VALUE]])</f>
        <v>168.75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9" t="str">
        <f>MIS[[#This Row],[TRADING SYMBOL]]</f>
        <v>NIFTY2552225050PE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NOTREND</v>
      </c>
      <c r="AL4039" t="str">
        <f>MIS[[#This Row],[Broker]]</f>
        <v>AR</v>
      </c>
      <c r="AM4039" t="str">
        <f>MIS[[#This Row],[ClientID]]</f>
        <v>JPF1A235</v>
      </c>
    </row>
    <row r="4040" spans="1:39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144.1</v>
      </c>
      <c r="AE4040">
        <f>MIS[[#This Row],[OrderAverageTradedPrice]]*MIS[[#This Row],[OrderQuantity]]</f>
        <v>12146.25</v>
      </c>
      <c r="AF4040">
        <f>MIS[[#This Row],[LTP]]*MIS[[#This Row],[OrderQuantity]]</f>
        <v>10807.5</v>
      </c>
      <c r="AG4040">
        <f>IF(MIS[[#This Row],[OrderSide]]="SELL",MIS[[#This Row],[VALUE]]-MIS[[#This Row],[LIVE_VALUE]],MIS[[#This Row],[LIVE_VALUE]]-MIS[[#This Row],[VALUE]])</f>
        <v>1338.75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0" t="str">
        <f>MIS[[#This Row],[TRADING SYMBOL]]</f>
        <v>NIFTY2552225050CE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NOTREND</v>
      </c>
      <c r="AL4040" t="str">
        <f>MIS[[#This Row],[Broker]]</f>
        <v>AR</v>
      </c>
      <c r="AM4040" t="str">
        <f>MIS[[#This Row],[ClientID]]</f>
        <v>JPF1M106</v>
      </c>
    </row>
    <row r="4041" spans="1:39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144.1</v>
      </c>
      <c r="AE4041">
        <f>MIS[[#This Row],[OrderAverageTradedPrice]]*MIS[[#This Row],[OrderQuantity]]</f>
        <v>48161.25</v>
      </c>
      <c r="AF4041">
        <f>MIS[[#This Row],[LTP]]*MIS[[#This Row],[OrderQuantity]]</f>
        <v>43230</v>
      </c>
      <c r="AG4041">
        <f>IF(MIS[[#This Row],[OrderSide]]="SELL",MIS[[#This Row],[VALUE]]-MIS[[#This Row],[LIVE_VALUE]],MIS[[#This Row],[LIVE_VALUE]]-MIS[[#This Row],[VALUE]])</f>
        <v>4931.25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1" t="str">
        <f>MIS[[#This Row],[TRADING SYMBOL]]</f>
        <v>NIFTY2552225050CE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NOTREND</v>
      </c>
      <c r="AL4041" t="str">
        <f>MIS[[#This Row],[Broker]]</f>
        <v>JAINAM3001</v>
      </c>
      <c r="AM4041" t="str">
        <f>MIS[[#This Row],[ClientID]]</f>
        <v>DLL13461</v>
      </c>
    </row>
    <row r="4042" spans="1:39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180.25</v>
      </c>
      <c r="AE4042">
        <f>MIS[[#This Row],[OrderAverageTradedPrice]]*MIS[[#This Row],[OrderQuantity]]</f>
        <v>94098.749999999854</v>
      </c>
      <c r="AF4042">
        <f>MIS[[#This Row],[LTP]]*MIS[[#This Row],[OrderQuantity]]</f>
        <v>94631.25</v>
      </c>
      <c r="AG4042">
        <f>IF(MIS[[#This Row],[OrderSide]]="SELL",MIS[[#This Row],[VALUE]]-MIS[[#This Row],[LIVE_VALUE]],MIS[[#This Row],[LIVE_VALUE]]-MIS[[#This Row],[VALUE]])</f>
        <v>-532.50000000014552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2" t="str">
        <f>MIS[[#This Row],[TRADING SYMBOL]]</f>
        <v>NIFTY2552225050PE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NOTREND</v>
      </c>
      <c r="AL4042" t="str">
        <f>MIS[[#This Row],[Broker]]</f>
        <v>JAINAM</v>
      </c>
      <c r="AM4042" t="str">
        <f>MIS[[#This Row],[ClientID]]</f>
        <v>DLL14013</v>
      </c>
    </row>
    <row r="4043" spans="1:39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180.25</v>
      </c>
      <c r="AE4043">
        <f>MIS[[#This Row],[OrderAverageTradedPrice]]*MIS[[#This Row],[OrderQuantity]]</f>
        <v>13545</v>
      </c>
      <c r="AF4043">
        <f>MIS[[#This Row],[LTP]]*MIS[[#This Row],[OrderQuantity]]</f>
        <v>13518.75</v>
      </c>
      <c r="AG4043">
        <f>IF(MIS[[#This Row],[OrderSide]]="SELL",MIS[[#This Row],[VALUE]]-MIS[[#This Row],[LIVE_VALUE]],MIS[[#This Row],[LIVE_VALUE]]-MIS[[#This Row],[VALUE]])</f>
        <v>26.25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3" t="str">
        <f>MIS[[#This Row],[TRADING SYMBOL]]</f>
        <v>NIFTY2552225050PE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NOTREND</v>
      </c>
      <c r="AL4043" t="str">
        <f>MIS[[#This Row],[Broker]]</f>
        <v>AR</v>
      </c>
      <c r="AM4043" t="str">
        <f>MIS[[#This Row],[ClientID]]</f>
        <v>JPF1M106</v>
      </c>
    </row>
    <row r="4044" spans="1:39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180.25</v>
      </c>
      <c r="AE4044">
        <f>MIS[[#This Row],[OrderAverageTradedPrice]]*MIS[[#This Row],[OrderQuantity]]</f>
        <v>54195</v>
      </c>
      <c r="AF4044">
        <f>MIS[[#This Row],[LTP]]*MIS[[#This Row],[OrderQuantity]]</f>
        <v>54075</v>
      </c>
      <c r="AG4044">
        <f>IF(MIS[[#This Row],[OrderSide]]="SELL",MIS[[#This Row],[VALUE]]-MIS[[#This Row],[LIVE_VALUE]],MIS[[#This Row],[LIVE_VALUE]]-MIS[[#This Row],[VALUE]])</f>
        <v>120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4" t="str">
        <f>MIS[[#This Row],[TRADING SYMBOL]]</f>
        <v>NIFTY2552225050PE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NOTREND</v>
      </c>
      <c r="AL4044" t="str">
        <f>MIS[[#This Row],[Broker]]</f>
        <v>JAINAM3001</v>
      </c>
      <c r="AM4044" t="str">
        <f>MIS[[#This Row],[ClientID]]</f>
        <v>DLL13461</v>
      </c>
    </row>
    <row r="4045" spans="1:39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144.1</v>
      </c>
      <c r="AE4045">
        <f>MIS[[#This Row],[OrderAverageTradedPrice]]*MIS[[#This Row],[OrderQuantity]]</f>
        <v>216374.99999999895</v>
      </c>
      <c r="AF4045">
        <f>MIS[[#This Row],[LTP]]*MIS[[#This Row],[OrderQuantity]]</f>
        <v>194535</v>
      </c>
      <c r="AG4045">
        <f>IF(MIS[[#This Row],[OrderSide]]="SELL",MIS[[#This Row],[VALUE]]-MIS[[#This Row],[LIVE_VALUE]],MIS[[#This Row],[LIVE_VALUE]]-MIS[[#This Row],[VALUE]])</f>
        <v>21839.999999998952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5" t="str">
        <f>MIS[[#This Row],[TRADING SYMBOL]]</f>
        <v>NIFTY2552225050CE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NOTREND</v>
      </c>
      <c r="AL4045" t="str">
        <f>MIS[[#This Row],[Broker]]</f>
        <v>JAINAM3001</v>
      </c>
      <c r="AM4045" t="str">
        <f>MIS[[#This Row],[ClientID]]</f>
        <v>MITH675</v>
      </c>
    </row>
    <row r="4046" spans="1:39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180.25</v>
      </c>
      <c r="AE4046">
        <f>MIS[[#This Row],[OrderAverageTradedPrice]]*MIS[[#This Row],[OrderQuantity]]</f>
        <v>243851.24999999924</v>
      </c>
      <c r="AF4046">
        <f>MIS[[#This Row],[LTP]]*MIS[[#This Row],[OrderQuantity]]</f>
        <v>243337.5</v>
      </c>
      <c r="AG4046">
        <f>IF(MIS[[#This Row],[OrderSide]]="SELL",MIS[[#This Row],[VALUE]]-MIS[[#This Row],[LIVE_VALUE]],MIS[[#This Row],[LIVE_VALUE]]-MIS[[#This Row],[VALUE]])</f>
        <v>513.7499999992433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6" t="str">
        <f>MIS[[#This Row],[TRADING SYMBOL]]</f>
        <v>NIFTY2552225050PE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NOTREND</v>
      </c>
      <c r="AL4046" t="str">
        <f>MIS[[#This Row],[Broker]]</f>
        <v>JAINAM3001</v>
      </c>
      <c r="AM4046" t="str">
        <f>MIS[[#This Row],[ClientID]]</f>
        <v>MITH675</v>
      </c>
    </row>
    <row r="4047" spans="1:39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144.1</v>
      </c>
      <c r="AE4047">
        <f>MIS[[#This Row],[OrderAverageTradedPrice]]*MIS[[#This Row],[OrderQuantity]]</f>
        <v>12037.5</v>
      </c>
      <c r="AF4047">
        <f>MIS[[#This Row],[LTP]]*MIS[[#This Row],[OrderQuantity]]</f>
        <v>10807.5</v>
      </c>
      <c r="AG4047">
        <f>IF(MIS[[#This Row],[OrderSide]]="SELL",MIS[[#This Row],[VALUE]]-MIS[[#This Row],[LIVE_VALUE]],MIS[[#This Row],[LIVE_VALUE]]-MIS[[#This Row],[VALUE]])</f>
        <v>1230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7" t="str">
        <f>MIS[[#This Row],[TRADING SYMBOL]]</f>
        <v>NIFTY2552225050CE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NOTREND</v>
      </c>
      <c r="AL4047" t="str">
        <f>MIS[[#This Row],[Broker]]</f>
        <v>JAINAM</v>
      </c>
      <c r="AM4047" t="str">
        <f>MIS[[#This Row],[ClientID]]</f>
        <v>MITH442</v>
      </c>
    </row>
    <row r="4048" spans="1:39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144.1</v>
      </c>
      <c r="AE4048">
        <f>MIS[[#This Row],[OrderAverageTradedPrice]]*MIS[[#This Row],[OrderQuantity]]</f>
        <v>48138.75</v>
      </c>
      <c r="AF4048">
        <f>MIS[[#This Row],[LTP]]*MIS[[#This Row],[OrderQuantity]]</f>
        <v>43230</v>
      </c>
      <c r="AG4048">
        <f>IF(MIS[[#This Row],[OrderSide]]="SELL",MIS[[#This Row],[VALUE]]-MIS[[#This Row],[LIVE_VALUE]],MIS[[#This Row],[LIVE_VALUE]]-MIS[[#This Row],[VALUE]])</f>
        <v>4908.75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8" t="str">
        <f>MIS[[#This Row],[TRADING SYMBOL]]</f>
        <v>NIFTY2552225050CE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NOTREND</v>
      </c>
      <c r="AL4048" t="str">
        <f>MIS[[#This Row],[Broker]]</f>
        <v>MOTI</v>
      </c>
      <c r="AM4048" t="str">
        <f>MIS[[#This Row],[ClientID]]</f>
        <v>5708</v>
      </c>
    </row>
    <row r="4049" spans="1:39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180.25</v>
      </c>
      <c r="AE4049">
        <f>MIS[[#This Row],[OrderAverageTradedPrice]]*MIS[[#This Row],[OrderQuantity]]</f>
        <v>13477.5</v>
      </c>
      <c r="AF4049">
        <f>MIS[[#This Row],[LTP]]*MIS[[#This Row],[OrderQuantity]]</f>
        <v>13518.75</v>
      </c>
      <c r="AG4049">
        <f>IF(MIS[[#This Row],[OrderSide]]="SELL",MIS[[#This Row],[VALUE]]-MIS[[#This Row],[LIVE_VALUE]],MIS[[#This Row],[LIVE_VALUE]]-MIS[[#This Row],[VALUE]])</f>
        <v>-41.25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9" t="str">
        <f>MIS[[#This Row],[TRADING SYMBOL]]</f>
        <v>NIFTY2552225050PE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NOTREND</v>
      </c>
      <c r="AL4049" t="str">
        <f>MIS[[#This Row],[Broker]]</f>
        <v>JAINAM</v>
      </c>
      <c r="AM4049" t="str">
        <f>MIS[[#This Row],[ClientID]]</f>
        <v>MITH442</v>
      </c>
    </row>
    <row r="4050" spans="1:39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180.25</v>
      </c>
      <c r="AE4050">
        <f>MIS[[#This Row],[OrderAverageTradedPrice]]*MIS[[#This Row],[OrderQuantity]]</f>
        <v>53831.25</v>
      </c>
      <c r="AF4050">
        <f>MIS[[#This Row],[LTP]]*MIS[[#This Row],[OrderQuantity]]</f>
        <v>54075</v>
      </c>
      <c r="AG4050">
        <f>IF(MIS[[#This Row],[OrderSide]]="SELL",MIS[[#This Row],[VALUE]]-MIS[[#This Row],[LIVE_VALUE]],MIS[[#This Row],[LIVE_VALUE]]-MIS[[#This Row],[VALUE]])</f>
        <v>-243.75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50" t="str">
        <f>MIS[[#This Row],[TRADING SYMBOL]]</f>
        <v>NIFTY2552225050PE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NOTREND</v>
      </c>
      <c r="AL4050" t="str">
        <f>MIS[[#This Row],[Broker]]</f>
        <v>MOTI</v>
      </c>
      <c r="AM4050" t="str">
        <f>MIS[[#This Row],[ClientID]]</f>
        <v>5708</v>
      </c>
    </row>
    <row r="4051" spans="1:39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168.75</v>
      </c>
      <c r="AE4051">
        <f>MIS[[#This Row],[OrderAverageTradedPrice]]*MIS[[#This Row],[OrderQuantity]]</f>
        <v>26103.75</v>
      </c>
      <c r="AF4051">
        <f>MIS[[#This Row],[LTP]]*MIS[[#This Row],[OrderQuantity]]</f>
        <v>25312.5</v>
      </c>
      <c r="AG4051">
        <f>IF(MIS[[#This Row],[OrderSide]]="SELL",MIS[[#This Row],[VALUE]]-MIS[[#This Row],[LIVE_VALUE]],MIS[[#This Row],[LIVE_VALUE]]-MIS[[#This Row],[VALUE]])</f>
        <v>791.25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1" t="str">
        <f>MIS[[#This Row],[TRADING SYMBOL]]</f>
        <v>NIFTY2552225000CE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VWAP</v>
      </c>
      <c r="AL4051" t="str">
        <f>MIS[[#This Row],[Broker]]</f>
        <v>JM</v>
      </c>
      <c r="AM4051" t="str">
        <f>MIS[[#This Row],[ClientID]]</f>
        <v>12314604</v>
      </c>
    </row>
    <row r="4052" spans="1:39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168.75</v>
      </c>
      <c r="AE4052">
        <f>MIS[[#This Row],[OrderAverageTradedPrice]]*MIS[[#This Row],[OrderQuantity]]</f>
        <v>26107.5</v>
      </c>
      <c r="AF4052">
        <f>MIS[[#This Row],[LTP]]*MIS[[#This Row],[OrderQuantity]]</f>
        <v>25312.5</v>
      </c>
      <c r="AG4052">
        <f>IF(MIS[[#This Row],[OrderSide]]="SELL",MIS[[#This Row],[VALUE]]-MIS[[#This Row],[LIVE_VALUE]],MIS[[#This Row],[LIVE_VALUE]]-MIS[[#This Row],[VALUE]])</f>
        <v>795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2" t="str">
        <f>MIS[[#This Row],[TRADING SYMBOL]]</f>
        <v>NIFTY2552225000CE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VWAP</v>
      </c>
      <c r="AL4052" t="str">
        <f>MIS[[#This Row],[Broker]]</f>
        <v>JM</v>
      </c>
      <c r="AM4052" t="str">
        <f>MIS[[#This Row],[ClientID]]</f>
        <v>12314883</v>
      </c>
    </row>
    <row r="4053" spans="1:39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168.75</v>
      </c>
      <c r="AE4053">
        <f>MIS[[#This Row],[OrderAverageTradedPrice]]*MIS[[#This Row],[OrderQuantity]]</f>
        <v>26107.5</v>
      </c>
      <c r="AF4053">
        <f>MIS[[#This Row],[LTP]]*MIS[[#This Row],[OrderQuantity]]</f>
        <v>25312.5</v>
      </c>
      <c r="AG4053">
        <f>IF(MIS[[#This Row],[OrderSide]]="SELL",MIS[[#This Row],[VALUE]]-MIS[[#This Row],[LIVE_VALUE]],MIS[[#This Row],[LIVE_VALUE]]-MIS[[#This Row],[VALUE]])</f>
        <v>795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3" t="str">
        <f>MIS[[#This Row],[TRADING SYMBOL]]</f>
        <v>NIFTY2552225000CE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VWAP</v>
      </c>
      <c r="AL4053" t="str">
        <f>MIS[[#This Row],[Broker]]</f>
        <v>MO</v>
      </c>
      <c r="AM4053" t="str">
        <f>MIS[[#This Row],[ClientID]]</f>
        <v>OMDLAS1220</v>
      </c>
    </row>
    <row r="4054" spans="1:39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168.75</v>
      </c>
      <c r="AE4054">
        <f>MIS[[#This Row],[OrderAverageTradedPrice]]*MIS[[#This Row],[OrderQuantity]]</f>
        <v>13020</v>
      </c>
      <c r="AF4054">
        <f>MIS[[#This Row],[LTP]]*MIS[[#This Row],[OrderQuantity]]</f>
        <v>12656.25</v>
      </c>
      <c r="AG4054">
        <f>IF(MIS[[#This Row],[OrderSide]]="SELL",MIS[[#This Row],[VALUE]]-MIS[[#This Row],[LIVE_VALUE]],MIS[[#This Row],[LIVE_VALUE]]-MIS[[#This Row],[VALUE]])</f>
        <v>363.75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4" t="str">
        <f>MIS[[#This Row],[TRADING SYMBOL]]</f>
        <v>NIFTY2552225000CE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VWAP</v>
      </c>
      <c r="AL4054" t="str">
        <f>MIS[[#This Row],[Broker]]</f>
        <v>AR</v>
      </c>
      <c r="AM4054" t="str">
        <f>MIS[[#This Row],[ClientID]]</f>
        <v>JPF1A104</v>
      </c>
    </row>
    <row r="4055" spans="1:39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168.75</v>
      </c>
      <c r="AE4055">
        <f>MIS[[#This Row],[OrderAverageTradedPrice]]*MIS[[#This Row],[OrderQuantity]]</f>
        <v>26025</v>
      </c>
      <c r="AF4055">
        <f>MIS[[#This Row],[LTP]]*MIS[[#This Row],[OrderQuantity]]</f>
        <v>25312.5</v>
      </c>
      <c r="AG4055">
        <f>IF(MIS[[#This Row],[OrderSide]]="SELL",MIS[[#This Row],[VALUE]]-MIS[[#This Row],[LIVE_VALUE]],MIS[[#This Row],[LIVE_VALUE]]-MIS[[#This Row],[VALUE]])</f>
        <v>712.5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5" t="str">
        <f>MIS[[#This Row],[TRADING SYMBOL]]</f>
        <v>NIFTY2552225000CE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VWAP</v>
      </c>
      <c r="AL4055" t="str">
        <f>MIS[[#This Row],[Broker]]</f>
        <v>AR</v>
      </c>
      <c r="AM4055" t="str">
        <f>MIS[[#This Row],[ClientID]]</f>
        <v>JPF1A121</v>
      </c>
    </row>
    <row r="4056" spans="1:39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168.75</v>
      </c>
      <c r="AE4056">
        <f>MIS[[#This Row],[OrderAverageTradedPrice]]*MIS[[#This Row],[OrderQuantity]]</f>
        <v>26025</v>
      </c>
      <c r="AF4056">
        <f>MIS[[#This Row],[LTP]]*MIS[[#This Row],[OrderQuantity]]</f>
        <v>25312.5</v>
      </c>
      <c r="AG4056">
        <f>IF(MIS[[#This Row],[OrderSide]]="SELL",MIS[[#This Row],[VALUE]]-MIS[[#This Row],[LIVE_VALUE]],MIS[[#This Row],[LIVE_VALUE]]-MIS[[#This Row],[VALUE]])</f>
        <v>712.5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6" t="str">
        <f>MIS[[#This Row],[TRADING SYMBOL]]</f>
        <v>NIFTY2552225000CE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VWAP</v>
      </c>
      <c r="AL4056" t="str">
        <f>MIS[[#This Row],[Broker]]</f>
        <v>AR</v>
      </c>
      <c r="AM4056" t="str">
        <f>MIS[[#This Row],[ClientID]]</f>
        <v>JPF1A184</v>
      </c>
    </row>
    <row r="4057" spans="1:39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168.75</v>
      </c>
      <c r="AE4057">
        <f>MIS[[#This Row],[OrderAverageTradedPrice]]*MIS[[#This Row],[OrderQuantity]]</f>
        <v>26032.5</v>
      </c>
      <c r="AF4057">
        <f>MIS[[#This Row],[LTP]]*MIS[[#This Row],[OrderQuantity]]</f>
        <v>25312.5</v>
      </c>
      <c r="AG4057">
        <f>IF(MIS[[#This Row],[OrderSide]]="SELL",MIS[[#This Row],[VALUE]]-MIS[[#This Row],[LIVE_VALUE]],MIS[[#This Row],[LIVE_VALUE]]-MIS[[#This Row],[VALUE]])</f>
        <v>720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7" t="str">
        <f>MIS[[#This Row],[TRADING SYMBOL]]</f>
        <v>NIFTY2552225000CE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VWAP</v>
      </c>
      <c r="AL4057" t="str">
        <f>MIS[[#This Row],[Broker]]</f>
        <v>AR</v>
      </c>
      <c r="AM4057" t="str">
        <f>MIS[[#This Row],[ClientID]]</f>
        <v>JPF1A200</v>
      </c>
    </row>
    <row r="4058" spans="1:39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168.75</v>
      </c>
      <c r="AE4058">
        <f>MIS[[#This Row],[OrderAverageTradedPrice]]*MIS[[#This Row],[OrderQuantity]]</f>
        <v>26032.5</v>
      </c>
      <c r="AF4058">
        <f>MIS[[#This Row],[LTP]]*MIS[[#This Row],[OrderQuantity]]</f>
        <v>25312.5</v>
      </c>
      <c r="AG4058">
        <f>IF(MIS[[#This Row],[OrderSide]]="SELL",MIS[[#This Row],[VALUE]]-MIS[[#This Row],[LIVE_VALUE]],MIS[[#This Row],[LIVE_VALUE]]-MIS[[#This Row],[VALUE]])</f>
        <v>720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8" t="str">
        <f>MIS[[#This Row],[TRADING SYMBOL]]</f>
        <v>NIFTY2552225000CE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VWAP</v>
      </c>
      <c r="AL4058" t="str">
        <f>MIS[[#This Row],[Broker]]</f>
        <v>AR</v>
      </c>
      <c r="AM4058" t="str">
        <f>MIS[[#This Row],[ClientID]]</f>
        <v>JPF1A222</v>
      </c>
    </row>
    <row r="4059" spans="1:39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168.75</v>
      </c>
      <c r="AE4059">
        <f>MIS[[#This Row],[OrderAverageTradedPrice]]*MIS[[#This Row],[OrderQuantity]]</f>
        <v>26028.75</v>
      </c>
      <c r="AF4059">
        <f>MIS[[#This Row],[LTP]]*MIS[[#This Row],[OrderQuantity]]</f>
        <v>25312.5</v>
      </c>
      <c r="AG4059">
        <f>IF(MIS[[#This Row],[OrderSide]]="SELL",MIS[[#This Row],[VALUE]]-MIS[[#This Row],[LIVE_VALUE]],MIS[[#This Row],[LIVE_VALUE]]-MIS[[#This Row],[VALUE]])</f>
        <v>716.25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9" t="str">
        <f>MIS[[#This Row],[TRADING SYMBOL]]</f>
        <v>NIFTY2552225000CE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VWAP</v>
      </c>
      <c r="AL4059" t="str">
        <f>MIS[[#This Row],[Broker]]</f>
        <v>AR</v>
      </c>
      <c r="AM4059" t="str">
        <f>MIS[[#This Row],[ClientID]]</f>
        <v>JPF1D107</v>
      </c>
    </row>
    <row r="4060" spans="1:39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168.75</v>
      </c>
      <c r="AE4060">
        <f>MIS[[#This Row],[OrderAverageTradedPrice]]*MIS[[#This Row],[OrderQuantity]]</f>
        <v>26006.25</v>
      </c>
      <c r="AF4060">
        <f>MIS[[#This Row],[LTP]]*MIS[[#This Row],[OrderQuantity]]</f>
        <v>25312.5</v>
      </c>
      <c r="AG4060">
        <f>IF(MIS[[#This Row],[OrderSide]]="SELL",MIS[[#This Row],[VALUE]]-MIS[[#This Row],[LIVE_VALUE]],MIS[[#This Row],[LIVE_VALUE]]-MIS[[#This Row],[VALUE]])</f>
        <v>693.75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0" t="str">
        <f>MIS[[#This Row],[TRADING SYMBOL]]</f>
        <v>NIFTY2552225000CE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VWAP</v>
      </c>
      <c r="AL4060" t="str">
        <f>MIS[[#This Row],[Broker]]</f>
        <v>AR</v>
      </c>
      <c r="AM4060" t="str">
        <f>MIS[[#This Row],[ClientID]]</f>
        <v>JPF1G102</v>
      </c>
    </row>
    <row r="4061" spans="1:39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168.75</v>
      </c>
      <c r="AE4061">
        <f>MIS[[#This Row],[OrderAverageTradedPrice]]*MIS[[#This Row],[OrderQuantity]]</f>
        <v>13042.5</v>
      </c>
      <c r="AF4061">
        <f>MIS[[#This Row],[LTP]]*MIS[[#This Row],[OrderQuantity]]</f>
        <v>12656.25</v>
      </c>
      <c r="AG4061">
        <f>IF(MIS[[#This Row],[OrderSide]]="SELL",MIS[[#This Row],[VALUE]]-MIS[[#This Row],[LIVE_VALUE]],MIS[[#This Row],[LIVE_VALUE]]-MIS[[#This Row],[VALUE]])</f>
        <v>386.25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1" t="str">
        <f>MIS[[#This Row],[TRADING SYMBOL]]</f>
        <v>NIFTY2552225000CE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VWAP</v>
      </c>
      <c r="AL4061" t="str">
        <f>MIS[[#This Row],[Broker]]</f>
        <v>AR</v>
      </c>
      <c r="AM4061" t="str">
        <f>MIS[[#This Row],[ClientID]]</f>
        <v>JPF1G157</v>
      </c>
    </row>
    <row r="4062" spans="1:39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168.75</v>
      </c>
      <c r="AE4062">
        <f>MIS[[#This Row],[OrderAverageTradedPrice]]*MIS[[#This Row],[OrderQuantity]]</f>
        <v>26017.5</v>
      </c>
      <c r="AF4062">
        <f>MIS[[#This Row],[LTP]]*MIS[[#This Row],[OrderQuantity]]</f>
        <v>25312.5</v>
      </c>
      <c r="AG4062">
        <f>IF(MIS[[#This Row],[OrderSide]]="SELL",MIS[[#This Row],[VALUE]]-MIS[[#This Row],[LIVE_VALUE]],MIS[[#This Row],[LIVE_VALUE]]-MIS[[#This Row],[VALUE]])</f>
        <v>705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2" t="str">
        <f>MIS[[#This Row],[TRADING SYMBOL]]</f>
        <v>NIFTY2552225000CE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VWAP</v>
      </c>
      <c r="AL4062" t="str">
        <f>MIS[[#This Row],[Broker]]</f>
        <v>AR</v>
      </c>
      <c r="AM4062" t="str">
        <f>MIS[[#This Row],[ClientID]]</f>
        <v>JPF1G159</v>
      </c>
    </row>
    <row r="4063" spans="1:39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168.75</v>
      </c>
      <c r="AE4063">
        <f>MIS[[#This Row],[OrderAverageTradedPrice]]*MIS[[#This Row],[OrderQuantity]]</f>
        <v>26025</v>
      </c>
      <c r="AF4063">
        <f>MIS[[#This Row],[LTP]]*MIS[[#This Row],[OrderQuantity]]</f>
        <v>25312.5</v>
      </c>
      <c r="AG4063">
        <f>IF(MIS[[#This Row],[OrderSide]]="SELL",MIS[[#This Row],[VALUE]]-MIS[[#This Row],[LIVE_VALUE]],MIS[[#This Row],[LIVE_VALUE]]-MIS[[#This Row],[VALUE]])</f>
        <v>712.5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3" t="str">
        <f>MIS[[#This Row],[TRADING SYMBOL]]</f>
        <v>NIFTY2552225000CE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VWAP</v>
      </c>
      <c r="AL4063" t="str">
        <f>MIS[[#This Row],[Broker]]</f>
        <v>AR</v>
      </c>
      <c r="AM4063" t="str">
        <f>MIS[[#This Row],[ClientID]]</f>
        <v>JPF1H106</v>
      </c>
    </row>
    <row r="4064" spans="1:39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168.75</v>
      </c>
      <c r="AE4064">
        <f>MIS[[#This Row],[OrderAverageTradedPrice]]*MIS[[#This Row],[OrderQuantity]]</f>
        <v>12993.75</v>
      </c>
      <c r="AF4064">
        <f>MIS[[#This Row],[LTP]]*MIS[[#This Row],[OrderQuantity]]</f>
        <v>12656.25</v>
      </c>
      <c r="AG4064">
        <f>IF(MIS[[#This Row],[OrderSide]]="SELL",MIS[[#This Row],[VALUE]]-MIS[[#This Row],[LIVE_VALUE]],MIS[[#This Row],[LIVE_VALUE]]-MIS[[#This Row],[VALUE]])</f>
        <v>337.5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4" t="str">
        <f>MIS[[#This Row],[TRADING SYMBOL]]</f>
        <v>NIFTY2552225000CE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VWAP</v>
      </c>
      <c r="AL4064" t="str">
        <f>MIS[[#This Row],[Broker]]</f>
        <v>AR</v>
      </c>
      <c r="AM4064" t="str">
        <f>MIS[[#This Row],[ClientID]]</f>
        <v>JPF1K163</v>
      </c>
    </row>
    <row r="4065" spans="1:39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168.75</v>
      </c>
      <c r="AE4065">
        <f>MIS[[#This Row],[OrderAverageTradedPrice]]*MIS[[#This Row],[OrderQuantity]]</f>
        <v>25998.75</v>
      </c>
      <c r="AF4065">
        <f>MIS[[#This Row],[LTP]]*MIS[[#This Row],[OrderQuantity]]</f>
        <v>25312.5</v>
      </c>
      <c r="AG4065">
        <f>IF(MIS[[#This Row],[OrderSide]]="SELL",MIS[[#This Row],[VALUE]]-MIS[[#This Row],[LIVE_VALUE]],MIS[[#This Row],[LIVE_VALUE]]-MIS[[#This Row],[VALUE]])</f>
        <v>686.25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5" t="str">
        <f>MIS[[#This Row],[TRADING SYMBOL]]</f>
        <v>NIFTY2552225000CE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VWAP</v>
      </c>
      <c r="AL4065" t="str">
        <f>MIS[[#This Row],[Broker]]</f>
        <v>AR</v>
      </c>
      <c r="AM4065" t="str">
        <f>MIS[[#This Row],[ClientID]]</f>
        <v>JPF1M118</v>
      </c>
    </row>
    <row r="4066" spans="1:39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168.75</v>
      </c>
      <c r="AE4066">
        <f>MIS[[#This Row],[OrderAverageTradedPrice]]*MIS[[#This Row],[OrderQuantity]]</f>
        <v>25995</v>
      </c>
      <c r="AF4066">
        <f>MIS[[#This Row],[LTP]]*MIS[[#This Row],[OrderQuantity]]</f>
        <v>25312.5</v>
      </c>
      <c r="AG4066">
        <f>IF(MIS[[#This Row],[OrderSide]]="SELL",MIS[[#This Row],[VALUE]]-MIS[[#This Row],[LIVE_VALUE]],MIS[[#This Row],[LIVE_VALUE]]-MIS[[#This Row],[VALUE]])</f>
        <v>682.5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6" t="str">
        <f>MIS[[#This Row],[TRADING SYMBOL]]</f>
        <v>NIFTY2552225000CE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VWAP</v>
      </c>
      <c r="AL4066" t="str">
        <f>MIS[[#This Row],[Broker]]</f>
        <v>AR</v>
      </c>
      <c r="AM4066" t="str">
        <f>MIS[[#This Row],[ClientID]]</f>
        <v>JPF1M174</v>
      </c>
    </row>
    <row r="4067" spans="1:39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168.75</v>
      </c>
      <c r="AE4067">
        <f>MIS[[#This Row],[OrderAverageTradedPrice]]*MIS[[#This Row],[OrderQuantity]]</f>
        <v>12997.5</v>
      </c>
      <c r="AF4067">
        <f>MIS[[#This Row],[LTP]]*MIS[[#This Row],[OrderQuantity]]</f>
        <v>12656.25</v>
      </c>
      <c r="AG4067">
        <f>IF(MIS[[#This Row],[OrderSide]]="SELL",MIS[[#This Row],[VALUE]]-MIS[[#This Row],[LIVE_VALUE]],MIS[[#This Row],[LIVE_VALUE]]-MIS[[#This Row],[VALUE]])</f>
        <v>341.25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7" t="str">
        <f>MIS[[#This Row],[TRADING SYMBOL]]</f>
        <v>NIFTY2552225000CE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VWAP</v>
      </c>
      <c r="AL4067" t="str">
        <f>MIS[[#This Row],[Broker]]</f>
        <v>AR</v>
      </c>
      <c r="AM4067" t="str">
        <f>MIS[[#This Row],[ClientID]]</f>
        <v>JPF1N167</v>
      </c>
    </row>
    <row r="4068" spans="1:39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168.75</v>
      </c>
      <c r="AE4068">
        <f>MIS[[#This Row],[OrderAverageTradedPrice]]*MIS[[#This Row],[OrderQuantity]]</f>
        <v>25987.5</v>
      </c>
      <c r="AF4068">
        <f>MIS[[#This Row],[LTP]]*MIS[[#This Row],[OrderQuantity]]</f>
        <v>25312.5</v>
      </c>
      <c r="AG4068">
        <f>IF(MIS[[#This Row],[OrderSide]]="SELL",MIS[[#This Row],[VALUE]]-MIS[[#This Row],[LIVE_VALUE]],MIS[[#This Row],[LIVE_VALUE]]-MIS[[#This Row],[VALUE]])</f>
        <v>675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8" t="str">
        <f>MIS[[#This Row],[TRADING SYMBOL]]</f>
        <v>NIFTY2552225000CE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VWAP</v>
      </c>
      <c r="AL4068" t="str">
        <f>MIS[[#This Row],[Broker]]</f>
        <v>AR</v>
      </c>
      <c r="AM4068" t="str">
        <f>MIS[[#This Row],[ClientID]]</f>
        <v>JPF1P111</v>
      </c>
    </row>
    <row r="4069" spans="1:39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168.75</v>
      </c>
      <c r="AE4069">
        <f>MIS[[#This Row],[OrderAverageTradedPrice]]*MIS[[#This Row],[OrderQuantity]]</f>
        <v>12993.75</v>
      </c>
      <c r="AF4069">
        <f>MIS[[#This Row],[LTP]]*MIS[[#This Row],[OrderQuantity]]</f>
        <v>12656.25</v>
      </c>
      <c r="AG4069">
        <f>IF(MIS[[#This Row],[OrderSide]]="SELL",MIS[[#This Row],[VALUE]]-MIS[[#This Row],[LIVE_VALUE]],MIS[[#This Row],[LIVE_VALUE]]-MIS[[#This Row],[VALUE]])</f>
        <v>337.5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9" t="str">
        <f>MIS[[#This Row],[TRADING SYMBOL]]</f>
        <v>NIFTY2552225000CE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VWAP</v>
      </c>
      <c r="AL4069" t="str">
        <f>MIS[[#This Row],[Broker]]</f>
        <v>AR</v>
      </c>
      <c r="AM4069" t="str">
        <f>MIS[[#This Row],[ClientID]]</f>
        <v>JPF1P112</v>
      </c>
    </row>
    <row r="4070" spans="1:39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168.75</v>
      </c>
      <c r="AE4070">
        <f>MIS[[#This Row],[OrderAverageTradedPrice]]*MIS[[#This Row],[OrderQuantity]]</f>
        <v>26002.5</v>
      </c>
      <c r="AF4070">
        <f>MIS[[#This Row],[LTP]]*MIS[[#This Row],[OrderQuantity]]</f>
        <v>25312.5</v>
      </c>
      <c r="AG4070">
        <f>IF(MIS[[#This Row],[OrderSide]]="SELL",MIS[[#This Row],[VALUE]]-MIS[[#This Row],[LIVE_VALUE]],MIS[[#This Row],[LIVE_VALUE]]-MIS[[#This Row],[VALUE]])</f>
        <v>690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0" t="str">
        <f>MIS[[#This Row],[TRADING SYMBOL]]</f>
        <v>NIFTY2552225000CE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VWAP</v>
      </c>
      <c r="AL4070" t="str">
        <f>MIS[[#This Row],[Broker]]</f>
        <v>AR</v>
      </c>
      <c r="AM4070" t="str">
        <f>MIS[[#This Row],[ClientID]]</f>
        <v>JPF1P170</v>
      </c>
    </row>
    <row r="4071" spans="1:39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168.75</v>
      </c>
      <c r="AE4071">
        <f>MIS[[#This Row],[OrderAverageTradedPrice]]*MIS[[#This Row],[OrderQuantity]]</f>
        <v>13008.75</v>
      </c>
      <c r="AF4071">
        <f>MIS[[#This Row],[LTP]]*MIS[[#This Row],[OrderQuantity]]</f>
        <v>12656.25</v>
      </c>
      <c r="AG4071">
        <f>IF(MIS[[#This Row],[OrderSide]]="SELL",MIS[[#This Row],[VALUE]]-MIS[[#This Row],[LIVE_VALUE]],MIS[[#This Row],[LIVE_VALUE]]-MIS[[#This Row],[VALUE]])</f>
        <v>352.5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1" t="str">
        <f>MIS[[#This Row],[TRADING SYMBOL]]</f>
        <v>NIFTY2552225000CE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VWAP</v>
      </c>
      <c r="AL4071" t="str">
        <f>MIS[[#This Row],[Broker]]</f>
        <v>AR</v>
      </c>
      <c r="AM4071" t="str">
        <f>MIS[[#This Row],[ClientID]]</f>
        <v>JPF1R194</v>
      </c>
    </row>
    <row r="4072" spans="1:39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168.75</v>
      </c>
      <c r="AE4072">
        <f>MIS[[#This Row],[OrderAverageTradedPrice]]*MIS[[#This Row],[OrderQuantity]]</f>
        <v>12993.75</v>
      </c>
      <c r="AF4072">
        <f>MIS[[#This Row],[LTP]]*MIS[[#This Row],[OrderQuantity]]</f>
        <v>12656.25</v>
      </c>
      <c r="AG4072">
        <f>IF(MIS[[#This Row],[OrderSide]]="SELL",MIS[[#This Row],[VALUE]]-MIS[[#This Row],[LIVE_VALUE]],MIS[[#This Row],[LIVE_VALUE]]-MIS[[#This Row],[VALUE]])</f>
        <v>337.5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2" t="str">
        <f>MIS[[#This Row],[TRADING SYMBOL]]</f>
        <v>NIFTY2552225000CE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VWAP</v>
      </c>
      <c r="AL4072" t="str">
        <f>MIS[[#This Row],[Broker]]</f>
        <v>AR</v>
      </c>
      <c r="AM4072" t="str">
        <f>MIS[[#This Row],[ClientID]]</f>
        <v>JPF1S104</v>
      </c>
    </row>
    <row r="4073" spans="1:39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168.75</v>
      </c>
      <c r="AE4073">
        <f>MIS[[#This Row],[OrderAverageTradedPrice]]*MIS[[#This Row],[OrderQuantity]]</f>
        <v>26002.5</v>
      </c>
      <c r="AF4073">
        <f>MIS[[#This Row],[LTP]]*MIS[[#This Row],[OrderQuantity]]</f>
        <v>25312.5</v>
      </c>
      <c r="AG4073">
        <f>IF(MIS[[#This Row],[OrderSide]]="SELL",MIS[[#This Row],[VALUE]]-MIS[[#This Row],[LIVE_VALUE]],MIS[[#This Row],[LIVE_VALUE]]-MIS[[#This Row],[VALUE]])</f>
        <v>690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3" t="str">
        <f>MIS[[#This Row],[TRADING SYMBOL]]</f>
        <v>NIFTY2552225000CE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VWAP</v>
      </c>
      <c r="AL4073" t="str">
        <f>MIS[[#This Row],[Broker]]</f>
        <v>AR</v>
      </c>
      <c r="AM4073" t="str">
        <f>MIS[[#This Row],[ClientID]]</f>
        <v>JPF1S138</v>
      </c>
    </row>
    <row r="4074" spans="1:39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168.75</v>
      </c>
      <c r="AE4074">
        <f>MIS[[#This Row],[OrderAverageTradedPrice]]*MIS[[#This Row],[OrderQuantity]]</f>
        <v>13012.5</v>
      </c>
      <c r="AF4074">
        <f>MIS[[#This Row],[LTP]]*MIS[[#This Row],[OrderQuantity]]</f>
        <v>12656.25</v>
      </c>
      <c r="AG4074">
        <f>IF(MIS[[#This Row],[OrderSide]]="SELL",MIS[[#This Row],[VALUE]]-MIS[[#This Row],[LIVE_VALUE]],MIS[[#This Row],[LIVE_VALUE]]-MIS[[#This Row],[VALUE]])</f>
        <v>356.25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4" t="str">
        <f>MIS[[#This Row],[TRADING SYMBOL]]</f>
        <v>NIFTY2552225000CE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VWAP</v>
      </c>
      <c r="AL4074" t="str">
        <f>MIS[[#This Row],[Broker]]</f>
        <v>AR</v>
      </c>
      <c r="AM4074" t="str">
        <f>MIS[[#This Row],[ClientID]]</f>
        <v>JPF1S210</v>
      </c>
    </row>
    <row r="4075" spans="1:39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168.75</v>
      </c>
      <c r="AE4075">
        <f>MIS[[#This Row],[OrderAverageTradedPrice]]*MIS[[#This Row],[OrderQuantity]]</f>
        <v>26010</v>
      </c>
      <c r="AF4075">
        <f>MIS[[#This Row],[LTP]]*MIS[[#This Row],[OrderQuantity]]</f>
        <v>25312.5</v>
      </c>
      <c r="AG4075">
        <f>IF(MIS[[#This Row],[OrderSide]]="SELL",MIS[[#This Row],[VALUE]]-MIS[[#This Row],[LIVE_VALUE]],MIS[[#This Row],[LIVE_VALUE]]-MIS[[#This Row],[VALUE]])</f>
        <v>697.5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5" t="str">
        <f>MIS[[#This Row],[TRADING SYMBOL]]</f>
        <v>NIFTY2552225000CE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VWAP</v>
      </c>
      <c r="AL4075" t="str">
        <f>MIS[[#This Row],[Broker]]</f>
        <v>AR</v>
      </c>
      <c r="AM4075" t="str">
        <f>MIS[[#This Row],[ClientID]]</f>
        <v>JPF1S218</v>
      </c>
    </row>
    <row r="4076" spans="1:39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168.75</v>
      </c>
      <c r="AE4076">
        <f>MIS[[#This Row],[OrderAverageTradedPrice]]*MIS[[#This Row],[OrderQuantity]]</f>
        <v>25987.5</v>
      </c>
      <c r="AF4076">
        <f>MIS[[#This Row],[LTP]]*MIS[[#This Row],[OrderQuantity]]</f>
        <v>25312.5</v>
      </c>
      <c r="AG4076">
        <f>IF(MIS[[#This Row],[OrderSide]]="SELL",MIS[[#This Row],[VALUE]]-MIS[[#This Row],[LIVE_VALUE]],MIS[[#This Row],[LIVE_VALUE]]-MIS[[#This Row],[VALUE]])</f>
        <v>675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6" t="str">
        <f>MIS[[#This Row],[TRADING SYMBOL]]</f>
        <v>NIFTY2552225000CE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VWAP</v>
      </c>
      <c r="AL4076" t="str">
        <f>MIS[[#This Row],[Broker]]</f>
        <v>AR</v>
      </c>
      <c r="AM4076" t="str">
        <f>MIS[[#This Row],[ClientID]]</f>
        <v>JPF1V101</v>
      </c>
    </row>
    <row r="4077" spans="1:39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168.75</v>
      </c>
      <c r="AE4077">
        <f>MIS[[#This Row],[OrderAverageTradedPrice]]*MIS[[#This Row],[OrderQuantity]]</f>
        <v>25995</v>
      </c>
      <c r="AF4077">
        <f>MIS[[#This Row],[LTP]]*MIS[[#This Row],[OrderQuantity]]</f>
        <v>25312.5</v>
      </c>
      <c r="AG4077">
        <f>IF(MIS[[#This Row],[OrderSide]]="SELL",MIS[[#This Row],[VALUE]]-MIS[[#This Row],[LIVE_VALUE]],MIS[[#This Row],[LIVE_VALUE]]-MIS[[#This Row],[VALUE]])</f>
        <v>682.5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7" t="str">
        <f>MIS[[#This Row],[TRADING SYMBOL]]</f>
        <v>NIFTY2552225000CE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VWAP</v>
      </c>
      <c r="AL4077" t="str">
        <f>MIS[[#This Row],[Broker]]</f>
        <v>AR</v>
      </c>
      <c r="AM4077" t="str">
        <f>MIS[[#This Row],[ClientID]]</f>
        <v>JPF1V179</v>
      </c>
    </row>
    <row r="4078" spans="1:39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168.75</v>
      </c>
      <c r="AE4078">
        <f>MIS[[#This Row],[OrderAverageTradedPrice]]*MIS[[#This Row],[OrderQuantity]]</f>
        <v>141847.49999999948</v>
      </c>
      <c r="AF4078">
        <f>MIS[[#This Row],[LTP]]*MIS[[#This Row],[OrderQuantity]]</f>
        <v>139218.75</v>
      </c>
      <c r="AG4078">
        <f>IF(MIS[[#This Row],[OrderSide]]="SELL",MIS[[#This Row],[VALUE]]-MIS[[#This Row],[LIVE_VALUE]],MIS[[#This Row],[LIVE_VALUE]]-MIS[[#This Row],[VALUE]])</f>
        <v>2628.7499999994761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8" t="str">
        <f>MIS[[#This Row],[TRADING SYMBOL]]</f>
        <v>NIFTY2552225000CE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VWAP</v>
      </c>
      <c r="AL4078" t="str">
        <f>MIS[[#This Row],[Broker]]</f>
        <v>AR</v>
      </c>
      <c r="AM4078" t="str">
        <f>MIS[[#This Row],[ClientID]]</f>
        <v>JPF1A235</v>
      </c>
    </row>
    <row r="4079" spans="1:39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168.75</v>
      </c>
      <c r="AE4079">
        <f>MIS[[#This Row],[OrderAverageTradedPrice]]*MIS[[#This Row],[OrderQuantity]]</f>
        <v>116309.99999999991</v>
      </c>
      <c r="AF4079">
        <f>MIS[[#This Row],[LTP]]*MIS[[#This Row],[OrderQuantity]]</f>
        <v>113906.25</v>
      </c>
      <c r="AG4079">
        <f>IF(MIS[[#This Row],[OrderSide]]="SELL",MIS[[#This Row],[VALUE]]-MIS[[#This Row],[LIVE_VALUE]],MIS[[#This Row],[LIVE_VALUE]]-MIS[[#This Row],[VALUE]])</f>
        <v>2403.7499999999127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9" t="str">
        <f>MIS[[#This Row],[TRADING SYMBOL]]</f>
        <v>NIFTY2552225000CE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VWAP</v>
      </c>
      <c r="AL4079" t="str">
        <f>MIS[[#This Row],[Broker]]</f>
        <v>AR</v>
      </c>
      <c r="AM4079" t="str">
        <f>MIS[[#This Row],[ClientID]]</f>
        <v>GDLP1S332</v>
      </c>
    </row>
    <row r="4080" spans="1:39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281</v>
      </c>
      <c r="AE4080">
        <f>MIS[[#This Row],[OrderAverageTradedPrice]]*MIS[[#This Row],[OrderQuantity]]</f>
        <v>25160</v>
      </c>
      <c r="AF4080">
        <f>MIS[[#This Row],[LTP]]*MIS[[#This Row],[OrderQuantity]]</f>
        <v>22480</v>
      </c>
      <c r="AG4080">
        <f>IF(MIS[[#This Row],[OrderSide]]="SELL",MIS[[#This Row],[VALUE]]-MIS[[#This Row],[LIVE_VALUE]],MIS[[#This Row],[LIVE_VALUE]]-MIS[[#This Row],[VALUE]])</f>
        <v>2680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0" t="str">
        <f>MIS[[#This Row],[TRADING SYMBOL]]</f>
        <v>SENSEX2552082400CE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XYT</v>
      </c>
      <c r="AL4080" t="str">
        <f>MIS[[#This Row],[Broker]]</f>
        <v>AR</v>
      </c>
      <c r="AM4080" t="str">
        <f>MIS[[#This Row],[ClientID]]</f>
        <v>GDLP1S332</v>
      </c>
    </row>
    <row r="4081" spans="1:39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281</v>
      </c>
      <c r="AE4081">
        <f>MIS[[#This Row],[OrderAverageTradedPrice]]*MIS[[#This Row],[OrderQuantity]]</f>
        <v>6292</v>
      </c>
      <c r="AF4081">
        <f>MIS[[#This Row],[LTP]]*MIS[[#This Row],[OrderQuantity]]</f>
        <v>5620</v>
      </c>
      <c r="AG4081">
        <f>IF(MIS[[#This Row],[OrderSide]]="SELL",MIS[[#This Row],[VALUE]]-MIS[[#This Row],[LIVE_VALUE]],MIS[[#This Row],[LIVE_VALUE]]-MIS[[#This Row],[VALUE]])</f>
        <v>672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1" t="str">
        <f>MIS[[#This Row],[TRADING SYMBOL]]</f>
        <v>SENSEX2552082400CE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XYT</v>
      </c>
      <c r="AL4081" t="str">
        <f>MIS[[#This Row],[Broker]]</f>
        <v>AR</v>
      </c>
      <c r="AM4081" t="str">
        <f>MIS[[#This Row],[ClientID]]</f>
        <v>JPF1A121</v>
      </c>
    </row>
    <row r="4082" spans="1:39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168.75</v>
      </c>
      <c r="AE4082">
        <f>MIS[[#This Row],[OrderAverageTradedPrice]]*MIS[[#This Row],[OrderQuantity]]</f>
        <v>12907.5</v>
      </c>
      <c r="AF4082">
        <f>MIS[[#This Row],[LTP]]*MIS[[#This Row],[OrderQuantity]]</f>
        <v>12656.25</v>
      </c>
      <c r="AG4082">
        <f>IF(MIS[[#This Row],[OrderSide]]="SELL",MIS[[#This Row],[VALUE]]-MIS[[#This Row],[LIVE_VALUE]],MIS[[#This Row],[LIVE_VALUE]]-MIS[[#This Row],[VALUE]])</f>
        <v>251.25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2" t="str">
        <f>MIS[[#This Row],[TRADING SYMBOL]]</f>
        <v>NIFTY2552225000CE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VWAP</v>
      </c>
      <c r="AL4082" t="str">
        <f>MIS[[#This Row],[Broker]]</f>
        <v>AR</v>
      </c>
      <c r="AM4082" t="str">
        <f>MIS[[#This Row],[ClientID]]</f>
        <v>JPF1A122</v>
      </c>
    </row>
    <row r="4083" spans="1:39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281</v>
      </c>
      <c r="AE4083">
        <f>MIS[[#This Row],[OrderAverageTradedPrice]]*MIS[[#This Row],[OrderQuantity]]</f>
        <v>6293</v>
      </c>
      <c r="AF4083">
        <f>MIS[[#This Row],[LTP]]*MIS[[#This Row],[OrderQuantity]]</f>
        <v>5620</v>
      </c>
      <c r="AG4083">
        <f>IF(MIS[[#This Row],[OrderSide]]="SELL",MIS[[#This Row],[VALUE]]-MIS[[#This Row],[LIVE_VALUE]],MIS[[#This Row],[LIVE_VALUE]]-MIS[[#This Row],[VALUE]])</f>
        <v>673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3" t="str">
        <f>MIS[[#This Row],[TRADING SYMBOL]]</f>
        <v>SENSEX2552082400CE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XYT</v>
      </c>
      <c r="AL4083" t="str">
        <f>MIS[[#This Row],[Broker]]</f>
        <v>AR</v>
      </c>
      <c r="AM4083" t="str">
        <f>MIS[[#This Row],[ClientID]]</f>
        <v>JPF1A122</v>
      </c>
    </row>
    <row r="4084" spans="1:39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168.75</v>
      </c>
      <c r="AE4084">
        <f>MIS[[#This Row],[OrderAverageTradedPrice]]*MIS[[#This Row],[OrderQuantity]]</f>
        <v>12832.5</v>
      </c>
      <c r="AF4084">
        <f>MIS[[#This Row],[LTP]]*MIS[[#This Row],[OrderQuantity]]</f>
        <v>12656.25</v>
      </c>
      <c r="AG4084">
        <f>IF(MIS[[#This Row],[OrderSide]]="SELL",MIS[[#This Row],[VALUE]]-MIS[[#This Row],[LIVE_VALUE]],MIS[[#This Row],[LIVE_VALUE]]-MIS[[#This Row],[VALUE]])</f>
        <v>176.25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4" t="str">
        <f>MIS[[#This Row],[TRADING SYMBOL]]</f>
        <v>NIFTY2552225000CE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VWAP</v>
      </c>
      <c r="AL4084" t="str">
        <f>MIS[[#This Row],[Broker]]</f>
        <v>AR</v>
      </c>
      <c r="AM4084" t="str">
        <f>MIS[[#This Row],[ClientID]]</f>
        <v>JPF1A206</v>
      </c>
    </row>
    <row r="4085" spans="1:39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168.75</v>
      </c>
      <c r="AE4085">
        <f>MIS[[#This Row],[OrderAverageTradedPrice]]*MIS[[#This Row],[OrderQuantity]]</f>
        <v>309528.74999999878</v>
      </c>
      <c r="AF4085">
        <f>MIS[[#This Row],[LTP]]*MIS[[#This Row],[OrderQuantity]]</f>
        <v>303750</v>
      </c>
      <c r="AG4085">
        <f>IF(MIS[[#This Row],[OrderSide]]="SELL",MIS[[#This Row],[VALUE]]-MIS[[#This Row],[LIVE_VALUE]],MIS[[#This Row],[LIVE_VALUE]]-MIS[[#This Row],[VALUE]])</f>
        <v>5778.7499999987776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5" t="str">
        <f>MIS[[#This Row],[TRADING SYMBOL]]</f>
        <v>NIFTY2552225000CE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VWAP</v>
      </c>
      <c r="AL4085" t="str">
        <f>MIS[[#This Row],[Broker]]</f>
        <v>AR</v>
      </c>
      <c r="AM4085" t="str">
        <f>MIS[[#This Row],[ClientID]]</f>
        <v>JPF1A207</v>
      </c>
    </row>
    <row r="4086" spans="1:39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168.75</v>
      </c>
      <c r="AE4086">
        <f>MIS[[#This Row],[OrderAverageTradedPrice]]*MIS[[#This Row],[OrderQuantity]]</f>
        <v>25657.5</v>
      </c>
      <c r="AF4086">
        <f>MIS[[#This Row],[LTP]]*MIS[[#This Row],[OrderQuantity]]</f>
        <v>25312.5</v>
      </c>
      <c r="AG4086">
        <f>IF(MIS[[#This Row],[OrderSide]]="SELL",MIS[[#This Row],[VALUE]]-MIS[[#This Row],[LIVE_VALUE]],MIS[[#This Row],[LIVE_VALUE]]-MIS[[#This Row],[VALUE]])</f>
        <v>345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6" t="str">
        <f>MIS[[#This Row],[TRADING SYMBOL]]</f>
        <v>NIFTY2552225000CE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VWAP</v>
      </c>
      <c r="AL4086" t="str">
        <f>MIS[[#This Row],[Broker]]</f>
        <v>AR</v>
      </c>
      <c r="AM4086" t="str">
        <f>MIS[[#This Row],[ClientID]]</f>
        <v>JPF1A207</v>
      </c>
    </row>
    <row r="4087" spans="1:39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281</v>
      </c>
      <c r="AE4087">
        <f>MIS[[#This Row],[OrderAverageTradedPrice]]*MIS[[#This Row],[OrderQuantity]]</f>
        <v>75477</v>
      </c>
      <c r="AF4087">
        <f>MIS[[#This Row],[LTP]]*MIS[[#This Row],[OrderQuantity]]</f>
        <v>67440</v>
      </c>
      <c r="AG4087">
        <f>IF(MIS[[#This Row],[OrderSide]]="SELL",MIS[[#This Row],[VALUE]]-MIS[[#This Row],[LIVE_VALUE]],MIS[[#This Row],[LIVE_VALUE]]-MIS[[#This Row],[VALUE]])</f>
        <v>8037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7" t="str">
        <f>MIS[[#This Row],[TRADING SYMBOL]]</f>
        <v>SENSEX2552082400CE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XYT</v>
      </c>
      <c r="AL4087" t="str">
        <f>MIS[[#This Row],[Broker]]</f>
        <v>AR</v>
      </c>
      <c r="AM4087" t="str">
        <f>MIS[[#This Row],[ClientID]]</f>
        <v>JPF1A207</v>
      </c>
    </row>
    <row r="4088" spans="1:39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168.75</v>
      </c>
      <c r="AE4088">
        <f>MIS[[#This Row],[OrderAverageTradedPrice]]*MIS[[#This Row],[OrderQuantity]]</f>
        <v>12900</v>
      </c>
      <c r="AF4088">
        <f>MIS[[#This Row],[LTP]]*MIS[[#This Row],[OrderQuantity]]</f>
        <v>12656.25</v>
      </c>
      <c r="AG4088">
        <f>IF(MIS[[#This Row],[OrderSide]]="SELL",MIS[[#This Row],[VALUE]]-MIS[[#This Row],[LIVE_VALUE]],MIS[[#This Row],[LIVE_VALUE]]-MIS[[#This Row],[VALUE]])</f>
        <v>243.75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8" t="str">
        <f>MIS[[#This Row],[TRADING SYMBOL]]</f>
        <v>NIFTY2552225000CE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VWAP</v>
      </c>
      <c r="AL4088" t="str">
        <f>MIS[[#This Row],[Broker]]</f>
        <v>AR</v>
      </c>
      <c r="AM4088" t="str">
        <f>MIS[[#This Row],[ClientID]]</f>
        <v>JPF1A208</v>
      </c>
    </row>
    <row r="4089" spans="1:39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281</v>
      </c>
      <c r="AE4089">
        <f>MIS[[#This Row],[OrderAverageTradedPrice]]*MIS[[#This Row],[OrderQuantity]]</f>
        <v>6294</v>
      </c>
      <c r="AF4089">
        <f>MIS[[#This Row],[LTP]]*MIS[[#This Row],[OrderQuantity]]</f>
        <v>5620</v>
      </c>
      <c r="AG4089">
        <f>IF(MIS[[#This Row],[OrderSide]]="SELL",MIS[[#This Row],[VALUE]]-MIS[[#This Row],[LIVE_VALUE]],MIS[[#This Row],[LIVE_VALUE]]-MIS[[#This Row],[VALUE]])</f>
        <v>674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9" t="str">
        <f>MIS[[#This Row],[TRADING SYMBOL]]</f>
        <v>SENSEX2552082400CE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XYT</v>
      </c>
      <c r="AL4089" t="str">
        <f>MIS[[#This Row],[Broker]]</f>
        <v>AR</v>
      </c>
      <c r="AM4089" t="str">
        <f>MIS[[#This Row],[ClientID]]</f>
        <v>JPF1A208</v>
      </c>
    </row>
    <row r="4090" spans="1:39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281</v>
      </c>
      <c r="AE4090">
        <f>MIS[[#This Row],[OrderAverageTradedPrice]]*MIS[[#This Row],[OrderQuantity]]</f>
        <v>31473</v>
      </c>
      <c r="AF4090">
        <f>MIS[[#This Row],[LTP]]*MIS[[#This Row],[OrderQuantity]]</f>
        <v>28100</v>
      </c>
      <c r="AG4090">
        <f>IF(MIS[[#This Row],[OrderSide]]="SELL",MIS[[#This Row],[VALUE]]-MIS[[#This Row],[LIVE_VALUE]],MIS[[#This Row],[LIVE_VALUE]]-MIS[[#This Row],[VALUE]])</f>
        <v>3373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0" t="str">
        <f>MIS[[#This Row],[TRADING SYMBOL]]</f>
        <v>SENSEX2552082400CE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XYT</v>
      </c>
      <c r="AL4090" t="str">
        <f>MIS[[#This Row],[Broker]]</f>
        <v>AR</v>
      </c>
      <c r="AM4090" t="str">
        <f>MIS[[#This Row],[ClientID]]</f>
        <v>JPF1A235</v>
      </c>
    </row>
    <row r="4091" spans="1:39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168.75</v>
      </c>
      <c r="AE4091">
        <f>MIS[[#This Row],[OrderAverageTradedPrice]]*MIS[[#This Row],[OrderQuantity]]</f>
        <v>103215</v>
      </c>
      <c r="AF4091">
        <f>MIS[[#This Row],[LTP]]*MIS[[#This Row],[OrderQuantity]]</f>
        <v>101250</v>
      </c>
      <c r="AG4091">
        <f>IF(MIS[[#This Row],[OrderSide]]="SELL",MIS[[#This Row],[VALUE]]-MIS[[#This Row],[LIVE_VALUE]],MIS[[#This Row],[LIVE_VALUE]]-MIS[[#This Row],[VALUE]])</f>
        <v>1965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1" t="str">
        <f>MIS[[#This Row],[TRADING SYMBOL]]</f>
        <v>NIFTY2552225000CE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VWAP</v>
      </c>
      <c r="AL4091" t="str">
        <f>MIS[[#This Row],[Broker]]</f>
        <v>AR</v>
      </c>
      <c r="AM4091" t="str">
        <f>MIS[[#This Row],[ClientID]]</f>
        <v>JPF1D108</v>
      </c>
    </row>
    <row r="4092" spans="1:39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281</v>
      </c>
      <c r="AE4092">
        <f>MIS[[#This Row],[OrderAverageTradedPrice]]*MIS[[#This Row],[OrderQuantity]]</f>
        <v>25173</v>
      </c>
      <c r="AF4092">
        <f>MIS[[#This Row],[LTP]]*MIS[[#This Row],[OrderQuantity]]</f>
        <v>22480</v>
      </c>
      <c r="AG4092">
        <f>IF(MIS[[#This Row],[OrderSide]]="SELL",MIS[[#This Row],[VALUE]]-MIS[[#This Row],[LIVE_VALUE]],MIS[[#This Row],[LIVE_VALUE]]-MIS[[#This Row],[VALUE]])</f>
        <v>2693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2" t="str">
        <f>MIS[[#This Row],[TRADING SYMBOL]]</f>
        <v>SENSEX2552082400CE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XYT</v>
      </c>
      <c r="AL4092" t="str">
        <f>MIS[[#This Row],[Broker]]</f>
        <v>AR</v>
      </c>
      <c r="AM4092" t="str">
        <f>MIS[[#This Row],[ClientID]]</f>
        <v>JPF1D108</v>
      </c>
    </row>
    <row r="4093" spans="1:39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281</v>
      </c>
      <c r="AE4093">
        <f>MIS[[#This Row],[OrderAverageTradedPrice]]*MIS[[#This Row],[OrderQuantity]]</f>
        <v>6293</v>
      </c>
      <c r="AF4093">
        <f>MIS[[#This Row],[LTP]]*MIS[[#This Row],[OrderQuantity]]</f>
        <v>5620</v>
      </c>
      <c r="AG4093">
        <f>IF(MIS[[#This Row],[OrderSide]]="SELL",MIS[[#This Row],[VALUE]]-MIS[[#This Row],[LIVE_VALUE]],MIS[[#This Row],[LIVE_VALUE]]-MIS[[#This Row],[VALUE]])</f>
        <v>673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3" t="str">
        <f>MIS[[#This Row],[TRADING SYMBOL]]</f>
        <v>SENSEX2552082400CE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XYT</v>
      </c>
      <c r="AL4093" t="str">
        <f>MIS[[#This Row],[Broker]]</f>
        <v>AR</v>
      </c>
      <c r="AM4093" t="str">
        <f>MIS[[#This Row],[ClientID]]</f>
        <v>JPF1G159</v>
      </c>
    </row>
    <row r="4094" spans="1:39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168.75</v>
      </c>
      <c r="AE4094">
        <f>MIS[[#This Row],[OrderAverageTradedPrice]]*MIS[[#This Row],[OrderQuantity]]</f>
        <v>180146.24999999985</v>
      </c>
      <c r="AF4094">
        <f>MIS[[#This Row],[LTP]]*MIS[[#This Row],[OrderQuantity]]</f>
        <v>177187.5</v>
      </c>
      <c r="AG4094">
        <f>IF(MIS[[#This Row],[OrderSide]]="SELL",MIS[[#This Row],[VALUE]]-MIS[[#This Row],[LIVE_VALUE]],MIS[[#This Row],[LIVE_VALUE]]-MIS[[#This Row],[VALUE]])</f>
        <v>2958.7499999998545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4" t="str">
        <f>MIS[[#This Row],[TRADING SYMBOL]]</f>
        <v>NIFTY2552225000CE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VWAP</v>
      </c>
      <c r="AL4094" t="str">
        <f>MIS[[#This Row],[Broker]]</f>
        <v>AR</v>
      </c>
      <c r="AM4094" t="str">
        <f>MIS[[#This Row],[ClientID]]</f>
        <v>JPF1K110</v>
      </c>
    </row>
    <row r="4095" spans="1:39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281</v>
      </c>
      <c r="AE4095">
        <f>MIS[[#This Row],[OrderAverageTradedPrice]]*MIS[[#This Row],[OrderQuantity]]</f>
        <v>44034.999999999956</v>
      </c>
      <c r="AF4095">
        <f>MIS[[#This Row],[LTP]]*MIS[[#This Row],[OrderQuantity]]</f>
        <v>39340</v>
      </c>
      <c r="AG4095">
        <f>IF(MIS[[#This Row],[OrderSide]]="SELL",MIS[[#This Row],[VALUE]]-MIS[[#This Row],[LIVE_VALUE]],MIS[[#This Row],[LIVE_VALUE]]-MIS[[#This Row],[VALUE]])</f>
        <v>4694.9999999999563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5" t="str">
        <f>MIS[[#This Row],[TRADING SYMBOL]]</f>
        <v>SENSEX2552082400CE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XYT</v>
      </c>
      <c r="AL4095" t="str">
        <f>MIS[[#This Row],[Broker]]</f>
        <v>AR</v>
      </c>
      <c r="AM4095" t="str">
        <f>MIS[[#This Row],[ClientID]]</f>
        <v>JPF1K110</v>
      </c>
    </row>
    <row r="4096" spans="1:39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281</v>
      </c>
      <c r="AE4096">
        <f>MIS[[#This Row],[OrderAverageTradedPrice]]*MIS[[#This Row],[OrderQuantity]]</f>
        <v>6292</v>
      </c>
      <c r="AF4096">
        <f>MIS[[#This Row],[LTP]]*MIS[[#This Row],[OrderQuantity]]</f>
        <v>5620</v>
      </c>
      <c r="AG4096">
        <f>IF(MIS[[#This Row],[OrderSide]]="SELL",MIS[[#This Row],[VALUE]]-MIS[[#This Row],[LIVE_VALUE]],MIS[[#This Row],[LIVE_VALUE]]-MIS[[#This Row],[VALUE]])</f>
        <v>672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6" t="str">
        <f>MIS[[#This Row],[TRADING SYMBOL]]</f>
        <v>SENSEX2552082400CE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XYT</v>
      </c>
      <c r="AL4096" t="str">
        <f>MIS[[#This Row],[Broker]]</f>
        <v>AR</v>
      </c>
      <c r="AM4096" t="str">
        <f>MIS[[#This Row],[ClientID]]</f>
        <v>JPF1L102</v>
      </c>
    </row>
    <row r="4097" spans="1:39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168.75</v>
      </c>
      <c r="AE4097">
        <f>MIS[[#This Row],[OrderAverageTradedPrice]]*MIS[[#This Row],[OrderQuantity]]</f>
        <v>25800</v>
      </c>
      <c r="AF4097">
        <f>MIS[[#This Row],[LTP]]*MIS[[#This Row],[OrderQuantity]]</f>
        <v>25312.5</v>
      </c>
      <c r="AG4097">
        <f>IF(MIS[[#This Row],[OrderSide]]="SELL",MIS[[#This Row],[VALUE]]-MIS[[#This Row],[LIVE_VALUE]],MIS[[#This Row],[LIVE_VALUE]]-MIS[[#This Row],[VALUE]])</f>
        <v>487.5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7" t="str">
        <f>MIS[[#This Row],[TRADING SYMBOL]]</f>
        <v>NIFTY2552225000CE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VWAP</v>
      </c>
      <c r="AL4097" t="str">
        <f>MIS[[#This Row],[Broker]]</f>
        <v>AR</v>
      </c>
      <c r="AM4097" t="str">
        <f>MIS[[#This Row],[ClientID]]</f>
        <v>JPF1M106</v>
      </c>
    </row>
    <row r="4098" spans="1:39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281</v>
      </c>
      <c r="AE4098">
        <f>MIS[[#This Row],[OrderAverageTradedPrice]]*MIS[[#This Row],[OrderQuantity]]</f>
        <v>6294</v>
      </c>
      <c r="AF4098">
        <f>MIS[[#This Row],[LTP]]*MIS[[#This Row],[OrderQuantity]]</f>
        <v>5620</v>
      </c>
      <c r="AG4098">
        <f>IF(MIS[[#This Row],[OrderSide]]="SELL",MIS[[#This Row],[VALUE]]-MIS[[#This Row],[LIVE_VALUE]],MIS[[#This Row],[LIVE_VALUE]]-MIS[[#This Row],[VALUE]])</f>
        <v>674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8" t="str">
        <f>MIS[[#This Row],[TRADING SYMBOL]]</f>
        <v>SENSEX2552082400CE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XYT</v>
      </c>
      <c r="AL4098" t="str">
        <f>MIS[[#This Row],[Broker]]</f>
        <v>AR</v>
      </c>
      <c r="AM4098" t="str">
        <f>MIS[[#This Row],[ClientID]]</f>
        <v>JPF1M106</v>
      </c>
    </row>
    <row r="4099" spans="1:39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168.75</v>
      </c>
      <c r="AE4099">
        <f>MIS[[#This Row],[OrderAverageTradedPrice]]*MIS[[#This Row],[OrderQuantity]]</f>
        <v>89778.749999999549</v>
      </c>
      <c r="AF4099">
        <f>MIS[[#This Row],[LTP]]*MIS[[#This Row],[OrderQuantity]]</f>
        <v>88593.75</v>
      </c>
      <c r="AG4099">
        <f>IF(MIS[[#This Row],[OrderSide]]="SELL",MIS[[#This Row],[VALUE]]-MIS[[#This Row],[LIVE_VALUE]],MIS[[#This Row],[LIVE_VALUE]]-MIS[[#This Row],[VALUE]])</f>
        <v>1184.9999999995489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9" t="str">
        <f>MIS[[#This Row],[TRADING SYMBOL]]</f>
        <v>NIFTY2552225000CE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VWAP</v>
      </c>
      <c r="AL4099" t="str">
        <f>MIS[[#This Row],[Broker]]</f>
        <v>AR</v>
      </c>
      <c r="AM4099" t="str">
        <f>MIS[[#This Row],[ClientID]]</f>
        <v>JPF1M176</v>
      </c>
    </row>
    <row r="4100" spans="1:39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168.75</v>
      </c>
      <c r="AE4100">
        <f>MIS[[#This Row],[OrderAverageTradedPrice]]*MIS[[#This Row],[OrderQuantity]]</f>
        <v>77535</v>
      </c>
      <c r="AF4100">
        <f>MIS[[#This Row],[LTP]]*MIS[[#This Row],[OrderQuantity]]</f>
        <v>75937.5</v>
      </c>
      <c r="AG4100">
        <f>IF(MIS[[#This Row],[OrderSide]]="SELL",MIS[[#This Row],[VALUE]]-MIS[[#This Row],[LIVE_VALUE]],MIS[[#This Row],[LIVE_VALUE]]-MIS[[#This Row],[VALUE]])</f>
        <v>1597.5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0" t="str">
        <f>MIS[[#This Row],[TRADING SYMBOL]]</f>
        <v>NIFTY2552225000CE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VWAP</v>
      </c>
      <c r="AL4100" t="str">
        <f>MIS[[#This Row],[Broker]]</f>
        <v>AR</v>
      </c>
      <c r="AM4100" t="str">
        <f>MIS[[#This Row],[ClientID]]</f>
        <v>JPF1N117</v>
      </c>
    </row>
    <row r="4101" spans="1:39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281</v>
      </c>
      <c r="AE4101">
        <f>MIS[[#This Row],[OrderAverageTradedPrice]]*MIS[[#This Row],[OrderQuantity]]</f>
        <v>12579</v>
      </c>
      <c r="AF4101">
        <f>MIS[[#This Row],[LTP]]*MIS[[#This Row],[OrderQuantity]]</f>
        <v>11240</v>
      </c>
      <c r="AG4101">
        <f>IF(MIS[[#This Row],[OrderSide]]="SELL",MIS[[#This Row],[VALUE]]-MIS[[#This Row],[LIVE_VALUE]],MIS[[#This Row],[LIVE_VALUE]]-MIS[[#This Row],[VALUE]])</f>
        <v>1339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1" t="str">
        <f>MIS[[#This Row],[TRADING SYMBOL]]</f>
        <v>SENSEX2552082400CE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XYT</v>
      </c>
      <c r="AL4101" t="str">
        <f>MIS[[#This Row],[Broker]]</f>
        <v>AR</v>
      </c>
      <c r="AM4101" t="str">
        <f>MIS[[#This Row],[ClientID]]</f>
        <v>JPF1N171</v>
      </c>
    </row>
    <row r="4102" spans="1:39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168.75</v>
      </c>
      <c r="AE4102">
        <f>MIS[[#This Row],[OrderAverageTradedPrice]]*MIS[[#This Row],[OrderQuantity]]</f>
        <v>205882.5</v>
      </c>
      <c r="AF4102">
        <f>MIS[[#This Row],[LTP]]*MIS[[#This Row],[OrderQuantity]]</f>
        <v>202500</v>
      </c>
      <c r="AG4102">
        <f>IF(MIS[[#This Row],[OrderSide]]="SELL",MIS[[#This Row],[VALUE]]-MIS[[#This Row],[LIVE_VALUE]],MIS[[#This Row],[LIVE_VALUE]]-MIS[[#This Row],[VALUE]])</f>
        <v>3382.5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2" t="str">
        <f>MIS[[#This Row],[TRADING SYMBOL]]</f>
        <v>NIFTY2552225000CE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VWAP</v>
      </c>
      <c r="AL4102" t="str">
        <f>MIS[[#This Row],[Broker]]</f>
        <v>AR</v>
      </c>
      <c r="AM4102" t="str">
        <f>MIS[[#This Row],[ClientID]]</f>
        <v>JPF1N172</v>
      </c>
    </row>
    <row r="4103" spans="1:39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281</v>
      </c>
      <c r="AE4103">
        <f>MIS[[#This Row],[OrderAverageTradedPrice]]*MIS[[#This Row],[OrderQuantity]]</f>
        <v>50312</v>
      </c>
      <c r="AF4103">
        <f>MIS[[#This Row],[LTP]]*MIS[[#This Row],[OrderQuantity]]</f>
        <v>44960</v>
      </c>
      <c r="AG4103">
        <f>IF(MIS[[#This Row],[OrderSide]]="SELL",MIS[[#This Row],[VALUE]]-MIS[[#This Row],[LIVE_VALUE]],MIS[[#This Row],[LIVE_VALUE]]-MIS[[#This Row],[VALUE]])</f>
        <v>5352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3" t="str">
        <f>MIS[[#This Row],[TRADING SYMBOL]]</f>
        <v>SENSEX2552082400CE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XYT</v>
      </c>
      <c r="AL4103" t="str">
        <f>MIS[[#This Row],[Broker]]</f>
        <v>AR</v>
      </c>
      <c r="AM4103" t="str">
        <f>MIS[[#This Row],[ClientID]]</f>
        <v>JPF1N172</v>
      </c>
    </row>
    <row r="4104" spans="1:39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168.75</v>
      </c>
      <c r="AE4104">
        <f>MIS[[#This Row],[OrderAverageTradedPrice]]*MIS[[#This Row],[OrderQuantity]]</f>
        <v>25680</v>
      </c>
      <c r="AF4104">
        <f>MIS[[#This Row],[LTP]]*MIS[[#This Row],[OrderQuantity]]</f>
        <v>25312.5</v>
      </c>
      <c r="AG4104">
        <f>IF(MIS[[#This Row],[OrderSide]]="SELL",MIS[[#This Row],[VALUE]]-MIS[[#This Row],[LIVE_VALUE]],MIS[[#This Row],[LIVE_VALUE]]-MIS[[#This Row],[VALUE]])</f>
        <v>367.5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4" t="str">
        <f>MIS[[#This Row],[TRADING SYMBOL]]</f>
        <v>NIFTY2552225000CE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VWAP</v>
      </c>
      <c r="AL4104" t="str">
        <f>MIS[[#This Row],[Broker]]</f>
        <v>AR</v>
      </c>
      <c r="AM4104" t="str">
        <f>MIS[[#This Row],[ClientID]]</f>
        <v>JPF1N180</v>
      </c>
    </row>
    <row r="4105" spans="1:39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281</v>
      </c>
      <c r="AE4105">
        <f>MIS[[#This Row],[OrderAverageTradedPrice]]*MIS[[#This Row],[OrderQuantity]]</f>
        <v>6292</v>
      </c>
      <c r="AF4105">
        <f>MIS[[#This Row],[LTP]]*MIS[[#This Row],[OrderQuantity]]</f>
        <v>5620</v>
      </c>
      <c r="AG4105">
        <f>IF(MIS[[#This Row],[OrderSide]]="SELL",MIS[[#This Row],[VALUE]]-MIS[[#This Row],[LIVE_VALUE]],MIS[[#This Row],[LIVE_VALUE]]-MIS[[#This Row],[VALUE]])</f>
        <v>672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5" t="str">
        <f>MIS[[#This Row],[TRADING SYMBOL]]</f>
        <v>SENSEX2552082400CE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XYT</v>
      </c>
      <c r="AL4105" t="str">
        <f>MIS[[#This Row],[Broker]]</f>
        <v>AR</v>
      </c>
      <c r="AM4105" t="str">
        <f>MIS[[#This Row],[ClientID]]</f>
        <v>JPF1N180</v>
      </c>
    </row>
    <row r="4106" spans="1:39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168.75</v>
      </c>
      <c r="AE4106">
        <f>MIS[[#This Row],[OrderAverageTradedPrice]]*MIS[[#This Row],[OrderQuantity]]</f>
        <v>51465</v>
      </c>
      <c r="AF4106">
        <f>MIS[[#This Row],[LTP]]*MIS[[#This Row],[OrderQuantity]]</f>
        <v>50625</v>
      </c>
      <c r="AG4106">
        <f>IF(MIS[[#This Row],[OrderSide]]="SELL",MIS[[#This Row],[VALUE]]-MIS[[#This Row],[LIVE_VALUE]],MIS[[#This Row],[LIVE_VALUE]]-MIS[[#This Row],[VALUE]])</f>
        <v>840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6" t="str">
        <f>MIS[[#This Row],[TRADING SYMBOL]]</f>
        <v>NIFTY2552225000CE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VWAP</v>
      </c>
      <c r="AL4106" t="str">
        <f>MIS[[#This Row],[Broker]]</f>
        <v>AR</v>
      </c>
      <c r="AM4106" t="str">
        <f>MIS[[#This Row],[ClientID]]</f>
        <v>JPF1R123</v>
      </c>
    </row>
    <row r="4107" spans="1:39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168.75</v>
      </c>
      <c r="AE4107">
        <f>MIS[[#This Row],[OrderAverageTradedPrice]]*MIS[[#This Row],[OrderQuantity]]</f>
        <v>38700</v>
      </c>
      <c r="AF4107">
        <f>MIS[[#This Row],[LTP]]*MIS[[#This Row],[OrderQuantity]]</f>
        <v>37968.75</v>
      </c>
      <c r="AG4107">
        <f>IF(MIS[[#This Row],[OrderSide]]="SELL",MIS[[#This Row],[VALUE]]-MIS[[#This Row],[LIVE_VALUE]],MIS[[#This Row],[LIVE_VALUE]]-MIS[[#This Row],[VALUE]])</f>
        <v>731.25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7" t="str">
        <f>MIS[[#This Row],[TRADING SYMBOL]]</f>
        <v>NIFTY2552225000CE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VWAP</v>
      </c>
      <c r="AL4107" t="str">
        <f>MIS[[#This Row],[Broker]]</f>
        <v>AR</v>
      </c>
      <c r="AM4107" t="str">
        <f>MIS[[#This Row],[ClientID]]</f>
        <v>JPF1R193</v>
      </c>
    </row>
    <row r="4108" spans="1:39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168.75</v>
      </c>
      <c r="AE4108">
        <f>MIS[[#This Row],[OrderAverageTradedPrice]]*MIS[[#This Row],[OrderQuantity]]</f>
        <v>154080</v>
      </c>
      <c r="AF4108">
        <f>MIS[[#This Row],[LTP]]*MIS[[#This Row],[OrderQuantity]]</f>
        <v>151875</v>
      </c>
      <c r="AG4108">
        <f>IF(MIS[[#This Row],[OrderSide]]="SELL",MIS[[#This Row],[VALUE]]-MIS[[#This Row],[LIVE_VALUE]],MIS[[#This Row],[LIVE_VALUE]]-MIS[[#This Row],[VALUE]])</f>
        <v>2205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8" t="str">
        <f>MIS[[#This Row],[TRADING SYMBOL]]</f>
        <v>NIFTY2552225000CE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VWAP</v>
      </c>
      <c r="AL4108" t="str">
        <f>MIS[[#This Row],[Broker]]</f>
        <v>AR</v>
      </c>
      <c r="AM4108" t="str">
        <f>MIS[[#This Row],[ClientID]]</f>
        <v>JPF1R197</v>
      </c>
    </row>
    <row r="4109" spans="1:39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281</v>
      </c>
      <c r="AE4109">
        <f>MIS[[#This Row],[OrderAverageTradedPrice]]*MIS[[#This Row],[OrderQuantity]]</f>
        <v>37750.99999999992</v>
      </c>
      <c r="AF4109">
        <f>MIS[[#This Row],[LTP]]*MIS[[#This Row],[OrderQuantity]]</f>
        <v>33720</v>
      </c>
      <c r="AG4109">
        <f>IF(MIS[[#This Row],[OrderSide]]="SELL",MIS[[#This Row],[VALUE]]-MIS[[#This Row],[LIVE_VALUE]],MIS[[#This Row],[LIVE_VALUE]]-MIS[[#This Row],[VALUE]])</f>
        <v>4030.99999999992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9" t="str">
        <f>MIS[[#This Row],[TRADING SYMBOL]]</f>
        <v>SENSEX2552082400CE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XYT</v>
      </c>
      <c r="AL4109" t="str">
        <f>MIS[[#This Row],[Broker]]</f>
        <v>AR</v>
      </c>
      <c r="AM4109" t="str">
        <f>MIS[[#This Row],[ClientID]]</f>
        <v>JPF1R197</v>
      </c>
    </row>
    <row r="4110" spans="1:39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168.75</v>
      </c>
      <c r="AE4110">
        <f>MIS[[#This Row],[OrderAverageTradedPrice]]*MIS[[#This Row],[OrderQuantity]]</f>
        <v>90303.749999999549</v>
      </c>
      <c r="AF4110">
        <f>MIS[[#This Row],[LTP]]*MIS[[#This Row],[OrderQuantity]]</f>
        <v>88593.75</v>
      </c>
      <c r="AG4110">
        <f>IF(MIS[[#This Row],[OrderSide]]="SELL",MIS[[#This Row],[VALUE]]-MIS[[#This Row],[LIVE_VALUE]],MIS[[#This Row],[LIVE_VALUE]]-MIS[[#This Row],[VALUE]])</f>
        <v>1709.9999999995489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0" t="str">
        <f>MIS[[#This Row],[TRADING SYMBOL]]</f>
        <v>NIFTY2552225000CE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VWAP</v>
      </c>
      <c r="AL4110" t="str">
        <f>MIS[[#This Row],[Broker]]</f>
        <v>AR</v>
      </c>
      <c r="AM4110" t="str">
        <f>MIS[[#This Row],[ClientID]]</f>
        <v>JPF1R202</v>
      </c>
    </row>
    <row r="4111" spans="1:39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281</v>
      </c>
      <c r="AE4111">
        <f>MIS[[#This Row],[OrderAverageTradedPrice]]*MIS[[#This Row],[OrderQuantity]]</f>
        <v>18879</v>
      </c>
      <c r="AF4111">
        <f>MIS[[#This Row],[LTP]]*MIS[[#This Row],[OrderQuantity]]</f>
        <v>16860</v>
      </c>
      <c r="AG4111">
        <f>IF(MIS[[#This Row],[OrderSide]]="SELL",MIS[[#This Row],[VALUE]]-MIS[[#This Row],[LIVE_VALUE]],MIS[[#This Row],[LIVE_VALUE]]-MIS[[#This Row],[VALUE]])</f>
        <v>2019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1" t="str">
        <f>MIS[[#This Row],[TRADING SYMBOL]]</f>
        <v>SENSEX2552082400CE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XYT</v>
      </c>
      <c r="AL4111" t="str">
        <f>MIS[[#This Row],[Broker]]</f>
        <v>AR</v>
      </c>
      <c r="AM4111" t="str">
        <f>MIS[[#This Row],[ClientID]]</f>
        <v>JPF1R202</v>
      </c>
    </row>
    <row r="4112" spans="1:39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168.75</v>
      </c>
      <c r="AE4112">
        <f>MIS[[#This Row],[OrderAverageTradedPrice]]*MIS[[#This Row],[OrderQuantity]]</f>
        <v>12900</v>
      </c>
      <c r="AF4112">
        <f>MIS[[#This Row],[LTP]]*MIS[[#This Row],[OrderQuantity]]</f>
        <v>12656.25</v>
      </c>
      <c r="AG4112">
        <f>IF(MIS[[#This Row],[OrderSide]]="SELL",MIS[[#This Row],[VALUE]]-MIS[[#This Row],[LIVE_VALUE]],MIS[[#This Row],[LIVE_VALUE]]-MIS[[#This Row],[VALUE]])</f>
        <v>243.75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2" t="str">
        <f>MIS[[#This Row],[TRADING SYMBOL]]</f>
        <v>NIFTY2552225000CE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VWAP</v>
      </c>
      <c r="AL4112" t="str">
        <f>MIS[[#This Row],[Broker]]</f>
        <v>AR</v>
      </c>
      <c r="AM4112" t="str">
        <f>MIS[[#This Row],[ClientID]]</f>
        <v>JPF1S131</v>
      </c>
    </row>
    <row r="4113" spans="1:39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281</v>
      </c>
      <c r="AE4113">
        <f>MIS[[#This Row],[OrderAverageTradedPrice]]*MIS[[#This Row],[OrderQuantity]]</f>
        <v>6295</v>
      </c>
      <c r="AF4113">
        <f>MIS[[#This Row],[LTP]]*MIS[[#This Row],[OrderQuantity]]</f>
        <v>5620</v>
      </c>
      <c r="AG4113">
        <f>IF(MIS[[#This Row],[OrderSide]]="SELL",MIS[[#This Row],[VALUE]]-MIS[[#This Row],[LIVE_VALUE]],MIS[[#This Row],[LIVE_VALUE]]-MIS[[#This Row],[VALUE]])</f>
        <v>675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3" t="str">
        <f>MIS[[#This Row],[TRADING SYMBOL]]</f>
        <v>SENSEX2552082400CE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XYT</v>
      </c>
      <c r="AL4113" t="str">
        <f>MIS[[#This Row],[Broker]]</f>
        <v>AR</v>
      </c>
      <c r="AM4113" t="str">
        <f>MIS[[#This Row],[ClientID]]</f>
        <v>JPF1S131</v>
      </c>
    </row>
    <row r="4114" spans="1:39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168.75</v>
      </c>
      <c r="AE4114">
        <f>MIS[[#This Row],[OrderAverageTradedPrice]]*MIS[[#This Row],[OrderQuantity]]</f>
        <v>38707.49999999992</v>
      </c>
      <c r="AF4114">
        <f>MIS[[#This Row],[LTP]]*MIS[[#This Row],[OrderQuantity]]</f>
        <v>37968.75</v>
      </c>
      <c r="AG4114">
        <f>IF(MIS[[#This Row],[OrderSide]]="SELL",MIS[[#This Row],[VALUE]]-MIS[[#This Row],[LIVE_VALUE]],MIS[[#This Row],[LIVE_VALUE]]-MIS[[#This Row],[VALUE]])</f>
        <v>738.74999999991996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4" t="str">
        <f>MIS[[#This Row],[TRADING SYMBOL]]</f>
        <v>NIFTY2552225000CE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VWAP</v>
      </c>
      <c r="AL4114" t="str">
        <f>MIS[[#This Row],[Broker]]</f>
        <v>AR</v>
      </c>
      <c r="AM4114" t="str">
        <f>MIS[[#This Row],[ClientID]]</f>
        <v>JPF1S152</v>
      </c>
    </row>
    <row r="4115" spans="1:39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281</v>
      </c>
      <c r="AE4115">
        <f>MIS[[#This Row],[OrderAverageTradedPrice]]*MIS[[#This Row],[OrderQuantity]]</f>
        <v>6294</v>
      </c>
      <c r="AF4115">
        <f>MIS[[#This Row],[LTP]]*MIS[[#This Row],[OrderQuantity]]</f>
        <v>5620</v>
      </c>
      <c r="AG4115">
        <f>IF(MIS[[#This Row],[OrderSide]]="SELL",MIS[[#This Row],[VALUE]]-MIS[[#This Row],[LIVE_VALUE]],MIS[[#This Row],[LIVE_VALUE]]-MIS[[#This Row],[VALUE]])</f>
        <v>674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5" t="str">
        <f>MIS[[#This Row],[TRADING SYMBOL]]</f>
        <v>SENSEX2552082400CE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XYT</v>
      </c>
      <c r="AL4115" t="str">
        <f>MIS[[#This Row],[Broker]]</f>
        <v>AR</v>
      </c>
      <c r="AM4115" t="str">
        <f>MIS[[#This Row],[ClientID]]</f>
        <v>JPF1S152</v>
      </c>
    </row>
    <row r="4116" spans="1:39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168.75</v>
      </c>
      <c r="AE4116">
        <f>MIS[[#This Row],[OrderAverageTradedPrice]]*MIS[[#This Row],[OrderQuantity]]</f>
        <v>12866.25</v>
      </c>
      <c r="AF4116">
        <f>MIS[[#This Row],[LTP]]*MIS[[#This Row],[OrderQuantity]]</f>
        <v>12656.25</v>
      </c>
      <c r="AG4116">
        <f>IF(MIS[[#This Row],[OrderSide]]="SELL",MIS[[#This Row],[VALUE]]-MIS[[#This Row],[LIVE_VALUE]],MIS[[#This Row],[LIVE_VALUE]]-MIS[[#This Row],[VALUE]])</f>
        <v>210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6" t="str">
        <f>MIS[[#This Row],[TRADING SYMBOL]]</f>
        <v>NIFTY2552225000CE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VWAP</v>
      </c>
      <c r="AL4116" t="str">
        <f>MIS[[#This Row],[Broker]]</f>
        <v>AR</v>
      </c>
      <c r="AM4116" t="str">
        <f>MIS[[#This Row],[ClientID]]</f>
        <v>JPF1S213</v>
      </c>
    </row>
    <row r="4117" spans="1:39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281</v>
      </c>
      <c r="AE4117">
        <f>MIS[[#This Row],[OrderAverageTradedPrice]]*MIS[[#This Row],[OrderQuantity]]</f>
        <v>6295</v>
      </c>
      <c r="AF4117">
        <f>MIS[[#This Row],[LTP]]*MIS[[#This Row],[OrderQuantity]]</f>
        <v>5620</v>
      </c>
      <c r="AG4117">
        <f>IF(MIS[[#This Row],[OrderSide]]="SELL",MIS[[#This Row],[VALUE]]-MIS[[#This Row],[LIVE_VALUE]],MIS[[#This Row],[LIVE_VALUE]]-MIS[[#This Row],[VALUE]])</f>
        <v>675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7" t="str">
        <f>MIS[[#This Row],[TRADING SYMBOL]]</f>
        <v>SENSEX2552082400CE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XYT</v>
      </c>
      <c r="AL4117" t="str">
        <f>MIS[[#This Row],[Broker]]</f>
        <v>AR</v>
      </c>
      <c r="AM4117" t="str">
        <f>MIS[[#This Row],[ClientID]]</f>
        <v>JPF1S213</v>
      </c>
    </row>
    <row r="4118" spans="1:39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168.75</v>
      </c>
      <c r="AE4118">
        <f>MIS[[#This Row],[OrderAverageTradedPrice]]*MIS[[#This Row],[OrderQuantity]]</f>
        <v>25736.25</v>
      </c>
      <c r="AF4118">
        <f>MIS[[#This Row],[LTP]]*MIS[[#This Row],[OrderQuantity]]</f>
        <v>25312.5</v>
      </c>
      <c r="AG4118">
        <f>IF(MIS[[#This Row],[OrderSide]]="SELL",MIS[[#This Row],[VALUE]]-MIS[[#This Row],[LIVE_VALUE]],MIS[[#This Row],[LIVE_VALUE]]-MIS[[#This Row],[VALUE]])</f>
        <v>423.75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8" t="str">
        <f>MIS[[#This Row],[TRADING SYMBOL]]</f>
        <v>NIFTY2552225000CE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VWAP</v>
      </c>
      <c r="AL4118" t="str">
        <f>MIS[[#This Row],[Broker]]</f>
        <v>AR</v>
      </c>
      <c r="AM4118" t="str">
        <f>MIS[[#This Row],[ClientID]]</f>
        <v>JPF1S217</v>
      </c>
    </row>
    <row r="4119" spans="1:39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281</v>
      </c>
      <c r="AE4119">
        <f>MIS[[#This Row],[OrderAverageTradedPrice]]*MIS[[#This Row],[OrderQuantity]]</f>
        <v>6294</v>
      </c>
      <c r="AF4119">
        <f>MIS[[#This Row],[LTP]]*MIS[[#This Row],[OrderQuantity]]</f>
        <v>5620</v>
      </c>
      <c r="AG4119">
        <f>IF(MIS[[#This Row],[OrderSide]]="SELL",MIS[[#This Row],[VALUE]]-MIS[[#This Row],[LIVE_VALUE]],MIS[[#This Row],[LIVE_VALUE]]-MIS[[#This Row],[VALUE]])</f>
        <v>674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9" t="str">
        <f>MIS[[#This Row],[TRADING SYMBOL]]</f>
        <v>SENSEX2552082400CE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XYT</v>
      </c>
      <c r="AL4119" t="str">
        <f>MIS[[#This Row],[Broker]]</f>
        <v>AR</v>
      </c>
      <c r="AM4119" t="str">
        <f>MIS[[#This Row],[ClientID]]</f>
        <v>JPF1S217</v>
      </c>
    </row>
    <row r="4120" spans="1:39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168.75</v>
      </c>
      <c r="AE4120">
        <f>MIS[[#This Row],[OrderAverageTradedPrice]]*MIS[[#This Row],[OrderQuantity]]</f>
        <v>77013.749999999694</v>
      </c>
      <c r="AF4120">
        <f>MIS[[#This Row],[LTP]]*MIS[[#This Row],[OrderQuantity]]</f>
        <v>75937.5</v>
      </c>
      <c r="AG4120">
        <f>IF(MIS[[#This Row],[OrderSide]]="SELL",MIS[[#This Row],[VALUE]]-MIS[[#This Row],[LIVE_VALUE]],MIS[[#This Row],[LIVE_VALUE]]-MIS[[#This Row],[VALUE]])</f>
        <v>1076.2499999996944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0" t="str">
        <f>MIS[[#This Row],[TRADING SYMBOL]]</f>
        <v>NIFTY2552225000CE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VWAP</v>
      </c>
      <c r="AL4120" t="str">
        <f>MIS[[#This Row],[Broker]]</f>
        <v>AR</v>
      </c>
      <c r="AM4120" t="str">
        <f>MIS[[#This Row],[ClientID]]</f>
        <v>JPF1V110</v>
      </c>
    </row>
    <row r="4121" spans="1:39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168.75</v>
      </c>
      <c r="AE4121">
        <f>MIS[[#This Row],[OrderAverageTradedPrice]]*MIS[[#This Row],[OrderQuantity]]</f>
        <v>12900</v>
      </c>
      <c r="AF4121">
        <f>MIS[[#This Row],[LTP]]*MIS[[#This Row],[OrderQuantity]]</f>
        <v>12656.25</v>
      </c>
      <c r="AG4121">
        <f>IF(MIS[[#This Row],[OrderSide]]="SELL",MIS[[#This Row],[VALUE]]-MIS[[#This Row],[LIVE_VALUE]],MIS[[#This Row],[LIVE_VALUE]]-MIS[[#This Row],[VALUE]])</f>
        <v>243.75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1" t="str">
        <f>MIS[[#This Row],[TRADING SYMBOL]]</f>
        <v>NIFTY2552225000CE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VWAP</v>
      </c>
      <c r="AL4121" t="str">
        <f>MIS[[#This Row],[Broker]]</f>
        <v>AR</v>
      </c>
      <c r="AM4121" t="str">
        <f>MIS[[#This Row],[ClientID]]</f>
        <v>JPF1V163</v>
      </c>
    </row>
    <row r="4122" spans="1:39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281</v>
      </c>
      <c r="AE4122">
        <f>MIS[[#This Row],[OrderAverageTradedPrice]]*MIS[[#This Row],[OrderQuantity]]</f>
        <v>6293</v>
      </c>
      <c r="AF4122">
        <f>MIS[[#This Row],[LTP]]*MIS[[#This Row],[OrderQuantity]]</f>
        <v>5620</v>
      </c>
      <c r="AG4122">
        <f>IF(MIS[[#This Row],[OrderSide]]="SELL",MIS[[#This Row],[VALUE]]-MIS[[#This Row],[LIVE_VALUE]],MIS[[#This Row],[LIVE_VALUE]]-MIS[[#This Row],[VALUE]])</f>
        <v>673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2" t="str">
        <f>MIS[[#This Row],[TRADING SYMBOL]]</f>
        <v>SENSEX2552082400CE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XYT</v>
      </c>
      <c r="AL4122" t="str">
        <f>MIS[[#This Row],[Broker]]</f>
        <v>AR</v>
      </c>
      <c r="AM4122" t="str">
        <f>MIS[[#This Row],[ClientID]]</f>
        <v>JPF1V163</v>
      </c>
    </row>
    <row r="4123" spans="1:39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168.75</v>
      </c>
      <c r="AE4123">
        <f>MIS[[#This Row],[OrderAverageTradedPrice]]*MIS[[#This Row],[OrderQuantity]]</f>
        <v>64530.000000000007</v>
      </c>
      <c r="AF4123">
        <f>MIS[[#This Row],[LTP]]*MIS[[#This Row],[OrderQuantity]]</f>
        <v>63281.25</v>
      </c>
      <c r="AG4123">
        <f>IF(MIS[[#This Row],[OrderSide]]="SELL",MIS[[#This Row],[VALUE]]-MIS[[#This Row],[LIVE_VALUE]],MIS[[#This Row],[LIVE_VALUE]]-MIS[[#This Row],[VALUE]])</f>
        <v>1248.7500000000073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3" t="str">
        <f>MIS[[#This Row],[TRADING SYMBOL]]</f>
        <v>NIFTY2552225000CE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VWAP</v>
      </c>
      <c r="AL4123" t="str">
        <f>MIS[[#This Row],[Broker]]</f>
        <v>AR</v>
      </c>
      <c r="AM4123" t="str">
        <f>MIS[[#This Row],[ClientID]]</f>
        <v>JPS7A101</v>
      </c>
    </row>
    <row r="4124" spans="1:39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168.75</v>
      </c>
      <c r="AE4124">
        <f>MIS[[#This Row],[OrderAverageTradedPrice]]*MIS[[#This Row],[OrderQuantity]]</f>
        <v>77362.499999999694</v>
      </c>
      <c r="AF4124">
        <f>MIS[[#This Row],[LTP]]*MIS[[#This Row],[OrderQuantity]]</f>
        <v>75937.5</v>
      </c>
      <c r="AG4124">
        <f>IF(MIS[[#This Row],[OrderSide]]="SELL",MIS[[#This Row],[VALUE]]-MIS[[#This Row],[LIVE_VALUE]],MIS[[#This Row],[LIVE_VALUE]]-MIS[[#This Row],[VALUE]])</f>
        <v>1424.9999999996944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4" t="str">
        <f>MIS[[#This Row],[TRADING SYMBOL]]</f>
        <v>NIFTY2552225000CE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VWAP</v>
      </c>
      <c r="AL4124" t="str">
        <f>MIS[[#This Row],[Broker]]</f>
        <v>CHOICE</v>
      </c>
      <c r="AM4124" t="str">
        <f>MIS[[#This Row],[ClientID]]</f>
        <v>D600</v>
      </c>
    </row>
    <row r="4125" spans="1:39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281</v>
      </c>
      <c r="AE4125">
        <f>MIS[[#This Row],[OrderAverageTradedPrice]]*MIS[[#This Row],[OrderQuantity]]</f>
        <v>18894</v>
      </c>
      <c r="AF4125">
        <f>MIS[[#This Row],[LTP]]*MIS[[#This Row],[OrderQuantity]]</f>
        <v>16860</v>
      </c>
      <c r="AG4125">
        <f>IF(MIS[[#This Row],[OrderSide]]="SELL",MIS[[#This Row],[VALUE]]-MIS[[#This Row],[LIVE_VALUE]],MIS[[#This Row],[LIVE_VALUE]]-MIS[[#This Row],[VALUE]])</f>
        <v>2034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5" t="str">
        <f>MIS[[#This Row],[TRADING SYMBOL]]</f>
        <v>SENSEX2552082400CE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XYT</v>
      </c>
      <c r="AL4125" t="str">
        <f>MIS[[#This Row],[Broker]]</f>
        <v>CHOICE</v>
      </c>
      <c r="AM4125" t="str">
        <f>MIS[[#This Row],[ClientID]]</f>
        <v>D600</v>
      </c>
    </row>
    <row r="4126" spans="1:39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168.75</v>
      </c>
      <c r="AE4126">
        <f>MIS[[#This Row],[OrderAverageTradedPrice]]*MIS[[#This Row],[OrderQuantity]]</f>
        <v>25642.5</v>
      </c>
      <c r="AF4126">
        <f>MIS[[#This Row],[LTP]]*MIS[[#This Row],[OrderQuantity]]</f>
        <v>25312.5</v>
      </c>
      <c r="AG4126">
        <f>IF(MIS[[#This Row],[OrderSide]]="SELL",MIS[[#This Row],[VALUE]]-MIS[[#This Row],[LIVE_VALUE]],MIS[[#This Row],[LIVE_VALUE]]-MIS[[#This Row],[VALUE]])</f>
        <v>330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6" t="str">
        <f>MIS[[#This Row],[TRADING SYMBOL]]</f>
        <v>NIFTY2552225000CE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VWAP</v>
      </c>
      <c r="AL4126" t="str">
        <f>MIS[[#This Row],[Broker]]</f>
        <v>JAINAM</v>
      </c>
      <c r="AM4126" t="str">
        <f>MIS[[#This Row],[ClientID]]</f>
        <v>MITH442</v>
      </c>
    </row>
    <row r="4127" spans="1:39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168.75</v>
      </c>
      <c r="AE4127">
        <f>MIS[[#This Row],[OrderAverageTradedPrice]]*MIS[[#This Row],[OrderQuantity]]</f>
        <v>51596.25</v>
      </c>
      <c r="AF4127">
        <f>MIS[[#This Row],[LTP]]*MIS[[#This Row],[OrderQuantity]]</f>
        <v>50625</v>
      </c>
      <c r="AG4127">
        <f>IF(MIS[[#This Row],[OrderSide]]="SELL",MIS[[#This Row],[VALUE]]-MIS[[#This Row],[LIVE_VALUE]],MIS[[#This Row],[LIVE_VALUE]]-MIS[[#This Row],[VALUE]])</f>
        <v>971.25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7" t="str">
        <f>MIS[[#This Row],[TRADING SYMBOL]]</f>
        <v>NIFTY2552225000CE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VWAP</v>
      </c>
      <c r="AL4127" t="str">
        <f>MIS[[#This Row],[Broker]]</f>
        <v>TGL</v>
      </c>
      <c r="AM4127" t="str">
        <f>MIS[[#This Row],[ClientID]]</f>
        <v>TGL05</v>
      </c>
    </row>
    <row r="4128" spans="1:39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168.75</v>
      </c>
      <c r="AE4128">
        <f>MIS[[#This Row],[OrderAverageTradedPrice]]*MIS[[#This Row],[OrderQuantity]]</f>
        <v>179865</v>
      </c>
      <c r="AF4128">
        <f>MIS[[#This Row],[LTP]]*MIS[[#This Row],[OrderQuantity]]</f>
        <v>177187.5</v>
      </c>
      <c r="AG4128">
        <f>IF(MIS[[#This Row],[OrderSide]]="SELL",MIS[[#This Row],[VALUE]]-MIS[[#This Row],[LIVE_VALUE]],MIS[[#This Row],[LIVE_VALUE]]-MIS[[#This Row],[VALUE]])</f>
        <v>2677.5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8" t="str">
        <f>MIS[[#This Row],[TRADING SYMBOL]]</f>
        <v>NIFTY2552225000CE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VWAP</v>
      </c>
      <c r="AL4128" t="str">
        <f>MIS[[#This Row],[Broker]]</f>
        <v>AR</v>
      </c>
      <c r="AM4128" t="str">
        <f>MIS[[#This Row],[ClientID]]</f>
        <v>GKOHN3R110</v>
      </c>
    </row>
    <row r="4129" spans="1:39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281</v>
      </c>
      <c r="AE4129">
        <f>MIS[[#This Row],[OrderAverageTradedPrice]]*MIS[[#This Row],[OrderQuantity]]</f>
        <v>44051</v>
      </c>
      <c r="AF4129">
        <f>MIS[[#This Row],[LTP]]*MIS[[#This Row],[OrderQuantity]]</f>
        <v>39340</v>
      </c>
      <c r="AG4129">
        <f>IF(MIS[[#This Row],[OrderSide]]="SELL",MIS[[#This Row],[VALUE]]-MIS[[#This Row],[LIVE_VALUE]],MIS[[#This Row],[LIVE_VALUE]]-MIS[[#This Row],[VALUE]])</f>
        <v>4711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9" t="str">
        <f>MIS[[#This Row],[TRADING SYMBOL]]</f>
        <v>SENSEX2552082400CE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XYT</v>
      </c>
      <c r="AL4129" t="str">
        <f>MIS[[#This Row],[Broker]]</f>
        <v>AR</v>
      </c>
      <c r="AM4129" t="str">
        <f>MIS[[#This Row],[ClientID]]</f>
        <v>GKOHN3R110</v>
      </c>
    </row>
    <row r="4130" spans="1:39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168.75</v>
      </c>
      <c r="AE4130">
        <f>MIS[[#This Row],[OrderAverageTradedPrice]]*MIS[[#This Row],[OrderQuantity]]</f>
        <v>76860</v>
      </c>
      <c r="AF4130">
        <f>MIS[[#This Row],[LTP]]*MIS[[#This Row],[OrderQuantity]]</f>
        <v>75937.5</v>
      </c>
      <c r="AG4130">
        <f>IF(MIS[[#This Row],[OrderSide]]="SELL",MIS[[#This Row],[VALUE]]-MIS[[#This Row],[LIVE_VALUE]],MIS[[#This Row],[LIVE_VALUE]]-MIS[[#This Row],[VALUE]])</f>
        <v>922.5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0" t="str">
        <f>MIS[[#This Row],[TRADING SYMBOL]]</f>
        <v>NIFTY2552225000CE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VWAP</v>
      </c>
      <c r="AL4130" t="str">
        <f>MIS[[#This Row],[Broker]]</f>
        <v>AR</v>
      </c>
      <c r="AM4130" t="str">
        <f>MIS[[#This Row],[ClientID]]</f>
        <v>GKOHNS211</v>
      </c>
    </row>
    <row r="4131" spans="1:39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168.75</v>
      </c>
      <c r="AE4131">
        <f>MIS[[#This Row],[OrderAverageTradedPrice]]*MIS[[#This Row],[OrderQuantity]]</f>
        <v>51240</v>
      </c>
      <c r="AF4131">
        <f>MIS[[#This Row],[LTP]]*MIS[[#This Row],[OrderQuantity]]</f>
        <v>50625</v>
      </c>
      <c r="AG4131">
        <f>IF(MIS[[#This Row],[OrderSide]]="SELL",MIS[[#This Row],[VALUE]]-MIS[[#This Row],[LIVE_VALUE]],MIS[[#This Row],[LIVE_VALUE]]-MIS[[#This Row],[VALUE]])</f>
        <v>615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1" t="str">
        <f>MIS[[#This Row],[TRADING SYMBOL]]</f>
        <v>NIFTY2552225000CE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VWAP</v>
      </c>
      <c r="AL4131" t="str">
        <f>MIS[[#This Row],[Broker]]</f>
        <v>AR</v>
      </c>
      <c r="AM4131" t="str">
        <f>MIS[[#This Row],[ClientID]]</f>
        <v>JPF1A119</v>
      </c>
    </row>
    <row r="4132" spans="1:39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281</v>
      </c>
      <c r="AE4132">
        <f>MIS[[#This Row],[OrderAverageTradedPrice]]*MIS[[#This Row],[OrderQuantity]]</f>
        <v>12538</v>
      </c>
      <c r="AF4132">
        <f>MIS[[#This Row],[LTP]]*MIS[[#This Row],[OrderQuantity]]</f>
        <v>11240</v>
      </c>
      <c r="AG4132">
        <f>IF(MIS[[#This Row],[OrderSide]]="SELL",MIS[[#This Row],[VALUE]]-MIS[[#This Row],[LIVE_VALUE]],MIS[[#This Row],[LIVE_VALUE]]-MIS[[#This Row],[VALUE]])</f>
        <v>1298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2" t="str">
        <f>MIS[[#This Row],[TRADING SYMBOL]]</f>
        <v>SENSEX2552082400CE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XYT</v>
      </c>
      <c r="AL4132" t="str">
        <f>MIS[[#This Row],[Broker]]</f>
        <v>AR</v>
      </c>
      <c r="AM4132" t="str">
        <f>MIS[[#This Row],[ClientID]]</f>
        <v>JPF1A119</v>
      </c>
    </row>
    <row r="4133" spans="1:39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168.75</v>
      </c>
      <c r="AE4133">
        <f>MIS[[#This Row],[OrderAverageTradedPrice]]*MIS[[#This Row],[OrderQuantity]]</f>
        <v>77107.5</v>
      </c>
      <c r="AF4133">
        <f>MIS[[#This Row],[LTP]]*MIS[[#This Row],[OrderQuantity]]</f>
        <v>75937.5</v>
      </c>
      <c r="AG4133">
        <f>IF(MIS[[#This Row],[OrderSide]]="SELL",MIS[[#This Row],[VALUE]]-MIS[[#This Row],[LIVE_VALUE]],MIS[[#This Row],[LIVE_VALUE]]-MIS[[#This Row],[VALUE]])</f>
        <v>1170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3" t="str">
        <f>MIS[[#This Row],[TRADING SYMBOL]]</f>
        <v>NIFTY2552225000CE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VWAP</v>
      </c>
      <c r="AL4133" t="str">
        <f>MIS[[#This Row],[Broker]]</f>
        <v>AR</v>
      </c>
      <c r="AM4133" t="str">
        <f>MIS[[#This Row],[ClientID]]</f>
        <v>JPF1A195</v>
      </c>
    </row>
    <row r="4134" spans="1:39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168.75</v>
      </c>
      <c r="AE4134">
        <f>MIS[[#This Row],[OrderAverageTradedPrice]]*MIS[[#This Row],[OrderQuantity]]</f>
        <v>180003.7499999991</v>
      </c>
      <c r="AF4134">
        <f>MIS[[#This Row],[LTP]]*MIS[[#This Row],[OrderQuantity]]</f>
        <v>177187.5</v>
      </c>
      <c r="AG4134">
        <f>IF(MIS[[#This Row],[OrderSide]]="SELL",MIS[[#This Row],[VALUE]]-MIS[[#This Row],[LIVE_VALUE]],MIS[[#This Row],[LIVE_VALUE]]-MIS[[#This Row],[VALUE]])</f>
        <v>2816.2499999990978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4" t="str">
        <f>MIS[[#This Row],[TRADING SYMBOL]]</f>
        <v>NIFTY2552225000CE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VWAP</v>
      </c>
      <c r="AL4134" t="str">
        <f>MIS[[#This Row],[Broker]]</f>
        <v>AR</v>
      </c>
      <c r="AM4134" t="str">
        <f>MIS[[#This Row],[ClientID]]</f>
        <v>JPF1A197</v>
      </c>
    </row>
    <row r="4135" spans="1:39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281</v>
      </c>
      <c r="AE4135">
        <f>MIS[[#This Row],[OrderAverageTradedPrice]]*MIS[[#This Row],[OrderQuantity]]</f>
        <v>44003.999999999898</v>
      </c>
      <c r="AF4135">
        <f>MIS[[#This Row],[LTP]]*MIS[[#This Row],[OrderQuantity]]</f>
        <v>39340</v>
      </c>
      <c r="AG4135">
        <f>IF(MIS[[#This Row],[OrderSide]]="SELL",MIS[[#This Row],[VALUE]]-MIS[[#This Row],[LIVE_VALUE]],MIS[[#This Row],[LIVE_VALUE]]-MIS[[#This Row],[VALUE]])</f>
        <v>4663.9999999998981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5" t="str">
        <f>MIS[[#This Row],[TRADING SYMBOL]]</f>
        <v>SENSEX2552082400CE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XYT</v>
      </c>
      <c r="AL4135" t="str">
        <f>MIS[[#This Row],[Broker]]</f>
        <v>AR</v>
      </c>
      <c r="AM4135" t="str">
        <f>MIS[[#This Row],[ClientID]]</f>
        <v>JPF1A197</v>
      </c>
    </row>
    <row r="4136" spans="1:39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281</v>
      </c>
      <c r="AE4136">
        <f>MIS[[#This Row],[OrderAverageTradedPrice]]*MIS[[#This Row],[OrderQuantity]]</f>
        <v>6287</v>
      </c>
      <c r="AF4136">
        <f>MIS[[#This Row],[LTP]]*MIS[[#This Row],[OrderQuantity]]</f>
        <v>5620</v>
      </c>
      <c r="AG4136">
        <f>IF(MIS[[#This Row],[OrderSide]]="SELL",MIS[[#This Row],[VALUE]]-MIS[[#This Row],[LIVE_VALUE]],MIS[[#This Row],[LIVE_VALUE]]-MIS[[#This Row],[VALUE]])</f>
        <v>667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SENSEX2552082400CE</v>
      </c>
      <c r="AJ4136" t="str">
        <f>IF(RIGHT(MIS[[#This Row],[Main/Hedge]],4)="MAIN","MAIN","HEDGE")</f>
        <v>MAIN</v>
      </c>
      <c r="AK4136" t="str" cm="1">
        <f t="array" ref="AK4136">_xlfn._xlws.FILTER(Table4[Column1],ISNUMBER(SEARCH(Table4[Column1],MIS[[#This Row],[OrderUniqueIdentifier]])),"")</f>
        <v>XYT</v>
      </c>
      <c r="AL4136" t="str">
        <f>MIS[[#This Row],[Broker]]</f>
        <v>AR</v>
      </c>
      <c r="AM4136" t="str">
        <f>MIS[[#This Row],[ClientID]]</f>
        <v>JPF1A206</v>
      </c>
    </row>
    <row r="4137" spans="1:39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168.75</v>
      </c>
      <c r="AE4137">
        <f>MIS[[#This Row],[OrderAverageTradedPrice]]*MIS[[#This Row],[OrderQuantity]]</f>
        <v>51397.5</v>
      </c>
      <c r="AF4137">
        <f>MIS[[#This Row],[LTP]]*MIS[[#This Row],[OrderQuantity]]</f>
        <v>50625</v>
      </c>
      <c r="AG4137">
        <f>IF(MIS[[#This Row],[OrderSide]]="SELL",MIS[[#This Row],[VALUE]]-MIS[[#This Row],[LIVE_VALUE]],MIS[[#This Row],[LIVE_VALUE]]-MIS[[#This Row],[VALUE]])</f>
        <v>772.5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7" t="str">
        <f>MIS[[#This Row],[TRADING SYMBOL]]</f>
        <v>NIFTY2552225000CE</v>
      </c>
      <c r="AJ4137" t="str">
        <f>IF(RIGHT(MIS[[#This Row],[Main/Hedge]],4)="MAIN","MAIN","HEDGE")</f>
        <v>MAIN</v>
      </c>
      <c r="AK4137" t="str" cm="1">
        <f t="array" ref="AK4137">_xlfn._xlws.FILTER(Table4[Column1],ISNUMBER(SEARCH(Table4[Column1],MIS[[#This Row],[OrderUniqueIdentifier]])),"")</f>
        <v>VWAP</v>
      </c>
      <c r="AL4137" t="str">
        <f>MIS[[#This Row],[Broker]]</f>
        <v>AR</v>
      </c>
      <c r="AM4137" t="str">
        <f>MIS[[#This Row],[ClientID]]</f>
        <v>JPF1A229</v>
      </c>
    </row>
    <row r="4138" spans="1:39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168.75</v>
      </c>
      <c r="AE4138">
        <f>MIS[[#This Row],[OrderAverageTradedPrice]]*MIS[[#This Row],[OrderQuantity]]</f>
        <v>12881.25</v>
      </c>
      <c r="AF4138">
        <f>MIS[[#This Row],[LTP]]*MIS[[#This Row],[OrderQuantity]]</f>
        <v>12656.25</v>
      </c>
      <c r="AG4138">
        <f>IF(MIS[[#This Row],[OrderSide]]="SELL",MIS[[#This Row],[VALUE]]-MIS[[#This Row],[LIVE_VALUE]],MIS[[#This Row],[LIVE_VALUE]]-MIS[[#This Row],[VALUE]])</f>
        <v>225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8" t="str">
        <f>MIS[[#This Row],[TRADING SYMBOL]]</f>
        <v>NIFTY2552225000CE</v>
      </c>
      <c r="AJ4138" t="str">
        <f>IF(RIGHT(MIS[[#This Row],[Main/Hedge]],4)="MAIN","MAIN","HEDGE")</f>
        <v>MAIN</v>
      </c>
      <c r="AK4138" t="str" cm="1">
        <f t="array" ref="AK4138">_xlfn._xlws.FILTER(Table4[Column1],ISNUMBER(SEARCH(Table4[Column1],MIS[[#This Row],[OrderUniqueIdentifier]])),"")</f>
        <v>VWAP</v>
      </c>
      <c r="AL4138" t="str">
        <f>MIS[[#This Row],[Broker]]</f>
        <v>AR</v>
      </c>
      <c r="AM4138" t="str">
        <f>MIS[[#This Row],[ClientID]]</f>
        <v>JPF1D166</v>
      </c>
    </row>
    <row r="4139" spans="1:39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281</v>
      </c>
      <c r="AE4139">
        <f>MIS[[#This Row],[OrderAverageTradedPrice]]*MIS[[#This Row],[OrderQuantity]]</f>
        <v>6289</v>
      </c>
      <c r="AF4139">
        <f>MIS[[#This Row],[LTP]]*MIS[[#This Row],[OrderQuantity]]</f>
        <v>5620</v>
      </c>
      <c r="AG4139">
        <f>IF(MIS[[#This Row],[OrderSide]]="SELL",MIS[[#This Row],[VALUE]]-MIS[[#This Row],[LIVE_VALUE]],MIS[[#This Row],[LIVE_VALUE]]-MIS[[#This Row],[VALUE]])</f>
        <v>669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SENSEX2552082400CE</v>
      </c>
      <c r="AJ4139" t="str">
        <f>IF(RIGHT(MIS[[#This Row],[Main/Hedge]],4)="MAIN","MAIN","HEDGE")</f>
        <v>MAIN</v>
      </c>
      <c r="AK4139" t="str" cm="1">
        <f t="array" ref="AK4139">_xlfn._xlws.FILTER(Table4[Column1],ISNUMBER(SEARCH(Table4[Column1],MIS[[#This Row],[OrderUniqueIdentifier]])),"")</f>
        <v>XYT</v>
      </c>
      <c r="AL4139" t="str">
        <f>MIS[[#This Row],[Broker]]</f>
        <v>AR</v>
      </c>
      <c r="AM4139" t="str">
        <f>MIS[[#This Row],[ClientID]]</f>
        <v>JPF1D166</v>
      </c>
    </row>
    <row r="4140" spans="1:39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168.75</v>
      </c>
      <c r="AE4140">
        <f>MIS[[#This Row],[OrderAverageTradedPrice]]*MIS[[#This Row],[OrderQuantity]]</f>
        <v>12873.75</v>
      </c>
      <c r="AF4140">
        <f>MIS[[#This Row],[LTP]]*MIS[[#This Row],[OrderQuantity]]</f>
        <v>12656.25</v>
      </c>
      <c r="AG4140">
        <f>IF(MIS[[#This Row],[OrderSide]]="SELL",MIS[[#This Row],[VALUE]]-MIS[[#This Row],[LIVE_VALUE]],MIS[[#This Row],[LIVE_VALUE]]-MIS[[#This Row],[VALUE]])</f>
        <v>217.5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0" t="str">
        <f>MIS[[#This Row],[TRADING SYMBOL]]</f>
        <v>NIFTY2552225000CE</v>
      </c>
      <c r="AJ4140" t="str">
        <f>IF(RIGHT(MIS[[#This Row],[Main/Hedge]],4)="MAIN","MAIN","HEDGE")</f>
        <v>MAIN</v>
      </c>
      <c r="AK4140" t="str" cm="1">
        <f t="array" ref="AK4140">_xlfn._xlws.FILTER(Table4[Column1],ISNUMBER(SEARCH(Table4[Column1],MIS[[#This Row],[OrderUniqueIdentifier]])),"")</f>
        <v>VWAP</v>
      </c>
      <c r="AL4140" t="str">
        <f>MIS[[#This Row],[Broker]]</f>
        <v>AR</v>
      </c>
      <c r="AM4140" t="str">
        <f>MIS[[#This Row],[ClientID]]</f>
        <v>JPF1J101</v>
      </c>
    </row>
    <row r="4141" spans="1:39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281</v>
      </c>
      <c r="AE4141">
        <f>MIS[[#This Row],[OrderAverageTradedPrice]]*MIS[[#This Row],[OrderQuantity]]</f>
        <v>6291</v>
      </c>
      <c r="AF4141">
        <f>MIS[[#This Row],[LTP]]*MIS[[#This Row],[OrderQuantity]]</f>
        <v>5620</v>
      </c>
      <c r="AG4141">
        <f>IF(MIS[[#This Row],[OrderSide]]="SELL",MIS[[#This Row],[VALUE]]-MIS[[#This Row],[LIVE_VALUE]],MIS[[#This Row],[LIVE_VALUE]]-MIS[[#This Row],[VALUE]])</f>
        <v>671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SENSEX2552082400CE</v>
      </c>
      <c r="AJ4141" t="str">
        <f>IF(RIGHT(MIS[[#This Row],[Main/Hedge]],4)="MAIN","MAIN","HEDGE")</f>
        <v>MAIN</v>
      </c>
      <c r="AK4141" t="str" cm="1">
        <f t="array" ref="AK4141">_xlfn._xlws.FILTER(Table4[Column1],ISNUMBER(SEARCH(Table4[Column1],MIS[[#This Row],[OrderUniqueIdentifier]])),"")</f>
        <v>XYT</v>
      </c>
      <c r="AL4141" t="str">
        <f>MIS[[#This Row],[Broker]]</f>
        <v>AR</v>
      </c>
      <c r="AM4141" t="str">
        <f>MIS[[#This Row],[ClientID]]</f>
        <v>JPF1J101</v>
      </c>
    </row>
    <row r="4142" spans="1:39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168.75</v>
      </c>
      <c r="AE4142">
        <f>MIS[[#This Row],[OrderAverageTradedPrice]]*MIS[[#This Row],[OrderQuantity]]</f>
        <v>25755</v>
      </c>
      <c r="AF4142">
        <f>MIS[[#This Row],[LTP]]*MIS[[#This Row],[OrderQuantity]]</f>
        <v>25312.5</v>
      </c>
      <c r="AG4142">
        <f>IF(MIS[[#This Row],[OrderSide]]="SELL",MIS[[#This Row],[VALUE]]-MIS[[#This Row],[LIVE_VALUE]],MIS[[#This Row],[LIVE_VALUE]]-MIS[[#This Row],[VALUE]])</f>
        <v>442.5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2" t="str">
        <f>MIS[[#This Row],[TRADING SYMBOL]]</f>
        <v>NIFTY2552225000CE</v>
      </c>
      <c r="AJ4142" t="str">
        <f>IF(RIGHT(MIS[[#This Row],[Main/Hedge]],4)="MAIN","MAIN","HEDGE")</f>
        <v>MAIN</v>
      </c>
      <c r="AK4142" t="str" cm="1">
        <f t="array" ref="AK4142">_xlfn._xlws.FILTER(Table4[Column1],ISNUMBER(SEARCH(Table4[Column1],MIS[[#This Row],[OrderUniqueIdentifier]])),"")</f>
        <v>VWAP</v>
      </c>
      <c r="AL4142" t="str">
        <f>MIS[[#This Row],[Broker]]</f>
        <v>AR</v>
      </c>
      <c r="AM4142" t="str">
        <f>MIS[[#This Row],[ClientID]]</f>
        <v>JPF1L102</v>
      </c>
    </row>
    <row r="4143" spans="1:39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281</v>
      </c>
      <c r="AE4143">
        <f>MIS[[#This Row],[OrderAverageTradedPrice]]*MIS[[#This Row],[OrderQuantity]]</f>
        <v>6259</v>
      </c>
      <c r="AF4143">
        <f>MIS[[#This Row],[LTP]]*MIS[[#This Row],[OrderQuantity]]</f>
        <v>5620</v>
      </c>
      <c r="AG4143">
        <f>IF(MIS[[#This Row],[OrderSide]]="SELL",MIS[[#This Row],[VALUE]]-MIS[[#This Row],[LIVE_VALUE]],MIS[[#This Row],[LIVE_VALUE]]-MIS[[#This Row],[VALUE]])</f>
        <v>639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SENSEX2552082400CE</v>
      </c>
      <c r="AJ4143" t="str">
        <f>IF(RIGHT(MIS[[#This Row],[Main/Hedge]],4)="MAIN","MAIN","HEDGE")</f>
        <v>MAIN</v>
      </c>
      <c r="AK4143" t="str" cm="1">
        <f t="array" ref="AK4143">_xlfn._xlws.FILTER(Table4[Column1],ISNUMBER(SEARCH(Table4[Column1],MIS[[#This Row],[OrderUniqueIdentifier]])),"")</f>
        <v>XYT</v>
      </c>
      <c r="AL4143" t="str">
        <f>MIS[[#This Row],[Broker]]</f>
        <v>AR</v>
      </c>
      <c r="AM4143" t="str">
        <f>MIS[[#This Row],[ClientID]]</f>
        <v>JPF1M174</v>
      </c>
    </row>
    <row r="4144" spans="1:39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281</v>
      </c>
      <c r="AE4144">
        <f>MIS[[#This Row],[OrderAverageTradedPrice]]*MIS[[#This Row],[OrderQuantity]]</f>
        <v>18862.999999999978</v>
      </c>
      <c r="AF4144">
        <f>MIS[[#This Row],[LTP]]*MIS[[#This Row],[OrderQuantity]]</f>
        <v>16860</v>
      </c>
      <c r="AG4144">
        <f>IF(MIS[[#This Row],[OrderSide]]="SELL",MIS[[#This Row],[VALUE]]-MIS[[#This Row],[LIVE_VALUE]],MIS[[#This Row],[LIVE_VALUE]]-MIS[[#This Row],[VALUE]])</f>
        <v>2002.9999999999782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SENSEX2552082400CE</v>
      </c>
      <c r="AJ4144" t="str">
        <f>IF(RIGHT(MIS[[#This Row],[Main/Hedge]],4)="MAIN","MAIN","HEDGE")</f>
        <v>MAIN</v>
      </c>
      <c r="AK4144" t="str" cm="1">
        <f t="array" ref="AK4144">_xlfn._xlws.FILTER(Table4[Column1],ISNUMBER(SEARCH(Table4[Column1],MIS[[#This Row],[OrderUniqueIdentifier]])),"")</f>
        <v>XYT</v>
      </c>
      <c r="AL4144" t="str">
        <f>MIS[[#This Row],[Broker]]</f>
        <v>AR</v>
      </c>
      <c r="AM4144" t="str">
        <f>MIS[[#This Row],[ClientID]]</f>
        <v>JPF1M176</v>
      </c>
    </row>
    <row r="4145" spans="1:39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168.75</v>
      </c>
      <c r="AE4145">
        <f>MIS[[#This Row],[OrderAverageTradedPrice]]*MIS[[#This Row],[OrderQuantity]]</f>
        <v>77208.75</v>
      </c>
      <c r="AF4145">
        <f>MIS[[#This Row],[LTP]]*MIS[[#This Row],[OrderQuantity]]</f>
        <v>75937.5</v>
      </c>
      <c r="AG4145">
        <f>IF(MIS[[#This Row],[OrderSide]]="SELL",MIS[[#This Row],[VALUE]]-MIS[[#This Row],[LIVE_VALUE]],MIS[[#This Row],[LIVE_VALUE]]-MIS[[#This Row],[VALUE]])</f>
        <v>1271.25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5" t="str">
        <f>MIS[[#This Row],[TRADING SYMBOL]]</f>
        <v>NIFTY2552225000CE</v>
      </c>
      <c r="AJ4145" t="str">
        <f>IF(RIGHT(MIS[[#This Row],[Main/Hedge]],4)="MAIN","MAIN","HEDGE")</f>
        <v>MAIN</v>
      </c>
      <c r="AK4145" t="str" cm="1">
        <f t="array" ref="AK4145">_xlfn._xlws.FILTER(Table4[Column1],ISNUMBER(SEARCH(Table4[Column1],MIS[[#This Row],[OrderUniqueIdentifier]])),"")</f>
        <v>VWAP</v>
      </c>
      <c r="AL4145" t="str">
        <f>MIS[[#This Row],[Broker]]</f>
        <v>AR</v>
      </c>
      <c r="AM4145" t="str">
        <f>MIS[[#This Row],[ClientID]]</f>
        <v>JPF1N112</v>
      </c>
    </row>
    <row r="4146" spans="1:39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168.75</v>
      </c>
      <c r="AE4146">
        <f>MIS[[#This Row],[OrderAverageTradedPrice]]*MIS[[#This Row],[OrderQuantity]]</f>
        <v>38557.499999999847</v>
      </c>
      <c r="AF4146">
        <f>MIS[[#This Row],[LTP]]*MIS[[#This Row],[OrderQuantity]]</f>
        <v>37968.75</v>
      </c>
      <c r="AG4146">
        <f>IF(MIS[[#This Row],[OrderSide]]="SELL",MIS[[#This Row],[VALUE]]-MIS[[#This Row],[LIVE_VALUE]],MIS[[#This Row],[LIVE_VALUE]]-MIS[[#This Row],[VALUE]])</f>
        <v>588.7499999998472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6" t="str">
        <f>MIS[[#This Row],[TRADING SYMBOL]]</f>
        <v>NIFTY2552225000CE</v>
      </c>
      <c r="AJ4146" t="str">
        <f>IF(RIGHT(MIS[[#This Row],[Main/Hedge]],4)="MAIN","MAIN","HEDGE")</f>
        <v>MAIN</v>
      </c>
      <c r="AK4146" t="str" cm="1">
        <f t="array" ref="AK4146">_xlfn._xlws.FILTER(Table4[Column1],ISNUMBER(SEARCH(Table4[Column1],MIS[[#This Row],[OrderUniqueIdentifier]])),"")</f>
        <v>VWAP</v>
      </c>
      <c r="AL4146" t="str">
        <f>MIS[[#This Row],[Broker]]</f>
        <v>AR</v>
      </c>
      <c r="AM4146" t="str">
        <f>MIS[[#This Row],[ClientID]]</f>
        <v>JPF1N171</v>
      </c>
    </row>
    <row r="4147" spans="1:39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281</v>
      </c>
      <c r="AE4147">
        <f>MIS[[#This Row],[OrderAverageTradedPrice]]*MIS[[#This Row],[OrderQuantity]]</f>
        <v>6294</v>
      </c>
      <c r="AF4147">
        <f>MIS[[#This Row],[LTP]]*MIS[[#This Row],[OrderQuantity]]</f>
        <v>5620</v>
      </c>
      <c r="AG4147">
        <f>IF(MIS[[#This Row],[OrderSide]]="SELL",MIS[[#This Row],[VALUE]]-MIS[[#This Row],[LIVE_VALUE]],MIS[[#This Row],[LIVE_VALUE]]-MIS[[#This Row],[VALUE]])</f>
        <v>674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SENSEX2552082400CE</v>
      </c>
      <c r="AJ4147" t="str">
        <f>IF(RIGHT(MIS[[#This Row],[Main/Hedge]],4)="MAIN","MAIN","HEDGE")</f>
        <v>MAIN</v>
      </c>
      <c r="AK4147" t="str" cm="1">
        <f t="array" ref="AK4147">_xlfn._xlws.FILTER(Table4[Column1],ISNUMBER(SEARCH(Table4[Column1],MIS[[#This Row],[OrderUniqueIdentifier]])),"")</f>
        <v>XYT</v>
      </c>
      <c r="AL4147" t="str">
        <f>MIS[[#This Row],[Broker]]</f>
        <v>AR</v>
      </c>
      <c r="AM4147" t="str">
        <f>MIS[[#This Row],[ClientID]]</f>
        <v>JPF1N173</v>
      </c>
    </row>
    <row r="4148" spans="1:39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168.75</v>
      </c>
      <c r="AE4148">
        <f>MIS[[#This Row],[OrderAverageTradedPrice]]*MIS[[#This Row],[OrderQuantity]]</f>
        <v>12817.5</v>
      </c>
      <c r="AF4148">
        <f>MIS[[#This Row],[LTP]]*MIS[[#This Row],[OrderQuantity]]</f>
        <v>12656.25</v>
      </c>
      <c r="AG4148">
        <f>IF(MIS[[#This Row],[OrderSide]]="SELL",MIS[[#This Row],[VALUE]]-MIS[[#This Row],[LIVE_VALUE]],MIS[[#This Row],[LIVE_VALUE]]-MIS[[#This Row],[VALUE]])</f>
        <v>161.25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8" t="str">
        <f>MIS[[#This Row],[TRADING SYMBOL]]</f>
        <v>NIFTY2552225000CE</v>
      </c>
      <c r="AJ4148" t="str">
        <f>IF(RIGHT(MIS[[#This Row],[Main/Hedge]],4)="MAIN","MAIN","HEDGE")</f>
        <v>MAIN</v>
      </c>
      <c r="AK4148" t="str" cm="1">
        <f t="array" ref="AK4148">_xlfn._xlws.FILTER(Table4[Column1],ISNUMBER(SEARCH(Table4[Column1],MIS[[#This Row],[OrderUniqueIdentifier]])),"")</f>
        <v>VWAP</v>
      </c>
      <c r="AL4148" t="str">
        <f>MIS[[#This Row],[Broker]]</f>
        <v>AR</v>
      </c>
      <c r="AM4148" t="str">
        <f>MIS[[#This Row],[ClientID]]</f>
        <v>JPF1O151</v>
      </c>
    </row>
    <row r="4149" spans="1:39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281</v>
      </c>
      <c r="AE4149">
        <f>MIS[[#This Row],[OrderAverageTradedPrice]]*MIS[[#This Row],[OrderQuantity]]</f>
        <v>6268</v>
      </c>
      <c r="AF4149">
        <f>MIS[[#This Row],[LTP]]*MIS[[#This Row],[OrderQuantity]]</f>
        <v>5620</v>
      </c>
      <c r="AG4149">
        <f>IF(MIS[[#This Row],[OrderSide]]="SELL",MIS[[#This Row],[VALUE]]-MIS[[#This Row],[LIVE_VALUE]],MIS[[#This Row],[LIVE_VALUE]]-MIS[[#This Row],[VALUE]])</f>
        <v>648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SENSEX2552082400CE</v>
      </c>
      <c r="AJ4149" t="str">
        <f>IF(RIGHT(MIS[[#This Row],[Main/Hedge]],4)="MAIN","MAIN","HEDGE")</f>
        <v>MAIN</v>
      </c>
      <c r="AK4149" t="str" cm="1">
        <f t="array" ref="AK4149">_xlfn._xlws.FILTER(Table4[Column1],ISNUMBER(SEARCH(Table4[Column1],MIS[[#This Row],[OrderUniqueIdentifier]])),"")</f>
        <v>XYT</v>
      </c>
      <c r="AL4149" t="str">
        <f>MIS[[#This Row],[Broker]]</f>
        <v>AR</v>
      </c>
      <c r="AM4149" t="str">
        <f>MIS[[#This Row],[ClientID]]</f>
        <v>JPF1P111</v>
      </c>
    </row>
    <row r="4150" spans="1:39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168.75</v>
      </c>
      <c r="AE4150">
        <f>MIS[[#This Row],[OrderAverageTradedPrice]]*MIS[[#This Row],[OrderQuantity]]</f>
        <v>76942.499999999854</v>
      </c>
      <c r="AF4150">
        <f>MIS[[#This Row],[LTP]]*MIS[[#This Row],[OrderQuantity]]</f>
        <v>75937.5</v>
      </c>
      <c r="AG4150">
        <f>IF(MIS[[#This Row],[OrderSide]]="SELL",MIS[[#This Row],[VALUE]]-MIS[[#This Row],[LIVE_VALUE]],MIS[[#This Row],[LIVE_VALUE]]-MIS[[#This Row],[VALUE]])</f>
        <v>1004.9999999998545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0" t="str">
        <f>MIS[[#This Row],[TRADING SYMBOL]]</f>
        <v>NIFTY2552225000CE</v>
      </c>
      <c r="AJ4150" t="str">
        <f>IF(RIGHT(MIS[[#This Row],[Main/Hedge]],4)="MAIN","MAIN","HEDGE")</f>
        <v>MAIN</v>
      </c>
      <c r="AK4150" t="str" cm="1">
        <f t="array" ref="AK4150">_xlfn._xlws.FILTER(Table4[Column1],ISNUMBER(SEARCH(Table4[Column1],MIS[[#This Row],[OrderUniqueIdentifier]])),"")</f>
        <v>VWAP</v>
      </c>
      <c r="AL4150" t="str">
        <f>MIS[[#This Row],[Broker]]</f>
        <v>AR</v>
      </c>
      <c r="AM4150" t="str">
        <f>MIS[[#This Row],[ClientID]]</f>
        <v>JPF1P164</v>
      </c>
    </row>
    <row r="4151" spans="1:39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168.75</v>
      </c>
      <c r="AE4151">
        <f>MIS[[#This Row],[OrderAverageTradedPrice]]*MIS[[#This Row],[OrderQuantity]]</f>
        <v>12877.5</v>
      </c>
      <c r="AF4151">
        <f>MIS[[#This Row],[LTP]]*MIS[[#This Row],[OrderQuantity]]</f>
        <v>12656.25</v>
      </c>
      <c r="AG4151">
        <f>IF(MIS[[#This Row],[OrderSide]]="SELL",MIS[[#This Row],[VALUE]]-MIS[[#This Row],[LIVE_VALUE]],MIS[[#This Row],[LIVE_VALUE]]-MIS[[#This Row],[VALUE]])</f>
        <v>221.25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1" t="str">
        <f>MIS[[#This Row],[TRADING SYMBOL]]</f>
        <v>NIFTY2552225000CE</v>
      </c>
      <c r="AJ4151" t="str">
        <f>IF(RIGHT(MIS[[#This Row],[Main/Hedge]],4)="MAIN","MAIN","HEDGE")</f>
        <v>MAIN</v>
      </c>
      <c r="AK4151" t="str" cm="1">
        <f t="array" ref="AK4151">_xlfn._xlws.FILTER(Table4[Column1],ISNUMBER(SEARCH(Table4[Column1],MIS[[#This Row],[OrderUniqueIdentifier]])),"")</f>
        <v>VWAP</v>
      </c>
      <c r="AL4151" t="str">
        <f>MIS[[#This Row],[Broker]]</f>
        <v>AR</v>
      </c>
      <c r="AM4151" t="str">
        <f>MIS[[#This Row],[ClientID]]</f>
        <v>JPF1R134</v>
      </c>
    </row>
    <row r="4152" spans="1:39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281</v>
      </c>
      <c r="AE4152">
        <f>MIS[[#This Row],[OrderAverageTradedPrice]]*MIS[[#This Row],[OrderQuantity]]</f>
        <v>12578</v>
      </c>
      <c r="AF4152">
        <f>MIS[[#This Row],[LTP]]*MIS[[#This Row],[OrderQuantity]]</f>
        <v>11240</v>
      </c>
      <c r="AG4152">
        <f>IF(MIS[[#This Row],[OrderSide]]="SELL",MIS[[#This Row],[VALUE]]-MIS[[#This Row],[LIVE_VALUE]],MIS[[#This Row],[LIVE_VALUE]]-MIS[[#This Row],[VALUE]])</f>
        <v>1338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SENSEX2552082400CE</v>
      </c>
      <c r="AJ4152" t="str">
        <f>IF(RIGHT(MIS[[#This Row],[Main/Hedge]],4)="MAIN","MAIN","HEDGE")</f>
        <v>MAIN</v>
      </c>
      <c r="AK4152" t="str" cm="1">
        <f t="array" ref="AK4152">_xlfn._xlws.FILTER(Table4[Column1],ISNUMBER(SEARCH(Table4[Column1],MIS[[#This Row],[OrderUniqueIdentifier]])),"")</f>
        <v>XYT</v>
      </c>
      <c r="AL4152" t="str">
        <f>MIS[[#This Row],[Broker]]</f>
        <v>AR</v>
      </c>
      <c r="AM4152" t="str">
        <f>MIS[[#This Row],[ClientID]]</f>
        <v>JPF1R193</v>
      </c>
    </row>
    <row r="4153" spans="1:39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281</v>
      </c>
      <c r="AE4153">
        <f>MIS[[#This Row],[OrderAverageTradedPrice]]*MIS[[#This Row],[OrderQuantity]]</f>
        <v>6287</v>
      </c>
      <c r="AF4153">
        <f>MIS[[#This Row],[LTP]]*MIS[[#This Row],[OrderQuantity]]</f>
        <v>5620</v>
      </c>
      <c r="AG4153">
        <f>IF(MIS[[#This Row],[OrderSide]]="SELL",MIS[[#This Row],[VALUE]]-MIS[[#This Row],[LIVE_VALUE]],MIS[[#This Row],[LIVE_VALUE]]-MIS[[#This Row],[VALUE]])</f>
        <v>667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SENSEX2552082400CE</v>
      </c>
      <c r="AJ4153" t="str">
        <f>IF(RIGHT(MIS[[#This Row],[Main/Hedge]],4)="MAIN","MAIN","HEDGE")</f>
        <v>MAIN</v>
      </c>
      <c r="AK4153" t="str" cm="1">
        <f t="array" ref="AK4153">_xlfn._xlws.FILTER(Table4[Column1],ISNUMBER(SEARCH(Table4[Column1],MIS[[#This Row],[OrderUniqueIdentifier]])),"")</f>
        <v>XYT</v>
      </c>
      <c r="AL4153" t="str">
        <f>MIS[[#This Row],[Broker]]</f>
        <v>AR</v>
      </c>
      <c r="AM4153" t="str">
        <f>MIS[[#This Row],[ClientID]]</f>
        <v>JPF1R194</v>
      </c>
    </row>
    <row r="4154" spans="1:39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168.75</v>
      </c>
      <c r="AE4154">
        <f>MIS[[#This Row],[OrderAverageTradedPrice]]*MIS[[#This Row],[OrderQuantity]]</f>
        <v>38452.5</v>
      </c>
      <c r="AF4154">
        <f>MIS[[#This Row],[LTP]]*MIS[[#This Row],[OrderQuantity]]</f>
        <v>37968.75</v>
      </c>
      <c r="AG4154">
        <f>IF(MIS[[#This Row],[OrderSide]]="SELL",MIS[[#This Row],[VALUE]]-MIS[[#This Row],[LIVE_VALUE]],MIS[[#This Row],[LIVE_VALUE]]-MIS[[#This Row],[VALUE]])</f>
        <v>483.75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4" t="str">
        <f>MIS[[#This Row],[TRADING SYMBOL]]</f>
        <v>NIFTY2552225000CE</v>
      </c>
      <c r="AJ4154" t="str">
        <f>IF(RIGHT(MIS[[#This Row],[Main/Hedge]],4)="MAIN","MAIN","HEDGE")</f>
        <v>MAIN</v>
      </c>
      <c r="AK4154" t="str" cm="1">
        <f t="array" ref="AK4154">_xlfn._xlws.FILTER(Table4[Column1],ISNUMBER(SEARCH(Table4[Column1],MIS[[#This Row],[OrderUniqueIdentifier]])),"")</f>
        <v>VWAP</v>
      </c>
      <c r="AL4154" t="str">
        <f>MIS[[#This Row],[Broker]]</f>
        <v>AR</v>
      </c>
      <c r="AM4154" t="str">
        <f>MIS[[#This Row],[ClientID]]</f>
        <v>JPF1R199</v>
      </c>
    </row>
    <row r="4155" spans="1:39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281</v>
      </c>
      <c r="AE4155">
        <f>MIS[[#This Row],[OrderAverageTradedPrice]]*MIS[[#This Row],[OrderQuantity]]</f>
        <v>12540</v>
      </c>
      <c r="AF4155">
        <f>MIS[[#This Row],[LTP]]*MIS[[#This Row],[OrderQuantity]]</f>
        <v>11240</v>
      </c>
      <c r="AG4155">
        <f>IF(MIS[[#This Row],[OrderSide]]="SELL",MIS[[#This Row],[VALUE]]-MIS[[#This Row],[LIVE_VALUE]],MIS[[#This Row],[LIVE_VALUE]]-MIS[[#This Row],[VALUE]])</f>
        <v>1300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SENSEX2552082400CE</v>
      </c>
      <c r="AJ4155" t="str">
        <f>IF(RIGHT(MIS[[#This Row],[Main/Hedge]],4)="MAIN","MAIN","HEDGE")</f>
        <v>MAIN</v>
      </c>
      <c r="AK4155" t="str" cm="1">
        <f t="array" ref="AK4155">_xlfn._xlws.FILTER(Table4[Column1],ISNUMBER(SEARCH(Table4[Column1],MIS[[#This Row],[OrderUniqueIdentifier]])),"")</f>
        <v>XYT</v>
      </c>
      <c r="AL4155" t="str">
        <f>MIS[[#This Row],[Broker]]</f>
        <v>AR</v>
      </c>
      <c r="AM4155" t="str">
        <f>MIS[[#This Row],[ClientID]]</f>
        <v>JPF1R199</v>
      </c>
    </row>
    <row r="4156" spans="1:39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168.75</v>
      </c>
      <c r="AE4156">
        <f>MIS[[#This Row],[OrderAverageTradedPrice]]*MIS[[#This Row],[OrderQuantity]]</f>
        <v>141551.24999999939</v>
      </c>
      <c r="AF4156">
        <f>MIS[[#This Row],[LTP]]*MIS[[#This Row],[OrderQuantity]]</f>
        <v>139218.75</v>
      </c>
      <c r="AG4156">
        <f>IF(MIS[[#This Row],[OrderSide]]="SELL",MIS[[#This Row],[VALUE]]-MIS[[#This Row],[LIVE_VALUE]],MIS[[#This Row],[LIVE_VALUE]]-MIS[[#This Row],[VALUE]])</f>
        <v>2332.4999999993888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6" t="str">
        <f>MIS[[#This Row],[TRADING SYMBOL]]</f>
        <v>NIFTY2552225000CE</v>
      </c>
      <c r="AJ4156" t="str">
        <f>IF(RIGHT(MIS[[#This Row],[Main/Hedge]],4)="MAIN","MAIN","HEDGE")</f>
        <v>MAIN</v>
      </c>
      <c r="AK4156" t="str" cm="1">
        <f t="array" ref="AK4156">_xlfn._xlws.FILTER(Table4[Column1],ISNUMBER(SEARCH(Table4[Column1],MIS[[#This Row],[OrderUniqueIdentifier]])),"")</f>
        <v>VWAP</v>
      </c>
      <c r="AL4156" t="str">
        <f>MIS[[#This Row],[Broker]]</f>
        <v>AR</v>
      </c>
      <c r="AM4156" t="str">
        <f>MIS[[#This Row],[ClientID]]</f>
        <v>JPF1S132</v>
      </c>
    </row>
    <row r="4157" spans="1:39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281</v>
      </c>
      <c r="AE4157">
        <f>MIS[[#This Row],[OrderAverageTradedPrice]]*MIS[[#This Row],[OrderQuantity]]</f>
        <v>31293</v>
      </c>
      <c r="AF4157">
        <f>MIS[[#This Row],[LTP]]*MIS[[#This Row],[OrderQuantity]]</f>
        <v>28100</v>
      </c>
      <c r="AG4157">
        <f>IF(MIS[[#This Row],[OrderSide]]="SELL",MIS[[#This Row],[VALUE]]-MIS[[#This Row],[LIVE_VALUE]],MIS[[#This Row],[LIVE_VALUE]]-MIS[[#This Row],[VALUE]])</f>
        <v>3193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SENSEX2552082400CE</v>
      </c>
      <c r="AJ4157" t="str">
        <f>IF(RIGHT(MIS[[#This Row],[Main/Hedge]],4)="MAIN","MAIN","HEDGE")</f>
        <v>MAIN</v>
      </c>
      <c r="AK4157" t="str" cm="1">
        <f t="array" ref="AK4157">_xlfn._xlws.FILTER(Table4[Column1],ISNUMBER(SEARCH(Table4[Column1],MIS[[#This Row],[OrderUniqueIdentifier]])),"")</f>
        <v>XYT</v>
      </c>
      <c r="AL4157" t="str">
        <f>MIS[[#This Row],[Broker]]</f>
        <v>AR</v>
      </c>
      <c r="AM4157" t="str">
        <f>MIS[[#This Row],[ClientID]]</f>
        <v>JPF1S132</v>
      </c>
    </row>
    <row r="4158" spans="1:39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281</v>
      </c>
      <c r="AE4158">
        <f>MIS[[#This Row],[OrderAverageTradedPrice]]*MIS[[#This Row],[OrderQuantity]]</f>
        <v>6278</v>
      </c>
      <c r="AF4158">
        <f>MIS[[#This Row],[LTP]]*MIS[[#This Row],[OrderQuantity]]</f>
        <v>5620</v>
      </c>
      <c r="AG4158">
        <f>IF(MIS[[#This Row],[OrderSide]]="SELL",MIS[[#This Row],[VALUE]]-MIS[[#This Row],[LIVE_VALUE]],MIS[[#This Row],[LIVE_VALUE]]-MIS[[#This Row],[VALUE]])</f>
        <v>658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SENSEX2552082400CE</v>
      </c>
      <c r="AJ4158" t="str">
        <f>IF(RIGHT(MIS[[#This Row],[Main/Hedge]],4)="MAIN","MAIN","HEDGE")</f>
        <v>MAIN</v>
      </c>
      <c r="AK4158" t="str" cm="1">
        <f t="array" ref="AK4158">_xlfn._xlws.FILTER(Table4[Column1],ISNUMBER(SEARCH(Table4[Column1],MIS[[#This Row],[OrderUniqueIdentifier]])),"")</f>
        <v>XYT</v>
      </c>
      <c r="AL4158" t="str">
        <f>MIS[[#This Row],[Broker]]</f>
        <v>AR</v>
      </c>
      <c r="AM4158" t="str">
        <f>MIS[[#This Row],[ClientID]]</f>
        <v>JPF1S210</v>
      </c>
    </row>
    <row r="4159" spans="1:39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168.75</v>
      </c>
      <c r="AE4159">
        <f>MIS[[#This Row],[OrderAverageTradedPrice]]*MIS[[#This Row],[OrderQuantity]]</f>
        <v>128520.00000000001</v>
      </c>
      <c r="AF4159">
        <f>MIS[[#This Row],[LTP]]*MIS[[#This Row],[OrderQuantity]]</f>
        <v>126562.5</v>
      </c>
      <c r="AG4159">
        <f>IF(MIS[[#This Row],[OrderSide]]="SELL",MIS[[#This Row],[VALUE]]-MIS[[#This Row],[LIVE_VALUE]],MIS[[#This Row],[LIVE_VALUE]]-MIS[[#This Row],[VALUE]])</f>
        <v>1957.5000000000146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9" t="str">
        <f>MIS[[#This Row],[TRADING SYMBOL]]</f>
        <v>NIFTY2552225000CE</v>
      </c>
      <c r="AJ4159" t="str">
        <f>IF(RIGHT(MIS[[#This Row],[Main/Hedge]],4)="MAIN","MAIN","HEDGE")</f>
        <v>MAIN</v>
      </c>
      <c r="AK4159" t="str" cm="1">
        <f t="array" ref="AK4159">_xlfn._xlws.FILTER(Table4[Column1],ISNUMBER(SEARCH(Table4[Column1],MIS[[#This Row],[OrderUniqueIdentifier]])),"")</f>
        <v>VWAP</v>
      </c>
      <c r="AL4159" t="str">
        <f>MIS[[#This Row],[Broker]]</f>
        <v>AR</v>
      </c>
      <c r="AM4159" t="str">
        <f>MIS[[#This Row],[ClientID]]</f>
        <v>JPF1S215</v>
      </c>
    </row>
    <row r="4160" spans="1:39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281</v>
      </c>
      <c r="AE4160">
        <f>MIS[[#This Row],[OrderAverageTradedPrice]]*MIS[[#This Row],[OrderQuantity]]</f>
        <v>31464</v>
      </c>
      <c r="AF4160">
        <f>MIS[[#This Row],[LTP]]*MIS[[#This Row],[OrderQuantity]]</f>
        <v>28100</v>
      </c>
      <c r="AG4160">
        <f>IF(MIS[[#This Row],[OrderSide]]="SELL",MIS[[#This Row],[VALUE]]-MIS[[#This Row],[LIVE_VALUE]],MIS[[#This Row],[LIVE_VALUE]]-MIS[[#This Row],[VALUE]])</f>
        <v>3364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SENSEX2552082400CE</v>
      </c>
      <c r="AJ4160" t="str">
        <f>IF(RIGHT(MIS[[#This Row],[Main/Hedge]],4)="MAIN","MAIN","HEDGE")</f>
        <v>MAIN</v>
      </c>
      <c r="AK4160" t="str" cm="1">
        <f t="array" ref="AK4160">_xlfn._xlws.FILTER(Table4[Column1],ISNUMBER(SEARCH(Table4[Column1],MIS[[#This Row],[OrderUniqueIdentifier]])),"")</f>
        <v>XYT</v>
      </c>
      <c r="AL4160" t="str">
        <f>MIS[[#This Row],[Broker]]</f>
        <v>AR</v>
      </c>
      <c r="AM4160" t="str">
        <f>MIS[[#This Row],[ClientID]]</f>
        <v>JPF1S215</v>
      </c>
    </row>
    <row r="4161" spans="1:39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281</v>
      </c>
      <c r="AE4161">
        <f>MIS[[#This Row],[OrderAverageTradedPrice]]*MIS[[#This Row],[OrderQuantity]]</f>
        <v>6291</v>
      </c>
      <c r="AF4161">
        <f>MIS[[#This Row],[LTP]]*MIS[[#This Row],[OrderQuantity]]</f>
        <v>5620</v>
      </c>
      <c r="AG4161">
        <f>IF(MIS[[#This Row],[OrderSide]]="SELL",MIS[[#This Row],[VALUE]]-MIS[[#This Row],[LIVE_VALUE]],MIS[[#This Row],[LIVE_VALUE]]-MIS[[#This Row],[VALUE]])</f>
        <v>671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SENSEX2552082400CE</v>
      </c>
      <c r="AJ4161" t="str">
        <f>IF(RIGHT(MIS[[#This Row],[Main/Hedge]],4)="MAIN","MAIN","HEDGE")</f>
        <v>MAIN</v>
      </c>
      <c r="AK4161" t="str" cm="1">
        <f t="array" ref="AK4161">_xlfn._xlws.FILTER(Table4[Column1],ISNUMBER(SEARCH(Table4[Column1],MIS[[#This Row],[OrderUniqueIdentifier]])),"")</f>
        <v>XYT</v>
      </c>
      <c r="AL4161" t="str">
        <f>MIS[[#This Row],[Broker]]</f>
        <v>AR</v>
      </c>
      <c r="AM4161" t="str">
        <f>MIS[[#This Row],[ClientID]]</f>
        <v>JPF1S218</v>
      </c>
    </row>
    <row r="4162" spans="1:39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281</v>
      </c>
      <c r="AE4162">
        <f>MIS[[#This Row],[OrderAverageTradedPrice]]*MIS[[#This Row],[OrderQuantity]]</f>
        <v>6289</v>
      </c>
      <c r="AF4162">
        <f>MIS[[#This Row],[LTP]]*MIS[[#This Row],[OrderQuantity]]</f>
        <v>5620</v>
      </c>
      <c r="AG4162">
        <f>IF(MIS[[#This Row],[OrderSide]]="SELL",MIS[[#This Row],[VALUE]]-MIS[[#This Row],[LIVE_VALUE]],MIS[[#This Row],[LIVE_VALUE]]-MIS[[#This Row],[VALUE]])</f>
        <v>669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SENSEX2552082400CE</v>
      </c>
      <c r="AJ4162" t="str">
        <f>IF(RIGHT(MIS[[#This Row],[Main/Hedge]],4)="MAIN","MAIN","HEDGE")</f>
        <v>MAIN</v>
      </c>
      <c r="AK4162" t="str" cm="1">
        <f t="array" ref="AK4162">_xlfn._xlws.FILTER(Table4[Column1],ISNUMBER(SEARCH(Table4[Column1],MIS[[#This Row],[OrderUniqueIdentifier]])),"")</f>
        <v>XYT</v>
      </c>
      <c r="AL4162" t="str">
        <f>MIS[[#This Row],[Broker]]</f>
        <v>AR</v>
      </c>
      <c r="AM4162" t="str">
        <f>MIS[[#This Row],[ClientID]]</f>
        <v>JPF1S233</v>
      </c>
    </row>
    <row r="4163" spans="1:39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168.75</v>
      </c>
      <c r="AE4163">
        <f>MIS[[#This Row],[OrderAverageTradedPrice]]*MIS[[#This Row],[OrderQuantity]]</f>
        <v>25713.75</v>
      </c>
      <c r="AF4163">
        <f>MIS[[#This Row],[LTP]]*MIS[[#This Row],[OrderQuantity]]</f>
        <v>25312.5</v>
      </c>
      <c r="AG4163">
        <f>IF(MIS[[#This Row],[OrderSide]]="SELL",MIS[[#This Row],[VALUE]]-MIS[[#This Row],[LIVE_VALUE]],MIS[[#This Row],[LIVE_VALUE]]-MIS[[#This Row],[VALUE]])</f>
        <v>401.25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3" t="str">
        <f>MIS[[#This Row],[TRADING SYMBOL]]</f>
        <v>NIFTY2552225000CE</v>
      </c>
      <c r="AJ4163" t="str">
        <f>IF(RIGHT(MIS[[#This Row],[Main/Hedge]],4)="MAIN","MAIN","HEDGE")</f>
        <v>MAIN</v>
      </c>
      <c r="AK4163" t="str" cm="1">
        <f t="array" ref="AK4163">_xlfn._xlws.FILTER(Table4[Column1],ISNUMBER(SEARCH(Table4[Column1],MIS[[#This Row],[OrderUniqueIdentifier]])),"")</f>
        <v>VWAP</v>
      </c>
      <c r="AL4163" t="str">
        <f>MIS[[#This Row],[Broker]]</f>
        <v>AR</v>
      </c>
      <c r="AM4163" t="str">
        <f>MIS[[#This Row],[ClientID]]</f>
        <v>JPF1V164</v>
      </c>
    </row>
    <row r="4164" spans="1:39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281</v>
      </c>
      <c r="AE4164">
        <f>MIS[[#This Row],[OrderAverageTradedPrice]]*MIS[[#This Row],[OrderQuantity]]</f>
        <v>6288</v>
      </c>
      <c r="AF4164">
        <f>MIS[[#This Row],[LTP]]*MIS[[#This Row],[OrderQuantity]]</f>
        <v>5620</v>
      </c>
      <c r="AG4164">
        <f>IF(MIS[[#This Row],[OrderSide]]="SELL",MIS[[#This Row],[VALUE]]-MIS[[#This Row],[LIVE_VALUE]],MIS[[#This Row],[LIVE_VALUE]]-MIS[[#This Row],[VALUE]])</f>
        <v>668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SENSEX2552082400CE</v>
      </c>
      <c r="AJ4164" t="str">
        <f>IF(RIGHT(MIS[[#This Row],[Main/Hedge]],4)="MAIN","MAIN","HEDGE")</f>
        <v>MAIN</v>
      </c>
      <c r="AK4164" t="str" cm="1">
        <f t="array" ref="AK4164">_xlfn._xlws.FILTER(Table4[Column1],ISNUMBER(SEARCH(Table4[Column1],MIS[[#This Row],[OrderUniqueIdentifier]])),"")</f>
        <v>XYT</v>
      </c>
      <c r="AL4164" t="str">
        <f>MIS[[#This Row],[Broker]]</f>
        <v>AR</v>
      </c>
      <c r="AM4164" t="str">
        <f>MIS[[#This Row],[ClientID]]</f>
        <v>JPF1V164</v>
      </c>
    </row>
    <row r="4165" spans="1:39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168.75</v>
      </c>
      <c r="AE4165">
        <f>MIS[[#This Row],[OrderAverageTradedPrice]]*MIS[[#This Row],[OrderQuantity]]</f>
        <v>38632.5</v>
      </c>
      <c r="AF4165">
        <f>MIS[[#This Row],[LTP]]*MIS[[#This Row],[OrderQuantity]]</f>
        <v>37968.75</v>
      </c>
      <c r="AG4165">
        <f>IF(MIS[[#This Row],[OrderSide]]="SELL",MIS[[#This Row],[VALUE]]-MIS[[#This Row],[LIVE_VALUE]],MIS[[#This Row],[LIVE_VALUE]]-MIS[[#This Row],[VALUE]])</f>
        <v>663.75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5" t="str">
        <f>MIS[[#This Row],[TRADING SYMBOL]]</f>
        <v>NIFTY2552225000CE</v>
      </c>
      <c r="AJ4165" t="str">
        <f>IF(RIGHT(MIS[[#This Row],[Main/Hedge]],4)="MAIN","MAIN","HEDGE")</f>
        <v>MAIN</v>
      </c>
      <c r="AK4165" t="str" cm="1">
        <f t="array" ref="AK4165">_xlfn._xlws.FILTER(Table4[Column1],ISNUMBER(SEARCH(Table4[Column1],MIS[[#This Row],[OrderUniqueIdentifier]])),"")</f>
        <v>VWAP</v>
      </c>
      <c r="AL4165" t="str">
        <f>MIS[[#This Row],[Broker]]</f>
        <v>AR</v>
      </c>
      <c r="AM4165" t="str">
        <f>MIS[[#This Row],[ClientID]]</f>
        <v>JPP032</v>
      </c>
    </row>
    <row r="4166" spans="1:39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281</v>
      </c>
      <c r="AE4166">
        <f>MIS[[#This Row],[OrderAverageTradedPrice]]*MIS[[#This Row],[OrderQuantity]]</f>
        <v>12542</v>
      </c>
      <c r="AF4166">
        <f>MIS[[#This Row],[LTP]]*MIS[[#This Row],[OrderQuantity]]</f>
        <v>11240</v>
      </c>
      <c r="AG4166">
        <f>IF(MIS[[#This Row],[OrderSide]]="SELL",MIS[[#This Row],[VALUE]]-MIS[[#This Row],[LIVE_VALUE]],MIS[[#This Row],[LIVE_VALUE]]-MIS[[#This Row],[VALUE]])</f>
        <v>1302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SENSEX2552082400CE</v>
      </c>
      <c r="AJ4166" t="str">
        <f>IF(RIGHT(MIS[[#This Row],[Main/Hedge]],4)="MAIN","MAIN","HEDGE")</f>
        <v>MAIN</v>
      </c>
      <c r="AK4166" t="str" cm="1">
        <f t="array" ref="AK4166">_xlfn._xlws.FILTER(Table4[Column1],ISNUMBER(SEARCH(Table4[Column1],MIS[[#This Row],[OrderUniqueIdentifier]])),"")</f>
        <v>XYT</v>
      </c>
      <c r="AL4166" t="str">
        <f>MIS[[#This Row],[Broker]]</f>
        <v>AR</v>
      </c>
      <c r="AM4166" t="str">
        <f>MIS[[#This Row],[ClientID]]</f>
        <v>JPP032</v>
      </c>
    </row>
    <row r="4167" spans="1:39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281</v>
      </c>
      <c r="AE4167">
        <f>MIS[[#This Row],[OrderAverageTradedPrice]]*MIS[[#This Row],[OrderQuantity]]</f>
        <v>18871.999999999982</v>
      </c>
      <c r="AF4167">
        <f>MIS[[#This Row],[LTP]]*MIS[[#This Row],[OrderQuantity]]</f>
        <v>16860</v>
      </c>
      <c r="AG4167">
        <f>IF(MIS[[#This Row],[OrderSide]]="SELL",MIS[[#This Row],[VALUE]]-MIS[[#This Row],[LIVE_VALUE]],MIS[[#This Row],[LIVE_VALUE]]-MIS[[#This Row],[VALUE]])</f>
        <v>2011.9999999999818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SENSEX2552082400CE</v>
      </c>
      <c r="AJ4167" t="str">
        <f>IF(RIGHT(MIS[[#This Row],[Main/Hedge]],4)="MAIN","MAIN","HEDGE")</f>
        <v>MAIN</v>
      </c>
      <c r="AK4167" t="str" cm="1">
        <f t="array" ref="AK4167">_xlfn._xlws.FILTER(Table4[Column1],ISNUMBER(SEARCH(Table4[Column1],MIS[[#This Row],[OrderUniqueIdentifier]])),"")</f>
        <v>XYT</v>
      </c>
      <c r="AL4167" t="str">
        <f>MIS[[#This Row],[Broker]]</f>
        <v>AR</v>
      </c>
      <c r="AM4167" t="str">
        <f>MIS[[#This Row],[ClientID]]</f>
        <v>JPS7A101</v>
      </c>
    </row>
    <row r="4168" spans="1:39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168.75</v>
      </c>
      <c r="AE4168">
        <f>MIS[[#This Row],[OrderAverageTradedPrice]]*MIS[[#This Row],[OrderQuantity]]</f>
        <v>12858.75</v>
      </c>
      <c r="AF4168">
        <f>MIS[[#This Row],[LTP]]*MIS[[#This Row],[OrderQuantity]]</f>
        <v>12656.25</v>
      </c>
      <c r="AG4168">
        <f>IF(MIS[[#This Row],[OrderSide]]="SELL",MIS[[#This Row],[VALUE]]-MIS[[#This Row],[LIVE_VALUE]],MIS[[#This Row],[LIVE_VALUE]]-MIS[[#This Row],[VALUE]])</f>
        <v>202.5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8" t="str">
        <f>MIS[[#This Row],[TRADING SYMBOL]]</f>
        <v>NIFTY2552225000CE</v>
      </c>
      <c r="AJ4168" t="str">
        <f>IF(RIGHT(MIS[[#This Row],[Main/Hedge]],4)="MAIN","MAIN","HEDGE")</f>
        <v>MAIN</v>
      </c>
      <c r="AK4168" t="str" cm="1">
        <f t="array" ref="AK4168">_xlfn._xlws.FILTER(Table4[Column1],ISNUMBER(SEARCH(Table4[Column1],MIS[[#This Row],[OrderUniqueIdentifier]])),"")</f>
        <v>VWAP</v>
      </c>
      <c r="AL4168" t="str">
        <f>MIS[[#This Row],[Broker]]</f>
        <v>AR</v>
      </c>
      <c r="AM4168" t="str">
        <f>MIS[[#This Row],[ClientID]]</f>
        <v>JPS7N102</v>
      </c>
    </row>
    <row r="4169" spans="1:39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281</v>
      </c>
      <c r="AE4169">
        <f>MIS[[#This Row],[OrderAverageTradedPrice]]*MIS[[#This Row],[OrderQuantity]]</f>
        <v>6258</v>
      </c>
      <c r="AF4169">
        <f>MIS[[#This Row],[LTP]]*MIS[[#This Row],[OrderQuantity]]</f>
        <v>5620</v>
      </c>
      <c r="AG4169">
        <f>IF(MIS[[#This Row],[OrderSide]]="SELL",MIS[[#This Row],[VALUE]]-MIS[[#This Row],[LIVE_VALUE]],MIS[[#This Row],[LIVE_VALUE]]-MIS[[#This Row],[VALUE]])</f>
        <v>638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SENSEX2552082400CE</v>
      </c>
      <c r="AJ4169" t="str">
        <f>IF(RIGHT(MIS[[#This Row],[Main/Hedge]],4)="MAIN","MAIN","HEDGE")</f>
        <v>MAIN</v>
      </c>
      <c r="AK4169" t="str" cm="1">
        <f t="array" ref="AK4169">_xlfn._xlws.FILTER(Table4[Column1],ISNUMBER(SEARCH(Table4[Column1],MIS[[#This Row],[OrderUniqueIdentifier]])),"")</f>
        <v>XYT</v>
      </c>
      <c r="AL4169" t="str">
        <f>MIS[[#This Row],[Broker]]</f>
        <v>AR</v>
      </c>
      <c r="AM4169" t="str">
        <f>MIS[[#This Row],[ClientID]]</f>
        <v>JPS7N102</v>
      </c>
    </row>
    <row r="4170" spans="1:39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168.75</v>
      </c>
      <c r="AE4170">
        <f>MIS[[#This Row],[OrderAverageTradedPrice]]*MIS[[#This Row],[OrderQuantity]]</f>
        <v>89767.499999999854</v>
      </c>
      <c r="AF4170">
        <f>MIS[[#This Row],[LTP]]*MIS[[#This Row],[OrderQuantity]]</f>
        <v>88593.75</v>
      </c>
      <c r="AG4170">
        <f>IF(MIS[[#This Row],[OrderSide]]="SELL",MIS[[#This Row],[VALUE]]-MIS[[#This Row],[LIVE_VALUE]],MIS[[#This Row],[LIVE_VALUE]]-MIS[[#This Row],[VALUE]])</f>
        <v>1173.7499999998545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0" t="str">
        <f>MIS[[#This Row],[TRADING SYMBOL]]</f>
        <v>NIFTY2552225000CE</v>
      </c>
      <c r="AJ4170" t="str">
        <f>IF(RIGHT(MIS[[#This Row],[Main/Hedge]],4)="MAIN","MAIN","HEDGE")</f>
        <v>MAIN</v>
      </c>
      <c r="AK4170" t="str" cm="1">
        <f t="array" ref="AK4170">_xlfn._xlws.FILTER(Table4[Column1],ISNUMBER(SEARCH(Table4[Column1],MIS[[#This Row],[OrderUniqueIdentifier]])),"")</f>
        <v>VWAP</v>
      </c>
      <c r="AL4170" t="str">
        <f>MIS[[#This Row],[Broker]]</f>
        <v>JAINAM3001</v>
      </c>
      <c r="AM4170" t="str">
        <f>MIS[[#This Row],[ClientID]]</f>
        <v>DLL13461</v>
      </c>
    </row>
    <row r="4171" spans="1:39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281</v>
      </c>
      <c r="AE4171">
        <f>MIS[[#This Row],[OrderAverageTradedPrice]]*MIS[[#This Row],[OrderQuantity]]</f>
        <v>25084</v>
      </c>
      <c r="AF4171">
        <f>MIS[[#This Row],[LTP]]*MIS[[#This Row],[OrderQuantity]]</f>
        <v>22480</v>
      </c>
      <c r="AG4171">
        <f>IF(MIS[[#This Row],[OrderSide]]="SELL",MIS[[#This Row],[VALUE]]-MIS[[#This Row],[LIVE_VALUE]],MIS[[#This Row],[LIVE_VALUE]]-MIS[[#This Row],[VALUE]])</f>
        <v>2604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SENSEX2552082400CE</v>
      </c>
      <c r="AJ4171" t="str">
        <f>IF(RIGHT(MIS[[#This Row],[Main/Hedge]],4)="MAIN","MAIN","HEDGE")</f>
        <v>MAIN</v>
      </c>
      <c r="AK4171" t="str" cm="1">
        <f t="array" ref="AK4171">_xlfn._xlws.FILTER(Table4[Column1],ISNUMBER(SEARCH(Table4[Column1],MIS[[#This Row],[OrderUniqueIdentifier]])),"")</f>
        <v>XYT</v>
      </c>
      <c r="AL4171" t="str">
        <f>MIS[[#This Row],[Broker]]</f>
        <v>JAINAM3001</v>
      </c>
      <c r="AM4171" t="str">
        <f>MIS[[#This Row],[ClientID]]</f>
        <v>DLL13461</v>
      </c>
    </row>
    <row r="4172" spans="1:39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281</v>
      </c>
      <c r="AE4172">
        <f>MIS[[#This Row],[OrderAverageTradedPrice]]*MIS[[#This Row],[OrderQuantity]]</f>
        <v>44069.999999999956</v>
      </c>
      <c r="AF4172">
        <f>MIS[[#This Row],[LTP]]*MIS[[#This Row],[OrderQuantity]]</f>
        <v>39340</v>
      </c>
      <c r="AG4172">
        <f>IF(MIS[[#This Row],[OrderSide]]="SELL",MIS[[#This Row],[VALUE]]-MIS[[#This Row],[LIVE_VALUE]],MIS[[#This Row],[LIVE_VALUE]]-MIS[[#This Row],[VALUE]])</f>
        <v>4729.9999999999563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SENSEX2552082400CE</v>
      </c>
      <c r="AJ4172" t="str">
        <f>IF(RIGHT(MIS[[#This Row],[Main/Hedge]],4)="MAIN","MAIN","HEDGE")</f>
        <v>MAIN</v>
      </c>
      <c r="AK4172" t="str" cm="1">
        <f t="array" ref="AK4172">_xlfn._xlws.FILTER(Table4[Column1],ISNUMBER(SEARCH(Table4[Column1],MIS[[#This Row],[OrderUniqueIdentifier]])),"")</f>
        <v>XYT</v>
      </c>
      <c r="AL4172" t="str">
        <f>MIS[[#This Row],[Broker]]</f>
        <v>JAINAM</v>
      </c>
      <c r="AM4172" t="str">
        <f>MIS[[#This Row],[ClientID]]</f>
        <v>DLL14013</v>
      </c>
    </row>
    <row r="4173" spans="1:39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168.75</v>
      </c>
      <c r="AE4173">
        <f>MIS[[#This Row],[OrderAverageTradedPrice]]*MIS[[#This Row],[OrderQuantity]]</f>
        <v>193053.74999999965</v>
      </c>
      <c r="AF4173">
        <f>MIS[[#This Row],[LTP]]*MIS[[#This Row],[OrderQuantity]]</f>
        <v>189843.75</v>
      </c>
      <c r="AG4173">
        <f>IF(MIS[[#This Row],[OrderSide]]="SELL",MIS[[#This Row],[VALUE]]-MIS[[#This Row],[LIVE_VALUE]],MIS[[#This Row],[LIVE_VALUE]]-MIS[[#This Row],[VALUE]])</f>
        <v>3209.9999999996508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3" t="str">
        <f>MIS[[#This Row],[TRADING SYMBOL]]</f>
        <v>NIFTY2552225000CE</v>
      </c>
      <c r="AJ4173" t="str">
        <f>IF(RIGHT(MIS[[#This Row],[Main/Hedge]],4)="MAIN","MAIN","HEDGE")</f>
        <v>MAIN</v>
      </c>
      <c r="AK4173" t="str" cm="1">
        <f t="array" ref="AK4173">_xlfn._xlws.FILTER(Table4[Column1],ISNUMBER(SEARCH(Table4[Column1],MIS[[#This Row],[OrderUniqueIdentifier]])),"")</f>
        <v>VWAP</v>
      </c>
      <c r="AL4173" t="str">
        <f>MIS[[#This Row],[Broker]]</f>
        <v>JAINAM</v>
      </c>
      <c r="AM4173" t="str">
        <f>MIS[[#This Row],[ClientID]]</f>
        <v>DLL14013</v>
      </c>
    </row>
    <row r="4174" spans="1:39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281</v>
      </c>
      <c r="AE4174">
        <f>MIS[[#This Row],[OrderAverageTradedPrice]]*MIS[[#This Row],[OrderQuantity]]</f>
        <v>6280</v>
      </c>
      <c r="AF4174">
        <f>MIS[[#This Row],[LTP]]*MIS[[#This Row],[OrderQuantity]]</f>
        <v>5620</v>
      </c>
      <c r="AG4174">
        <f>IF(MIS[[#This Row],[OrderSide]]="SELL",MIS[[#This Row],[VALUE]]-MIS[[#This Row],[LIVE_VALUE]],MIS[[#This Row],[LIVE_VALUE]]-MIS[[#This Row],[VALUE]])</f>
        <v>660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SENSEX2552082400CE</v>
      </c>
      <c r="AJ4174" t="str">
        <f>IF(RIGHT(MIS[[#This Row],[Main/Hedge]],4)="MAIN","MAIN","HEDGE")</f>
        <v>MAIN</v>
      </c>
      <c r="AK4174" t="str" cm="1">
        <f t="array" ref="AK4174">_xlfn._xlws.FILTER(Table4[Column1],ISNUMBER(SEARCH(Table4[Column1],MIS[[#This Row],[OrderUniqueIdentifier]])),"")</f>
        <v>XYT</v>
      </c>
      <c r="AL4174" t="str">
        <f>MIS[[#This Row],[Broker]]</f>
        <v>JAINAM</v>
      </c>
      <c r="AM4174" t="str">
        <f>MIS[[#This Row],[ClientID]]</f>
        <v>MITH442</v>
      </c>
    </row>
    <row r="4175" spans="1:39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168.75</v>
      </c>
      <c r="AE4175">
        <f>MIS[[#This Row],[OrderAverageTradedPrice]]*MIS[[#This Row],[OrderQuantity]]</f>
        <v>307694.99999999884</v>
      </c>
      <c r="AF4175">
        <f>MIS[[#This Row],[LTP]]*MIS[[#This Row],[OrderQuantity]]</f>
        <v>303750</v>
      </c>
      <c r="AG4175">
        <f>IF(MIS[[#This Row],[OrderSide]]="SELL",MIS[[#This Row],[VALUE]]-MIS[[#This Row],[LIVE_VALUE]],MIS[[#This Row],[LIVE_VALUE]]-MIS[[#This Row],[VALUE]])</f>
        <v>3944.9999999988358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5" t="str">
        <f>MIS[[#This Row],[TRADING SYMBOL]]</f>
        <v>NIFTY2552225000CE</v>
      </c>
      <c r="AJ4175" t="str">
        <f>IF(RIGHT(MIS[[#This Row],[Main/Hedge]],4)="MAIN","MAIN","HEDGE")</f>
        <v>MAIN</v>
      </c>
      <c r="AK4175" t="str" cm="1">
        <f t="array" ref="AK4175">_xlfn._xlws.FILTER(Table4[Column1],ISNUMBER(SEARCH(Table4[Column1],MIS[[#This Row],[OrderUniqueIdentifier]])),"")</f>
        <v>VWAP</v>
      </c>
      <c r="AL4175" t="str">
        <f>MIS[[#This Row],[Broker]]</f>
        <v>MO</v>
      </c>
      <c r="AM4175" t="str">
        <f>MIS[[#This Row],[ClientID]]</f>
        <v>DELD991</v>
      </c>
    </row>
    <row r="4176" spans="1:39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281</v>
      </c>
      <c r="AE4176">
        <f>MIS[[#This Row],[OrderAverageTradedPrice]]*MIS[[#This Row],[OrderQuantity]]</f>
        <v>81621.999999999942</v>
      </c>
      <c r="AF4176">
        <f>MIS[[#This Row],[LTP]]*MIS[[#This Row],[OrderQuantity]]</f>
        <v>73060</v>
      </c>
      <c r="AG4176">
        <f>IF(MIS[[#This Row],[OrderSide]]="SELL",MIS[[#This Row],[VALUE]]-MIS[[#This Row],[LIVE_VALUE]],MIS[[#This Row],[LIVE_VALUE]]-MIS[[#This Row],[VALUE]])</f>
        <v>8561.9999999999418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SENSEX2552082400CE</v>
      </c>
      <c r="AJ4176" t="str">
        <f>IF(RIGHT(MIS[[#This Row],[Main/Hedge]],4)="MAIN","MAIN","HEDGE")</f>
        <v>MAIN</v>
      </c>
      <c r="AK4176" t="str" cm="1">
        <f t="array" ref="AK4176">_xlfn._xlws.FILTER(Table4[Column1],ISNUMBER(SEARCH(Table4[Column1],MIS[[#This Row],[OrderUniqueIdentifier]])),"")</f>
        <v>XYT</v>
      </c>
      <c r="AL4176" t="str">
        <f>MIS[[#This Row],[Broker]]</f>
        <v>MO</v>
      </c>
      <c r="AM4176" t="str">
        <f>MIS[[#This Row],[ClientID]]</f>
        <v>JR0546</v>
      </c>
    </row>
    <row r="4177" spans="1:39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168.75</v>
      </c>
      <c r="AE4177">
        <f>MIS[[#This Row],[OrderAverageTradedPrice]]*MIS[[#This Row],[OrderQuantity]]</f>
        <v>308358.74999999878</v>
      </c>
      <c r="AF4177">
        <f>MIS[[#This Row],[LTP]]*MIS[[#This Row],[OrderQuantity]]</f>
        <v>303750</v>
      </c>
      <c r="AG4177">
        <f>IF(MIS[[#This Row],[OrderSide]]="SELL",MIS[[#This Row],[VALUE]]-MIS[[#This Row],[LIVE_VALUE]],MIS[[#This Row],[LIVE_VALUE]]-MIS[[#This Row],[VALUE]])</f>
        <v>4608.7499999987776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7" t="str">
        <f>MIS[[#This Row],[TRADING SYMBOL]]</f>
        <v>NIFTY2552225000CE</v>
      </c>
      <c r="AJ4177" t="str">
        <f>IF(RIGHT(MIS[[#This Row],[Main/Hedge]],4)="MAIN","MAIN","HEDGE")</f>
        <v>MAIN</v>
      </c>
      <c r="AK4177" t="str" cm="1">
        <f t="array" ref="AK4177">_xlfn._xlws.FILTER(Table4[Column1],ISNUMBER(SEARCH(Table4[Column1],MIS[[#This Row],[OrderUniqueIdentifier]])),"")</f>
        <v>VWAP</v>
      </c>
      <c r="AL4177" t="str">
        <f>MIS[[#This Row],[Broker]]</f>
        <v>MO</v>
      </c>
      <c r="AM4177" t="str">
        <f>MIS[[#This Row],[ClientID]]</f>
        <v>JR0546</v>
      </c>
    </row>
    <row r="4178" spans="1:39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281</v>
      </c>
      <c r="AE4178">
        <f>MIS[[#This Row],[OrderAverageTradedPrice]]*MIS[[#This Row],[OrderQuantity]]</f>
        <v>18825.99999999996</v>
      </c>
      <c r="AF4178">
        <f>MIS[[#This Row],[LTP]]*MIS[[#This Row],[OrderQuantity]]</f>
        <v>16860</v>
      </c>
      <c r="AG4178">
        <f>IF(MIS[[#This Row],[OrderSide]]="SELL",MIS[[#This Row],[VALUE]]-MIS[[#This Row],[LIVE_VALUE]],MIS[[#This Row],[LIVE_VALUE]]-MIS[[#This Row],[VALUE]])</f>
        <v>1965.99999999996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SENSEX2552082400CE</v>
      </c>
      <c r="AJ4178" t="str">
        <f>IF(RIGHT(MIS[[#This Row],[Main/Hedge]],4)="MAIN","MAIN","HEDGE")</f>
        <v>MAIN</v>
      </c>
      <c r="AK4178" t="str" cm="1">
        <f t="array" ref="AK4178">_xlfn._xlws.FILTER(Table4[Column1],ISNUMBER(SEARCH(Table4[Column1],MIS[[#This Row],[OrderUniqueIdentifier]])),"")</f>
        <v>XYT</v>
      </c>
      <c r="AL4178" t="str">
        <f>MIS[[#This Row],[Broker]]</f>
        <v>MO</v>
      </c>
      <c r="AM4178" t="str">
        <f>MIS[[#This Row],[ClientID]]</f>
        <v>OMDLAS1203</v>
      </c>
    </row>
    <row r="4179" spans="1:39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168.75</v>
      </c>
      <c r="AE4179">
        <f>MIS[[#This Row],[OrderAverageTradedPrice]]*MIS[[#This Row],[OrderQuantity]]</f>
        <v>89775</v>
      </c>
      <c r="AF4179">
        <f>MIS[[#This Row],[LTP]]*MIS[[#This Row],[OrderQuantity]]</f>
        <v>88593.75</v>
      </c>
      <c r="AG4179">
        <f>IF(MIS[[#This Row],[OrderSide]]="SELL",MIS[[#This Row],[VALUE]]-MIS[[#This Row],[LIVE_VALUE]],MIS[[#This Row],[LIVE_VALUE]]-MIS[[#This Row],[VALUE]])</f>
        <v>1181.25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9" t="str">
        <f>MIS[[#This Row],[TRADING SYMBOL]]</f>
        <v>NIFTY2552225000CE</v>
      </c>
      <c r="AJ4179" t="str">
        <f>IF(RIGHT(MIS[[#This Row],[Main/Hedge]],4)="MAIN","MAIN","HEDGE")</f>
        <v>MAIN</v>
      </c>
      <c r="AK4179" t="str" cm="1">
        <f t="array" ref="AK4179">_xlfn._xlws.FILTER(Table4[Column1],ISNUMBER(SEARCH(Table4[Column1],MIS[[#This Row],[OrderUniqueIdentifier]])),"")</f>
        <v>VWAP</v>
      </c>
      <c r="AL4179" t="str">
        <f>MIS[[#This Row],[Broker]]</f>
        <v>MO</v>
      </c>
      <c r="AM4179" t="str">
        <f>MIS[[#This Row],[ClientID]]</f>
        <v>OMDLAS1203</v>
      </c>
    </row>
    <row r="4180" spans="1:39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281</v>
      </c>
      <c r="AE4180">
        <f>MIS[[#This Row],[OrderAverageTradedPrice]]*MIS[[#This Row],[OrderQuantity]]</f>
        <v>12600</v>
      </c>
      <c r="AF4180">
        <f>MIS[[#This Row],[LTP]]*MIS[[#This Row],[OrderQuantity]]</f>
        <v>11240</v>
      </c>
      <c r="AG4180">
        <f>IF(MIS[[#This Row],[OrderSide]]="SELL",MIS[[#This Row],[VALUE]]-MIS[[#This Row],[LIVE_VALUE]],MIS[[#This Row],[LIVE_VALUE]]-MIS[[#This Row],[VALUE]])</f>
        <v>1360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SENSEX2552082400CE</v>
      </c>
      <c r="AJ4180" t="str">
        <f>IF(RIGHT(MIS[[#This Row],[Main/Hedge]],4)="MAIN","MAIN","HEDGE")</f>
        <v>MAIN</v>
      </c>
      <c r="AK4180" t="str" cm="1">
        <f t="array" ref="AK4180">_xlfn._xlws.FILTER(Table4[Column1],ISNUMBER(SEARCH(Table4[Column1],MIS[[#This Row],[OrderUniqueIdentifier]])),"")</f>
        <v>XYT</v>
      </c>
      <c r="AL4180" t="str">
        <f>MIS[[#This Row],[Broker]]</f>
        <v>TGL</v>
      </c>
      <c r="AM4180" t="str">
        <f>MIS[[#This Row],[ClientID]]</f>
        <v>TGL05</v>
      </c>
    </row>
    <row r="4181" spans="1:39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281</v>
      </c>
      <c r="AE4181">
        <f>MIS[[#This Row],[OrderAverageTradedPrice]]*MIS[[#This Row],[OrderQuantity]]</f>
        <v>6239</v>
      </c>
      <c r="AF4181">
        <f>MIS[[#This Row],[LTP]]*MIS[[#This Row],[OrderQuantity]]</f>
        <v>5620</v>
      </c>
      <c r="AG4181">
        <f>IF(MIS[[#This Row],[OrderSide]]="SELL",MIS[[#This Row],[VALUE]]-MIS[[#This Row],[LIVE_VALUE]],MIS[[#This Row],[LIVE_VALUE]]-MIS[[#This Row],[VALUE]])</f>
        <v>619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SENSEX2552082400CE</v>
      </c>
      <c r="AJ4181" t="str">
        <f>IF(RIGHT(MIS[[#This Row],[Main/Hedge]],4)="MAIN","MAIN","HEDGE")</f>
        <v>MAIN</v>
      </c>
      <c r="AK4181" t="str" cm="1">
        <f t="array" ref="AK4181">_xlfn._xlws.FILTER(Table4[Column1],ISNUMBER(SEARCH(Table4[Column1],MIS[[#This Row],[OrderUniqueIdentifier]])),"")</f>
        <v>XYT</v>
      </c>
      <c r="AL4181" t="str">
        <f>MIS[[#This Row],[Broker]]</f>
        <v>AR</v>
      </c>
      <c r="AM4181" t="str">
        <f>MIS[[#This Row],[ClientID]]</f>
        <v>JPF1A184</v>
      </c>
    </row>
    <row r="4182" spans="1:39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168.75</v>
      </c>
      <c r="AE4182">
        <f>MIS[[#This Row],[OrderAverageTradedPrice]]*MIS[[#This Row],[OrderQuantity]]</f>
        <v>51258.75</v>
      </c>
      <c r="AF4182">
        <f>MIS[[#This Row],[LTP]]*MIS[[#This Row],[OrderQuantity]]</f>
        <v>50625</v>
      </c>
      <c r="AG4182">
        <f>IF(MIS[[#This Row],[OrderSide]]="SELL",MIS[[#This Row],[VALUE]]-MIS[[#This Row],[LIVE_VALUE]],MIS[[#This Row],[LIVE_VALUE]]-MIS[[#This Row],[VALUE]])</f>
        <v>633.75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2" t="str">
        <f>MIS[[#This Row],[TRADING SYMBOL]]</f>
        <v>NIFTY2552225000CE</v>
      </c>
      <c r="AJ4182" t="str">
        <f>IF(RIGHT(MIS[[#This Row],[Main/Hedge]],4)="MAIN","MAIN","HEDGE")</f>
        <v>MAIN</v>
      </c>
      <c r="AK4182" t="str" cm="1">
        <f t="array" ref="AK4182">_xlfn._xlws.FILTER(Table4[Column1],ISNUMBER(SEARCH(Table4[Column1],MIS[[#This Row],[OrderUniqueIdentifier]])),"")</f>
        <v>VWAP</v>
      </c>
      <c r="AL4182" t="str">
        <f>MIS[[#This Row],[Broker]]</f>
        <v>AR</v>
      </c>
      <c r="AM4182" t="str">
        <f>MIS[[#This Row],[ClientID]]</f>
        <v>JPF1A187</v>
      </c>
    </row>
    <row r="4183" spans="1:39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168.75</v>
      </c>
      <c r="AE4183">
        <f>MIS[[#This Row],[OrderAverageTradedPrice]]*MIS[[#This Row],[OrderQuantity]]</f>
        <v>12772.5</v>
      </c>
      <c r="AF4183">
        <f>MIS[[#This Row],[LTP]]*MIS[[#This Row],[OrderQuantity]]</f>
        <v>12656.25</v>
      </c>
      <c r="AG4183">
        <f>IF(MIS[[#This Row],[OrderSide]]="SELL",MIS[[#This Row],[VALUE]]-MIS[[#This Row],[LIVE_VALUE]],MIS[[#This Row],[LIVE_VALUE]]-MIS[[#This Row],[VALUE]])</f>
        <v>116.25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3" t="str">
        <f>MIS[[#This Row],[TRADING SYMBOL]]</f>
        <v>NIFTY2552225000CE</v>
      </c>
      <c r="AJ4183" t="str">
        <f>IF(RIGHT(MIS[[#This Row],[Main/Hedge]],4)="MAIN","MAIN","HEDGE")</f>
        <v>MAIN</v>
      </c>
      <c r="AK4183" t="str" cm="1">
        <f t="array" ref="AK4183">_xlfn._xlws.FILTER(Table4[Column1],ISNUMBER(SEARCH(Table4[Column1],MIS[[#This Row],[OrderUniqueIdentifier]])),"")</f>
        <v>VWAP</v>
      </c>
      <c r="AL4183" t="str">
        <f>MIS[[#This Row],[Broker]]</f>
        <v>AR</v>
      </c>
      <c r="AM4183" t="str">
        <f>MIS[[#This Row],[ClientID]]</f>
        <v>JPF1A188</v>
      </c>
    </row>
    <row r="4184" spans="1:39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3.7</v>
      </c>
      <c r="AE4184">
        <f>MIS[[#This Row],[OrderAverageTradedPrice]]*MIS[[#This Row],[OrderQuantity]]</f>
        <v>1200</v>
      </c>
      <c r="AF4184">
        <f>MIS[[#This Row],[LTP]]*MIS[[#This Row],[OrderQuantity]]</f>
        <v>888</v>
      </c>
      <c r="AG4184">
        <f>IF(MIS[[#This Row],[OrderSide]]="SELL",MIS[[#This Row],[VALUE]]-MIS[[#This Row],[LIVE_VALUE]],MIS[[#This Row],[LIVE_VALUE]]-MIS[[#This Row],[VALUE]])</f>
        <v>-312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SENSEX2552085400CE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  <c r="AL4184" t="str">
        <f>MIS[[#This Row],[Broker]]</f>
        <v>AR</v>
      </c>
      <c r="AM4184" t="str">
        <f>MIS[[#This Row],[ClientID]]</f>
        <v>JPF1A207</v>
      </c>
    </row>
    <row r="4185" spans="1:39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281</v>
      </c>
      <c r="AE4185">
        <f>MIS[[#This Row],[OrderAverageTradedPrice]]*MIS[[#This Row],[OrderQuantity]]</f>
        <v>12452</v>
      </c>
      <c r="AF4185">
        <f>MIS[[#This Row],[LTP]]*MIS[[#This Row],[OrderQuantity]]</f>
        <v>11240</v>
      </c>
      <c r="AG4185">
        <f>IF(MIS[[#This Row],[OrderSide]]="SELL",MIS[[#This Row],[VALUE]]-MIS[[#This Row],[LIVE_VALUE]],MIS[[#This Row],[LIVE_VALUE]]-MIS[[#This Row],[VALUE]])</f>
        <v>1212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SENSEX2552082400CE</v>
      </c>
      <c r="AJ4185" t="str">
        <f>IF(RIGHT(MIS[[#This Row],[Main/Hedge]],4)="MAIN","MAIN","HEDGE")</f>
        <v>MAIN</v>
      </c>
      <c r="AK4185" t="str" cm="1">
        <f t="array" ref="AK4185">_xlfn._xlws.FILTER(Table4[Column1],ISNUMBER(SEARCH(Table4[Column1],MIS[[#This Row],[OrderUniqueIdentifier]])),"")</f>
        <v>XYT</v>
      </c>
      <c r="AL4185" t="str">
        <f>MIS[[#This Row],[Broker]]</f>
        <v>AR</v>
      </c>
      <c r="AM4185" t="str">
        <f>MIS[[#This Row],[ClientID]]</f>
        <v>JPF1A229</v>
      </c>
    </row>
    <row r="4186" spans="1:39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281</v>
      </c>
      <c r="AE4186">
        <f>MIS[[#This Row],[OrderAverageTradedPrice]]*MIS[[#This Row],[OrderQuantity]]</f>
        <v>18768</v>
      </c>
      <c r="AF4186">
        <f>MIS[[#This Row],[LTP]]*MIS[[#This Row],[OrderQuantity]]</f>
        <v>16860</v>
      </c>
      <c r="AG4186">
        <f>IF(MIS[[#This Row],[OrderSide]]="SELL",MIS[[#This Row],[VALUE]]-MIS[[#This Row],[LIVE_VALUE]],MIS[[#This Row],[LIVE_VALUE]]-MIS[[#This Row],[VALUE]])</f>
        <v>1908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SENSEX2552082400CE</v>
      </c>
      <c r="AJ4186" t="str">
        <f>IF(RIGHT(MIS[[#This Row],[Main/Hedge]],4)="MAIN","MAIN","HEDGE")</f>
        <v>MAIN</v>
      </c>
      <c r="AK4186" t="str" cm="1">
        <f t="array" ref="AK4186">_xlfn._xlws.FILTER(Table4[Column1],ISNUMBER(SEARCH(Table4[Column1],MIS[[#This Row],[OrderUniqueIdentifier]])),"")</f>
        <v>XYT</v>
      </c>
      <c r="AL4186" t="str">
        <f>MIS[[#This Row],[Broker]]</f>
        <v>AR</v>
      </c>
      <c r="AM4186" t="str">
        <f>MIS[[#This Row],[ClientID]]</f>
        <v>JPF1C156</v>
      </c>
    </row>
    <row r="4187" spans="1:39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168.75</v>
      </c>
      <c r="AE4187">
        <f>MIS[[#This Row],[OrderAverageTradedPrice]]*MIS[[#This Row],[OrderQuantity]]</f>
        <v>89369.999999999782</v>
      </c>
      <c r="AF4187">
        <f>MIS[[#This Row],[LTP]]*MIS[[#This Row],[OrderQuantity]]</f>
        <v>88593.75</v>
      </c>
      <c r="AG4187">
        <f>IF(MIS[[#This Row],[OrderSide]]="SELL",MIS[[#This Row],[VALUE]]-MIS[[#This Row],[LIVE_VALUE]],MIS[[#This Row],[LIVE_VALUE]]-MIS[[#This Row],[VALUE]])</f>
        <v>776.24999999978172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7" t="str">
        <f>MIS[[#This Row],[TRADING SYMBOL]]</f>
        <v>NIFTY2552225000CE</v>
      </c>
      <c r="AJ4187" t="str">
        <f>IF(RIGHT(MIS[[#This Row],[Main/Hedge]],4)="MAIN","MAIN","HEDGE")</f>
        <v>MAIN</v>
      </c>
      <c r="AK4187" t="str" cm="1">
        <f t="array" ref="AK4187">_xlfn._xlws.FILTER(Table4[Column1],ISNUMBER(SEARCH(Table4[Column1],MIS[[#This Row],[OrderUniqueIdentifier]])),"")</f>
        <v>VWAP</v>
      </c>
      <c r="AL4187" t="str">
        <f>MIS[[#This Row],[Broker]]</f>
        <v>AR</v>
      </c>
      <c r="AM4187" t="str">
        <f>MIS[[#This Row],[ClientID]]</f>
        <v>JPF1C156</v>
      </c>
    </row>
    <row r="4188" spans="1:39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281</v>
      </c>
      <c r="AE4188">
        <f>MIS[[#This Row],[OrderAverageTradedPrice]]*MIS[[#This Row],[OrderQuantity]]</f>
        <v>6266</v>
      </c>
      <c r="AF4188">
        <f>MIS[[#This Row],[LTP]]*MIS[[#This Row],[OrderQuantity]]</f>
        <v>5620</v>
      </c>
      <c r="AG4188">
        <f>IF(MIS[[#This Row],[OrderSide]]="SELL",MIS[[#This Row],[VALUE]]-MIS[[#This Row],[LIVE_VALUE]],MIS[[#This Row],[LIVE_VALUE]]-MIS[[#This Row],[VALUE]])</f>
        <v>646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SENSEX2552082400CE</v>
      </c>
      <c r="AJ4188" t="str">
        <f>IF(RIGHT(MIS[[#This Row],[Main/Hedge]],4)="MAIN","MAIN","HEDGE")</f>
        <v>MAIN</v>
      </c>
      <c r="AK4188" t="str" cm="1">
        <f t="array" ref="AK4188">_xlfn._xlws.FILTER(Table4[Column1],ISNUMBER(SEARCH(Table4[Column1],MIS[[#This Row],[OrderUniqueIdentifier]])),"")</f>
        <v>XYT</v>
      </c>
      <c r="AL4188" t="str">
        <f>MIS[[#This Row],[Broker]]</f>
        <v>AR</v>
      </c>
      <c r="AM4188" t="str">
        <f>MIS[[#This Row],[ClientID]]</f>
        <v>JPF1D107</v>
      </c>
    </row>
    <row r="4189" spans="1:39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168.75</v>
      </c>
      <c r="AE4189">
        <f>MIS[[#This Row],[OrderAverageTradedPrice]]*MIS[[#This Row],[OrderQuantity]]</f>
        <v>25635</v>
      </c>
      <c r="AF4189">
        <f>MIS[[#This Row],[LTP]]*MIS[[#This Row],[OrderQuantity]]</f>
        <v>25312.5</v>
      </c>
      <c r="AG4189">
        <f>IF(MIS[[#This Row],[OrderSide]]="SELL",MIS[[#This Row],[VALUE]]-MIS[[#This Row],[LIVE_VALUE]],MIS[[#This Row],[LIVE_VALUE]]-MIS[[#This Row],[VALUE]])</f>
        <v>322.5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9" t="str">
        <f>MIS[[#This Row],[TRADING SYMBOL]]</f>
        <v>NIFTY2552225000CE</v>
      </c>
      <c r="AJ4189" t="str">
        <f>IF(RIGHT(MIS[[#This Row],[Main/Hedge]],4)="MAIN","MAIN","HEDGE")</f>
        <v>MAIN</v>
      </c>
      <c r="AK4189" t="str" cm="1">
        <f t="array" ref="AK4189">_xlfn._xlws.FILTER(Table4[Column1],ISNUMBER(SEARCH(Table4[Column1],MIS[[#This Row],[OrderUniqueIdentifier]])),"")</f>
        <v>VWAP</v>
      </c>
      <c r="AL4189" t="str">
        <f>MIS[[#This Row],[Broker]]</f>
        <v>AR</v>
      </c>
      <c r="AM4189" t="str">
        <f>MIS[[#This Row],[ClientID]]</f>
        <v>JPF1D162</v>
      </c>
    </row>
    <row r="4190" spans="1:39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281</v>
      </c>
      <c r="AE4190">
        <f>MIS[[#This Row],[OrderAverageTradedPrice]]*MIS[[#This Row],[OrderQuantity]]</f>
        <v>6246</v>
      </c>
      <c r="AF4190">
        <f>MIS[[#This Row],[LTP]]*MIS[[#This Row],[OrderQuantity]]</f>
        <v>5620</v>
      </c>
      <c r="AG4190">
        <f>IF(MIS[[#This Row],[OrderSide]]="SELL",MIS[[#This Row],[VALUE]]-MIS[[#This Row],[LIVE_VALUE]],MIS[[#This Row],[LIVE_VALUE]]-MIS[[#This Row],[VALUE]])</f>
        <v>626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SENSEX2552082400CE</v>
      </c>
      <c r="AJ4190" t="str">
        <f>IF(RIGHT(MIS[[#This Row],[Main/Hedge]],4)="MAIN","MAIN","HEDGE")</f>
        <v>MAIN</v>
      </c>
      <c r="AK4190" t="str" cm="1">
        <f t="array" ref="AK4190">_xlfn._xlws.FILTER(Table4[Column1],ISNUMBER(SEARCH(Table4[Column1],MIS[[#This Row],[OrderUniqueIdentifier]])),"")</f>
        <v>XYT</v>
      </c>
      <c r="AL4190" t="str">
        <f>MIS[[#This Row],[Broker]]</f>
        <v>AR</v>
      </c>
      <c r="AM4190" t="str">
        <f>MIS[[#This Row],[ClientID]]</f>
        <v>JPF1G102</v>
      </c>
    </row>
    <row r="4191" spans="1:39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3.7</v>
      </c>
      <c r="AE4191">
        <f>MIS[[#This Row],[OrderAverageTradedPrice]]*MIS[[#This Row],[OrderQuantity]]</f>
        <v>99</v>
      </c>
      <c r="AF4191">
        <f>MIS[[#This Row],[LTP]]*MIS[[#This Row],[OrderQuantity]]</f>
        <v>74</v>
      </c>
      <c r="AG4191">
        <f>IF(MIS[[#This Row],[OrderSide]]="SELL",MIS[[#This Row],[VALUE]]-MIS[[#This Row],[LIVE_VALUE]],MIS[[#This Row],[LIVE_VALUE]]-MIS[[#This Row],[VALUE]])</f>
        <v>-25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SENSEX2552085400CE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  <c r="AL4191" t="str">
        <f>MIS[[#This Row],[Broker]]</f>
        <v>AR</v>
      </c>
      <c r="AM4191" t="str">
        <f>MIS[[#This Row],[ClientID]]</f>
        <v>JPF1G159</v>
      </c>
    </row>
    <row r="4192" spans="1:39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281</v>
      </c>
      <c r="AE4192">
        <f>MIS[[#This Row],[OrderAverageTradedPrice]]*MIS[[#This Row],[OrderQuantity]]</f>
        <v>24980</v>
      </c>
      <c r="AF4192">
        <f>MIS[[#This Row],[LTP]]*MIS[[#This Row],[OrderQuantity]]</f>
        <v>22480</v>
      </c>
      <c r="AG4192">
        <f>IF(MIS[[#This Row],[OrderSide]]="SELL",MIS[[#This Row],[VALUE]]-MIS[[#This Row],[LIVE_VALUE]],MIS[[#This Row],[LIVE_VALUE]]-MIS[[#This Row],[VALUE]])</f>
        <v>2500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SENSEX2552082400CE</v>
      </c>
      <c r="AJ4192" t="str">
        <f>IF(RIGHT(MIS[[#This Row],[Main/Hedge]],4)="MAIN","MAIN","HEDGE")</f>
        <v>MAIN</v>
      </c>
      <c r="AK4192" t="str" cm="1">
        <f t="array" ref="AK4192">_xlfn._xlws.FILTER(Table4[Column1],ISNUMBER(SEARCH(Table4[Column1],MIS[[#This Row],[OrderUniqueIdentifier]])),"")</f>
        <v>XYT</v>
      </c>
      <c r="AL4192" t="str">
        <f>MIS[[#This Row],[Broker]]</f>
        <v>AR</v>
      </c>
      <c r="AM4192" t="str">
        <f>MIS[[#This Row],[ClientID]]</f>
        <v>JPF1H158</v>
      </c>
    </row>
    <row r="4193" spans="1:39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168.75</v>
      </c>
      <c r="AE4193">
        <f>MIS[[#This Row],[OrderAverageTradedPrice]]*MIS[[#This Row],[OrderQuantity]]</f>
        <v>89696.25</v>
      </c>
      <c r="AF4193">
        <f>MIS[[#This Row],[LTP]]*MIS[[#This Row],[OrderQuantity]]</f>
        <v>88593.75</v>
      </c>
      <c r="AG4193">
        <f>IF(MIS[[#This Row],[OrderSide]]="SELL",MIS[[#This Row],[VALUE]]-MIS[[#This Row],[LIVE_VALUE]],MIS[[#This Row],[LIVE_VALUE]]-MIS[[#This Row],[VALUE]])</f>
        <v>1102.5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3" t="str">
        <f>MIS[[#This Row],[TRADING SYMBOL]]</f>
        <v>NIFTY2552225000CE</v>
      </c>
      <c r="AJ4193" t="str">
        <f>IF(RIGHT(MIS[[#This Row],[Main/Hedge]],4)="MAIN","MAIN","HEDGE")</f>
        <v>MAIN</v>
      </c>
      <c r="AK4193" t="str" cm="1">
        <f t="array" ref="AK4193">_xlfn._xlws.FILTER(Table4[Column1],ISNUMBER(SEARCH(Table4[Column1],MIS[[#This Row],[OrderUniqueIdentifier]])),"")</f>
        <v>VWAP</v>
      </c>
      <c r="AL4193" t="str">
        <f>MIS[[#This Row],[Broker]]</f>
        <v>AR</v>
      </c>
      <c r="AM4193" t="str">
        <f>MIS[[#This Row],[ClientID]]</f>
        <v>JPF1H158</v>
      </c>
    </row>
    <row r="4194" spans="1:39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281</v>
      </c>
      <c r="AE4194">
        <f>MIS[[#This Row],[OrderAverageTradedPrice]]*MIS[[#This Row],[OrderQuantity]]</f>
        <v>6243</v>
      </c>
      <c r="AF4194">
        <f>MIS[[#This Row],[LTP]]*MIS[[#This Row],[OrderQuantity]]</f>
        <v>5620</v>
      </c>
      <c r="AG4194">
        <f>IF(MIS[[#This Row],[OrderSide]]="SELL",MIS[[#This Row],[VALUE]]-MIS[[#This Row],[LIVE_VALUE]],MIS[[#This Row],[LIVE_VALUE]]-MIS[[#This Row],[VALUE]])</f>
        <v>623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SENSEX2552082400CE</v>
      </c>
      <c r="AJ4194" t="str">
        <f>IF(RIGHT(MIS[[#This Row],[Main/Hedge]],4)="MAIN","MAIN","HEDGE")</f>
        <v>MAIN</v>
      </c>
      <c r="AK4194" t="str" cm="1">
        <f t="array" ref="AK4194">_xlfn._xlws.FILTER(Table4[Column1],ISNUMBER(SEARCH(Table4[Column1],MIS[[#This Row],[OrderUniqueIdentifier]])),"")</f>
        <v>XYT</v>
      </c>
      <c r="AL4194" t="str">
        <f>MIS[[#This Row],[Broker]]</f>
        <v>AR</v>
      </c>
      <c r="AM4194" t="str">
        <f>MIS[[#This Row],[ClientID]]</f>
        <v>JPF1K172</v>
      </c>
    </row>
    <row r="4195" spans="1:39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168.75</v>
      </c>
      <c r="AE4195">
        <f>MIS[[#This Row],[OrderAverageTradedPrice]]*MIS[[#This Row],[OrderQuantity]]</f>
        <v>25638.75</v>
      </c>
      <c r="AF4195">
        <f>MIS[[#This Row],[LTP]]*MIS[[#This Row],[OrderQuantity]]</f>
        <v>25312.5</v>
      </c>
      <c r="AG4195">
        <f>IF(MIS[[#This Row],[OrderSide]]="SELL",MIS[[#This Row],[VALUE]]-MIS[[#This Row],[LIVE_VALUE]],MIS[[#This Row],[LIVE_VALUE]]-MIS[[#This Row],[VALUE]])</f>
        <v>326.25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5" t="str">
        <f>MIS[[#This Row],[TRADING SYMBOL]]</f>
        <v>NIFTY2552225000CE</v>
      </c>
      <c r="AJ4195" t="str">
        <f>IF(RIGHT(MIS[[#This Row],[Main/Hedge]],4)="MAIN","MAIN","HEDGE")</f>
        <v>MAIN</v>
      </c>
      <c r="AK4195" t="str" cm="1">
        <f t="array" ref="AK4195">_xlfn._xlws.FILTER(Table4[Column1],ISNUMBER(SEARCH(Table4[Column1],MIS[[#This Row],[OrderUniqueIdentifier]])),"")</f>
        <v>VWAP</v>
      </c>
      <c r="AL4195" t="str">
        <f>MIS[[#This Row],[Broker]]</f>
        <v>AR</v>
      </c>
      <c r="AM4195" t="str">
        <f>MIS[[#This Row],[ClientID]]</f>
        <v>JPF1K172</v>
      </c>
    </row>
    <row r="4196" spans="1:39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281</v>
      </c>
      <c r="AE4196">
        <f>MIS[[#This Row],[OrderAverageTradedPrice]]*MIS[[#This Row],[OrderQuantity]]</f>
        <v>12493</v>
      </c>
      <c r="AF4196">
        <f>MIS[[#This Row],[LTP]]*MIS[[#This Row],[OrderQuantity]]</f>
        <v>11240</v>
      </c>
      <c r="AG4196">
        <f>IF(MIS[[#This Row],[OrderSide]]="SELL",MIS[[#This Row],[VALUE]]-MIS[[#This Row],[LIVE_VALUE]],MIS[[#This Row],[LIVE_VALUE]]-MIS[[#This Row],[VALUE]])</f>
        <v>1253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SENSEX2552082400CE</v>
      </c>
      <c r="AJ4196" t="str">
        <f>IF(RIGHT(MIS[[#This Row],[Main/Hedge]],4)="MAIN","MAIN","HEDGE")</f>
        <v>MAIN</v>
      </c>
      <c r="AK4196" t="str" cm="1">
        <f t="array" ref="AK4196">_xlfn._xlws.FILTER(Table4[Column1],ISNUMBER(SEARCH(Table4[Column1],MIS[[#This Row],[OrderUniqueIdentifier]])),"")</f>
        <v>XYT</v>
      </c>
      <c r="AL4196" t="str">
        <f>MIS[[#This Row],[Broker]]</f>
        <v>AR</v>
      </c>
      <c r="AM4196" t="str">
        <f>MIS[[#This Row],[ClientID]]</f>
        <v>JPF1L103</v>
      </c>
    </row>
    <row r="4197" spans="1:39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168.75</v>
      </c>
      <c r="AE4197">
        <f>MIS[[#This Row],[OrderAverageTradedPrice]]*MIS[[#This Row],[OrderQuantity]]</f>
        <v>38422.499999999847</v>
      </c>
      <c r="AF4197">
        <f>MIS[[#This Row],[LTP]]*MIS[[#This Row],[OrderQuantity]]</f>
        <v>37968.75</v>
      </c>
      <c r="AG4197">
        <f>IF(MIS[[#This Row],[OrderSide]]="SELL",MIS[[#This Row],[VALUE]]-MIS[[#This Row],[LIVE_VALUE]],MIS[[#This Row],[LIVE_VALUE]]-MIS[[#This Row],[VALUE]])</f>
        <v>453.7499999998472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7" t="str">
        <f>MIS[[#This Row],[TRADING SYMBOL]]</f>
        <v>NIFTY2552225000CE</v>
      </c>
      <c r="AJ4197" t="str">
        <f>IF(RIGHT(MIS[[#This Row],[Main/Hedge]],4)="MAIN","MAIN","HEDGE")</f>
        <v>MAIN</v>
      </c>
      <c r="AK4197" t="str" cm="1">
        <f t="array" ref="AK4197">_xlfn._xlws.FILTER(Table4[Column1],ISNUMBER(SEARCH(Table4[Column1],MIS[[#This Row],[OrderUniqueIdentifier]])),"")</f>
        <v>VWAP</v>
      </c>
      <c r="AL4197" t="str">
        <f>MIS[[#This Row],[Broker]]</f>
        <v>AR</v>
      </c>
      <c r="AM4197" t="str">
        <f>MIS[[#This Row],[ClientID]]</f>
        <v>JPF1L103</v>
      </c>
    </row>
    <row r="4198" spans="1:39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281</v>
      </c>
      <c r="AE4198">
        <f>MIS[[#This Row],[OrderAverageTradedPrice]]*MIS[[#This Row],[OrderQuantity]]</f>
        <v>6268</v>
      </c>
      <c r="AF4198">
        <f>MIS[[#This Row],[LTP]]*MIS[[#This Row],[OrderQuantity]]</f>
        <v>5620</v>
      </c>
      <c r="AG4198">
        <f>IF(MIS[[#This Row],[OrderSide]]="SELL",MIS[[#This Row],[VALUE]]-MIS[[#This Row],[LIVE_VALUE]],MIS[[#This Row],[LIVE_VALUE]]-MIS[[#This Row],[VALUE]])</f>
        <v>648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SENSEX2552082400CE</v>
      </c>
      <c r="AJ4198" t="str">
        <f>IF(RIGHT(MIS[[#This Row],[Main/Hedge]],4)="MAIN","MAIN","HEDGE")</f>
        <v>MAIN</v>
      </c>
      <c r="AK4198" t="str" cm="1">
        <f t="array" ref="AK4198">_xlfn._xlws.FILTER(Table4[Column1],ISNUMBER(SEARCH(Table4[Column1],MIS[[#This Row],[OrderUniqueIdentifier]])),"")</f>
        <v>XYT</v>
      </c>
      <c r="AL4198" t="str">
        <f>MIS[[#This Row],[Broker]]</f>
        <v>AR</v>
      </c>
      <c r="AM4198" t="str">
        <f>MIS[[#This Row],[ClientID]]</f>
        <v>JPF1M118</v>
      </c>
    </row>
    <row r="4199" spans="1:39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281</v>
      </c>
      <c r="AE4199">
        <f>MIS[[#This Row],[OrderAverageTradedPrice]]*MIS[[#This Row],[OrderQuantity]]</f>
        <v>6266</v>
      </c>
      <c r="AF4199">
        <f>MIS[[#This Row],[LTP]]*MIS[[#This Row],[OrderQuantity]]</f>
        <v>5620</v>
      </c>
      <c r="AG4199">
        <f>IF(MIS[[#This Row],[OrderSide]]="SELL",MIS[[#This Row],[VALUE]]-MIS[[#This Row],[LIVE_VALUE]],MIS[[#This Row],[LIVE_VALUE]]-MIS[[#This Row],[VALUE]])</f>
        <v>646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SENSEX2552082400CE</v>
      </c>
      <c r="AJ4199" t="str">
        <f>IF(RIGHT(MIS[[#This Row],[Main/Hedge]],4)="MAIN","MAIN","HEDGE")</f>
        <v>MAIN</v>
      </c>
      <c r="AK4199" t="str" cm="1">
        <f t="array" ref="AK4199">_xlfn._xlws.FILTER(Table4[Column1],ISNUMBER(SEARCH(Table4[Column1],MIS[[#This Row],[OrderUniqueIdentifier]])),"")</f>
        <v>XYT</v>
      </c>
      <c r="AL4199" t="str">
        <f>MIS[[#This Row],[Broker]]</f>
        <v>AR</v>
      </c>
      <c r="AM4199" t="str">
        <f>MIS[[#This Row],[ClientID]]</f>
        <v>JPF1M170</v>
      </c>
    </row>
    <row r="4200" spans="1:39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168.75</v>
      </c>
      <c r="AE4200">
        <f>MIS[[#This Row],[OrderAverageTradedPrice]]*MIS[[#This Row],[OrderQuantity]]</f>
        <v>12783.75</v>
      </c>
      <c r="AF4200">
        <f>MIS[[#This Row],[LTP]]*MIS[[#This Row],[OrderQuantity]]</f>
        <v>12656.25</v>
      </c>
      <c r="AG4200">
        <f>IF(MIS[[#This Row],[OrderSide]]="SELL",MIS[[#This Row],[VALUE]]-MIS[[#This Row],[LIVE_VALUE]],MIS[[#This Row],[LIVE_VALUE]]-MIS[[#This Row],[VALUE]])</f>
        <v>127.5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0" t="str">
        <f>MIS[[#This Row],[TRADING SYMBOL]]</f>
        <v>NIFTY2552225000CE</v>
      </c>
      <c r="AJ4200" t="str">
        <f>IF(RIGHT(MIS[[#This Row],[Main/Hedge]],4)="MAIN","MAIN","HEDGE")</f>
        <v>MAIN</v>
      </c>
      <c r="AK4200" t="str" cm="1">
        <f t="array" ref="AK4200">_xlfn._xlws.FILTER(Table4[Column1],ISNUMBER(SEARCH(Table4[Column1],MIS[[#This Row],[OrderUniqueIdentifier]])),"")</f>
        <v>VWAP</v>
      </c>
      <c r="AL4200" t="str">
        <f>MIS[[#This Row],[Broker]]</f>
        <v>AR</v>
      </c>
      <c r="AM4200" t="str">
        <f>MIS[[#This Row],[ClientID]]</f>
        <v>JPF1M170</v>
      </c>
    </row>
    <row r="4201" spans="1:39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281</v>
      </c>
      <c r="AE4201">
        <f>MIS[[#This Row],[OrderAverageTradedPrice]]*MIS[[#This Row],[OrderQuantity]]</f>
        <v>18717</v>
      </c>
      <c r="AF4201">
        <f>MIS[[#This Row],[LTP]]*MIS[[#This Row],[OrderQuantity]]</f>
        <v>16860</v>
      </c>
      <c r="AG4201">
        <f>IF(MIS[[#This Row],[OrderSide]]="SELL",MIS[[#This Row],[VALUE]]-MIS[[#This Row],[LIVE_VALUE]],MIS[[#This Row],[LIVE_VALUE]]-MIS[[#This Row],[VALUE]])</f>
        <v>1857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SENSEX2552082400CE</v>
      </c>
      <c r="AJ4201" t="str">
        <f>IF(RIGHT(MIS[[#This Row],[Main/Hedge]],4)="MAIN","MAIN","HEDGE")</f>
        <v>MAIN</v>
      </c>
      <c r="AK4201" t="str" cm="1">
        <f t="array" ref="AK4201">_xlfn._xlws.FILTER(Table4[Column1],ISNUMBER(SEARCH(Table4[Column1],MIS[[#This Row],[OrderUniqueIdentifier]])),"")</f>
        <v>XYT</v>
      </c>
      <c r="AL4201" t="str">
        <f>MIS[[#This Row],[Broker]]</f>
        <v>AR</v>
      </c>
      <c r="AM4201" t="str">
        <f>MIS[[#This Row],[ClientID]]</f>
        <v>JPF1N112</v>
      </c>
    </row>
    <row r="4202" spans="1:39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281</v>
      </c>
      <c r="AE4202">
        <f>MIS[[#This Row],[OrderAverageTradedPrice]]*MIS[[#This Row],[OrderQuantity]]</f>
        <v>18804</v>
      </c>
      <c r="AF4202">
        <f>MIS[[#This Row],[LTP]]*MIS[[#This Row],[OrderQuantity]]</f>
        <v>16860</v>
      </c>
      <c r="AG4202">
        <f>IF(MIS[[#This Row],[OrderSide]]="SELL",MIS[[#This Row],[VALUE]]-MIS[[#This Row],[LIVE_VALUE]],MIS[[#This Row],[LIVE_VALUE]]-MIS[[#This Row],[VALUE]])</f>
        <v>1944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SENSEX2552082400CE</v>
      </c>
      <c r="AJ4202" t="str">
        <f>IF(RIGHT(MIS[[#This Row],[Main/Hedge]],4)="MAIN","MAIN","HEDGE")</f>
        <v>MAIN</v>
      </c>
      <c r="AK4202" t="str" cm="1">
        <f t="array" ref="AK4202">_xlfn._xlws.FILTER(Table4[Column1],ISNUMBER(SEARCH(Table4[Column1],MIS[[#This Row],[OrderUniqueIdentifier]])),"")</f>
        <v>XYT</v>
      </c>
      <c r="AL4202" t="str">
        <f>MIS[[#This Row],[Broker]]</f>
        <v>AR</v>
      </c>
      <c r="AM4202" t="str">
        <f>MIS[[#This Row],[ClientID]]</f>
        <v>JPF1N117</v>
      </c>
    </row>
    <row r="4203" spans="1:39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168.75</v>
      </c>
      <c r="AE4203">
        <f>MIS[[#This Row],[OrderAverageTradedPrice]]*MIS[[#This Row],[OrderQuantity]]</f>
        <v>25605</v>
      </c>
      <c r="AF4203">
        <f>MIS[[#This Row],[LTP]]*MIS[[#This Row],[OrderQuantity]]</f>
        <v>25312.5</v>
      </c>
      <c r="AG4203">
        <f>IF(MIS[[#This Row],[OrderSide]]="SELL",MIS[[#This Row],[VALUE]]-MIS[[#This Row],[LIVE_VALUE]],MIS[[#This Row],[LIVE_VALUE]]-MIS[[#This Row],[VALUE]])</f>
        <v>292.5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3" t="str">
        <f>MIS[[#This Row],[TRADING SYMBOL]]</f>
        <v>NIFTY2552225000CE</v>
      </c>
      <c r="AJ4203" t="str">
        <f>IF(RIGHT(MIS[[#This Row],[Main/Hedge]],4)="MAIN","MAIN","HEDGE")</f>
        <v>MAIN</v>
      </c>
      <c r="AK4203" t="str" cm="1">
        <f t="array" ref="AK4203">_xlfn._xlws.FILTER(Table4[Column1],ISNUMBER(SEARCH(Table4[Column1],MIS[[#This Row],[OrderUniqueIdentifier]])),"")</f>
        <v>VWAP</v>
      </c>
      <c r="AL4203" t="str">
        <f>MIS[[#This Row],[Broker]]</f>
        <v>AR</v>
      </c>
      <c r="AM4203" t="str">
        <f>MIS[[#This Row],[ClientID]]</f>
        <v>JPF1N173</v>
      </c>
    </row>
    <row r="4204" spans="1:39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281</v>
      </c>
      <c r="AE4204">
        <f>MIS[[#This Row],[OrderAverageTradedPrice]]*MIS[[#This Row],[OrderQuantity]]</f>
        <v>6266</v>
      </c>
      <c r="AF4204">
        <f>MIS[[#This Row],[LTP]]*MIS[[#This Row],[OrderQuantity]]</f>
        <v>5620</v>
      </c>
      <c r="AG4204">
        <f>IF(MIS[[#This Row],[OrderSide]]="SELL",MIS[[#This Row],[VALUE]]-MIS[[#This Row],[LIVE_VALUE]],MIS[[#This Row],[LIVE_VALUE]]-MIS[[#This Row],[VALUE]])</f>
        <v>646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SENSEX2552082400CE</v>
      </c>
      <c r="AJ4204" t="str">
        <f>IF(RIGHT(MIS[[#This Row],[Main/Hedge]],4)="MAIN","MAIN","HEDGE")</f>
        <v>MAIN</v>
      </c>
      <c r="AK4204" t="str" cm="1">
        <f t="array" ref="AK4204">_xlfn._xlws.FILTER(Table4[Column1],ISNUMBER(SEARCH(Table4[Column1],MIS[[#This Row],[OrderUniqueIdentifier]])),"")</f>
        <v>XYT</v>
      </c>
      <c r="AL4204" t="str">
        <f>MIS[[#This Row],[Broker]]</f>
        <v>AR</v>
      </c>
      <c r="AM4204" t="str">
        <f>MIS[[#This Row],[ClientID]]</f>
        <v>JPF1O151</v>
      </c>
    </row>
    <row r="4205" spans="1:39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281</v>
      </c>
      <c r="AE4205">
        <f>MIS[[#This Row],[OrderAverageTradedPrice]]*MIS[[#This Row],[OrderQuantity]]</f>
        <v>12546</v>
      </c>
      <c r="AF4205">
        <f>MIS[[#This Row],[LTP]]*MIS[[#This Row],[OrderQuantity]]</f>
        <v>11240</v>
      </c>
      <c r="AG4205">
        <f>IF(MIS[[#This Row],[OrderSide]]="SELL",MIS[[#This Row],[VALUE]]-MIS[[#This Row],[LIVE_VALUE]],MIS[[#This Row],[LIVE_VALUE]]-MIS[[#This Row],[VALUE]])</f>
        <v>1306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SENSEX2552082400CE</v>
      </c>
      <c r="AJ4205" t="str">
        <f>IF(RIGHT(MIS[[#This Row],[Main/Hedge]],4)="MAIN","MAIN","HEDGE")</f>
        <v>MAIN</v>
      </c>
      <c r="AK4205" t="str" cm="1">
        <f t="array" ref="AK4205">_xlfn._xlws.FILTER(Table4[Column1],ISNUMBER(SEARCH(Table4[Column1],MIS[[#This Row],[OrderUniqueIdentifier]])),"")</f>
        <v>XYT</v>
      </c>
      <c r="AL4205" t="str">
        <f>MIS[[#This Row],[Broker]]</f>
        <v>AR</v>
      </c>
      <c r="AM4205" t="str">
        <f>MIS[[#This Row],[ClientID]]</f>
        <v>JPF1P165</v>
      </c>
    </row>
    <row r="4206" spans="1:39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168.75</v>
      </c>
      <c r="AE4206">
        <f>MIS[[#This Row],[OrderAverageTradedPrice]]*MIS[[#This Row],[OrderQuantity]]</f>
        <v>38362.5</v>
      </c>
      <c r="AF4206">
        <f>MIS[[#This Row],[LTP]]*MIS[[#This Row],[OrderQuantity]]</f>
        <v>37968.75</v>
      </c>
      <c r="AG4206">
        <f>IF(MIS[[#This Row],[OrderSide]]="SELL",MIS[[#This Row],[VALUE]]-MIS[[#This Row],[LIVE_VALUE]],MIS[[#This Row],[LIVE_VALUE]]-MIS[[#This Row],[VALUE]])</f>
        <v>393.75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6" t="str">
        <f>MIS[[#This Row],[TRADING SYMBOL]]</f>
        <v>NIFTY2552225000CE</v>
      </c>
      <c r="AJ4206" t="str">
        <f>IF(RIGHT(MIS[[#This Row],[Main/Hedge]],4)="MAIN","MAIN","HEDGE")</f>
        <v>MAIN</v>
      </c>
      <c r="AK4206" t="str" cm="1">
        <f t="array" ref="AK4206">_xlfn._xlws.FILTER(Table4[Column1],ISNUMBER(SEARCH(Table4[Column1],MIS[[#This Row],[OrderUniqueIdentifier]])),"")</f>
        <v>VWAP</v>
      </c>
      <c r="AL4206" t="str">
        <f>MIS[[#This Row],[Broker]]</f>
        <v>AR</v>
      </c>
      <c r="AM4206" t="str">
        <f>MIS[[#This Row],[ClientID]]</f>
        <v>JPF1P165</v>
      </c>
    </row>
    <row r="4207" spans="1:39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281</v>
      </c>
      <c r="AE4207">
        <f>MIS[[#This Row],[OrderAverageTradedPrice]]*MIS[[#This Row],[OrderQuantity]]</f>
        <v>6242</v>
      </c>
      <c r="AF4207">
        <f>MIS[[#This Row],[LTP]]*MIS[[#This Row],[OrderQuantity]]</f>
        <v>5620</v>
      </c>
      <c r="AG4207">
        <f>IF(MIS[[#This Row],[OrderSide]]="SELL",MIS[[#This Row],[VALUE]]-MIS[[#This Row],[LIVE_VALUE]],MIS[[#This Row],[LIVE_VALUE]]-MIS[[#This Row],[VALUE]])</f>
        <v>622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SENSEX2552082400CE</v>
      </c>
      <c r="AJ4207" t="str">
        <f>IF(RIGHT(MIS[[#This Row],[Main/Hedge]],4)="MAIN","MAIN","HEDGE")</f>
        <v>MAIN</v>
      </c>
      <c r="AK4207" t="str" cm="1">
        <f t="array" ref="AK4207">_xlfn._xlws.FILTER(Table4[Column1],ISNUMBER(SEARCH(Table4[Column1],MIS[[#This Row],[OrderUniqueIdentifier]])),"")</f>
        <v>XYT</v>
      </c>
      <c r="AL4207" t="str">
        <f>MIS[[#This Row],[Broker]]</f>
        <v>AR</v>
      </c>
      <c r="AM4207" t="str">
        <f>MIS[[#This Row],[ClientID]]</f>
        <v>JPF1P170</v>
      </c>
    </row>
    <row r="4208" spans="1:39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281</v>
      </c>
      <c r="AE4208">
        <f>MIS[[#This Row],[OrderAverageTradedPrice]]*MIS[[#This Row],[OrderQuantity]]</f>
        <v>12530</v>
      </c>
      <c r="AF4208">
        <f>MIS[[#This Row],[LTP]]*MIS[[#This Row],[OrderQuantity]]</f>
        <v>11240</v>
      </c>
      <c r="AG4208">
        <f>IF(MIS[[#This Row],[OrderSide]]="SELL",MIS[[#This Row],[VALUE]]-MIS[[#This Row],[LIVE_VALUE]],MIS[[#This Row],[LIVE_VALUE]]-MIS[[#This Row],[VALUE]])</f>
        <v>1290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SENSEX2552082400CE</v>
      </c>
      <c r="AJ4208" t="str">
        <f>IF(RIGHT(MIS[[#This Row],[Main/Hedge]],4)="MAIN","MAIN","HEDGE")</f>
        <v>MAIN</v>
      </c>
      <c r="AK4208" t="str" cm="1">
        <f t="array" ref="AK4208">_xlfn._xlws.FILTER(Table4[Column1],ISNUMBER(SEARCH(Table4[Column1],MIS[[#This Row],[OrderUniqueIdentifier]])),"")</f>
        <v>XYT</v>
      </c>
      <c r="AL4208" t="str">
        <f>MIS[[#This Row],[Broker]]</f>
        <v>AR</v>
      </c>
      <c r="AM4208" t="str">
        <f>MIS[[#This Row],[ClientID]]</f>
        <v>JPF1R123</v>
      </c>
    </row>
    <row r="4209" spans="1:39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281</v>
      </c>
      <c r="AE4209">
        <f>MIS[[#This Row],[OrderAverageTradedPrice]]*MIS[[#This Row],[OrderQuantity]]</f>
        <v>6267</v>
      </c>
      <c r="AF4209">
        <f>MIS[[#This Row],[LTP]]*MIS[[#This Row],[OrderQuantity]]</f>
        <v>5620</v>
      </c>
      <c r="AG4209">
        <f>IF(MIS[[#This Row],[OrderSide]]="SELL",MIS[[#This Row],[VALUE]]-MIS[[#This Row],[LIVE_VALUE]],MIS[[#This Row],[LIVE_VALUE]]-MIS[[#This Row],[VALUE]])</f>
        <v>647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SENSEX2552082400CE</v>
      </c>
      <c r="AJ4209" t="str">
        <f>IF(RIGHT(MIS[[#This Row],[Main/Hedge]],4)="MAIN","MAIN","HEDGE")</f>
        <v>MAIN</v>
      </c>
      <c r="AK4209" t="str" cm="1">
        <f t="array" ref="AK4209">_xlfn._xlws.FILTER(Table4[Column1],ISNUMBER(SEARCH(Table4[Column1],MIS[[#This Row],[OrderUniqueIdentifier]])),"")</f>
        <v>XYT</v>
      </c>
      <c r="AL4209" t="str">
        <f>MIS[[#This Row],[Broker]]</f>
        <v>AR</v>
      </c>
      <c r="AM4209" t="str">
        <f>MIS[[#This Row],[ClientID]]</f>
        <v>JPF1R134</v>
      </c>
    </row>
    <row r="4210" spans="1:39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3.7</v>
      </c>
      <c r="AE4210">
        <f>MIS[[#This Row],[OrderAverageTradedPrice]]*MIS[[#This Row],[OrderQuantity]]</f>
        <v>198</v>
      </c>
      <c r="AF4210">
        <f>MIS[[#This Row],[LTP]]*MIS[[#This Row],[OrderQuantity]]</f>
        <v>148</v>
      </c>
      <c r="AG4210">
        <f>IF(MIS[[#This Row],[OrderSide]]="SELL",MIS[[#This Row],[VALUE]]-MIS[[#This Row],[LIVE_VALUE]],MIS[[#This Row],[LIVE_VALUE]]-MIS[[#This Row],[VALUE]])</f>
        <v>-50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SENSEX2552085400CE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  <c r="AL4210" t="str">
        <f>MIS[[#This Row],[Broker]]</f>
        <v>AR</v>
      </c>
      <c r="AM4210" t="str">
        <f>MIS[[#This Row],[ClientID]]</f>
        <v>JPF1R193</v>
      </c>
    </row>
    <row r="4211" spans="1:39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281</v>
      </c>
      <c r="AE4211">
        <f>MIS[[#This Row],[OrderAverageTradedPrice]]*MIS[[#This Row],[OrderQuantity]]</f>
        <v>6242</v>
      </c>
      <c r="AF4211">
        <f>MIS[[#This Row],[LTP]]*MIS[[#This Row],[OrderQuantity]]</f>
        <v>5620</v>
      </c>
      <c r="AG4211">
        <f>IF(MIS[[#This Row],[OrderSide]]="SELL",MIS[[#This Row],[VALUE]]-MIS[[#This Row],[LIVE_VALUE]],MIS[[#This Row],[LIVE_VALUE]]-MIS[[#This Row],[VALUE]])</f>
        <v>622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SENSEX2552082400CE</v>
      </c>
      <c r="AJ4211" t="str">
        <f>IF(RIGHT(MIS[[#This Row],[Main/Hedge]],4)="MAIN","MAIN","HEDGE")</f>
        <v>MAIN</v>
      </c>
      <c r="AK4211" t="str" cm="1">
        <f t="array" ref="AK4211">_xlfn._xlws.FILTER(Table4[Column1],ISNUMBER(SEARCH(Table4[Column1],MIS[[#This Row],[OrderUniqueIdentifier]])),"")</f>
        <v>XYT</v>
      </c>
      <c r="AL4211" t="str">
        <f>MIS[[#This Row],[Broker]]</f>
        <v>AR</v>
      </c>
      <c r="AM4211" t="str">
        <f>MIS[[#This Row],[ClientID]]</f>
        <v>JPF1R203</v>
      </c>
    </row>
    <row r="4212" spans="1:39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168.75</v>
      </c>
      <c r="AE4212">
        <f>MIS[[#This Row],[OrderAverageTradedPrice]]*MIS[[#This Row],[OrderQuantity]]</f>
        <v>12772.5</v>
      </c>
      <c r="AF4212">
        <f>MIS[[#This Row],[LTP]]*MIS[[#This Row],[OrderQuantity]]</f>
        <v>12656.25</v>
      </c>
      <c r="AG4212">
        <f>IF(MIS[[#This Row],[OrderSide]]="SELL",MIS[[#This Row],[VALUE]]-MIS[[#This Row],[LIVE_VALUE]],MIS[[#This Row],[LIVE_VALUE]]-MIS[[#This Row],[VALUE]])</f>
        <v>116.25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2" t="str">
        <f>MIS[[#This Row],[TRADING SYMBOL]]</f>
        <v>NIFTY2552225000CE</v>
      </c>
      <c r="AJ4212" t="str">
        <f>IF(RIGHT(MIS[[#This Row],[Main/Hedge]],4)="MAIN","MAIN","HEDGE")</f>
        <v>MAIN</v>
      </c>
      <c r="AK4212" t="str" cm="1">
        <f t="array" ref="AK4212">_xlfn._xlws.FILTER(Table4[Column1],ISNUMBER(SEARCH(Table4[Column1],MIS[[#This Row],[OrderUniqueIdentifier]])),"")</f>
        <v>VWAP</v>
      </c>
      <c r="AL4212" t="str">
        <f>MIS[[#This Row],[Broker]]</f>
        <v>AR</v>
      </c>
      <c r="AM4212" t="str">
        <f>MIS[[#This Row],[ClientID]]</f>
        <v>JPF1R203</v>
      </c>
    </row>
    <row r="4213" spans="1:39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281</v>
      </c>
      <c r="AE4213">
        <f>MIS[[#This Row],[OrderAverageTradedPrice]]*MIS[[#This Row],[OrderQuantity]]</f>
        <v>12460</v>
      </c>
      <c r="AF4213">
        <f>MIS[[#This Row],[LTP]]*MIS[[#This Row],[OrderQuantity]]</f>
        <v>11240</v>
      </c>
      <c r="AG4213">
        <f>IF(MIS[[#This Row],[OrderSide]]="SELL",MIS[[#This Row],[VALUE]]-MIS[[#This Row],[LIVE_VALUE]],MIS[[#This Row],[LIVE_VALUE]]-MIS[[#This Row],[VALUE]])</f>
        <v>1220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SENSEX2552082400CE</v>
      </c>
      <c r="AJ4213" t="str">
        <f>IF(RIGHT(MIS[[#This Row],[Main/Hedge]],4)="MAIN","MAIN","HEDGE")</f>
        <v>MAIN</v>
      </c>
      <c r="AK4213" t="str" cm="1">
        <f t="array" ref="AK4213">_xlfn._xlws.FILTER(Table4[Column1],ISNUMBER(SEARCH(Table4[Column1],MIS[[#This Row],[OrderUniqueIdentifier]])),"")</f>
        <v>XYT</v>
      </c>
      <c r="AL4213" t="str">
        <f>MIS[[#This Row],[Broker]]</f>
        <v>AR</v>
      </c>
      <c r="AM4213" t="str">
        <f>MIS[[#This Row],[ClientID]]</f>
        <v>JPF1R205</v>
      </c>
    </row>
    <row r="4214" spans="1:39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168.75</v>
      </c>
      <c r="AE4214">
        <f>MIS[[#This Row],[OrderAverageTradedPrice]]*MIS[[#This Row],[OrderQuantity]]</f>
        <v>25545</v>
      </c>
      <c r="AF4214">
        <f>MIS[[#This Row],[LTP]]*MIS[[#This Row],[OrderQuantity]]</f>
        <v>25312.5</v>
      </c>
      <c r="AG4214">
        <f>IF(MIS[[#This Row],[OrderSide]]="SELL",MIS[[#This Row],[VALUE]]-MIS[[#This Row],[LIVE_VALUE]],MIS[[#This Row],[LIVE_VALUE]]-MIS[[#This Row],[VALUE]])</f>
        <v>232.5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4" t="str">
        <f>MIS[[#This Row],[TRADING SYMBOL]]</f>
        <v>NIFTY2552225000CE</v>
      </c>
      <c r="AJ4214" t="str">
        <f>IF(RIGHT(MIS[[#This Row],[Main/Hedge]],4)="MAIN","MAIN","HEDGE")</f>
        <v>MAIN</v>
      </c>
      <c r="AK4214" t="str" cm="1">
        <f t="array" ref="AK4214">_xlfn._xlws.FILTER(Table4[Column1],ISNUMBER(SEARCH(Table4[Column1],MIS[[#This Row],[OrderUniqueIdentifier]])),"")</f>
        <v>VWAP</v>
      </c>
      <c r="AL4214" t="str">
        <f>MIS[[#This Row],[Broker]]</f>
        <v>AR</v>
      </c>
      <c r="AM4214" t="str">
        <f>MIS[[#This Row],[ClientID]]</f>
        <v>JPF1S233</v>
      </c>
    </row>
    <row r="4215" spans="1:39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281</v>
      </c>
      <c r="AE4215">
        <f>MIS[[#This Row],[OrderAverageTradedPrice]]*MIS[[#This Row],[OrderQuantity]]</f>
        <v>6236</v>
      </c>
      <c r="AF4215">
        <f>MIS[[#This Row],[LTP]]*MIS[[#This Row],[OrderQuantity]]</f>
        <v>5620</v>
      </c>
      <c r="AG4215">
        <f>IF(MIS[[#This Row],[OrderSide]]="SELL",MIS[[#This Row],[VALUE]]-MIS[[#This Row],[LIVE_VALUE]],MIS[[#This Row],[LIVE_VALUE]]-MIS[[#This Row],[VALUE]])</f>
        <v>616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SENSEX2552082400CE</v>
      </c>
      <c r="AJ4215" t="str">
        <f>IF(RIGHT(MIS[[#This Row],[Main/Hedge]],4)="MAIN","MAIN","HEDGE")</f>
        <v>MAIN</v>
      </c>
      <c r="AK4215" t="str" cm="1">
        <f t="array" ref="AK4215">_xlfn._xlws.FILTER(Table4[Column1],ISNUMBER(SEARCH(Table4[Column1],MIS[[#This Row],[OrderUniqueIdentifier]])),"")</f>
        <v>XYT</v>
      </c>
      <c r="AL4215" t="str">
        <f>MIS[[#This Row],[Broker]]</f>
        <v>AR</v>
      </c>
      <c r="AM4215" t="str">
        <f>MIS[[#This Row],[ClientID]]</f>
        <v>JPF1S241</v>
      </c>
    </row>
    <row r="4216" spans="1:39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168.75</v>
      </c>
      <c r="AE4216">
        <f>MIS[[#This Row],[OrderAverageTradedPrice]]*MIS[[#This Row],[OrderQuantity]]</f>
        <v>12787.5</v>
      </c>
      <c r="AF4216">
        <f>MIS[[#This Row],[LTP]]*MIS[[#This Row],[OrderQuantity]]</f>
        <v>12656.25</v>
      </c>
      <c r="AG4216">
        <f>IF(MIS[[#This Row],[OrderSide]]="SELL",MIS[[#This Row],[VALUE]]-MIS[[#This Row],[LIVE_VALUE]],MIS[[#This Row],[LIVE_VALUE]]-MIS[[#This Row],[VALUE]])</f>
        <v>131.25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6" t="str">
        <f>MIS[[#This Row],[TRADING SYMBOL]]</f>
        <v>NIFTY2552225000CE</v>
      </c>
      <c r="AJ4216" t="str">
        <f>IF(RIGHT(MIS[[#This Row],[Main/Hedge]],4)="MAIN","MAIN","HEDGE")</f>
        <v>MAIN</v>
      </c>
      <c r="AK4216" t="str" cm="1">
        <f t="array" ref="AK4216">_xlfn._xlws.FILTER(Table4[Column1],ISNUMBER(SEARCH(Table4[Column1],MIS[[#This Row],[OrderUniqueIdentifier]])),"")</f>
        <v>VWAP</v>
      </c>
      <c r="AL4216" t="str">
        <f>MIS[[#This Row],[Broker]]</f>
        <v>AR</v>
      </c>
      <c r="AM4216" t="str">
        <f>MIS[[#This Row],[ClientID]]</f>
        <v>JPF1T101</v>
      </c>
    </row>
    <row r="4217" spans="1:39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281</v>
      </c>
      <c r="AE4217">
        <f>MIS[[#This Row],[OrderAverageTradedPrice]]*MIS[[#This Row],[OrderQuantity]]</f>
        <v>18738</v>
      </c>
      <c r="AF4217">
        <f>MIS[[#This Row],[LTP]]*MIS[[#This Row],[OrderQuantity]]</f>
        <v>16860</v>
      </c>
      <c r="AG4217">
        <f>IF(MIS[[#This Row],[OrderSide]]="SELL",MIS[[#This Row],[VALUE]]-MIS[[#This Row],[LIVE_VALUE]],MIS[[#This Row],[LIVE_VALUE]]-MIS[[#This Row],[VALUE]])</f>
        <v>1878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SENSEX2552082400CE</v>
      </c>
      <c r="AJ4217" t="str">
        <f>IF(RIGHT(MIS[[#This Row],[Main/Hedge]],4)="MAIN","MAIN","HEDGE")</f>
        <v>MAIN</v>
      </c>
      <c r="AK4217" t="str" cm="1">
        <f t="array" ref="AK4217">_xlfn._xlws.FILTER(Table4[Column1],ISNUMBER(SEARCH(Table4[Column1],MIS[[#This Row],[OrderUniqueIdentifier]])),"")</f>
        <v>XYT</v>
      </c>
      <c r="AL4217" t="str">
        <f>MIS[[#This Row],[Broker]]</f>
        <v>AR</v>
      </c>
      <c r="AM4217" t="str">
        <f>MIS[[#This Row],[ClientID]]</f>
        <v>JPF1V110</v>
      </c>
    </row>
    <row r="4218" spans="1:39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281</v>
      </c>
      <c r="AE4218">
        <f>MIS[[#This Row],[OrderAverageTradedPrice]]*MIS[[#This Row],[OrderQuantity]]</f>
        <v>12536</v>
      </c>
      <c r="AF4218">
        <f>MIS[[#This Row],[LTP]]*MIS[[#This Row],[OrderQuantity]]</f>
        <v>11240</v>
      </c>
      <c r="AG4218">
        <f>IF(MIS[[#This Row],[OrderSide]]="SELL",MIS[[#This Row],[VALUE]]-MIS[[#This Row],[LIVE_VALUE]],MIS[[#This Row],[LIVE_VALUE]]-MIS[[#This Row],[VALUE]])</f>
        <v>1296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SENSEX2552082400CE</v>
      </c>
      <c r="AJ4218" t="str">
        <f>IF(RIGHT(MIS[[#This Row],[Main/Hedge]],4)="MAIN","MAIN","HEDGE")</f>
        <v>MAIN</v>
      </c>
      <c r="AK4218" t="str" cm="1">
        <f t="array" ref="AK4218">_xlfn._xlws.FILTER(Table4[Column1],ISNUMBER(SEARCH(Table4[Column1],MIS[[#This Row],[OrderUniqueIdentifier]])),"")</f>
        <v>XYT</v>
      </c>
      <c r="AL4218" t="str">
        <f>MIS[[#This Row],[Broker]]</f>
        <v>AR</v>
      </c>
      <c r="AM4218" t="str">
        <f>MIS[[#This Row],[ClientID]]</f>
        <v>JPF1Y102</v>
      </c>
    </row>
    <row r="4219" spans="1:39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168.75</v>
      </c>
      <c r="AE4219">
        <f>MIS[[#This Row],[OrderAverageTradedPrice]]*MIS[[#This Row],[OrderQuantity]]</f>
        <v>38456.249999999847</v>
      </c>
      <c r="AF4219">
        <f>MIS[[#This Row],[LTP]]*MIS[[#This Row],[OrderQuantity]]</f>
        <v>37968.75</v>
      </c>
      <c r="AG4219">
        <f>IF(MIS[[#This Row],[OrderSide]]="SELL",MIS[[#This Row],[VALUE]]-MIS[[#This Row],[LIVE_VALUE]],MIS[[#This Row],[LIVE_VALUE]]-MIS[[#This Row],[VALUE]])</f>
        <v>487.4999999998472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9" t="str">
        <f>MIS[[#This Row],[TRADING SYMBOL]]</f>
        <v>NIFTY2552225000CE</v>
      </c>
      <c r="AJ4219" t="str">
        <f>IF(RIGHT(MIS[[#This Row],[Main/Hedge]],4)="MAIN","MAIN","HEDGE")</f>
        <v>MAIN</v>
      </c>
      <c r="AK4219" t="str" cm="1">
        <f t="array" ref="AK4219">_xlfn._xlws.FILTER(Table4[Column1],ISNUMBER(SEARCH(Table4[Column1],MIS[[#This Row],[OrderUniqueIdentifier]])),"")</f>
        <v>VWAP</v>
      </c>
      <c r="AL4219" t="str">
        <f>MIS[[#This Row],[Broker]]</f>
        <v>AR</v>
      </c>
      <c r="AM4219" t="str">
        <f>MIS[[#This Row],[ClientID]]</f>
        <v>JPF1Y102</v>
      </c>
    </row>
    <row r="4220" spans="1:39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281</v>
      </c>
      <c r="AE4220">
        <f>MIS[[#This Row],[OrderAverageTradedPrice]]*MIS[[#This Row],[OrderQuantity]]</f>
        <v>18717</v>
      </c>
      <c r="AF4220">
        <f>MIS[[#This Row],[LTP]]*MIS[[#This Row],[OrderQuantity]]</f>
        <v>16860</v>
      </c>
      <c r="AG4220">
        <f>IF(MIS[[#This Row],[OrderSide]]="SELL",MIS[[#This Row],[VALUE]]-MIS[[#This Row],[LIVE_VALUE]],MIS[[#This Row],[LIVE_VALUE]]-MIS[[#This Row],[VALUE]])</f>
        <v>1857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SENSEX2552082400CE</v>
      </c>
      <c r="AJ4220" t="str">
        <f>IF(RIGHT(MIS[[#This Row],[Main/Hedge]],4)="MAIN","MAIN","HEDGE")</f>
        <v>MAIN</v>
      </c>
      <c r="AK4220" t="str" cm="1">
        <f t="array" ref="AK4220">_xlfn._xlws.FILTER(Table4[Column1],ISNUMBER(SEARCH(Table4[Column1],MIS[[#This Row],[OrderUniqueIdentifier]])),"")</f>
        <v>XYT</v>
      </c>
      <c r="AL4220" t="str">
        <f>MIS[[#This Row],[Broker]]</f>
        <v>AR</v>
      </c>
      <c r="AM4220" t="str">
        <f>MIS[[#This Row],[ClientID]]</f>
        <v>JPS10G101</v>
      </c>
    </row>
    <row r="4221" spans="1:39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281</v>
      </c>
      <c r="AE4221">
        <f>MIS[[#This Row],[OrderAverageTradedPrice]]*MIS[[#This Row],[OrderQuantity]]</f>
        <v>12532</v>
      </c>
      <c r="AF4221">
        <f>MIS[[#This Row],[LTP]]*MIS[[#This Row],[OrderQuantity]]</f>
        <v>11240</v>
      </c>
      <c r="AG4221">
        <f>IF(MIS[[#This Row],[OrderSide]]="SELL",MIS[[#This Row],[VALUE]]-MIS[[#This Row],[LIVE_VALUE]],MIS[[#This Row],[LIVE_VALUE]]-MIS[[#This Row],[VALUE]])</f>
        <v>1292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SENSEX2552082400CE</v>
      </c>
      <c r="AJ4221" t="str">
        <f>IF(RIGHT(MIS[[#This Row],[Main/Hedge]],4)="MAIN","MAIN","HEDGE")</f>
        <v>MAIN</v>
      </c>
      <c r="AK4221" t="str" cm="1">
        <f t="array" ref="AK4221">_xlfn._xlws.FILTER(Table4[Column1],ISNUMBER(SEARCH(Table4[Column1],MIS[[#This Row],[OrderUniqueIdentifier]])),"")</f>
        <v>XYT</v>
      </c>
      <c r="AL4221" t="str">
        <f>MIS[[#This Row],[Broker]]</f>
        <v>AR</v>
      </c>
      <c r="AM4221" t="str">
        <f>MIS[[#This Row],[ClientID]]</f>
        <v>JPS10M103</v>
      </c>
    </row>
    <row r="4222" spans="1:39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168.75</v>
      </c>
      <c r="AE4222">
        <f>MIS[[#This Row],[OrderAverageTradedPrice]]*MIS[[#This Row],[OrderQuantity]]</f>
        <v>63918.749999999993</v>
      </c>
      <c r="AF4222">
        <f>MIS[[#This Row],[LTP]]*MIS[[#This Row],[OrderQuantity]]</f>
        <v>63281.25</v>
      </c>
      <c r="AG4222">
        <f>IF(MIS[[#This Row],[OrderSide]]="SELL",MIS[[#This Row],[VALUE]]-MIS[[#This Row],[LIVE_VALUE]],MIS[[#This Row],[LIVE_VALUE]]-MIS[[#This Row],[VALUE]])</f>
        <v>637.49999999999272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2" t="str">
        <f>MIS[[#This Row],[TRADING SYMBOL]]</f>
        <v>NIFTY2552225000CE</v>
      </c>
      <c r="AJ4222" t="str">
        <f>IF(RIGHT(MIS[[#This Row],[Main/Hedge]],4)="MAIN","MAIN","HEDGE")</f>
        <v>MAIN</v>
      </c>
      <c r="AK4222" t="str" cm="1">
        <f t="array" ref="AK4222">_xlfn._xlws.FILTER(Table4[Column1],ISNUMBER(SEARCH(Table4[Column1],MIS[[#This Row],[OrderUniqueIdentifier]])),"")</f>
        <v>VWAP</v>
      </c>
      <c r="AL4222" t="str">
        <f>MIS[[#This Row],[Broker]]</f>
        <v>AR</v>
      </c>
      <c r="AM4222" t="str">
        <f>MIS[[#This Row],[ClientID]]</f>
        <v>JPS10M103</v>
      </c>
    </row>
    <row r="4223" spans="1:39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168.75</v>
      </c>
      <c r="AE4223">
        <f>MIS[[#This Row],[OrderAverageTradedPrice]]*MIS[[#This Row],[OrderQuantity]]</f>
        <v>307241.24999999936</v>
      </c>
      <c r="AF4223">
        <f>MIS[[#This Row],[LTP]]*MIS[[#This Row],[OrderQuantity]]</f>
        <v>303750</v>
      </c>
      <c r="AG4223">
        <f>IF(MIS[[#This Row],[OrderSide]]="SELL",MIS[[#This Row],[VALUE]]-MIS[[#This Row],[LIVE_VALUE]],MIS[[#This Row],[LIVE_VALUE]]-MIS[[#This Row],[VALUE]])</f>
        <v>3491.2499999993597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3" t="str">
        <f>MIS[[#This Row],[TRADING SYMBOL]]</f>
        <v>NIFTY2552225000CE</v>
      </c>
      <c r="AJ4223" t="str">
        <f>IF(RIGHT(MIS[[#This Row],[Main/Hedge]],4)="MAIN","MAIN","HEDGE")</f>
        <v>MAIN</v>
      </c>
      <c r="AK4223" t="str" cm="1">
        <f t="array" ref="AK4223">_xlfn._xlws.FILTER(Table4[Column1],ISNUMBER(SEARCH(Table4[Column1],MIS[[#This Row],[OrderUniqueIdentifier]])),"")</f>
        <v>VWAP</v>
      </c>
      <c r="AL4223" t="str">
        <f>MIS[[#This Row],[Broker]]</f>
        <v>JAINAM3001</v>
      </c>
      <c r="AM4223" t="str">
        <f>MIS[[#This Row],[ClientID]]</f>
        <v>MITH675</v>
      </c>
    </row>
    <row r="4224" spans="1:39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168.75</v>
      </c>
      <c r="AE4224">
        <f>MIS[[#This Row],[OrderAverageTradedPrice]]*MIS[[#This Row],[OrderQuantity]]</f>
        <v>153228.74999999942</v>
      </c>
      <c r="AF4224">
        <f>MIS[[#This Row],[LTP]]*MIS[[#This Row],[OrderQuantity]]</f>
        <v>151875</v>
      </c>
      <c r="AG4224">
        <f>IF(MIS[[#This Row],[OrderSide]]="SELL",MIS[[#This Row],[VALUE]]-MIS[[#This Row],[LIVE_VALUE]],MIS[[#This Row],[LIVE_VALUE]]-MIS[[#This Row],[VALUE]])</f>
        <v>1353.7499999994179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4" t="str">
        <f>MIS[[#This Row],[TRADING SYMBOL]]</f>
        <v>NIFTY2552225000CE</v>
      </c>
      <c r="AJ4224" t="str">
        <f>IF(RIGHT(MIS[[#This Row],[Main/Hedge]],4)="MAIN","MAIN","HEDGE")</f>
        <v>MAIN</v>
      </c>
      <c r="AK4224" t="str" cm="1">
        <f t="array" ref="AK4224">_xlfn._xlws.FILTER(Table4[Column1],ISNUMBER(SEARCH(Table4[Column1],MIS[[#This Row],[OrderUniqueIdentifier]])),"")</f>
        <v>VWAP</v>
      </c>
      <c r="AL4224" t="str">
        <f>MIS[[#This Row],[Broker]]</f>
        <v>JAINAM3001</v>
      </c>
      <c r="AM4224" t="str">
        <f>MIS[[#This Row],[ClientID]]</f>
        <v>MITH675</v>
      </c>
    </row>
    <row r="4225" spans="1:39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281</v>
      </c>
      <c r="AE4225">
        <f>MIS[[#This Row],[OrderAverageTradedPrice]]*MIS[[#This Row],[OrderQuantity]]</f>
        <v>106640.99999999999</v>
      </c>
      <c r="AF4225">
        <f>MIS[[#This Row],[LTP]]*MIS[[#This Row],[OrderQuantity]]</f>
        <v>95540</v>
      </c>
      <c r="AG4225">
        <f>IF(MIS[[#This Row],[OrderSide]]="SELL",MIS[[#This Row],[VALUE]]-MIS[[#This Row],[LIVE_VALUE]],MIS[[#This Row],[LIVE_VALUE]]-MIS[[#This Row],[VALUE]])</f>
        <v>11100.999999999985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SENSEX2552082400CE</v>
      </c>
      <c r="AJ4225" t="str">
        <f>IF(RIGHT(MIS[[#This Row],[Main/Hedge]],4)="MAIN","MAIN","HEDGE")</f>
        <v>MAIN</v>
      </c>
      <c r="AK4225" t="str" cm="1">
        <f t="array" ref="AK4225">_xlfn._xlws.FILTER(Table4[Column1],ISNUMBER(SEARCH(Table4[Column1],MIS[[#This Row],[OrderUniqueIdentifier]])),"")</f>
        <v>XYT</v>
      </c>
      <c r="AL4225" t="str">
        <f>MIS[[#This Row],[Broker]]</f>
        <v>JAINAM3001</v>
      </c>
      <c r="AM4225" t="str">
        <f>MIS[[#This Row],[ClientID]]</f>
        <v>MITH675</v>
      </c>
    </row>
    <row r="4226" spans="1:39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281</v>
      </c>
      <c r="AE4226">
        <f>MIS[[#This Row],[OrderAverageTradedPrice]]*MIS[[#This Row],[OrderQuantity]]</f>
        <v>24917</v>
      </c>
      <c r="AF4226">
        <f>MIS[[#This Row],[LTP]]*MIS[[#This Row],[OrderQuantity]]</f>
        <v>22480</v>
      </c>
      <c r="AG4226">
        <f>IF(MIS[[#This Row],[OrderSide]]="SELL",MIS[[#This Row],[VALUE]]-MIS[[#This Row],[LIVE_VALUE]],MIS[[#This Row],[LIVE_VALUE]]-MIS[[#This Row],[VALUE]])</f>
        <v>2437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SENSEX2552082400CE</v>
      </c>
      <c r="AJ4226" t="str">
        <f>IF(RIGHT(MIS[[#This Row],[Main/Hedge]],4)="MAIN","MAIN","HEDGE")</f>
        <v>MAIN</v>
      </c>
      <c r="AK4226" t="str" cm="1">
        <f t="array" ref="AK4226">_xlfn._xlws.FILTER(Table4[Column1],ISNUMBER(SEARCH(Table4[Column1],MIS[[#This Row],[OrderUniqueIdentifier]])),"")</f>
        <v>XYT</v>
      </c>
      <c r="AL4226" t="str">
        <f>MIS[[#This Row],[Broker]]</f>
        <v>MOTI</v>
      </c>
      <c r="AM4226" t="str">
        <f>MIS[[#This Row],[ClientID]]</f>
        <v>5708</v>
      </c>
    </row>
    <row r="4227" spans="1:39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281</v>
      </c>
      <c r="AE4227">
        <f>MIS[[#This Row],[OrderAverageTradedPrice]]*MIS[[#This Row],[OrderQuantity]]</f>
        <v>87713.999999999796</v>
      </c>
      <c r="AF4227">
        <f>MIS[[#This Row],[LTP]]*MIS[[#This Row],[OrderQuantity]]</f>
        <v>78680</v>
      </c>
      <c r="AG4227">
        <f>IF(MIS[[#This Row],[OrderSide]]="SELL",MIS[[#This Row],[VALUE]]-MIS[[#This Row],[LIVE_VALUE]],MIS[[#This Row],[LIVE_VALUE]]-MIS[[#This Row],[VALUE]])</f>
        <v>9033.9999999997963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SENSEX2552082400CE</v>
      </c>
      <c r="AJ4227" t="str">
        <f>IF(RIGHT(MIS[[#This Row],[Main/Hedge]],4)="MAIN","MAIN","HEDGE")</f>
        <v>MAIN</v>
      </c>
      <c r="AK4227" t="str" cm="1">
        <f t="array" ref="AK4227">_xlfn._xlws.FILTER(Table4[Column1],ISNUMBER(SEARCH(Table4[Column1],MIS[[#This Row],[OrderUniqueIdentifier]])),"")</f>
        <v>XYT</v>
      </c>
      <c r="AL4227" t="str">
        <f>MIS[[#This Row],[Broker]]</f>
        <v>MO</v>
      </c>
      <c r="AM4227" t="str">
        <f>MIS[[#This Row],[ClientID]]</f>
        <v>DELD991</v>
      </c>
    </row>
    <row r="4228" spans="1:39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168.75</v>
      </c>
      <c r="AE4228">
        <f>MIS[[#This Row],[OrderAverageTradedPrice]]*MIS[[#This Row],[OrderQuantity]]</f>
        <v>51300</v>
      </c>
      <c r="AF4228">
        <f>MIS[[#This Row],[LTP]]*MIS[[#This Row],[OrderQuantity]]</f>
        <v>50625</v>
      </c>
      <c r="AG4228">
        <f>IF(MIS[[#This Row],[OrderSide]]="SELL",MIS[[#This Row],[VALUE]]-MIS[[#This Row],[LIVE_VALUE]],MIS[[#This Row],[LIVE_VALUE]]-MIS[[#This Row],[VALUE]])</f>
        <v>675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8" t="str">
        <f>MIS[[#This Row],[TRADING SYMBOL]]</f>
        <v>NIFTY2552225000CE</v>
      </c>
      <c r="AJ4228" t="str">
        <f>IF(RIGHT(MIS[[#This Row],[Main/Hedge]],4)="MAIN","MAIN","HEDGE")</f>
        <v>MAIN</v>
      </c>
      <c r="AK4228" t="str" cm="1">
        <f t="array" ref="AK4228">_xlfn._xlws.FILTER(Table4[Column1],ISNUMBER(SEARCH(Table4[Column1],MIS[[#This Row],[OrderUniqueIdentifier]])),"")</f>
        <v>VWAP</v>
      </c>
      <c r="AL4228" t="str">
        <f>MIS[[#This Row],[Broker]]</f>
        <v>MO</v>
      </c>
      <c r="AM4228" t="str">
        <f>MIS[[#This Row],[ClientID]]</f>
        <v>JR0546</v>
      </c>
    </row>
    <row r="4229" spans="1:39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281</v>
      </c>
      <c r="AE4229">
        <f>MIS[[#This Row],[OrderAverageTradedPrice]]*MIS[[#This Row],[OrderQuantity]]</f>
        <v>24926</v>
      </c>
      <c r="AF4229">
        <f>MIS[[#This Row],[LTP]]*MIS[[#This Row],[OrderQuantity]]</f>
        <v>22480</v>
      </c>
      <c r="AG4229">
        <f>IF(MIS[[#This Row],[OrderSide]]="SELL",MIS[[#This Row],[VALUE]]-MIS[[#This Row],[LIVE_VALUE]],MIS[[#This Row],[LIVE_VALUE]]-MIS[[#This Row],[VALUE]])</f>
        <v>2446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SENSEX2552082400CE</v>
      </c>
      <c r="AJ4229" t="str">
        <f>IF(RIGHT(MIS[[#This Row],[Main/Hedge]],4)="MAIN","MAIN","HEDGE")</f>
        <v>MAIN</v>
      </c>
      <c r="AK4229" t="str" cm="1">
        <f t="array" ref="AK4229">_xlfn._xlws.FILTER(Table4[Column1],ISNUMBER(SEARCH(Table4[Column1],MIS[[#This Row],[OrderUniqueIdentifier]])),"")</f>
        <v>XYT</v>
      </c>
      <c r="AL4229" t="str">
        <f>MIS[[#This Row],[Broker]]</f>
        <v>MO</v>
      </c>
      <c r="AM4229" t="str">
        <f>MIS[[#This Row],[ClientID]]</f>
        <v>OMDLAS1225</v>
      </c>
    </row>
    <row r="4230" spans="1:39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168.75</v>
      </c>
      <c r="AE4230">
        <f>MIS[[#This Row],[OrderAverageTradedPrice]]*MIS[[#This Row],[OrderQuantity]]</f>
        <v>102442.5</v>
      </c>
      <c r="AF4230">
        <f>MIS[[#This Row],[LTP]]*MIS[[#This Row],[OrderQuantity]]</f>
        <v>101250</v>
      </c>
      <c r="AG4230">
        <f>IF(MIS[[#This Row],[OrderSide]]="SELL",MIS[[#This Row],[VALUE]]-MIS[[#This Row],[LIVE_VALUE]],MIS[[#This Row],[LIVE_VALUE]]-MIS[[#This Row],[VALUE]])</f>
        <v>1192.5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0" t="str">
        <f>MIS[[#This Row],[TRADING SYMBOL]]</f>
        <v>NIFTY2552225000CE</v>
      </c>
      <c r="AJ4230" t="str">
        <f>IF(RIGHT(MIS[[#This Row],[Main/Hedge]],4)="MAIN","MAIN","HEDGE")</f>
        <v>MAIN</v>
      </c>
      <c r="AK4230" t="str" cm="1">
        <f t="array" ref="AK4230">_xlfn._xlws.FILTER(Table4[Column1],ISNUMBER(SEARCH(Table4[Column1],MIS[[#This Row],[OrderUniqueIdentifier]])),"")</f>
        <v>VWAP</v>
      </c>
      <c r="AL4230" t="str">
        <f>MIS[[#This Row],[Broker]]</f>
        <v>MO</v>
      </c>
      <c r="AM4230" t="str">
        <f>MIS[[#This Row],[ClientID]]</f>
        <v>OMDLAS1225</v>
      </c>
    </row>
    <row r="4231" spans="1:39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281</v>
      </c>
      <c r="AE4231">
        <f>MIS[[#This Row],[OrderAverageTradedPrice]]*MIS[[#This Row],[OrderQuantity]]</f>
        <v>24910</v>
      </c>
      <c r="AF4231">
        <f>MIS[[#This Row],[LTP]]*MIS[[#This Row],[OrderQuantity]]</f>
        <v>22480</v>
      </c>
      <c r="AG4231">
        <f>IF(MIS[[#This Row],[OrderSide]]="SELL",MIS[[#This Row],[VALUE]]-MIS[[#This Row],[LIVE_VALUE]],MIS[[#This Row],[LIVE_VALUE]]-MIS[[#This Row],[VALUE]])</f>
        <v>2430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SENSEX2552082400CE</v>
      </c>
      <c r="AJ4231" t="str">
        <f>IF(RIGHT(MIS[[#This Row],[Main/Hedge]],4)="MAIN","MAIN","HEDGE")</f>
        <v>MAIN</v>
      </c>
      <c r="AK4231" t="str" cm="1">
        <f t="array" ref="AK4231">_xlfn._xlws.FILTER(Table4[Column1],ISNUMBER(SEARCH(Table4[Column1],MIS[[#This Row],[OrderUniqueIdentifier]])),"")</f>
        <v>XYT</v>
      </c>
      <c r="AL4231" t="str">
        <f>MIS[[#This Row],[Broker]]</f>
        <v>MO</v>
      </c>
      <c r="AM4231" t="str">
        <f>MIS[[#This Row],[ClientID]]</f>
        <v>OMDLAS1226</v>
      </c>
    </row>
    <row r="4232" spans="1:39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168.75</v>
      </c>
      <c r="AE4232">
        <f>MIS[[#This Row],[OrderAverageTradedPrice]]*MIS[[#This Row],[OrderQuantity]]</f>
        <v>102180</v>
      </c>
      <c r="AF4232">
        <f>MIS[[#This Row],[LTP]]*MIS[[#This Row],[OrderQuantity]]</f>
        <v>101250</v>
      </c>
      <c r="AG4232">
        <f>IF(MIS[[#This Row],[OrderSide]]="SELL",MIS[[#This Row],[VALUE]]-MIS[[#This Row],[LIVE_VALUE]],MIS[[#This Row],[LIVE_VALUE]]-MIS[[#This Row],[VALUE]])</f>
        <v>930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2" t="str">
        <f>MIS[[#This Row],[TRADING SYMBOL]]</f>
        <v>NIFTY2552225000CE</v>
      </c>
      <c r="AJ4232" t="str">
        <f>IF(RIGHT(MIS[[#This Row],[Main/Hedge]],4)="MAIN","MAIN","HEDGE")</f>
        <v>MAIN</v>
      </c>
      <c r="AK4232" t="str" cm="1">
        <f t="array" ref="AK4232">_xlfn._xlws.FILTER(Table4[Column1],ISNUMBER(SEARCH(Table4[Column1],MIS[[#This Row],[OrderUniqueIdentifier]])),"")</f>
        <v>VWAP</v>
      </c>
      <c r="AL4232" t="str">
        <f>MIS[[#This Row],[Broker]]</f>
        <v>MO</v>
      </c>
      <c r="AM4232" t="str">
        <f>MIS[[#This Row],[ClientID]]</f>
        <v>OMDLAS1226</v>
      </c>
    </row>
    <row r="4233" spans="1:39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281</v>
      </c>
      <c r="AE4233">
        <f>MIS[[#This Row],[OrderAverageTradedPrice]]*MIS[[#This Row],[OrderQuantity]]</f>
        <v>18762.99999999996</v>
      </c>
      <c r="AF4233">
        <f>MIS[[#This Row],[LTP]]*MIS[[#This Row],[OrderQuantity]]</f>
        <v>16860</v>
      </c>
      <c r="AG4233">
        <f>IF(MIS[[#This Row],[OrderSide]]="SELL",MIS[[#This Row],[VALUE]]-MIS[[#This Row],[LIVE_VALUE]],MIS[[#This Row],[LIVE_VALUE]]-MIS[[#This Row],[VALUE]])</f>
        <v>1902.99999999996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SENSEX2552082400CE</v>
      </c>
      <c r="AJ4233" t="str">
        <f>IF(RIGHT(MIS[[#This Row],[Main/Hedge]],4)="MAIN","MAIN","HEDGE")</f>
        <v>MAIN</v>
      </c>
      <c r="AK4233" t="str" cm="1">
        <f t="array" ref="AK4233">_xlfn._xlws.FILTER(Table4[Column1],ISNUMBER(SEARCH(Table4[Column1],MIS[[#This Row],[OrderUniqueIdentifier]])),"")</f>
        <v>XYT</v>
      </c>
      <c r="AL4233" t="str">
        <f>MIS[[#This Row],[Broker]]</f>
        <v>MO</v>
      </c>
      <c r="AM4233" t="str">
        <f>MIS[[#This Row],[ClientID]]</f>
        <v>OMDLAS1227</v>
      </c>
    </row>
    <row r="4234" spans="1:39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168.75</v>
      </c>
      <c r="AE4234">
        <f>MIS[[#This Row],[OrderAverageTradedPrice]]*MIS[[#This Row],[OrderQuantity]]</f>
        <v>76702.5</v>
      </c>
      <c r="AF4234">
        <f>MIS[[#This Row],[LTP]]*MIS[[#This Row],[OrderQuantity]]</f>
        <v>75937.5</v>
      </c>
      <c r="AG4234">
        <f>IF(MIS[[#This Row],[OrderSide]]="SELL",MIS[[#This Row],[VALUE]]-MIS[[#This Row],[LIVE_VALUE]],MIS[[#This Row],[LIVE_VALUE]]-MIS[[#This Row],[VALUE]])</f>
        <v>765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4" t="str">
        <f>MIS[[#This Row],[TRADING SYMBOL]]</f>
        <v>NIFTY2552225000CE</v>
      </c>
      <c r="AJ4234" t="str">
        <f>IF(RIGHT(MIS[[#This Row],[Main/Hedge]],4)="MAIN","MAIN","HEDGE")</f>
        <v>MAIN</v>
      </c>
      <c r="AK4234" t="str" cm="1">
        <f t="array" ref="AK4234">_xlfn._xlws.FILTER(Table4[Column1],ISNUMBER(SEARCH(Table4[Column1],MIS[[#This Row],[OrderUniqueIdentifier]])),"")</f>
        <v>VWAP</v>
      </c>
      <c r="AL4234" t="str">
        <f>MIS[[#This Row],[Broker]]</f>
        <v>MO</v>
      </c>
      <c r="AM4234" t="str">
        <f>MIS[[#This Row],[ClientID]]</f>
        <v>OMDLAS1227</v>
      </c>
    </row>
    <row r="4235" spans="1:39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168.75</v>
      </c>
      <c r="AE4235">
        <f>MIS[[#This Row],[OrderAverageTradedPrice]]*MIS[[#This Row],[OrderQuantity]]</f>
        <v>141018.74999999985</v>
      </c>
      <c r="AF4235">
        <f>MIS[[#This Row],[LTP]]*MIS[[#This Row],[OrderQuantity]]</f>
        <v>139218.75</v>
      </c>
      <c r="AG4235">
        <f>IF(MIS[[#This Row],[OrderSide]]="SELL",MIS[[#This Row],[VALUE]]-MIS[[#This Row],[LIVE_VALUE]],MIS[[#This Row],[LIVE_VALUE]]-MIS[[#This Row],[VALUE]])</f>
        <v>1799.9999999998545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5" t="str">
        <f>MIS[[#This Row],[TRADING SYMBOL]]</f>
        <v>NIFTY2552225000CE</v>
      </c>
      <c r="AJ4235" t="str">
        <f>IF(RIGHT(MIS[[#This Row],[Main/Hedge]],4)="MAIN","MAIN","HEDGE")</f>
        <v>MAIN</v>
      </c>
      <c r="AK4235" t="str" cm="1">
        <f t="array" ref="AK4235">_xlfn._xlws.FILTER(Table4[Column1],ISNUMBER(SEARCH(Table4[Column1],MIS[[#This Row],[OrderUniqueIdentifier]])),"")</f>
        <v>VWAP</v>
      </c>
      <c r="AL4235" t="str">
        <f>MIS[[#This Row],[Broker]]</f>
        <v>MO</v>
      </c>
      <c r="AM4235" t="str">
        <f>MIS[[#This Row],[ClientID]]</f>
        <v>OMDLAS1229</v>
      </c>
    </row>
    <row r="4236" spans="1:39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281</v>
      </c>
      <c r="AE4236">
        <f>MIS[[#This Row],[OrderAverageTradedPrice]]*MIS[[#This Row],[OrderQuantity]]</f>
        <v>12489</v>
      </c>
      <c r="AF4236">
        <f>MIS[[#This Row],[LTP]]*MIS[[#This Row],[OrderQuantity]]</f>
        <v>11240</v>
      </c>
      <c r="AG4236">
        <f>IF(MIS[[#This Row],[OrderSide]]="SELL",MIS[[#This Row],[VALUE]]-MIS[[#This Row],[LIVE_VALUE]],MIS[[#This Row],[LIVE_VALUE]]-MIS[[#This Row],[VALUE]])</f>
        <v>1249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SENSEX2552082400CE</v>
      </c>
      <c r="AJ4236" t="str">
        <f>IF(RIGHT(MIS[[#This Row],[Main/Hedge]],4)="MAIN","MAIN","HEDGE")</f>
        <v>MAIN</v>
      </c>
      <c r="AK4236" t="str" cm="1">
        <f t="array" ref="AK4236">_xlfn._xlws.FILTER(Table4[Column1],ISNUMBER(SEARCH(Table4[Column1],MIS[[#This Row],[OrderUniqueIdentifier]])),"")</f>
        <v>XYT</v>
      </c>
      <c r="AL4236" t="str">
        <f>MIS[[#This Row],[Broker]]</f>
        <v>AR</v>
      </c>
      <c r="AM4236" t="str">
        <f>MIS[[#This Row],[ClientID]]</f>
        <v>GDL1R112</v>
      </c>
    </row>
    <row r="4237" spans="1:39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168.75</v>
      </c>
      <c r="AE4237">
        <f>MIS[[#This Row],[OrderAverageTradedPrice]]*MIS[[#This Row],[OrderQuantity]]</f>
        <v>38358.749999999927</v>
      </c>
      <c r="AF4237">
        <f>MIS[[#This Row],[LTP]]*MIS[[#This Row],[OrderQuantity]]</f>
        <v>37968.75</v>
      </c>
      <c r="AG4237">
        <f>IF(MIS[[#This Row],[OrderSide]]="SELL",MIS[[#This Row],[VALUE]]-MIS[[#This Row],[LIVE_VALUE]],MIS[[#This Row],[LIVE_VALUE]]-MIS[[#This Row],[VALUE]])</f>
        <v>389.99999999992724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7" t="str">
        <f>MIS[[#This Row],[TRADING SYMBOL]]</f>
        <v>NIFTY2552225000CE</v>
      </c>
      <c r="AJ4237" t="str">
        <f>IF(RIGHT(MIS[[#This Row],[Main/Hedge]],4)="MAIN","MAIN","HEDGE")</f>
        <v>MAIN</v>
      </c>
      <c r="AK4237" t="str" cm="1">
        <f t="array" ref="AK4237">_xlfn._xlws.FILTER(Table4[Column1],ISNUMBER(SEARCH(Table4[Column1],MIS[[#This Row],[OrderUniqueIdentifier]])),"")</f>
        <v>VWAP</v>
      </c>
      <c r="AL4237" t="str">
        <f>MIS[[#This Row],[Broker]]</f>
        <v>AR</v>
      </c>
      <c r="AM4237" t="str">
        <f>MIS[[#This Row],[ClientID]]</f>
        <v>GDL1R112</v>
      </c>
    </row>
    <row r="4238" spans="1:39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281</v>
      </c>
      <c r="AE4238">
        <f>MIS[[#This Row],[OrderAverageTradedPrice]]*MIS[[#This Row],[OrderQuantity]]</f>
        <v>12498</v>
      </c>
      <c r="AF4238">
        <f>MIS[[#This Row],[LTP]]*MIS[[#This Row],[OrderQuantity]]</f>
        <v>11240</v>
      </c>
      <c r="AG4238">
        <f>IF(MIS[[#This Row],[OrderSide]]="SELL",MIS[[#This Row],[VALUE]]-MIS[[#This Row],[LIVE_VALUE]],MIS[[#This Row],[LIVE_VALUE]]-MIS[[#This Row],[VALUE]])</f>
        <v>1258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SENSEX2552082400CE</v>
      </c>
      <c r="AJ4238" t="str">
        <f>IF(RIGHT(MIS[[#This Row],[Main/Hedge]],4)="MAIN","MAIN","HEDGE")</f>
        <v>MAIN</v>
      </c>
      <c r="AK4238" t="str" cm="1">
        <f t="array" ref="AK4238">_xlfn._xlws.FILTER(Table4[Column1],ISNUMBER(SEARCH(Table4[Column1],MIS[[#This Row],[OrderUniqueIdentifier]])),"")</f>
        <v>XYT</v>
      </c>
      <c r="AL4238" t="str">
        <f>MIS[[#This Row],[Broker]]</f>
        <v>AR</v>
      </c>
      <c r="AM4238" t="str">
        <f>MIS[[#This Row],[ClientID]]</f>
        <v>GDLC2R124</v>
      </c>
    </row>
    <row r="4239" spans="1:39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168.75</v>
      </c>
      <c r="AE4239">
        <f>MIS[[#This Row],[OrderAverageTradedPrice]]*MIS[[#This Row],[OrderQuantity]]</f>
        <v>38475</v>
      </c>
      <c r="AF4239">
        <f>MIS[[#This Row],[LTP]]*MIS[[#This Row],[OrderQuantity]]</f>
        <v>37968.75</v>
      </c>
      <c r="AG4239">
        <f>IF(MIS[[#This Row],[OrderSide]]="SELL",MIS[[#This Row],[VALUE]]-MIS[[#This Row],[LIVE_VALUE]],MIS[[#This Row],[LIVE_VALUE]]-MIS[[#This Row],[VALUE]])</f>
        <v>506.25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9" t="str">
        <f>MIS[[#This Row],[TRADING SYMBOL]]</f>
        <v>NIFTY2552225000CE</v>
      </c>
      <c r="AJ4239" t="str">
        <f>IF(RIGHT(MIS[[#This Row],[Main/Hedge]],4)="MAIN","MAIN","HEDGE")</f>
        <v>MAIN</v>
      </c>
      <c r="AK4239" t="str" cm="1">
        <f t="array" ref="AK4239">_xlfn._xlws.FILTER(Table4[Column1],ISNUMBER(SEARCH(Table4[Column1],MIS[[#This Row],[OrderUniqueIdentifier]])),"")</f>
        <v>VWAP</v>
      </c>
      <c r="AL4239" t="str">
        <f>MIS[[#This Row],[Broker]]</f>
        <v>AR</v>
      </c>
      <c r="AM4239" t="str">
        <f>MIS[[#This Row],[ClientID]]</f>
        <v>GDLC2R124</v>
      </c>
    </row>
    <row r="4240" spans="1:39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281</v>
      </c>
      <c r="AE4240">
        <f>MIS[[#This Row],[OrderAverageTradedPrice]]*MIS[[#This Row],[OrderQuantity]]</f>
        <v>18756</v>
      </c>
      <c r="AF4240">
        <f>MIS[[#This Row],[LTP]]*MIS[[#This Row],[OrderQuantity]]</f>
        <v>16860</v>
      </c>
      <c r="AG4240">
        <f>IF(MIS[[#This Row],[OrderSide]]="SELL",MIS[[#This Row],[VALUE]]-MIS[[#This Row],[LIVE_VALUE]],MIS[[#This Row],[LIVE_VALUE]]-MIS[[#This Row],[VALUE]])</f>
        <v>1896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SENSEX2552082400CE</v>
      </c>
      <c r="AJ4240" t="str">
        <f>IF(RIGHT(MIS[[#This Row],[Main/Hedge]],4)="MAIN","MAIN","HEDGE")</f>
        <v>MAIN</v>
      </c>
      <c r="AK4240" t="str" cm="1">
        <f t="array" ref="AK4240">_xlfn._xlws.FILTER(Table4[Column1],ISNUMBER(SEARCH(Table4[Column1],MIS[[#This Row],[OrderUniqueIdentifier]])),"")</f>
        <v>XYT</v>
      </c>
      <c r="AL4240" t="str">
        <f>MIS[[#This Row],[Broker]]</f>
        <v>AR</v>
      </c>
      <c r="AM4240" t="str">
        <f>MIS[[#This Row],[ClientID]]</f>
        <v>GKOHNS211</v>
      </c>
    </row>
    <row r="4241" spans="1:39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281</v>
      </c>
      <c r="AE4241">
        <f>MIS[[#This Row],[OrderAverageTradedPrice]]*MIS[[#This Row],[OrderQuantity]]</f>
        <v>12490</v>
      </c>
      <c r="AF4241">
        <f>MIS[[#This Row],[LTP]]*MIS[[#This Row],[OrderQuantity]]</f>
        <v>11240</v>
      </c>
      <c r="AG4241">
        <f>IF(MIS[[#This Row],[OrderSide]]="SELL",MIS[[#This Row],[VALUE]]-MIS[[#This Row],[LIVE_VALUE]],MIS[[#This Row],[LIVE_VALUE]]-MIS[[#This Row],[VALUE]])</f>
        <v>1250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SENSEX2552082400CE</v>
      </c>
      <c r="AJ4241" t="str">
        <f>IF(RIGHT(MIS[[#This Row],[Main/Hedge]],4)="MAIN","MAIN","HEDGE")</f>
        <v>MAIN</v>
      </c>
      <c r="AK4241" t="str" cm="1">
        <f t="array" ref="AK4241">_xlfn._xlws.FILTER(Table4[Column1],ISNUMBER(SEARCH(Table4[Column1],MIS[[#This Row],[OrderUniqueIdentifier]])),"")</f>
        <v>XYT</v>
      </c>
      <c r="AL4241" t="str">
        <f>MIS[[#This Row],[Broker]]</f>
        <v>AR</v>
      </c>
      <c r="AM4241" t="str">
        <f>MIS[[#This Row],[ClientID]]</f>
        <v>HOT133</v>
      </c>
    </row>
    <row r="4242" spans="1:39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281</v>
      </c>
      <c r="AE4242">
        <f>MIS[[#This Row],[OrderAverageTradedPrice]]*MIS[[#This Row],[OrderQuantity]]</f>
        <v>6252</v>
      </c>
      <c r="AF4242">
        <f>MIS[[#This Row],[LTP]]*MIS[[#This Row],[OrderQuantity]]</f>
        <v>5620</v>
      </c>
      <c r="AG4242">
        <f>IF(MIS[[#This Row],[OrderSide]]="SELL",MIS[[#This Row],[VALUE]]-MIS[[#This Row],[LIVE_VALUE]],MIS[[#This Row],[LIVE_VALUE]]-MIS[[#This Row],[VALUE]])</f>
        <v>632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SENSEX2552082400CE</v>
      </c>
      <c r="AJ4242" t="str">
        <f>IF(RIGHT(MIS[[#This Row],[Main/Hedge]],4)="MAIN","MAIN","HEDGE")</f>
        <v>MAIN</v>
      </c>
      <c r="AK4242" t="str" cm="1">
        <f t="array" ref="AK4242">_xlfn._xlws.FILTER(Table4[Column1],ISNUMBER(SEARCH(Table4[Column1],MIS[[#This Row],[OrderUniqueIdentifier]])),"")</f>
        <v>XYT</v>
      </c>
      <c r="AL4242" t="str">
        <f>MIS[[#This Row],[Broker]]</f>
        <v>AR</v>
      </c>
      <c r="AM4242" t="str">
        <f>MIS[[#This Row],[ClientID]]</f>
        <v>HYD5K129</v>
      </c>
    </row>
    <row r="4243" spans="1:39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168.75</v>
      </c>
      <c r="AE4243">
        <f>MIS[[#This Row],[OrderAverageTradedPrice]]*MIS[[#This Row],[OrderQuantity]]</f>
        <v>25601.25</v>
      </c>
      <c r="AF4243">
        <f>MIS[[#This Row],[LTP]]*MIS[[#This Row],[OrderQuantity]]</f>
        <v>25312.5</v>
      </c>
      <c r="AG4243">
        <f>IF(MIS[[#This Row],[OrderSide]]="SELL",MIS[[#This Row],[VALUE]]-MIS[[#This Row],[LIVE_VALUE]],MIS[[#This Row],[LIVE_VALUE]]-MIS[[#This Row],[VALUE]])</f>
        <v>288.75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3" t="str">
        <f>MIS[[#This Row],[TRADING SYMBOL]]</f>
        <v>NIFTY2552225000CE</v>
      </c>
      <c r="AJ4243" t="str">
        <f>IF(RIGHT(MIS[[#This Row],[Main/Hedge]],4)="MAIN","MAIN","HEDGE")</f>
        <v>MAIN</v>
      </c>
      <c r="AK4243" t="str" cm="1">
        <f t="array" ref="AK4243">_xlfn._xlws.FILTER(Table4[Column1],ISNUMBER(SEARCH(Table4[Column1],MIS[[#This Row],[OrderUniqueIdentifier]])),"")</f>
        <v>VWAP</v>
      </c>
      <c r="AL4243" t="str">
        <f>MIS[[#This Row],[Broker]]</f>
        <v>AR</v>
      </c>
      <c r="AM4243" t="str">
        <f>MIS[[#This Row],[ClientID]]</f>
        <v>HYD5K129</v>
      </c>
    </row>
    <row r="4244" spans="1:39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281</v>
      </c>
      <c r="AE4244">
        <f>MIS[[#This Row],[OrderAverageTradedPrice]]*MIS[[#This Row],[OrderQuantity]]</f>
        <v>6256</v>
      </c>
      <c r="AF4244">
        <f>MIS[[#This Row],[LTP]]*MIS[[#This Row],[OrderQuantity]]</f>
        <v>5620</v>
      </c>
      <c r="AG4244">
        <f>IF(MIS[[#This Row],[OrderSide]]="SELL",MIS[[#This Row],[VALUE]]-MIS[[#This Row],[LIVE_VALUE]],MIS[[#This Row],[LIVE_VALUE]]-MIS[[#This Row],[VALUE]])</f>
        <v>636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SENSEX2552082400CE</v>
      </c>
      <c r="AJ4244" t="str">
        <f>IF(RIGHT(MIS[[#This Row],[Main/Hedge]],4)="MAIN","MAIN","HEDGE")</f>
        <v>MAIN</v>
      </c>
      <c r="AK4244" t="str" cm="1">
        <f t="array" ref="AK4244">_xlfn._xlws.FILTER(Table4[Column1],ISNUMBER(SEARCH(Table4[Column1],MIS[[#This Row],[OrderUniqueIdentifier]])),"")</f>
        <v>XYT</v>
      </c>
      <c r="AL4244" t="str">
        <f>MIS[[#This Row],[Broker]]</f>
        <v>AR</v>
      </c>
      <c r="AM4244" t="str">
        <f>MIS[[#This Row],[ClientID]]</f>
        <v>JPA1043</v>
      </c>
    </row>
    <row r="4245" spans="1:39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168.75</v>
      </c>
      <c r="AE4245">
        <f>MIS[[#This Row],[OrderAverageTradedPrice]]*MIS[[#This Row],[OrderQuantity]]</f>
        <v>38388.749999999847</v>
      </c>
      <c r="AF4245">
        <f>MIS[[#This Row],[LTP]]*MIS[[#This Row],[OrderQuantity]]</f>
        <v>37968.75</v>
      </c>
      <c r="AG4245">
        <f>IF(MIS[[#This Row],[OrderSide]]="SELL",MIS[[#This Row],[VALUE]]-MIS[[#This Row],[LIVE_VALUE]],MIS[[#This Row],[LIVE_VALUE]]-MIS[[#This Row],[VALUE]])</f>
        <v>419.9999999998472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5" t="str">
        <f>MIS[[#This Row],[TRADING SYMBOL]]</f>
        <v>NIFTY2552225000CE</v>
      </c>
      <c r="AJ4245" t="str">
        <f>IF(RIGHT(MIS[[#This Row],[Main/Hedge]],4)="MAIN","MAIN","HEDGE")</f>
        <v>MAIN</v>
      </c>
      <c r="AK4245" t="str" cm="1">
        <f t="array" ref="AK4245">_xlfn._xlws.FILTER(Table4[Column1],ISNUMBER(SEARCH(Table4[Column1],MIS[[#This Row],[OrderUniqueIdentifier]])),"")</f>
        <v>VWAP</v>
      </c>
      <c r="AL4245" t="str">
        <f>MIS[[#This Row],[Broker]]</f>
        <v>AR</v>
      </c>
      <c r="AM4245" t="str">
        <f>MIS[[#This Row],[ClientID]]</f>
        <v>JPA1043</v>
      </c>
    </row>
    <row r="4246" spans="1:39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281</v>
      </c>
      <c r="AE4246">
        <f>MIS[[#This Row],[OrderAverageTradedPrice]]*MIS[[#This Row],[OrderQuantity]]</f>
        <v>18735</v>
      </c>
      <c r="AF4246">
        <f>MIS[[#This Row],[LTP]]*MIS[[#This Row],[OrderQuantity]]</f>
        <v>16860</v>
      </c>
      <c r="AG4246">
        <f>IF(MIS[[#This Row],[OrderSide]]="SELL",MIS[[#This Row],[VALUE]]-MIS[[#This Row],[LIVE_VALUE]],MIS[[#This Row],[LIVE_VALUE]]-MIS[[#This Row],[VALUE]])</f>
        <v>1875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SENSEX2552082400CE</v>
      </c>
      <c r="AJ4246" t="str">
        <f>IF(RIGHT(MIS[[#This Row],[Main/Hedge]],4)="MAIN","MAIN","HEDGE")</f>
        <v>MAIN</v>
      </c>
      <c r="AK4246" t="str" cm="1">
        <f t="array" ref="AK4246">_xlfn._xlws.FILTER(Table4[Column1],ISNUMBER(SEARCH(Table4[Column1],MIS[[#This Row],[OrderUniqueIdentifier]])),"")</f>
        <v>XYT</v>
      </c>
      <c r="AL4246" t="str">
        <f>MIS[[#This Row],[Broker]]</f>
        <v>AR</v>
      </c>
      <c r="AM4246" t="str">
        <f>MIS[[#This Row],[ClientID]]</f>
        <v>JPF1A187</v>
      </c>
    </row>
    <row r="4247" spans="1:39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281</v>
      </c>
      <c r="AE4247">
        <f>MIS[[#This Row],[OrderAverageTradedPrice]]*MIS[[#This Row],[OrderQuantity]]</f>
        <v>18756</v>
      </c>
      <c r="AF4247">
        <f>MIS[[#This Row],[LTP]]*MIS[[#This Row],[OrderQuantity]]</f>
        <v>16860</v>
      </c>
      <c r="AG4247">
        <f>IF(MIS[[#This Row],[OrderSide]]="SELL",MIS[[#This Row],[VALUE]]-MIS[[#This Row],[LIVE_VALUE]],MIS[[#This Row],[LIVE_VALUE]]-MIS[[#This Row],[VALUE]])</f>
        <v>1896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SENSEX2552082400CE</v>
      </c>
      <c r="AJ4247" t="str">
        <f>IF(RIGHT(MIS[[#This Row],[Main/Hedge]],4)="MAIN","MAIN","HEDGE")</f>
        <v>MAIN</v>
      </c>
      <c r="AK4247" t="str" cm="1">
        <f t="array" ref="AK4247">_xlfn._xlws.FILTER(Table4[Column1],ISNUMBER(SEARCH(Table4[Column1],MIS[[#This Row],[OrderUniqueIdentifier]])),"")</f>
        <v>XYT</v>
      </c>
      <c r="AL4247" t="str">
        <f>MIS[[#This Row],[Broker]]</f>
        <v>AR</v>
      </c>
      <c r="AM4247" t="str">
        <f>MIS[[#This Row],[ClientID]]</f>
        <v>JPF1A195</v>
      </c>
    </row>
    <row r="4248" spans="1:39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281</v>
      </c>
      <c r="AE4248">
        <f>MIS[[#This Row],[OrderAverageTradedPrice]]*MIS[[#This Row],[OrderQuantity]]</f>
        <v>6241</v>
      </c>
      <c r="AF4248">
        <f>MIS[[#This Row],[LTP]]*MIS[[#This Row],[OrderQuantity]]</f>
        <v>5620</v>
      </c>
      <c r="AG4248">
        <f>IF(MIS[[#This Row],[OrderSide]]="SELL",MIS[[#This Row],[VALUE]]-MIS[[#This Row],[LIVE_VALUE]],MIS[[#This Row],[LIVE_VALUE]]-MIS[[#This Row],[VALUE]])</f>
        <v>621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SENSEX2552082400CE</v>
      </c>
      <c r="AJ4248" t="str">
        <f>IF(RIGHT(MIS[[#This Row],[Main/Hedge]],4)="MAIN","MAIN","HEDGE")</f>
        <v>MAIN</v>
      </c>
      <c r="AK4248" t="str" cm="1">
        <f t="array" ref="AK4248">_xlfn._xlws.FILTER(Table4[Column1],ISNUMBER(SEARCH(Table4[Column1],MIS[[#This Row],[OrderUniqueIdentifier]])),"")</f>
        <v>XYT</v>
      </c>
      <c r="AL4248" t="str">
        <f>MIS[[#This Row],[Broker]]</f>
        <v>AR</v>
      </c>
      <c r="AM4248" t="str">
        <f>MIS[[#This Row],[ClientID]]</f>
        <v>JPF1A200</v>
      </c>
    </row>
    <row r="4249" spans="1:39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281</v>
      </c>
      <c r="AE4249">
        <f>MIS[[#This Row],[OrderAverageTradedPrice]]*MIS[[#This Row],[OrderQuantity]]</f>
        <v>6252</v>
      </c>
      <c r="AF4249">
        <f>MIS[[#This Row],[LTP]]*MIS[[#This Row],[OrderQuantity]]</f>
        <v>5620</v>
      </c>
      <c r="AG4249">
        <f>IF(MIS[[#This Row],[OrderSide]]="SELL",MIS[[#This Row],[VALUE]]-MIS[[#This Row],[LIVE_VALUE]],MIS[[#This Row],[LIVE_VALUE]]-MIS[[#This Row],[VALUE]])</f>
        <v>632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SENSEX2552082400CE</v>
      </c>
      <c r="AJ4249" t="str">
        <f>IF(RIGHT(MIS[[#This Row],[Main/Hedge]],4)="MAIN","MAIN","HEDGE")</f>
        <v>MAIN</v>
      </c>
      <c r="AK4249" t="str" cm="1">
        <f t="array" ref="AK4249">_xlfn._xlws.FILTER(Table4[Column1],ISNUMBER(SEARCH(Table4[Column1],MIS[[#This Row],[OrderUniqueIdentifier]])),"")</f>
        <v>XYT</v>
      </c>
      <c r="AL4249" t="str">
        <f>MIS[[#This Row],[Broker]]</f>
        <v>AR</v>
      </c>
      <c r="AM4249" t="str">
        <f>MIS[[#This Row],[ClientID]]</f>
        <v>JPF1A222</v>
      </c>
    </row>
    <row r="4250" spans="1:39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281</v>
      </c>
      <c r="AE4250">
        <f>MIS[[#This Row],[OrderAverageTradedPrice]]*MIS[[#This Row],[OrderQuantity]]</f>
        <v>6242</v>
      </c>
      <c r="AF4250">
        <f>MIS[[#This Row],[LTP]]*MIS[[#This Row],[OrderQuantity]]</f>
        <v>5620</v>
      </c>
      <c r="AG4250">
        <f>IF(MIS[[#This Row],[OrderSide]]="SELL",MIS[[#This Row],[VALUE]]-MIS[[#This Row],[LIVE_VALUE]],MIS[[#This Row],[LIVE_VALUE]]-MIS[[#This Row],[VALUE]])</f>
        <v>622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SENSEX2552082400CE</v>
      </c>
      <c r="AJ4250" t="str">
        <f>IF(RIGHT(MIS[[#This Row],[Main/Hedge]],4)="MAIN","MAIN","HEDGE")</f>
        <v>MAIN</v>
      </c>
      <c r="AK4250" t="str" cm="1">
        <f t="array" ref="AK4250">_xlfn._xlws.FILTER(Table4[Column1],ISNUMBER(SEARCH(Table4[Column1],MIS[[#This Row],[OrderUniqueIdentifier]])),"")</f>
        <v>XYT</v>
      </c>
      <c r="AL4250" t="str">
        <f>MIS[[#This Row],[Broker]]</f>
        <v>AR</v>
      </c>
      <c r="AM4250" t="str">
        <f>MIS[[#This Row],[ClientID]]</f>
        <v>JPF1D162</v>
      </c>
    </row>
    <row r="4251" spans="1:39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281</v>
      </c>
      <c r="AE4251">
        <f>MIS[[#This Row],[OrderAverageTradedPrice]]*MIS[[#This Row],[OrderQuantity]]</f>
        <v>12480</v>
      </c>
      <c r="AF4251">
        <f>MIS[[#This Row],[LTP]]*MIS[[#This Row],[OrderQuantity]]</f>
        <v>11240</v>
      </c>
      <c r="AG4251">
        <f>IF(MIS[[#This Row],[OrderSide]]="SELL",MIS[[#This Row],[VALUE]]-MIS[[#This Row],[LIVE_VALUE]],MIS[[#This Row],[LIVE_VALUE]]-MIS[[#This Row],[VALUE]])</f>
        <v>1240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SENSEX2552082400CE</v>
      </c>
      <c r="AJ4251" t="str">
        <f>IF(RIGHT(MIS[[#This Row],[Main/Hedge]],4)="MAIN","MAIN","HEDGE")</f>
        <v>MAIN</v>
      </c>
      <c r="AK4251" t="str" cm="1">
        <f t="array" ref="AK4251">_xlfn._xlws.FILTER(Table4[Column1],ISNUMBER(SEARCH(Table4[Column1],MIS[[#This Row],[OrderUniqueIdentifier]])),"")</f>
        <v>XYT</v>
      </c>
      <c r="AL4251" t="str">
        <f>MIS[[#This Row],[Broker]]</f>
        <v>AR</v>
      </c>
      <c r="AM4251" t="str">
        <f>MIS[[#This Row],[ClientID]]</f>
        <v>JPF1N169</v>
      </c>
    </row>
    <row r="4252" spans="1:39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281</v>
      </c>
      <c r="AE4252">
        <f>MIS[[#This Row],[OrderAverageTradedPrice]]*MIS[[#This Row],[OrderQuantity]]</f>
        <v>18730.999999999978</v>
      </c>
      <c r="AF4252">
        <f>MIS[[#This Row],[LTP]]*MIS[[#This Row],[OrderQuantity]]</f>
        <v>16860</v>
      </c>
      <c r="AG4252">
        <f>IF(MIS[[#This Row],[OrderSide]]="SELL",MIS[[#This Row],[VALUE]]-MIS[[#This Row],[LIVE_VALUE]],MIS[[#This Row],[LIVE_VALUE]]-MIS[[#This Row],[VALUE]])</f>
        <v>1870.9999999999782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SENSEX2552082400CE</v>
      </c>
      <c r="AJ4252" t="str">
        <f>IF(RIGHT(MIS[[#This Row],[Main/Hedge]],4)="MAIN","MAIN","HEDGE")</f>
        <v>MAIN</v>
      </c>
      <c r="AK4252" t="str" cm="1">
        <f t="array" ref="AK4252">_xlfn._xlws.FILTER(Table4[Column1],ISNUMBER(SEARCH(Table4[Column1],MIS[[#This Row],[OrderUniqueIdentifier]])),"")</f>
        <v>XYT</v>
      </c>
      <c r="AL4252" t="str">
        <f>MIS[[#This Row],[Broker]]</f>
        <v>AR</v>
      </c>
      <c r="AM4252" t="str">
        <f>MIS[[#This Row],[ClientID]]</f>
        <v>JPF1P164</v>
      </c>
    </row>
    <row r="4253" spans="1:39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168.75</v>
      </c>
      <c r="AE4253">
        <f>MIS[[#This Row],[OrderAverageTradedPrice]]*MIS[[#This Row],[OrderQuantity]]</f>
        <v>38385</v>
      </c>
      <c r="AF4253">
        <f>MIS[[#This Row],[LTP]]*MIS[[#This Row],[OrderQuantity]]</f>
        <v>37968.75</v>
      </c>
      <c r="AG4253">
        <f>IF(MIS[[#This Row],[OrderSide]]="SELL",MIS[[#This Row],[VALUE]]-MIS[[#This Row],[LIVE_VALUE]],MIS[[#This Row],[LIVE_VALUE]]-MIS[[#This Row],[VALUE]])</f>
        <v>416.25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3" t="str">
        <f>MIS[[#This Row],[TRADING SYMBOL]]</f>
        <v>NIFTY2552225000CE</v>
      </c>
      <c r="AJ4253" t="str">
        <f>IF(RIGHT(MIS[[#This Row],[Main/Hedge]],4)="MAIN","MAIN","HEDGE")</f>
        <v>MAIN</v>
      </c>
      <c r="AK4253" t="str" cm="1">
        <f t="array" ref="AK4253">_xlfn._xlws.FILTER(Table4[Column1],ISNUMBER(SEARCH(Table4[Column1],MIS[[#This Row],[OrderUniqueIdentifier]])),"")</f>
        <v>VWAP</v>
      </c>
      <c r="AL4253" t="str">
        <f>MIS[[#This Row],[Broker]]</f>
        <v>AR</v>
      </c>
      <c r="AM4253" t="str">
        <f>MIS[[#This Row],[ClientID]]</f>
        <v>JPF1R205</v>
      </c>
    </row>
    <row r="4254" spans="1:39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168.75</v>
      </c>
      <c r="AE4254">
        <f>MIS[[#This Row],[OrderAverageTradedPrice]]*MIS[[#This Row],[OrderQuantity]]</f>
        <v>25620</v>
      </c>
      <c r="AF4254">
        <f>MIS[[#This Row],[LTP]]*MIS[[#This Row],[OrderQuantity]]</f>
        <v>25312.5</v>
      </c>
      <c r="AG4254">
        <f>IF(MIS[[#This Row],[OrderSide]]="SELL",MIS[[#This Row],[VALUE]]-MIS[[#This Row],[LIVE_VALUE]],MIS[[#This Row],[LIVE_VALUE]]-MIS[[#This Row],[VALUE]])</f>
        <v>307.5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4" t="str">
        <f>MIS[[#This Row],[TRADING SYMBOL]]</f>
        <v>NIFTY2552225000CE</v>
      </c>
      <c r="AJ4254" t="str">
        <f>IF(RIGHT(MIS[[#This Row],[Main/Hedge]],4)="MAIN","MAIN","HEDGE")</f>
        <v>MAIN</v>
      </c>
      <c r="AK4254" t="str" cm="1">
        <f t="array" ref="AK4254">_xlfn._xlws.FILTER(Table4[Column1],ISNUMBER(SEARCH(Table4[Column1],MIS[[#This Row],[OrderUniqueIdentifier]])),"")</f>
        <v>VWAP</v>
      </c>
      <c r="AL4254" t="str">
        <f>MIS[[#This Row],[Broker]]</f>
        <v>AR</v>
      </c>
      <c r="AM4254" t="str">
        <f>MIS[[#This Row],[ClientID]]</f>
        <v>JPF1S222</v>
      </c>
    </row>
    <row r="4255" spans="1:39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168.75</v>
      </c>
      <c r="AE4255">
        <f>MIS[[#This Row],[OrderAverageTradedPrice]]*MIS[[#This Row],[OrderQuantity]]</f>
        <v>25627.5</v>
      </c>
      <c r="AF4255">
        <f>MIS[[#This Row],[LTP]]*MIS[[#This Row],[OrderQuantity]]</f>
        <v>25312.5</v>
      </c>
      <c r="AG4255">
        <f>IF(MIS[[#This Row],[OrderSide]]="SELL",MIS[[#This Row],[VALUE]]-MIS[[#This Row],[LIVE_VALUE]],MIS[[#This Row],[LIVE_VALUE]]-MIS[[#This Row],[VALUE]])</f>
        <v>315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5" t="str">
        <f>MIS[[#This Row],[TRADING SYMBOL]]</f>
        <v>NIFTY2552225000CE</v>
      </c>
      <c r="AJ4255" t="str">
        <f>IF(RIGHT(MIS[[#This Row],[Main/Hedge]],4)="MAIN","MAIN","HEDGE")</f>
        <v>MAIN</v>
      </c>
      <c r="AK4255" t="str" cm="1">
        <f t="array" ref="AK4255">_xlfn._xlws.FILTER(Table4[Column1],ISNUMBER(SEARCH(Table4[Column1],MIS[[#This Row],[OrderUniqueIdentifier]])),"")</f>
        <v>VWAP</v>
      </c>
      <c r="AL4255" t="str">
        <f>MIS[[#This Row],[Broker]]</f>
        <v>AR</v>
      </c>
      <c r="AM4255" t="str">
        <f>MIS[[#This Row],[ClientID]]</f>
        <v>JPF1S241</v>
      </c>
    </row>
    <row r="4256" spans="1:39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281</v>
      </c>
      <c r="AE4256">
        <f>MIS[[#This Row],[OrderAverageTradedPrice]]*MIS[[#This Row],[OrderQuantity]]</f>
        <v>6244</v>
      </c>
      <c r="AF4256">
        <f>MIS[[#This Row],[LTP]]*MIS[[#This Row],[OrderQuantity]]</f>
        <v>5620</v>
      </c>
      <c r="AG4256">
        <f>IF(MIS[[#This Row],[OrderSide]]="SELL",MIS[[#This Row],[VALUE]]-MIS[[#This Row],[LIVE_VALUE]],MIS[[#This Row],[LIVE_VALUE]]-MIS[[#This Row],[VALUE]])</f>
        <v>624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SENSEX2552082400CE</v>
      </c>
      <c r="AJ4256" t="str">
        <f>IF(RIGHT(MIS[[#This Row],[Main/Hedge]],4)="MAIN","MAIN","HEDGE")</f>
        <v>MAIN</v>
      </c>
      <c r="AK4256" t="str" cm="1">
        <f t="array" ref="AK4256">_xlfn._xlws.FILTER(Table4[Column1],ISNUMBER(SEARCH(Table4[Column1],MIS[[#This Row],[OrderUniqueIdentifier]])),"")</f>
        <v>XYT</v>
      </c>
      <c r="AL4256" t="str">
        <f>MIS[[#This Row],[Broker]]</f>
        <v>AR</v>
      </c>
      <c r="AM4256" t="str">
        <f>MIS[[#This Row],[ClientID]]</f>
        <v>JPF1V101</v>
      </c>
    </row>
    <row r="4257" spans="1:39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281</v>
      </c>
      <c r="AE4257">
        <f>MIS[[#This Row],[OrderAverageTradedPrice]]*MIS[[#This Row],[OrderQuantity]]</f>
        <v>6254</v>
      </c>
      <c r="AF4257">
        <f>MIS[[#This Row],[LTP]]*MIS[[#This Row],[OrderQuantity]]</f>
        <v>5620</v>
      </c>
      <c r="AG4257">
        <f>IF(MIS[[#This Row],[OrderSide]]="SELL",MIS[[#This Row],[VALUE]]-MIS[[#This Row],[LIVE_VALUE]],MIS[[#This Row],[LIVE_VALUE]]-MIS[[#This Row],[VALUE]])</f>
        <v>634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SENSEX2552082400CE</v>
      </c>
      <c r="AJ4257" t="str">
        <f>IF(RIGHT(MIS[[#This Row],[Main/Hedge]],4)="MAIN","MAIN","HEDGE")</f>
        <v>MAIN</v>
      </c>
      <c r="AK4257" t="str" cm="1">
        <f t="array" ref="AK4257">_xlfn._xlws.FILTER(Table4[Column1],ISNUMBER(SEARCH(Table4[Column1],MIS[[#This Row],[OrderUniqueIdentifier]])),"")</f>
        <v>XYT</v>
      </c>
      <c r="AL4257" t="str">
        <f>MIS[[#This Row],[Broker]]</f>
        <v>AR</v>
      </c>
      <c r="AM4257" t="str">
        <f>MIS[[#This Row],[ClientID]]</f>
        <v>JPF1V179</v>
      </c>
    </row>
    <row r="4258" spans="1:39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281</v>
      </c>
      <c r="AE4258">
        <f>MIS[[#This Row],[OrderAverageTradedPrice]]*MIS[[#This Row],[OrderQuantity]]</f>
        <v>6242</v>
      </c>
      <c r="AF4258">
        <f>MIS[[#This Row],[LTP]]*MIS[[#This Row],[OrderQuantity]]</f>
        <v>5620</v>
      </c>
      <c r="AG4258">
        <f>IF(MIS[[#This Row],[OrderSide]]="SELL",MIS[[#This Row],[VALUE]]-MIS[[#This Row],[LIVE_VALUE]],MIS[[#This Row],[LIVE_VALUE]]-MIS[[#This Row],[VALUE]])</f>
        <v>622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SENSEX2552082400CE</v>
      </c>
      <c r="AJ4258" t="str">
        <f>IF(RIGHT(MIS[[#This Row],[Main/Hedge]],4)="MAIN","MAIN","HEDGE")</f>
        <v>MAIN</v>
      </c>
      <c r="AK4258" t="str" cm="1">
        <f t="array" ref="AK4258">_xlfn._xlws.FILTER(Table4[Column1],ISNUMBER(SEARCH(Table4[Column1],MIS[[#This Row],[OrderUniqueIdentifier]])),"")</f>
        <v>XYT</v>
      </c>
      <c r="AL4258" t="str">
        <f>MIS[[#This Row],[Broker]]</f>
        <v>AR</v>
      </c>
      <c r="AM4258" t="str">
        <f>MIS[[#This Row],[ClientID]]</f>
        <v>JPP690</v>
      </c>
    </row>
    <row r="4259" spans="1:39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168.75</v>
      </c>
      <c r="AE4259">
        <f>MIS[[#This Row],[OrderAverageTradedPrice]]*MIS[[#This Row],[OrderQuantity]]</f>
        <v>38407.5</v>
      </c>
      <c r="AF4259">
        <f>MIS[[#This Row],[LTP]]*MIS[[#This Row],[OrderQuantity]]</f>
        <v>37968.75</v>
      </c>
      <c r="AG4259">
        <f>IF(MIS[[#This Row],[OrderSide]]="SELL",MIS[[#This Row],[VALUE]]-MIS[[#This Row],[LIVE_VALUE]],MIS[[#This Row],[LIVE_VALUE]]-MIS[[#This Row],[VALUE]])</f>
        <v>438.75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9" t="str">
        <f>MIS[[#This Row],[TRADING SYMBOL]]</f>
        <v>NIFTY2552225000CE</v>
      </c>
      <c r="AJ4259" t="str">
        <f>IF(RIGHT(MIS[[#This Row],[Main/Hedge]],4)="MAIN","MAIN","HEDGE")</f>
        <v>MAIN</v>
      </c>
      <c r="AK4259" t="str" cm="1">
        <f t="array" ref="AK4259">_xlfn._xlws.FILTER(Table4[Column1],ISNUMBER(SEARCH(Table4[Column1],MIS[[#This Row],[OrderUniqueIdentifier]])),"")</f>
        <v>VWAP</v>
      </c>
      <c r="AL4259" t="str">
        <f>MIS[[#This Row],[Broker]]</f>
        <v>AR</v>
      </c>
      <c r="AM4259" t="str">
        <f>MIS[[#This Row],[ClientID]]</f>
        <v>JPP690</v>
      </c>
    </row>
    <row r="4260" spans="1:39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168.75</v>
      </c>
      <c r="AE4260">
        <f>MIS[[#This Row],[OrderAverageTradedPrice]]*MIS[[#This Row],[OrderQuantity]]</f>
        <v>64094.999999999993</v>
      </c>
      <c r="AF4260">
        <f>MIS[[#This Row],[LTP]]*MIS[[#This Row],[OrderQuantity]]</f>
        <v>63281.25</v>
      </c>
      <c r="AG4260">
        <f>IF(MIS[[#This Row],[OrderSide]]="SELL",MIS[[#This Row],[VALUE]]-MIS[[#This Row],[LIVE_VALUE]],MIS[[#This Row],[LIVE_VALUE]]-MIS[[#This Row],[VALUE]])</f>
        <v>813.74999999999272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0" t="str">
        <f>MIS[[#This Row],[TRADING SYMBOL]]</f>
        <v>NIFTY2552225000CE</v>
      </c>
      <c r="AJ4260" t="str">
        <f>IF(RIGHT(MIS[[#This Row],[Main/Hedge]],4)="MAIN","MAIN","HEDGE")</f>
        <v>MAIN</v>
      </c>
      <c r="AK4260" t="str" cm="1">
        <f t="array" ref="AK4260">_xlfn._xlws.FILTER(Table4[Column1],ISNUMBER(SEARCH(Table4[Column1],MIS[[#This Row],[OrderUniqueIdentifier]])),"")</f>
        <v>VWAP</v>
      </c>
      <c r="AL4260" t="str">
        <f>MIS[[#This Row],[Broker]]</f>
        <v>AR</v>
      </c>
      <c r="AM4260" t="str">
        <f>MIS[[#This Row],[ClientID]]</f>
        <v>JPS10G101</v>
      </c>
    </row>
    <row r="4261" spans="1:39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281</v>
      </c>
      <c r="AE4261">
        <f>MIS[[#This Row],[OrderAverageTradedPrice]]*MIS[[#This Row],[OrderQuantity]]</f>
        <v>25000</v>
      </c>
      <c r="AF4261">
        <f>MIS[[#This Row],[LTP]]*MIS[[#This Row],[OrderQuantity]]</f>
        <v>22480</v>
      </c>
      <c r="AG4261">
        <f>IF(MIS[[#This Row],[OrderSide]]="SELL",MIS[[#This Row],[VALUE]]-MIS[[#This Row],[LIVE_VALUE]],MIS[[#This Row],[LIVE_VALUE]]-MIS[[#This Row],[VALUE]])</f>
        <v>2520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SENSEX2552082400CE</v>
      </c>
      <c r="AJ4261" t="str">
        <f>IF(RIGHT(MIS[[#This Row],[Main/Hedge]],4)="MAIN","MAIN","HEDGE")</f>
        <v>MAIN</v>
      </c>
      <c r="AK4261" t="str" cm="1">
        <f t="array" ref="AK4261">_xlfn._xlws.FILTER(Table4[Column1],ISNUMBER(SEARCH(Table4[Column1],MIS[[#This Row],[OrderUniqueIdentifier]])),"")</f>
        <v>XYT</v>
      </c>
      <c r="AL4261" t="str">
        <f>MIS[[#This Row],[Broker]]</f>
        <v>AR</v>
      </c>
      <c r="AM4261" t="str">
        <f>MIS[[#This Row],[ClientID]]</f>
        <v>JPS1787</v>
      </c>
    </row>
    <row r="4262" spans="1:39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168.75</v>
      </c>
      <c r="AE4262">
        <f>MIS[[#This Row],[OrderAverageTradedPrice]]*MIS[[#This Row],[OrderQuantity]]</f>
        <v>76702.5</v>
      </c>
      <c r="AF4262">
        <f>MIS[[#This Row],[LTP]]*MIS[[#This Row],[OrderQuantity]]</f>
        <v>75937.5</v>
      </c>
      <c r="AG4262">
        <f>IF(MIS[[#This Row],[OrderSide]]="SELL",MIS[[#This Row],[VALUE]]-MIS[[#This Row],[LIVE_VALUE]],MIS[[#This Row],[LIVE_VALUE]]-MIS[[#This Row],[VALUE]])</f>
        <v>765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2" t="str">
        <f>MIS[[#This Row],[TRADING SYMBOL]]</f>
        <v>NIFTY2552225000CE</v>
      </c>
      <c r="AJ4262" t="str">
        <f>IF(RIGHT(MIS[[#This Row],[Main/Hedge]],4)="MAIN","MAIN","HEDGE")</f>
        <v>MAIN</v>
      </c>
      <c r="AK4262" t="str" cm="1">
        <f t="array" ref="AK4262">_xlfn._xlws.FILTER(Table4[Column1],ISNUMBER(SEARCH(Table4[Column1],MIS[[#This Row],[OrderUniqueIdentifier]])),"")</f>
        <v>VWAP</v>
      </c>
      <c r="AL4262" t="str">
        <f>MIS[[#This Row],[Broker]]</f>
        <v>AR</v>
      </c>
      <c r="AM4262" t="str">
        <f>MIS[[#This Row],[ClientID]]</f>
        <v>JPS1787</v>
      </c>
    </row>
    <row r="4263" spans="1:39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168.75</v>
      </c>
      <c r="AE4263">
        <f>MIS[[#This Row],[OrderAverageTradedPrice]]*MIS[[#This Row],[OrderQuantity]]</f>
        <v>12798.75</v>
      </c>
      <c r="AF4263">
        <f>MIS[[#This Row],[LTP]]*MIS[[#This Row],[OrderQuantity]]</f>
        <v>12656.25</v>
      </c>
      <c r="AG4263">
        <f>IF(MIS[[#This Row],[OrderSide]]="SELL",MIS[[#This Row],[VALUE]]-MIS[[#This Row],[LIVE_VALUE]],MIS[[#This Row],[LIVE_VALUE]]-MIS[[#This Row],[VALUE]])</f>
        <v>142.5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3" t="str">
        <f>MIS[[#This Row],[TRADING SYMBOL]]</f>
        <v>NIFTY2552225000CE</v>
      </c>
      <c r="AJ4263" t="str">
        <f>IF(RIGHT(MIS[[#This Row],[Main/Hedge]],4)="MAIN","MAIN","HEDGE")</f>
        <v>MAIN</v>
      </c>
      <c r="AK4263" t="str" cm="1">
        <f t="array" ref="AK4263">_xlfn._xlws.FILTER(Table4[Column1],ISNUMBER(SEARCH(Table4[Column1],MIS[[#This Row],[OrderUniqueIdentifier]])),"")</f>
        <v>VWAP</v>
      </c>
      <c r="AL4263" t="str">
        <f>MIS[[#This Row],[Broker]]</f>
        <v>IIFL</v>
      </c>
      <c r="AM4263" t="str">
        <f>MIS[[#This Row],[ClientID]]</f>
        <v>FINE1M02</v>
      </c>
    </row>
    <row r="4264" spans="1:39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281</v>
      </c>
      <c r="AE4264">
        <f>MIS[[#This Row],[OrderAverageTradedPrice]]*MIS[[#This Row],[OrderQuantity]]</f>
        <v>6246</v>
      </c>
      <c r="AF4264">
        <f>MIS[[#This Row],[LTP]]*MIS[[#This Row],[OrderQuantity]]</f>
        <v>5620</v>
      </c>
      <c r="AG4264">
        <f>IF(MIS[[#This Row],[OrderSide]]="SELL",MIS[[#This Row],[VALUE]]-MIS[[#This Row],[LIVE_VALUE]],MIS[[#This Row],[LIVE_VALUE]]-MIS[[#This Row],[VALUE]])</f>
        <v>626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SENSEX2552082400CE</v>
      </c>
      <c r="AJ4264" t="str">
        <f>IF(RIGHT(MIS[[#This Row],[Main/Hedge]],4)="MAIN","MAIN","HEDGE")</f>
        <v>MAIN</v>
      </c>
      <c r="AK4264" t="str" cm="1">
        <f t="array" ref="AK4264">_xlfn._xlws.FILTER(Table4[Column1],ISNUMBER(SEARCH(Table4[Column1],MIS[[#This Row],[OrderUniqueIdentifier]])),"")</f>
        <v>XYT</v>
      </c>
      <c r="AL4264" t="str">
        <f>MIS[[#This Row],[Broker]]</f>
        <v>IIFL</v>
      </c>
      <c r="AM4264" t="str">
        <f>MIS[[#This Row],[ClientID]]</f>
        <v>FINE1M02</v>
      </c>
    </row>
    <row r="4265" spans="1:39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168.75</v>
      </c>
      <c r="AE4265">
        <f>MIS[[#This Row],[OrderAverageTradedPrice]]*MIS[[#This Row],[OrderQuantity]]</f>
        <v>89606.249999999767</v>
      </c>
      <c r="AF4265">
        <f>MIS[[#This Row],[LTP]]*MIS[[#This Row],[OrderQuantity]]</f>
        <v>88593.75</v>
      </c>
      <c r="AG4265">
        <f>IF(MIS[[#This Row],[OrderSide]]="SELL",MIS[[#This Row],[VALUE]]-MIS[[#This Row],[LIVE_VALUE]],MIS[[#This Row],[LIVE_VALUE]]-MIS[[#This Row],[VALUE]])</f>
        <v>1012.4999999997672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5" t="str">
        <f>MIS[[#This Row],[TRADING SYMBOL]]</f>
        <v>NIFTY2552225000CE</v>
      </c>
      <c r="AJ4265" t="str">
        <f>IF(RIGHT(MIS[[#This Row],[Main/Hedge]],4)="MAIN","MAIN","HEDGE")</f>
        <v>MAIN</v>
      </c>
      <c r="AK4265" t="str" cm="1">
        <f t="array" ref="AK4265">_xlfn._xlws.FILTER(Table4[Column1],ISNUMBER(SEARCH(Table4[Column1],MIS[[#This Row],[OrderUniqueIdentifier]])),"")</f>
        <v>VWAP</v>
      </c>
      <c r="AL4265" t="str">
        <f>MIS[[#This Row],[Broker]]</f>
        <v>MOTI</v>
      </c>
      <c r="AM4265" t="str">
        <f>MIS[[#This Row],[ClientID]]</f>
        <v>5708</v>
      </c>
    </row>
    <row r="4266" spans="1:39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168.75</v>
      </c>
      <c r="AE4266">
        <f>MIS[[#This Row],[OrderAverageTradedPrice]]*MIS[[#This Row],[OrderQuantity]]</f>
        <v>89598.749999999622</v>
      </c>
      <c r="AF4266">
        <f>MIS[[#This Row],[LTP]]*MIS[[#This Row],[OrderQuantity]]</f>
        <v>88593.75</v>
      </c>
      <c r="AG4266">
        <f>IF(MIS[[#This Row],[OrderSide]]="SELL",MIS[[#This Row],[VALUE]]-MIS[[#This Row],[LIVE_VALUE]],MIS[[#This Row],[LIVE_VALUE]]-MIS[[#This Row],[VALUE]])</f>
        <v>1004.9999999996217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6" t="str">
        <f>MIS[[#This Row],[TRADING SYMBOL]]</f>
        <v>NIFTY2552225000CE</v>
      </c>
      <c r="AJ4266" t="str">
        <f>IF(RIGHT(MIS[[#This Row],[Main/Hedge]],4)="MAIN","MAIN","HEDGE")</f>
        <v>MAIN</v>
      </c>
      <c r="AK4266" t="str" cm="1">
        <f t="array" ref="AK4266">_xlfn._xlws.FILTER(Table4[Column1],ISNUMBER(SEARCH(Table4[Column1],MIS[[#This Row],[OrderUniqueIdentifier]])),"")</f>
        <v>VWAP</v>
      </c>
      <c r="AL4266" t="str">
        <f>MIS[[#This Row],[Broker]]</f>
        <v>MO</v>
      </c>
      <c r="AM4266" t="str">
        <f>MIS[[#This Row],[ClientID]]</f>
        <v>DELD991</v>
      </c>
    </row>
    <row r="4267" spans="1:39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168.75</v>
      </c>
      <c r="AE4267">
        <f>MIS[[#This Row],[OrderAverageTradedPrice]]*MIS[[#This Row],[OrderQuantity]]</f>
        <v>63915</v>
      </c>
      <c r="AF4267">
        <f>MIS[[#This Row],[LTP]]*MIS[[#This Row],[OrderQuantity]]</f>
        <v>63281.25</v>
      </c>
      <c r="AG4267">
        <f>IF(MIS[[#This Row],[OrderSide]]="SELL",MIS[[#This Row],[VALUE]]-MIS[[#This Row],[LIVE_VALUE]],MIS[[#This Row],[LIVE_VALUE]]-MIS[[#This Row],[VALUE]])</f>
        <v>633.75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7" t="str">
        <f>MIS[[#This Row],[TRADING SYMBOL]]</f>
        <v>NIFTY2552225000CE</v>
      </c>
      <c r="AJ4267" t="str">
        <f>IF(RIGHT(MIS[[#This Row],[Main/Hedge]],4)="MAIN","MAIN","HEDGE")</f>
        <v>MAIN</v>
      </c>
      <c r="AK4267" t="str" cm="1">
        <f t="array" ref="AK4267">_xlfn._xlws.FILTER(Table4[Column1],ISNUMBER(SEARCH(Table4[Column1],MIS[[#This Row],[OrderUniqueIdentifier]])),"")</f>
        <v>VWAP</v>
      </c>
      <c r="AL4267" t="str">
        <f>MIS[[#This Row],[Broker]]</f>
        <v>MO</v>
      </c>
      <c r="AM4267" t="str">
        <f>MIS[[#This Row],[ClientID]]</f>
        <v>FINE1F02</v>
      </c>
    </row>
    <row r="4268" spans="1:39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168.75</v>
      </c>
      <c r="AE4268">
        <f>MIS[[#This Row],[OrderAverageTradedPrice]]*MIS[[#This Row],[OrderQuantity]]</f>
        <v>76706.249999999854</v>
      </c>
      <c r="AF4268">
        <f>MIS[[#This Row],[LTP]]*MIS[[#This Row],[OrderQuantity]]</f>
        <v>75937.5</v>
      </c>
      <c r="AG4268">
        <f>IF(MIS[[#This Row],[OrderSide]]="SELL",MIS[[#This Row],[VALUE]]-MIS[[#This Row],[LIVE_VALUE]],MIS[[#This Row],[LIVE_VALUE]]-MIS[[#This Row],[VALUE]])</f>
        <v>768.74999999985448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8" t="str">
        <f>MIS[[#This Row],[TRADING SYMBOL]]</f>
        <v>NIFTY2552225000CE</v>
      </c>
      <c r="AJ4268" t="str">
        <f>IF(RIGHT(MIS[[#This Row],[Main/Hedge]],4)="MAIN","MAIN","HEDGE")</f>
        <v>MAIN</v>
      </c>
      <c r="AK4268" t="str" cm="1">
        <f t="array" ref="AK4268">_xlfn._xlws.FILTER(Table4[Column1],ISNUMBER(SEARCH(Table4[Column1],MIS[[#This Row],[OrderUniqueIdentifier]])),"")</f>
        <v>VWAP</v>
      </c>
      <c r="AL4268" t="str">
        <f>MIS[[#This Row],[Broker]]</f>
        <v>MO</v>
      </c>
      <c r="AM4268" t="str">
        <f>MIS[[#This Row],[ClientID]]</f>
        <v>OMDLAS1215</v>
      </c>
    </row>
    <row r="4269" spans="1:39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281</v>
      </c>
      <c r="AE4269">
        <f>MIS[[#This Row],[OrderAverageTradedPrice]]*MIS[[#This Row],[OrderQuantity]]</f>
        <v>24957</v>
      </c>
      <c r="AF4269">
        <f>MIS[[#This Row],[LTP]]*MIS[[#This Row],[OrderQuantity]]</f>
        <v>22480</v>
      </c>
      <c r="AG4269">
        <f>IF(MIS[[#This Row],[OrderSide]]="SELL",MIS[[#This Row],[VALUE]]-MIS[[#This Row],[LIVE_VALUE]],MIS[[#This Row],[LIVE_VALUE]]-MIS[[#This Row],[VALUE]])</f>
        <v>2477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SENSEX2552082400CE</v>
      </c>
      <c r="AJ4269" t="str">
        <f>IF(RIGHT(MIS[[#This Row],[Main/Hedge]],4)="MAIN","MAIN","HEDGE")</f>
        <v>MAIN</v>
      </c>
      <c r="AK4269" t="str" cm="1">
        <f t="array" ref="AK4269">_xlfn._xlws.FILTER(Table4[Column1],ISNUMBER(SEARCH(Table4[Column1],MIS[[#This Row],[OrderUniqueIdentifier]])),"")</f>
        <v>XYT</v>
      </c>
      <c r="AL4269" t="str">
        <f>MIS[[#This Row],[Broker]]</f>
        <v>MO</v>
      </c>
      <c r="AM4269" t="str">
        <f>MIS[[#This Row],[ClientID]]</f>
        <v>OMDLAS1229</v>
      </c>
    </row>
    <row r="4270" spans="1:39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168.75</v>
      </c>
      <c r="AE4270">
        <f>MIS[[#This Row],[OrderAverageTradedPrice]]*MIS[[#This Row],[OrderQuantity]]</f>
        <v>12828.75</v>
      </c>
      <c r="AF4270">
        <f>MIS[[#This Row],[LTP]]*MIS[[#This Row],[OrderQuantity]]</f>
        <v>12656.25</v>
      </c>
      <c r="AG4270">
        <f>IF(MIS[[#This Row],[OrderSide]]="SELL",MIS[[#This Row],[VALUE]]-MIS[[#This Row],[LIVE_VALUE]],MIS[[#This Row],[LIVE_VALUE]]-MIS[[#This Row],[VALUE]])</f>
        <v>172.5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0" t="str">
        <f>MIS[[#This Row],[TRADING SYMBOL]]</f>
        <v>NIFTY2552225000CE</v>
      </c>
      <c r="AJ4270" t="str">
        <f>IF(RIGHT(MIS[[#This Row],[Main/Hedge]],4)="MAIN","MAIN","HEDGE")</f>
        <v>MAIN</v>
      </c>
      <c r="AK4270" t="str" cm="1">
        <f t="array" ref="AK4270">_xlfn._xlws.FILTER(Table4[Column1],ISNUMBER(SEARCH(Table4[Column1],MIS[[#This Row],[OrderUniqueIdentifier]])),"")</f>
        <v>VWAP</v>
      </c>
      <c r="AL4270" t="str">
        <f>MIS[[#This Row],[Broker]]</f>
        <v>MO</v>
      </c>
      <c r="AM4270" t="str">
        <f>MIS[[#This Row],[ClientID]]</f>
        <v>OMDLAS1234</v>
      </c>
    </row>
    <row r="4271" spans="1:39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281</v>
      </c>
      <c r="AE4271">
        <f>MIS[[#This Row],[OrderAverageTradedPrice]]*MIS[[#This Row],[OrderQuantity]]</f>
        <v>49926</v>
      </c>
      <c r="AF4271">
        <f>MIS[[#This Row],[LTP]]*MIS[[#This Row],[OrderQuantity]]</f>
        <v>44960</v>
      </c>
      <c r="AG4271">
        <f>IF(MIS[[#This Row],[OrderSide]]="SELL",MIS[[#This Row],[VALUE]]-MIS[[#This Row],[LIVE_VALUE]],MIS[[#This Row],[LIVE_VALUE]]-MIS[[#This Row],[VALUE]])</f>
        <v>4966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SENSEX2552082400CE</v>
      </c>
      <c r="AJ4271" t="str">
        <f>IF(RIGHT(MIS[[#This Row],[Main/Hedge]],4)="MAIN","MAIN","HEDGE")</f>
        <v>MAIN</v>
      </c>
      <c r="AK4271" t="str" cm="1">
        <f t="array" ref="AK4271">_xlfn._xlws.FILTER(Table4[Column1],ISNUMBER(SEARCH(Table4[Column1],MIS[[#This Row],[OrderUniqueIdentifier]])),"")</f>
        <v>XYT</v>
      </c>
      <c r="AL4271" t="str">
        <f>MIS[[#This Row],[Broker]]</f>
        <v>XTS</v>
      </c>
      <c r="AM4271" t="str">
        <f>MIS[[#This Row],[ClientID]]</f>
        <v>FIXAKE0000</v>
      </c>
    </row>
    <row r="4272" spans="1:39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281</v>
      </c>
      <c r="AE4272">
        <f>MIS[[#This Row],[OrderAverageTradedPrice]]*MIS[[#This Row],[OrderQuantity]]</f>
        <v>12484</v>
      </c>
      <c r="AF4272">
        <f>MIS[[#This Row],[LTP]]*MIS[[#This Row],[OrderQuantity]]</f>
        <v>11240</v>
      </c>
      <c r="AG4272">
        <f>IF(MIS[[#This Row],[OrderSide]]="SELL",MIS[[#This Row],[VALUE]]-MIS[[#This Row],[LIVE_VALUE]],MIS[[#This Row],[LIVE_VALUE]]-MIS[[#This Row],[VALUE]])</f>
        <v>1244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SENSEX2552082400CE</v>
      </c>
      <c r="AJ4272" t="str">
        <f>IF(RIGHT(MIS[[#This Row],[Main/Hedge]],4)="MAIN","MAIN","HEDGE")</f>
        <v>MAIN</v>
      </c>
      <c r="AK4272" t="str" cm="1">
        <f t="array" ref="AK4272">_xlfn._xlws.FILTER(Table4[Column1],ISNUMBER(SEARCH(Table4[Column1],MIS[[#This Row],[OrderUniqueIdentifier]])),"")</f>
        <v>XYT</v>
      </c>
      <c r="AL4272" t="str">
        <f>MIS[[#This Row],[Broker]]</f>
        <v>AR</v>
      </c>
      <c r="AM4272" t="str">
        <f>MIS[[#This Row],[ClientID]]</f>
        <v>GKOHNA327</v>
      </c>
    </row>
    <row r="4273" spans="1:39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168.75</v>
      </c>
      <c r="AE4273">
        <f>MIS[[#This Row],[OrderAverageTradedPrice]]*MIS[[#This Row],[OrderQuantity]]</f>
        <v>38430</v>
      </c>
      <c r="AF4273">
        <f>MIS[[#This Row],[LTP]]*MIS[[#This Row],[OrderQuantity]]</f>
        <v>37968.75</v>
      </c>
      <c r="AG4273">
        <f>IF(MIS[[#This Row],[OrderSide]]="SELL",MIS[[#This Row],[VALUE]]-MIS[[#This Row],[LIVE_VALUE]],MIS[[#This Row],[LIVE_VALUE]]-MIS[[#This Row],[VALUE]])</f>
        <v>461.25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3" t="str">
        <f>MIS[[#This Row],[TRADING SYMBOL]]</f>
        <v>NIFTY2552225000CE</v>
      </c>
      <c r="AJ4273" t="str">
        <f>IF(RIGHT(MIS[[#This Row],[Main/Hedge]],4)="MAIN","MAIN","HEDGE")</f>
        <v>MAIN</v>
      </c>
      <c r="AK4273" t="str" cm="1">
        <f t="array" ref="AK4273">_xlfn._xlws.FILTER(Table4[Column1],ISNUMBER(SEARCH(Table4[Column1],MIS[[#This Row],[OrderUniqueIdentifier]])),"")</f>
        <v>VWAP</v>
      </c>
      <c r="AL4273" t="str">
        <f>MIS[[#This Row],[Broker]]</f>
        <v>AR</v>
      </c>
      <c r="AM4273" t="str">
        <f>MIS[[#This Row],[ClientID]]</f>
        <v>HOT133</v>
      </c>
    </row>
    <row r="4274" spans="1:39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281</v>
      </c>
      <c r="AE4274">
        <f>MIS[[#This Row],[OrderAverageTradedPrice]]*MIS[[#This Row],[OrderQuantity]]</f>
        <v>6253</v>
      </c>
      <c r="AF4274">
        <f>MIS[[#This Row],[LTP]]*MIS[[#This Row],[OrderQuantity]]</f>
        <v>5620</v>
      </c>
      <c r="AG4274">
        <f>IF(MIS[[#This Row],[OrderSide]]="SELL",MIS[[#This Row],[VALUE]]-MIS[[#This Row],[LIVE_VALUE]],MIS[[#This Row],[LIVE_VALUE]]-MIS[[#This Row],[VALUE]])</f>
        <v>633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SENSEX2552082400CE</v>
      </c>
      <c r="AJ4274" t="str">
        <f>IF(RIGHT(MIS[[#This Row],[Main/Hedge]],4)="MAIN","MAIN","HEDGE")</f>
        <v>MAIN</v>
      </c>
      <c r="AK4274" t="str" cm="1">
        <f t="array" ref="AK4274">_xlfn._xlws.FILTER(Table4[Column1],ISNUMBER(SEARCH(Table4[Column1],MIS[[#This Row],[OrderUniqueIdentifier]])),"")</f>
        <v>XYT</v>
      </c>
      <c r="AL4274" t="str">
        <f>MIS[[#This Row],[Broker]]</f>
        <v>AR</v>
      </c>
      <c r="AM4274" t="str">
        <f>MIS[[#This Row],[ClientID]]</f>
        <v>JPF1A104</v>
      </c>
    </row>
    <row r="4275" spans="1:39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5.15</v>
      </c>
      <c r="AE4275">
        <f>MIS[[#This Row],[OrderAverageTradedPrice]]*MIS[[#This Row],[OrderQuantity]]</f>
        <v>2027.9999999999998</v>
      </c>
      <c r="AF4275">
        <f>MIS[[#This Row],[LTP]]*MIS[[#This Row],[OrderQuantity]]</f>
        <v>1236</v>
      </c>
      <c r="AG4275">
        <f>IF(MIS[[#This Row],[OrderSide]]="SELL",MIS[[#This Row],[VALUE]]-MIS[[#This Row],[LIVE_VALUE]],MIS[[#This Row],[LIVE_VALUE]]-MIS[[#This Row],[VALUE]])</f>
        <v>-791.99999999999977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SENSEX2552079000PE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  <c r="AL4275" t="str">
        <f>MIS[[#This Row],[Broker]]</f>
        <v>AR</v>
      </c>
      <c r="AM4275" t="str">
        <f>MIS[[#This Row],[ClientID]]</f>
        <v>JPF1A207</v>
      </c>
    </row>
    <row r="4276" spans="1:39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281</v>
      </c>
      <c r="AE4276">
        <f>MIS[[#This Row],[OrderAverageTradedPrice]]*MIS[[#This Row],[OrderQuantity]]</f>
        <v>6262</v>
      </c>
      <c r="AF4276">
        <f>MIS[[#This Row],[LTP]]*MIS[[#This Row],[OrderQuantity]]</f>
        <v>5620</v>
      </c>
      <c r="AG4276">
        <f>IF(MIS[[#This Row],[OrderSide]]="SELL",MIS[[#This Row],[VALUE]]-MIS[[#This Row],[LIVE_VALUE]],MIS[[#This Row],[LIVE_VALUE]]-MIS[[#This Row],[VALUE]])</f>
        <v>642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SENSEX2552082400CE</v>
      </c>
      <c r="AJ4276" t="str">
        <f>IF(RIGHT(MIS[[#This Row],[Main/Hedge]],4)="MAIN","MAIN","HEDGE")</f>
        <v>MAIN</v>
      </c>
      <c r="AK4276" t="str" cm="1">
        <f t="array" ref="AK4276">_xlfn._xlws.FILTER(Table4[Column1],ISNUMBER(SEARCH(Table4[Column1],MIS[[#This Row],[OrderUniqueIdentifier]])),"")</f>
        <v>XYT</v>
      </c>
      <c r="AL4276" t="str">
        <f>MIS[[#This Row],[Broker]]</f>
        <v>AR</v>
      </c>
      <c r="AM4276" t="str">
        <f>MIS[[#This Row],[ClientID]]</f>
        <v>JPF1G157</v>
      </c>
    </row>
    <row r="4277" spans="1:39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281</v>
      </c>
      <c r="AE4277">
        <f>MIS[[#This Row],[OrderAverageTradedPrice]]*MIS[[#This Row],[OrderQuantity]]</f>
        <v>6238</v>
      </c>
      <c r="AF4277">
        <f>MIS[[#This Row],[LTP]]*MIS[[#This Row],[OrderQuantity]]</f>
        <v>5620</v>
      </c>
      <c r="AG4277">
        <f>IF(MIS[[#This Row],[OrderSide]]="SELL",MIS[[#This Row],[VALUE]]-MIS[[#This Row],[LIVE_VALUE]],MIS[[#This Row],[LIVE_VALUE]]-MIS[[#This Row],[VALUE]])</f>
        <v>618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SENSEX2552082400CE</v>
      </c>
      <c r="AJ4277" t="str">
        <f>IF(RIGHT(MIS[[#This Row],[Main/Hedge]],4)="MAIN","MAIN","HEDGE")</f>
        <v>MAIN</v>
      </c>
      <c r="AK4277" t="str" cm="1">
        <f t="array" ref="AK4277">_xlfn._xlws.FILTER(Table4[Column1],ISNUMBER(SEARCH(Table4[Column1],MIS[[#This Row],[OrderUniqueIdentifier]])),"")</f>
        <v>XYT</v>
      </c>
      <c r="AL4277" t="str">
        <f>MIS[[#This Row],[Broker]]</f>
        <v>AR</v>
      </c>
      <c r="AM4277" t="str">
        <f>MIS[[#This Row],[ClientID]]</f>
        <v>JPF1H106</v>
      </c>
    </row>
    <row r="4278" spans="1:39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281</v>
      </c>
      <c r="AE4278">
        <f>MIS[[#This Row],[OrderAverageTradedPrice]]*MIS[[#This Row],[OrderQuantity]]</f>
        <v>6246</v>
      </c>
      <c r="AF4278">
        <f>MIS[[#This Row],[LTP]]*MIS[[#This Row],[OrderQuantity]]</f>
        <v>5620</v>
      </c>
      <c r="AG4278">
        <f>IF(MIS[[#This Row],[OrderSide]]="SELL",MIS[[#This Row],[VALUE]]-MIS[[#This Row],[LIVE_VALUE]],MIS[[#This Row],[LIVE_VALUE]]-MIS[[#This Row],[VALUE]])</f>
        <v>626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SENSEX2552082400CE</v>
      </c>
      <c r="AJ4278" t="str">
        <f>IF(RIGHT(MIS[[#This Row],[Main/Hedge]],4)="MAIN","MAIN","HEDGE")</f>
        <v>MAIN</v>
      </c>
      <c r="AK4278" t="str" cm="1">
        <f t="array" ref="AK4278">_xlfn._xlws.FILTER(Table4[Column1],ISNUMBER(SEARCH(Table4[Column1],MIS[[#This Row],[OrderUniqueIdentifier]])),"")</f>
        <v>XYT</v>
      </c>
      <c r="AL4278" t="str">
        <f>MIS[[#This Row],[Broker]]</f>
        <v>AR</v>
      </c>
      <c r="AM4278" t="str">
        <f>MIS[[#This Row],[ClientID]]</f>
        <v>JPF1K163</v>
      </c>
    </row>
    <row r="4279" spans="1:39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168.75</v>
      </c>
      <c r="AE4279">
        <f>MIS[[#This Row],[OrderAverageTradedPrice]]*MIS[[#This Row],[OrderQuantity]]</f>
        <v>25620</v>
      </c>
      <c r="AF4279">
        <f>MIS[[#This Row],[LTP]]*MIS[[#This Row],[OrderQuantity]]</f>
        <v>25312.5</v>
      </c>
      <c r="AG4279">
        <f>IF(MIS[[#This Row],[OrderSide]]="SELL",MIS[[#This Row],[VALUE]]-MIS[[#This Row],[LIVE_VALUE]],MIS[[#This Row],[LIVE_VALUE]]-MIS[[#This Row],[VALUE]])</f>
        <v>307.5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9" t="str">
        <f>MIS[[#This Row],[TRADING SYMBOL]]</f>
        <v>NIFTY2552225000CE</v>
      </c>
      <c r="AJ4279" t="str">
        <f>IF(RIGHT(MIS[[#This Row],[Main/Hedge]],4)="MAIN","MAIN","HEDGE")</f>
        <v>MAIN</v>
      </c>
      <c r="AK4279" t="str" cm="1">
        <f t="array" ref="AK4279">_xlfn._xlws.FILTER(Table4[Column1],ISNUMBER(SEARCH(Table4[Column1],MIS[[#This Row],[OrderUniqueIdentifier]])),"")</f>
        <v>VWAP</v>
      </c>
      <c r="AL4279" t="str">
        <f>MIS[[#This Row],[Broker]]</f>
        <v>AR</v>
      </c>
      <c r="AM4279" t="str">
        <f>MIS[[#This Row],[ClientID]]</f>
        <v>JPF1N169</v>
      </c>
    </row>
    <row r="4280" spans="1:39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281</v>
      </c>
      <c r="AE4280">
        <f>MIS[[#This Row],[OrderAverageTradedPrice]]*MIS[[#This Row],[OrderQuantity]]</f>
        <v>12481</v>
      </c>
      <c r="AF4280">
        <f>MIS[[#This Row],[LTP]]*MIS[[#This Row],[OrderQuantity]]</f>
        <v>11240</v>
      </c>
      <c r="AG4280">
        <f>IF(MIS[[#This Row],[OrderSide]]="SELL",MIS[[#This Row],[VALUE]]-MIS[[#This Row],[LIVE_VALUE]],MIS[[#This Row],[LIVE_VALUE]]-MIS[[#This Row],[VALUE]])</f>
        <v>1241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SENSEX2552082400CE</v>
      </c>
      <c r="AJ4280" t="str">
        <f>IF(RIGHT(MIS[[#This Row],[Main/Hedge]],4)="MAIN","MAIN","HEDGE")</f>
        <v>MAIN</v>
      </c>
      <c r="AK4280" t="str" cm="1">
        <f t="array" ref="AK4280">_xlfn._xlws.FILTER(Table4[Column1],ISNUMBER(SEARCH(Table4[Column1],MIS[[#This Row],[OrderUniqueIdentifier]])),"")</f>
        <v>XYT</v>
      </c>
      <c r="AL4280" t="str">
        <f>MIS[[#This Row],[Broker]]</f>
        <v>AR</v>
      </c>
      <c r="AM4280" t="str">
        <f>MIS[[#This Row],[ClientID]]</f>
        <v>JPF1R212</v>
      </c>
    </row>
    <row r="4281" spans="1:39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168.75</v>
      </c>
      <c r="AE4281">
        <f>MIS[[#This Row],[OrderAverageTradedPrice]]*MIS[[#This Row],[OrderQuantity]]</f>
        <v>12795</v>
      </c>
      <c r="AF4281">
        <f>MIS[[#This Row],[LTP]]*MIS[[#This Row],[OrderQuantity]]</f>
        <v>12656.25</v>
      </c>
      <c r="AG4281">
        <f>IF(MIS[[#This Row],[OrderSide]]="SELL",MIS[[#This Row],[VALUE]]-MIS[[#This Row],[LIVE_VALUE]],MIS[[#This Row],[LIVE_VALUE]]-MIS[[#This Row],[VALUE]])</f>
        <v>138.75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1" t="str">
        <f>MIS[[#This Row],[TRADING SYMBOL]]</f>
        <v>NIFTY2552225000CE</v>
      </c>
      <c r="AJ4281" t="str">
        <f>IF(RIGHT(MIS[[#This Row],[Main/Hedge]],4)="MAIN","MAIN","HEDGE")</f>
        <v>MAIN</v>
      </c>
      <c r="AK4281" t="str" cm="1">
        <f t="array" ref="AK4281">_xlfn._xlws.FILTER(Table4[Column1],ISNUMBER(SEARCH(Table4[Column1],MIS[[#This Row],[OrderUniqueIdentifier]])),"")</f>
        <v>VWAP</v>
      </c>
      <c r="AL4281" t="str">
        <f>MIS[[#This Row],[Broker]]</f>
        <v>AR</v>
      </c>
      <c r="AM4281" t="str">
        <f>MIS[[#This Row],[ClientID]]</f>
        <v>JPF1R212</v>
      </c>
    </row>
    <row r="4282" spans="1:39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281</v>
      </c>
      <c r="AE4282">
        <f>MIS[[#This Row],[OrderAverageTradedPrice]]*MIS[[#This Row],[OrderQuantity]]</f>
        <v>6258</v>
      </c>
      <c r="AF4282">
        <f>MIS[[#This Row],[LTP]]*MIS[[#This Row],[OrderQuantity]]</f>
        <v>5620</v>
      </c>
      <c r="AG4282">
        <f>IF(MIS[[#This Row],[OrderSide]]="SELL",MIS[[#This Row],[VALUE]]-MIS[[#This Row],[LIVE_VALUE]],MIS[[#This Row],[LIVE_VALUE]]-MIS[[#This Row],[VALUE]])</f>
        <v>638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SENSEX2552082400CE</v>
      </c>
      <c r="AJ4282" t="str">
        <f>IF(RIGHT(MIS[[#This Row],[Main/Hedge]],4)="MAIN","MAIN","HEDGE")</f>
        <v>MAIN</v>
      </c>
      <c r="AK4282" t="str" cm="1">
        <f t="array" ref="AK4282">_xlfn._xlws.FILTER(Table4[Column1],ISNUMBER(SEARCH(Table4[Column1],MIS[[#This Row],[OrderUniqueIdentifier]])),"")</f>
        <v>XYT</v>
      </c>
      <c r="AL4282" t="str">
        <f>MIS[[#This Row],[Broker]]</f>
        <v>AR</v>
      </c>
      <c r="AM4282" t="str">
        <f>MIS[[#This Row],[ClientID]]</f>
        <v>JPF1S138</v>
      </c>
    </row>
    <row r="4283" spans="1:39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281</v>
      </c>
      <c r="AE4283">
        <f>MIS[[#This Row],[OrderAverageTradedPrice]]*MIS[[#This Row],[OrderQuantity]]</f>
        <v>6241</v>
      </c>
      <c r="AF4283">
        <f>MIS[[#This Row],[LTP]]*MIS[[#This Row],[OrderQuantity]]</f>
        <v>5620</v>
      </c>
      <c r="AG4283">
        <f>IF(MIS[[#This Row],[OrderSide]]="SELL",MIS[[#This Row],[VALUE]]-MIS[[#This Row],[LIVE_VALUE]],MIS[[#This Row],[LIVE_VALUE]]-MIS[[#This Row],[VALUE]])</f>
        <v>621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SENSEX2552082400CE</v>
      </c>
      <c r="AJ4283" t="str">
        <f>IF(RIGHT(MIS[[#This Row],[Main/Hedge]],4)="MAIN","MAIN","HEDGE")</f>
        <v>MAIN</v>
      </c>
      <c r="AK4283" t="str" cm="1">
        <f t="array" ref="AK4283">_xlfn._xlws.FILTER(Table4[Column1],ISNUMBER(SEARCH(Table4[Column1],MIS[[#This Row],[OrderUniqueIdentifier]])),"")</f>
        <v>XYT</v>
      </c>
      <c r="AL4283" t="str">
        <f>MIS[[#This Row],[Broker]]</f>
        <v>AR</v>
      </c>
      <c r="AM4283" t="str">
        <f>MIS[[#This Row],[ClientID]]</f>
        <v>JPF1S222</v>
      </c>
    </row>
    <row r="4284" spans="1:39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168.75</v>
      </c>
      <c r="AE4284">
        <f>MIS[[#This Row],[OrderAverageTradedPrice]]*MIS[[#This Row],[OrderQuantity]]</f>
        <v>12783.75</v>
      </c>
      <c r="AF4284">
        <f>MIS[[#This Row],[LTP]]*MIS[[#This Row],[OrderQuantity]]</f>
        <v>12656.25</v>
      </c>
      <c r="AG4284">
        <f>IF(MIS[[#This Row],[OrderSide]]="SELL",MIS[[#This Row],[VALUE]]-MIS[[#This Row],[LIVE_VALUE]],MIS[[#This Row],[LIVE_VALUE]]-MIS[[#This Row],[VALUE]])</f>
        <v>127.5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4" t="str">
        <f>MIS[[#This Row],[TRADING SYMBOL]]</f>
        <v>NIFTY2552225000CE</v>
      </c>
      <c r="AJ4284" t="str">
        <f>IF(RIGHT(MIS[[#This Row],[Main/Hedge]],4)="MAIN","MAIN","HEDGE")</f>
        <v>MAIN</v>
      </c>
      <c r="AK4284" t="str" cm="1">
        <f t="array" ref="AK4284">_xlfn._xlws.FILTER(Table4[Column1],ISNUMBER(SEARCH(Table4[Column1],MIS[[#This Row],[OrderUniqueIdentifier]])),"")</f>
        <v>VWAP</v>
      </c>
      <c r="AL4284" t="str">
        <f>MIS[[#This Row],[Broker]]</f>
        <v>AR</v>
      </c>
      <c r="AM4284" t="str">
        <f>MIS[[#This Row],[ClientID]]</f>
        <v>JPS10S109</v>
      </c>
    </row>
    <row r="4285" spans="1:39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281</v>
      </c>
      <c r="AE4285">
        <f>MIS[[#This Row],[OrderAverageTradedPrice]]*MIS[[#This Row],[OrderQuantity]]</f>
        <v>56299.999999999854</v>
      </c>
      <c r="AF4285">
        <f>MIS[[#This Row],[LTP]]*MIS[[#This Row],[OrderQuantity]]</f>
        <v>50580</v>
      </c>
      <c r="AG4285">
        <f>IF(MIS[[#This Row],[OrderSide]]="SELL",MIS[[#This Row],[VALUE]]-MIS[[#This Row],[LIVE_VALUE]],MIS[[#This Row],[LIVE_VALUE]]-MIS[[#This Row],[VALUE]])</f>
        <v>5719.9999999998545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SENSEX2552082400CE</v>
      </c>
      <c r="AJ4285" t="str">
        <f>IF(RIGHT(MIS[[#This Row],[Main/Hedge]],4)="MAIN","MAIN","HEDGE")</f>
        <v>MAIN</v>
      </c>
      <c r="AK4285" t="str" cm="1">
        <f t="array" ref="AK4285">_xlfn._xlws.FILTER(Table4[Column1],ISNUMBER(SEARCH(Table4[Column1],MIS[[#This Row],[OrderUniqueIdentifier]])),"")</f>
        <v>XYT</v>
      </c>
      <c r="AL4285" t="str">
        <f>MIS[[#This Row],[Broker]]</f>
        <v>JM</v>
      </c>
      <c r="AM4285" t="str">
        <f>MIS[[#This Row],[ClientID]]</f>
        <v>12314455</v>
      </c>
    </row>
    <row r="4286" spans="1:39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168.75</v>
      </c>
      <c r="AE4286">
        <f>MIS[[#This Row],[OrderAverageTradedPrice]]*MIS[[#This Row],[OrderQuantity]]</f>
        <v>12780</v>
      </c>
      <c r="AF4286">
        <f>MIS[[#This Row],[LTP]]*MIS[[#This Row],[OrderQuantity]]</f>
        <v>12656.25</v>
      </c>
      <c r="AG4286">
        <f>IF(MIS[[#This Row],[OrderSide]]="SELL",MIS[[#This Row],[VALUE]]-MIS[[#This Row],[LIVE_VALUE]],MIS[[#This Row],[LIVE_VALUE]]-MIS[[#This Row],[VALUE]])</f>
        <v>123.75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6" t="str">
        <f>MIS[[#This Row],[TRADING SYMBOL]]</f>
        <v>NIFTY2552225000CE</v>
      </c>
      <c r="AJ4286" t="str">
        <f>IF(RIGHT(MIS[[#This Row],[Main/Hedge]],4)="MAIN","MAIN","HEDGE")</f>
        <v>MAIN</v>
      </c>
      <c r="AK4286" t="str" cm="1">
        <f t="array" ref="AK4286">_xlfn._xlws.FILTER(Table4[Column1],ISNUMBER(SEARCH(Table4[Column1],MIS[[#This Row],[OrderUniqueIdentifier]])),"")</f>
        <v>VWAP</v>
      </c>
      <c r="AL4286" t="str">
        <f>MIS[[#This Row],[Broker]]</f>
        <v>JM</v>
      </c>
      <c r="AM4286" t="str">
        <f>MIS[[#This Row],[ClientID]]</f>
        <v>12314526</v>
      </c>
    </row>
    <row r="4287" spans="1:39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281</v>
      </c>
      <c r="AE4287">
        <f>MIS[[#This Row],[OrderAverageTradedPrice]]*MIS[[#This Row],[OrderQuantity]]</f>
        <v>6256</v>
      </c>
      <c r="AF4287">
        <f>MIS[[#This Row],[LTP]]*MIS[[#This Row],[OrderQuantity]]</f>
        <v>5620</v>
      </c>
      <c r="AG4287">
        <f>IF(MIS[[#This Row],[OrderSide]]="SELL",MIS[[#This Row],[VALUE]]-MIS[[#This Row],[LIVE_VALUE]],MIS[[#This Row],[LIVE_VALUE]]-MIS[[#This Row],[VALUE]])</f>
        <v>636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SENSEX2552082400CE</v>
      </c>
      <c r="AJ4287" t="str">
        <f>IF(RIGHT(MIS[[#This Row],[Main/Hedge]],4)="MAIN","MAIN","HEDGE")</f>
        <v>MAIN</v>
      </c>
      <c r="AK4287" t="str" cm="1">
        <f t="array" ref="AK4287">_xlfn._xlws.FILTER(Table4[Column1],ISNUMBER(SEARCH(Table4[Column1],MIS[[#This Row],[OrderUniqueIdentifier]])),"")</f>
        <v>XYT</v>
      </c>
      <c r="AL4287" t="str">
        <f>MIS[[#This Row],[Broker]]</f>
        <v>JM</v>
      </c>
      <c r="AM4287" t="str">
        <f>MIS[[#This Row],[ClientID]]</f>
        <v>12314526</v>
      </c>
    </row>
    <row r="4288" spans="1:39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168.75</v>
      </c>
      <c r="AE4288">
        <f>MIS[[#This Row],[OrderAverageTradedPrice]]*MIS[[#This Row],[OrderQuantity]]</f>
        <v>102232.5</v>
      </c>
      <c r="AF4288">
        <f>MIS[[#This Row],[LTP]]*MIS[[#This Row],[OrderQuantity]]</f>
        <v>101250</v>
      </c>
      <c r="AG4288">
        <f>IF(MIS[[#This Row],[OrderSide]]="SELL",MIS[[#This Row],[VALUE]]-MIS[[#This Row],[LIVE_VALUE]],MIS[[#This Row],[LIVE_VALUE]]-MIS[[#This Row],[VALUE]])</f>
        <v>982.5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8" t="str">
        <f>MIS[[#This Row],[TRADING SYMBOL]]</f>
        <v>NIFTY2552225000CE</v>
      </c>
      <c r="AJ4288" t="str">
        <f>IF(RIGHT(MIS[[#This Row],[Main/Hedge]],4)="MAIN","MAIN","HEDGE")</f>
        <v>MAIN</v>
      </c>
      <c r="AK4288" t="str" cm="1">
        <f t="array" ref="AK4288">_xlfn._xlws.FILTER(Table4[Column1],ISNUMBER(SEARCH(Table4[Column1],MIS[[#This Row],[OrderUniqueIdentifier]])),"")</f>
        <v>VWAP</v>
      </c>
      <c r="AL4288" t="str">
        <f>MIS[[#This Row],[Broker]]</f>
        <v>JM</v>
      </c>
      <c r="AM4288" t="str">
        <f>MIS[[#This Row],[ClientID]]</f>
        <v>12314927</v>
      </c>
    </row>
    <row r="4289" spans="1:39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281</v>
      </c>
      <c r="AE4289">
        <f>MIS[[#This Row],[OrderAverageTradedPrice]]*MIS[[#This Row],[OrderQuantity]]</f>
        <v>25036</v>
      </c>
      <c r="AF4289">
        <f>MIS[[#This Row],[LTP]]*MIS[[#This Row],[OrderQuantity]]</f>
        <v>22480</v>
      </c>
      <c r="AG4289">
        <f>IF(MIS[[#This Row],[OrderSide]]="SELL",MIS[[#This Row],[VALUE]]-MIS[[#This Row],[LIVE_VALUE]],MIS[[#This Row],[LIVE_VALUE]]-MIS[[#This Row],[VALUE]])</f>
        <v>2556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SENSEX2552082400CE</v>
      </c>
      <c r="AJ4289" t="str">
        <f>IF(RIGHT(MIS[[#This Row],[Main/Hedge]],4)="MAIN","MAIN","HEDGE")</f>
        <v>MAIN</v>
      </c>
      <c r="AK4289" t="str" cm="1">
        <f t="array" ref="AK4289">_xlfn._xlws.FILTER(Table4[Column1],ISNUMBER(SEARCH(Table4[Column1],MIS[[#This Row],[OrderUniqueIdentifier]])),"")</f>
        <v>XYT</v>
      </c>
      <c r="AL4289" t="str">
        <f>MIS[[#This Row],[Broker]]</f>
        <v>JM</v>
      </c>
      <c r="AM4289" t="str">
        <f>MIS[[#This Row],[ClientID]]</f>
        <v>12314927</v>
      </c>
    </row>
    <row r="4290" spans="1:39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281</v>
      </c>
      <c r="AE4290">
        <f>MIS[[#This Row],[OrderAverageTradedPrice]]*MIS[[#This Row],[OrderQuantity]]</f>
        <v>18768</v>
      </c>
      <c r="AF4290">
        <f>MIS[[#This Row],[LTP]]*MIS[[#This Row],[OrderQuantity]]</f>
        <v>16860</v>
      </c>
      <c r="AG4290">
        <f>IF(MIS[[#This Row],[OrderSide]]="SELL",MIS[[#This Row],[VALUE]]-MIS[[#This Row],[LIVE_VALUE]],MIS[[#This Row],[LIVE_VALUE]]-MIS[[#This Row],[VALUE]])</f>
        <v>1908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SENSEX2552082400CE</v>
      </c>
      <c r="AJ4290" t="str">
        <f>IF(RIGHT(MIS[[#This Row],[Main/Hedge]],4)="MAIN","MAIN","HEDGE")</f>
        <v>MAIN</v>
      </c>
      <c r="AK4290" t="str" cm="1">
        <f t="array" ref="AK4290">_xlfn._xlws.FILTER(Table4[Column1],ISNUMBER(SEARCH(Table4[Column1],MIS[[#This Row],[OrderUniqueIdentifier]])),"")</f>
        <v>XYT</v>
      </c>
      <c r="AL4290" t="str">
        <f>MIS[[#This Row],[Broker]]</f>
        <v>MO</v>
      </c>
      <c r="AM4290" t="str">
        <f>MIS[[#This Row],[ClientID]]</f>
        <v>OMDLAS1215</v>
      </c>
    </row>
    <row r="4291" spans="1:39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168.75</v>
      </c>
      <c r="AE4291">
        <f>MIS[[#This Row],[OrderAverageTradedPrice]]*MIS[[#This Row],[OrderQuantity]]</f>
        <v>25590</v>
      </c>
      <c r="AF4291">
        <f>MIS[[#This Row],[LTP]]*MIS[[#This Row],[OrderQuantity]]</f>
        <v>25312.5</v>
      </c>
      <c r="AG4291">
        <f>IF(MIS[[#This Row],[OrderSide]]="SELL",MIS[[#This Row],[VALUE]]-MIS[[#This Row],[LIVE_VALUE]],MIS[[#This Row],[LIVE_VALUE]]-MIS[[#This Row],[VALUE]])</f>
        <v>277.5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1" t="str">
        <f>MIS[[#This Row],[TRADING SYMBOL]]</f>
        <v>NIFTY2552225000CE</v>
      </c>
      <c r="AJ4291" t="str">
        <f>IF(RIGHT(MIS[[#This Row],[Main/Hedge]],4)="MAIN","MAIN","HEDGE")</f>
        <v>MAIN</v>
      </c>
      <c r="AK4291" t="str" cm="1">
        <f t="array" ref="AK4291">_xlfn._xlws.FILTER(Table4[Column1],ISNUMBER(SEARCH(Table4[Column1],MIS[[#This Row],[OrderUniqueIdentifier]])),"")</f>
        <v>VWAP</v>
      </c>
      <c r="AL4291" t="str">
        <f>MIS[[#This Row],[Broker]]</f>
        <v>MO</v>
      </c>
      <c r="AM4291" t="str">
        <f>MIS[[#This Row],[ClientID]]</f>
        <v>OMDLAS1223</v>
      </c>
    </row>
    <row r="4292" spans="1:39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168.75</v>
      </c>
      <c r="AE4292">
        <f>MIS[[#This Row],[OrderAverageTradedPrice]]*MIS[[#This Row],[OrderQuantity]]</f>
        <v>25620</v>
      </c>
      <c r="AF4292">
        <f>MIS[[#This Row],[LTP]]*MIS[[#This Row],[OrderQuantity]]</f>
        <v>25312.5</v>
      </c>
      <c r="AG4292">
        <f>IF(MIS[[#This Row],[OrderSide]]="SELL",MIS[[#This Row],[VALUE]]-MIS[[#This Row],[LIVE_VALUE]],MIS[[#This Row],[LIVE_VALUE]]-MIS[[#This Row],[VALUE]])</f>
        <v>307.5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2" t="str">
        <f>MIS[[#This Row],[TRADING SYMBOL]]</f>
        <v>NIFTY2552225000CE</v>
      </c>
      <c r="AJ4292" t="str">
        <f>IF(RIGHT(MIS[[#This Row],[Main/Hedge]],4)="MAIN","MAIN","HEDGE")</f>
        <v>MAIN</v>
      </c>
      <c r="AK4292" t="str" cm="1">
        <f t="array" ref="AK4292">_xlfn._xlws.FILTER(Table4[Column1],ISNUMBER(SEARCH(Table4[Column1],MIS[[#This Row],[OrderUniqueIdentifier]])),"")</f>
        <v>VWAP</v>
      </c>
      <c r="AL4292" t="str">
        <f>MIS[[#This Row],[Broker]]</f>
        <v>MO</v>
      </c>
      <c r="AM4292" t="str">
        <f>MIS[[#This Row],[ClientID]]</f>
        <v>OMDLAS1230</v>
      </c>
    </row>
    <row r="4293" spans="1:39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168.75</v>
      </c>
      <c r="AE4293">
        <f>MIS[[#This Row],[OrderAverageTradedPrice]]*MIS[[#This Row],[OrderQuantity]]</f>
        <v>12813.75</v>
      </c>
      <c r="AF4293">
        <f>MIS[[#This Row],[LTP]]*MIS[[#This Row],[OrderQuantity]]</f>
        <v>12656.25</v>
      </c>
      <c r="AG4293">
        <f>IF(MIS[[#This Row],[OrderSide]]="SELL",MIS[[#This Row],[VALUE]]-MIS[[#This Row],[LIVE_VALUE]],MIS[[#This Row],[LIVE_VALUE]]-MIS[[#This Row],[VALUE]])</f>
        <v>157.5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3" t="str">
        <f>MIS[[#This Row],[TRADING SYMBOL]]</f>
        <v>NIFTY2552225000CE</v>
      </c>
      <c r="AJ4293" t="str">
        <f>IF(RIGHT(MIS[[#This Row],[Main/Hedge]],4)="MAIN","MAIN","HEDGE")</f>
        <v>MAIN</v>
      </c>
      <c r="AK4293" t="str" cm="1">
        <f t="array" ref="AK4293">_xlfn._xlws.FILTER(Table4[Column1],ISNUMBER(SEARCH(Table4[Column1],MIS[[#This Row],[OrderUniqueIdentifier]])),"")</f>
        <v>VWAP</v>
      </c>
      <c r="AL4293" t="str">
        <f>MIS[[#This Row],[Broker]]</f>
        <v>MO</v>
      </c>
      <c r="AM4293" t="str">
        <f>MIS[[#This Row],[ClientID]]</f>
        <v>OMDLAS1231</v>
      </c>
    </row>
    <row r="4294" spans="1:39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281</v>
      </c>
      <c r="AE4294">
        <f>MIS[[#This Row],[OrderAverageTradedPrice]]*MIS[[#This Row],[OrderQuantity]]</f>
        <v>6253</v>
      </c>
      <c r="AF4294">
        <f>MIS[[#This Row],[LTP]]*MIS[[#This Row],[OrderQuantity]]</f>
        <v>5620</v>
      </c>
      <c r="AG4294">
        <f>IF(MIS[[#This Row],[OrderSide]]="SELL",MIS[[#This Row],[VALUE]]-MIS[[#This Row],[LIVE_VALUE]],MIS[[#This Row],[LIVE_VALUE]]-MIS[[#This Row],[VALUE]])</f>
        <v>633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SENSEX2552082400CE</v>
      </c>
      <c r="AJ4294" t="str">
        <f>IF(RIGHT(MIS[[#This Row],[Main/Hedge]],4)="MAIN","MAIN","HEDGE")</f>
        <v>MAIN</v>
      </c>
      <c r="AK4294" t="str" cm="1">
        <f t="array" ref="AK4294">_xlfn._xlws.FILTER(Table4[Column1],ISNUMBER(SEARCH(Table4[Column1],MIS[[#This Row],[OrderUniqueIdentifier]])),"")</f>
        <v>XYT</v>
      </c>
      <c r="AL4294" t="str">
        <f>MIS[[#This Row],[Broker]]</f>
        <v>MO</v>
      </c>
      <c r="AM4294" t="str">
        <f>MIS[[#This Row],[ClientID]]</f>
        <v>OMDLAS1233</v>
      </c>
    </row>
    <row r="4295" spans="1:39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168.75</v>
      </c>
      <c r="AE4295">
        <f>MIS[[#This Row],[OrderAverageTradedPrice]]*MIS[[#This Row],[OrderQuantity]]</f>
        <v>127923.75</v>
      </c>
      <c r="AF4295">
        <f>MIS[[#This Row],[LTP]]*MIS[[#This Row],[OrderQuantity]]</f>
        <v>126562.5</v>
      </c>
      <c r="AG4295">
        <f>IF(MIS[[#This Row],[OrderSide]]="SELL",MIS[[#This Row],[VALUE]]-MIS[[#This Row],[LIVE_VALUE]],MIS[[#This Row],[LIVE_VALUE]]-MIS[[#This Row],[VALUE]])</f>
        <v>1361.25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5" t="str">
        <f>MIS[[#This Row],[TRADING SYMBOL]]</f>
        <v>NIFTY2552225000CE</v>
      </c>
      <c r="AJ4295" t="str">
        <f>IF(RIGHT(MIS[[#This Row],[Main/Hedge]],4)="MAIN","MAIN","HEDGE")</f>
        <v>MAIN</v>
      </c>
      <c r="AK4295" t="str" cm="1">
        <f t="array" ref="AK4295">_xlfn._xlws.FILTER(Table4[Column1],ISNUMBER(SEARCH(Table4[Column1],MIS[[#This Row],[OrderUniqueIdentifier]])),"")</f>
        <v>VWAP</v>
      </c>
      <c r="AL4295" t="str">
        <f>MIS[[#This Row],[Broker]]</f>
        <v>MO</v>
      </c>
      <c r="AM4295" t="str">
        <f>MIS[[#This Row],[ClientID]]</f>
        <v>SHSS083</v>
      </c>
    </row>
    <row r="4296" spans="1:39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281</v>
      </c>
      <c r="AE4296">
        <f>MIS[[#This Row],[OrderAverageTradedPrice]]*MIS[[#This Row],[OrderQuantity]]</f>
        <v>31305</v>
      </c>
      <c r="AF4296">
        <f>MIS[[#This Row],[LTP]]*MIS[[#This Row],[OrderQuantity]]</f>
        <v>28100</v>
      </c>
      <c r="AG4296">
        <f>IF(MIS[[#This Row],[OrderSide]]="SELL",MIS[[#This Row],[VALUE]]-MIS[[#This Row],[LIVE_VALUE]],MIS[[#This Row],[LIVE_VALUE]]-MIS[[#This Row],[VALUE]])</f>
        <v>3205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SENSEX2552082400CE</v>
      </c>
      <c r="AJ4296" t="str">
        <f>IF(RIGHT(MIS[[#This Row],[Main/Hedge]],4)="MAIN","MAIN","HEDGE")</f>
        <v>MAIN</v>
      </c>
      <c r="AK4296" t="str" cm="1">
        <f t="array" ref="AK4296">_xlfn._xlws.FILTER(Table4[Column1],ISNUMBER(SEARCH(Table4[Column1],MIS[[#This Row],[OrderUniqueIdentifier]])),"")</f>
        <v>XYT</v>
      </c>
      <c r="AL4296" t="str">
        <f>MIS[[#This Row],[Broker]]</f>
        <v>MO</v>
      </c>
      <c r="AM4296" t="str">
        <f>MIS[[#This Row],[ClientID]]</f>
        <v>SHSS083</v>
      </c>
    </row>
    <row r="4297" spans="1:39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168.75</v>
      </c>
      <c r="AE4297">
        <f>MIS[[#This Row],[OrderAverageTradedPrice]]*MIS[[#This Row],[OrderQuantity]]</f>
        <v>217901.24999999924</v>
      </c>
      <c r="AF4297">
        <f>MIS[[#This Row],[LTP]]*MIS[[#This Row],[OrderQuantity]]</f>
        <v>215156.25</v>
      </c>
      <c r="AG4297">
        <f>IF(MIS[[#This Row],[OrderSide]]="SELL",MIS[[#This Row],[VALUE]]-MIS[[#This Row],[LIVE_VALUE]],MIS[[#This Row],[LIVE_VALUE]]-MIS[[#This Row],[VALUE]])</f>
        <v>2744.9999999992433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7" t="str">
        <f>MIS[[#This Row],[TRADING SYMBOL]]</f>
        <v>NIFTY2552225000CE</v>
      </c>
      <c r="AJ4297" t="str">
        <f>IF(RIGHT(MIS[[#This Row],[Main/Hedge]],4)="MAIN","MAIN","HEDGE")</f>
        <v>MAIN</v>
      </c>
      <c r="AK4297" t="str" cm="1">
        <f t="array" ref="AK4297">_xlfn._xlws.FILTER(Table4[Column1],ISNUMBER(SEARCH(Table4[Column1],MIS[[#This Row],[OrderUniqueIdentifier]])),"")</f>
        <v>VWAP</v>
      </c>
      <c r="AL4297" t="str">
        <f>MIS[[#This Row],[Broker]]</f>
        <v>XTS</v>
      </c>
      <c r="AM4297" t="str">
        <f>MIS[[#This Row],[ClientID]]</f>
        <v>FIXAKE0000</v>
      </c>
    </row>
    <row r="4298" spans="1:39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168.75</v>
      </c>
      <c r="AE4298">
        <f>MIS[[#This Row],[OrderAverageTradedPrice]]*MIS[[#This Row],[OrderQuantity]]</f>
        <v>38287.499999999847</v>
      </c>
      <c r="AF4298">
        <f>MIS[[#This Row],[LTP]]*MIS[[#This Row],[OrderQuantity]]</f>
        <v>37968.75</v>
      </c>
      <c r="AG4298">
        <f>IF(MIS[[#This Row],[OrderSide]]="SELL",MIS[[#This Row],[VALUE]]-MIS[[#This Row],[LIVE_VALUE]],MIS[[#This Row],[LIVE_VALUE]]-MIS[[#This Row],[VALUE]])</f>
        <v>318.7499999998472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8" t="str">
        <f>MIS[[#This Row],[TRADING SYMBOL]]</f>
        <v>NIFTY2552225000CE</v>
      </c>
      <c r="AJ4298" t="str">
        <f>IF(RIGHT(MIS[[#This Row],[Main/Hedge]],4)="MAIN","MAIN","HEDGE")</f>
        <v>MAIN</v>
      </c>
      <c r="AK4298" t="str" cm="1">
        <f t="array" ref="AK4298">_xlfn._xlws.FILTER(Table4[Column1],ISNUMBER(SEARCH(Table4[Column1],MIS[[#This Row],[OrderUniqueIdentifier]])),"")</f>
        <v>VWAP</v>
      </c>
      <c r="AL4298" t="str">
        <f>MIS[[#This Row],[Broker]]</f>
        <v>AR</v>
      </c>
      <c r="AM4298" t="str">
        <f>MIS[[#This Row],[ClientID]]</f>
        <v>GKOHNA327</v>
      </c>
    </row>
    <row r="4299" spans="1:39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5.15</v>
      </c>
      <c r="AE4299">
        <f>MIS[[#This Row],[OrderAverageTradedPrice]]*MIS[[#This Row],[OrderQuantity]]</f>
        <v>169</v>
      </c>
      <c r="AF4299">
        <f>MIS[[#This Row],[LTP]]*MIS[[#This Row],[OrderQuantity]]</f>
        <v>103</v>
      </c>
      <c r="AG4299">
        <f>IF(MIS[[#This Row],[OrderSide]]="SELL",MIS[[#This Row],[VALUE]]-MIS[[#This Row],[LIVE_VALUE]],MIS[[#This Row],[LIVE_VALUE]]-MIS[[#This Row],[VALUE]])</f>
        <v>-66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SENSEX2552079000PE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  <c r="AL4299" t="str">
        <f>MIS[[#This Row],[Broker]]</f>
        <v>AR</v>
      </c>
      <c r="AM4299" t="str">
        <f>MIS[[#This Row],[ClientID]]</f>
        <v>JPF1G159</v>
      </c>
    </row>
    <row r="4300" spans="1:39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5.15</v>
      </c>
      <c r="AE4300">
        <f>MIS[[#This Row],[OrderAverageTradedPrice]]*MIS[[#This Row],[OrderQuantity]]</f>
        <v>338</v>
      </c>
      <c r="AF4300">
        <f>MIS[[#This Row],[LTP]]*MIS[[#This Row],[OrderQuantity]]</f>
        <v>206</v>
      </c>
      <c r="AG4300">
        <f>IF(MIS[[#This Row],[OrderSide]]="SELL",MIS[[#This Row],[VALUE]]-MIS[[#This Row],[LIVE_VALUE]],MIS[[#This Row],[LIVE_VALUE]]-MIS[[#This Row],[VALUE]])</f>
        <v>-132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SENSEX2552079000PE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  <c r="AL4300" t="str">
        <f>MIS[[#This Row],[Broker]]</f>
        <v>AR</v>
      </c>
      <c r="AM4300" t="str">
        <f>MIS[[#This Row],[ClientID]]</f>
        <v>JPF1R193</v>
      </c>
    </row>
    <row r="4301" spans="1:39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3.7</v>
      </c>
      <c r="AE4301">
        <f>MIS[[#This Row],[OrderAverageTradedPrice]]*MIS[[#This Row],[OrderQuantity]]</f>
        <v>99</v>
      </c>
      <c r="AF4301">
        <f>MIS[[#This Row],[LTP]]*MIS[[#This Row],[OrderQuantity]]</f>
        <v>74</v>
      </c>
      <c r="AG4301">
        <f>IF(MIS[[#This Row],[OrderSide]]="SELL",MIS[[#This Row],[VALUE]]-MIS[[#This Row],[LIVE_VALUE]],MIS[[#This Row],[LIVE_VALUE]]-MIS[[#This Row],[VALUE]])</f>
        <v>-25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SENSEX2552085400CE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  <c r="AL4301" t="str">
        <f>MIS[[#This Row],[Broker]]</f>
        <v>AR</v>
      </c>
      <c r="AM4301" t="str">
        <f>MIS[[#This Row],[ClientID]]</f>
        <v>JPF1S217</v>
      </c>
    </row>
    <row r="4302" spans="1:39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168.75</v>
      </c>
      <c r="AE4302">
        <f>MIS[[#This Row],[OrderAverageTradedPrice]]*MIS[[#This Row],[OrderQuantity]]</f>
        <v>25522.5</v>
      </c>
      <c r="AF4302">
        <f>MIS[[#This Row],[LTP]]*MIS[[#This Row],[OrderQuantity]]</f>
        <v>25312.5</v>
      </c>
      <c r="AG4302">
        <f>IF(MIS[[#This Row],[OrderSide]]="SELL",MIS[[#This Row],[VALUE]]-MIS[[#This Row],[LIVE_VALUE]],MIS[[#This Row],[LIVE_VALUE]]-MIS[[#This Row],[VALUE]])</f>
        <v>210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2" t="str">
        <f>MIS[[#This Row],[TRADING SYMBOL]]</f>
        <v>NIFTY2552225000CE</v>
      </c>
      <c r="AJ4302" t="str">
        <f>IF(RIGHT(MIS[[#This Row],[Main/Hedge]],4)="MAIN","MAIN","HEDGE")</f>
        <v>MAIN</v>
      </c>
      <c r="AK4302" t="str" cm="1">
        <f t="array" ref="AK4302">_xlfn._xlws.FILTER(Table4[Column1],ISNUMBER(SEARCH(Table4[Column1],MIS[[#This Row],[OrderUniqueIdentifier]])),"")</f>
        <v>VWAP</v>
      </c>
      <c r="AL4302" t="str">
        <f>MIS[[#This Row],[Broker]]</f>
        <v>AR</v>
      </c>
      <c r="AM4302" t="str">
        <f>MIS[[#This Row],[ClientID]]</f>
        <v>JPS10U102</v>
      </c>
    </row>
    <row r="4303" spans="1:39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168.75</v>
      </c>
      <c r="AE4303">
        <f>MIS[[#This Row],[OrderAverageTradedPrice]]*MIS[[#This Row],[OrderQuantity]]</f>
        <v>25545</v>
      </c>
      <c r="AF4303">
        <f>MIS[[#This Row],[LTP]]*MIS[[#This Row],[OrderQuantity]]</f>
        <v>25312.5</v>
      </c>
      <c r="AG4303">
        <f>IF(MIS[[#This Row],[OrderSide]]="SELL",MIS[[#This Row],[VALUE]]-MIS[[#This Row],[LIVE_VALUE]],MIS[[#This Row],[LIVE_VALUE]]-MIS[[#This Row],[VALUE]])</f>
        <v>232.5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3" t="str">
        <f>MIS[[#This Row],[TRADING SYMBOL]]</f>
        <v>NIFTY2552225000CE</v>
      </c>
      <c r="AJ4303" t="str">
        <f>IF(RIGHT(MIS[[#This Row],[Main/Hedge]],4)="MAIN","MAIN","HEDGE")</f>
        <v>MAIN</v>
      </c>
      <c r="AK4303" t="str" cm="1">
        <f t="array" ref="AK4303">_xlfn._xlws.FILTER(Table4[Column1],ISNUMBER(SEARCH(Table4[Column1],MIS[[#This Row],[OrderUniqueIdentifier]])),"")</f>
        <v>VWAP</v>
      </c>
      <c r="AL4303" t="str">
        <f>MIS[[#This Row],[Broker]]</f>
        <v>IIFL</v>
      </c>
      <c r="AM4303" t="str">
        <f>MIS[[#This Row],[ClientID]]</f>
        <v>FINE1P01</v>
      </c>
    </row>
    <row r="4304" spans="1:39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281</v>
      </c>
      <c r="AE4304">
        <f>MIS[[#This Row],[OrderAverageTradedPrice]]*MIS[[#This Row],[OrderQuantity]]</f>
        <v>6253</v>
      </c>
      <c r="AF4304">
        <f>MIS[[#This Row],[LTP]]*MIS[[#This Row],[OrderQuantity]]</f>
        <v>5620</v>
      </c>
      <c r="AG4304">
        <f>IF(MIS[[#This Row],[OrderSide]]="SELL",MIS[[#This Row],[VALUE]]-MIS[[#This Row],[LIVE_VALUE]],MIS[[#This Row],[LIVE_VALUE]]-MIS[[#This Row],[VALUE]])</f>
        <v>633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SENSEX2552082400CE</v>
      </c>
      <c r="AJ4304" t="str">
        <f>IF(RIGHT(MIS[[#This Row],[Main/Hedge]],4)="MAIN","MAIN","HEDGE")</f>
        <v>MAIN</v>
      </c>
      <c r="AK4304" t="str" cm="1">
        <f t="array" ref="AK4304">_xlfn._xlws.FILTER(Table4[Column1],ISNUMBER(SEARCH(Table4[Column1],MIS[[#This Row],[OrderUniqueIdentifier]])),"")</f>
        <v>XYT</v>
      </c>
      <c r="AL4304" t="str">
        <f>MIS[[#This Row],[Broker]]</f>
        <v>IIFL</v>
      </c>
      <c r="AM4304" t="str">
        <f>MIS[[#This Row],[ClientID]]</f>
        <v>FINE1P01</v>
      </c>
    </row>
    <row r="4305" spans="1:39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281</v>
      </c>
      <c r="AE4305">
        <f>MIS[[#This Row],[OrderAverageTradedPrice]]*MIS[[#This Row],[OrderQuantity]]</f>
        <v>31219</v>
      </c>
      <c r="AF4305">
        <f>MIS[[#This Row],[LTP]]*MIS[[#This Row],[OrderQuantity]]</f>
        <v>28100</v>
      </c>
      <c r="AG4305">
        <f>IF(MIS[[#This Row],[OrderSide]]="SELL",MIS[[#This Row],[VALUE]]-MIS[[#This Row],[LIVE_VALUE]],MIS[[#This Row],[LIVE_VALUE]]-MIS[[#This Row],[VALUE]])</f>
        <v>3119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SENSEX2552082400CE</v>
      </c>
      <c r="AJ4305" t="str">
        <f>IF(RIGHT(MIS[[#This Row],[Main/Hedge]],4)="MAIN","MAIN","HEDGE")</f>
        <v>MAIN</v>
      </c>
      <c r="AK4305" t="str" cm="1">
        <f t="array" ref="AK4305">_xlfn._xlws.FILTER(Table4[Column1],ISNUMBER(SEARCH(Table4[Column1],MIS[[#This Row],[OrderUniqueIdentifier]])),"")</f>
        <v>XYT</v>
      </c>
      <c r="AL4305" t="str">
        <f>MIS[[#This Row],[Broker]]</f>
        <v>JM</v>
      </c>
      <c r="AM4305" t="str">
        <f>MIS[[#This Row],[ClientID]]</f>
        <v>12314412</v>
      </c>
    </row>
    <row r="4306" spans="1:39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168.75</v>
      </c>
      <c r="AE4306">
        <f>MIS[[#This Row],[OrderAverageTradedPrice]]*MIS[[#This Row],[OrderQuantity]]</f>
        <v>127672.49999999999</v>
      </c>
      <c r="AF4306">
        <f>MIS[[#This Row],[LTP]]*MIS[[#This Row],[OrderQuantity]]</f>
        <v>126562.5</v>
      </c>
      <c r="AG4306">
        <f>IF(MIS[[#This Row],[OrderSide]]="SELL",MIS[[#This Row],[VALUE]]-MIS[[#This Row],[LIVE_VALUE]],MIS[[#This Row],[LIVE_VALUE]]-MIS[[#This Row],[VALUE]])</f>
        <v>1109.9999999999854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6" t="str">
        <f>MIS[[#This Row],[TRADING SYMBOL]]</f>
        <v>NIFTY2552225000CE</v>
      </c>
      <c r="AJ4306" t="str">
        <f>IF(RIGHT(MIS[[#This Row],[Main/Hedge]],4)="MAIN","MAIN","HEDGE")</f>
        <v>MAIN</v>
      </c>
      <c r="AK4306" t="str" cm="1">
        <f t="array" ref="AK4306">_xlfn._xlws.FILTER(Table4[Column1],ISNUMBER(SEARCH(Table4[Column1],MIS[[#This Row],[OrderUniqueIdentifier]])),"")</f>
        <v>VWAP</v>
      </c>
      <c r="AL4306" t="str">
        <f>MIS[[#This Row],[Broker]]</f>
        <v>JM</v>
      </c>
      <c r="AM4306" t="str">
        <f>MIS[[#This Row],[ClientID]]</f>
        <v>12314412</v>
      </c>
    </row>
    <row r="4307" spans="1:39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168.75</v>
      </c>
      <c r="AE4307">
        <f>MIS[[#This Row],[OrderAverageTradedPrice]]*MIS[[#This Row],[OrderQuantity]]</f>
        <v>242463.75</v>
      </c>
      <c r="AF4307">
        <f>MIS[[#This Row],[LTP]]*MIS[[#This Row],[OrderQuantity]]</f>
        <v>240468.75</v>
      </c>
      <c r="AG4307">
        <f>IF(MIS[[#This Row],[OrderSide]]="SELL",MIS[[#This Row],[VALUE]]-MIS[[#This Row],[LIVE_VALUE]],MIS[[#This Row],[LIVE_VALUE]]-MIS[[#This Row],[VALUE]])</f>
        <v>1995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7" t="str">
        <f>MIS[[#This Row],[TRADING SYMBOL]]</f>
        <v>NIFTY2552225000CE</v>
      </c>
      <c r="AJ4307" t="str">
        <f>IF(RIGHT(MIS[[#This Row],[Main/Hedge]],4)="MAIN","MAIN","HEDGE")</f>
        <v>MAIN</v>
      </c>
      <c r="AK4307" t="str" cm="1">
        <f t="array" ref="AK4307">_xlfn._xlws.FILTER(Table4[Column1],ISNUMBER(SEARCH(Table4[Column1],MIS[[#This Row],[OrderUniqueIdentifier]])),"")</f>
        <v>VWAP</v>
      </c>
      <c r="AL4307" t="str">
        <f>MIS[[#This Row],[Broker]]</f>
        <v>JM</v>
      </c>
      <c r="AM4307" t="str">
        <f>MIS[[#This Row],[ClientID]]</f>
        <v>12314455</v>
      </c>
    </row>
    <row r="4308" spans="1:39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281</v>
      </c>
      <c r="AE4308">
        <f>MIS[[#This Row],[OrderAverageTradedPrice]]*MIS[[#This Row],[OrderQuantity]]</f>
        <v>6240</v>
      </c>
      <c r="AF4308">
        <f>MIS[[#This Row],[LTP]]*MIS[[#This Row],[OrderQuantity]]</f>
        <v>5620</v>
      </c>
      <c r="AG4308">
        <f>IF(MIS[[#This Row],[OrderSide]]="SELL",MIS[[#This Row],[VALUE]]-MIS[[#This Row],[LIVE_VALUE]],MIS[[#This Row],[LIVE_VALUE]]-MIS[[#This Row],[VALUE]])</f>
        <v>620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SENSEX2552082400CE</v>
      </c>
      <c r="AJ4308" t="str">
        <f>IF(RIGHT(MIS[[#This Row],[Main/Hedge]],4)="MAIN","MAIN","HEDGE")</f>
        <v>MAIN</v>
      </c>
      <c r="AK4308" t="str" cm="1">
        <f t="array" ref="AK4308">_xlfn._xlws.FILTER(Table4[Column1],ISNUMBER(SEARCH(Table4[Column1],MIS[[#This Row],[OrderUniqueIdentifier]])),"")</f>
        <v>XYT</v>
      </c>
      <c r="AL4308" t="str">
        <f>MIS[[#This Row],[Broker]]</f>
        <v>JM</v>
      </c>
      <c r="AM4308" t="str">
        <f>MIS[[#This Row],[ClientID]]</f>
        <v>12314604</v>
      </c>
    </row>
    <row r="4309" spans="1:39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281</v>
      </c>
      <c r="AE4309">
        <f>MIS[[#This Row],[OrderAverageTradedPrice]]*MIS[[#This Row],[OrderQuantity]]</f>
        <v>6239</v>
      </c>
      <c r="AF4309">
        <f>MIS[[#This Row],[LTP]]*MIS[[#This Row],[OrderQuantity]]</f>
        <v>5620</v>
      </c>
      <c r="AG4309">
        <f>IF(MIS[[#This Row],[OrderSide]]="SELL",MIS[[#This Row],[VALUE]]-MIS[[#This Row],[LIVE_VALUE]],MIS[[#This Row],[LIVE_VALUE]]-MIS[[#This Row],[VALUE]])</f>
        <v>619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SENSEX2552082400CE</v>
      </c>
      <c r="AJ4309" t="str">
        <f>IF(RIGHT(MIS[[#This Row],[Main/Hedge]],4)="MAIN","MAIN","HEDGE")</f>
        <v>MAIN</v>
      </c>
      <c r="AK4309" t="str" cm="1">
        <f t="array" ref="AK4309">_xlfn._xlws.FILTER(Table4[Column1],ISNUMBER(SEARCH(Table4[Column1],MIS[[#This Row],[OrderUniqueIdentifier]])),"")</f>
        <v>XYT</v>
      </c>
      <c r="AL4309" t="str">
        <f>MIS[[#This Row],[Broker]]</f>
        <v>JM</v>
      </c>
      <c r="AM4309" t="str">
        <f>MIS[[#This Row],[ClientID]]</f>
        <v>12314883</v>
      </c>
    </row>
    <row r="4310" spans="1:39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281</v>
      </c>
      <c r="AE4310">
        <f>MIS[[#This Row],[OrderAverageTradedPrice]]*MIS[[#This Row],[OrderQuantity]]</f>
        <v>81276</v>
      </c>
      <c r="AF4310">
        <f>MIS[[#This Row],[LTP]]*MIS[[#This Row],[OrderQuantity]]</f>
        <v>73060</v>
      </c>
      <c r="AG4310">
        <f>IF(MIS[[#This Row],[OrderSide]]="SELL",MIS[[#This Row],[VALUE]]-MIS[[#This Row],[LIVE_VALUE]],MIS[[#This Row],[LIVE_VALUE]]-MIS[[#This Row],[VALUE]])</f>
        <v>8216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SENSEX2552082400CE</v>
      </c>
      <c r="AJ4310" t="str">
        <f>IF(RIGHT(MIS[[#This Row],[Main/Hedge]],4)="MAIN","MAIN","HEDGE")</f>
        <v>MAIN</v>
      </c>
      <c r="AK4310" t="str" cm="1">
        <f t="array" ref="AK4310">_xlfn._xlws.FILTER(Table4[Column1],ISNUMBER(SEARCH(Table4[Column1],MIS[[#This Row],[OrderUniqueIdentifier]])),"")</f>
        <v>XYT</v>
      </c>
      <c r="AL4310" t="str">
        <f>MIS[[#This Row],[Broker]]</f>
        <v>JM</v>
      </c>
      <c r="AM4310" t="str">
        <f>MIS[[#This Row],[ClientID]]</f>
        <v>12314964</v>
      </c>
    </row>
    <row r="4311" spans="1:39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168.75</v>
      </c>
      <c r="AE4311">
        <f>MIS[[#This Row],[OrderAverageTradedPrice]]*MIS[[#This Row],[OrderQuantity]]</f>
        <v>306206.24999999942</v>
      </c>
      <c r="AF4311">
        <f>MIS[[#This Row],[LTP]]*MIS[[#This Row],[OrderQuantity]]</f>
        <v>303750</v>
      </c>
      <c r="AG4311">
        <f>IF(MIS[[#This Row],[OrderSide]]="SELL",MIS[[#This Row],[VALUE]]-MIS[[#This Row],[LIVE_VALUE]],MIS[[#This Row],[LIVE_VALUE]]-MIS[[#This Row],[VALUE]])</f>
        <v>2456.2499999994179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1" t="str">
        <f>MIS[[#This Row],[TRADING SYMBOL]]</f>
        <v>NIFTY2552225000CE</v>
      </c>
      <c r="AJ4311" t="str">
        <f>IF(RIGHT(MIS[[#This Row],[Main/Hedge]],4)="MAIN","MAIN","HEDGE")</f>
        <v>MAIN</v>
      </c>
      <c r="AK4311" t="str" cm="1">
        <f t="array" ref="AK4311">_xlfn._xlws.FILTER(Table4[Column1],ISNUMBER(SEARCH(Table4[Column1],MIS[[#This Row],[OrderUniqueIdentifier]])),"")</f>
        <v>VWAP</v>
      </c>
      <c r="AL4311" t="str">
        <f>MIS[[#This Row],[Broker]]</f>
        <v>JM</v>
      </c>
      <c r="AM4311" t="str">
        <f>MIS[[#This Row],[ClientID]]</f>
        <v>12314964</v>
      </c>
    </row>
    <row r="4312" spans="1:39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168.75</v>
      </c>
      <c r="AE4312">
        <f>MIS[[#This Row],[OrderAverageTradedPrice]]*MIS[[#This Row],[OrderQuantity]]</f>
        <v>51030</v>
      </c>
      <c r="AF4312">
        <f>MIS[[#This Row],[LTP]]*MIS[[#This Row],[OrderQuantity]]</f>
        <v>50625</v>
      </c>
      <c r="AG4312">
        <f>IF(MIS[[#This Row],[OrderSide]]="SELL",MIS[[#This Row],[VALUE]]-MIS[[#This Row],[LIVE_VALUE]],MIS[[#This Row],[LIVE_VALUE]]-MIS[[#This Row],[VALUE]])</f>
        <v>405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2" t="str">
        <f>MIS[[#This Row],[TRADING SYMBOL]]</f>
        <v>NIFTY2552225000CE</v>
      </c>
      <c r="AJ4312" t="str">
        <f>IF(RIGHT(MIS[[#This Row],[Main/Hedge]],4)="MAIN","MAIN","HEDGE")</f>
        <v>MAIN</v>
      </c>
      <c r="AK4312" t="str" cm="1">
        <f t="array" ref="AK4312">_xlfn._xlws.FILTER(Table4[Column1],ISNUMBER(SEARCH(Table4[Column1],MIS[[#This Row],[OrderUniqueIdentifier]])),"")</f>
        <v>VWAP</v>
      </c>
      <c r="AL4312" t="str">
        <f>MIS[[#This Row],[Broker]]</f>
        <v>JM</v>
      </c>
      <c r="AM4312" t="str">
        <f>MIS[[#This Row],[ClientID]]</f>
        <v>12314964</v>
      </c>
    </row>
    <row r="4313" spans="1:39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281</v>
      </c>
      <c r="AE4313">
        <f>MIS[[#This Row],[OrderAverageTradedPrice]]*MIS[[#This Row],[OrderQuantity]]</f>
        <v>18750</v>
      </c>
      <c r="AF4313">
        <f>MIS[[#This Row],[LTP]]*MIS[[#This Row],[OrderQuantity]]</f>
        <v>16860</v>
      </c>
      <c r="AG4313">
        <f>IF(MIS[[#This Row],[OrderSide]]="SELL",MIS[[#This Row],[VALUE]]-MIS[[#This Row],[LIVE_VALUE]],MIS[[#This Row],[LIVE_VALUE]]-MIS[[#This Row],[VALUE]])</f>
        <v>1890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SENSEX2552082400CE</v>
      </c>
      <c r="AJ4313" t="str">
        <f>IF(RIGHT(MIS[[#This Row],[Main/Hedge]],4)="MAIN","MAIN","HEDGE")</f>
        <v>MAIN</v>
      </c>
      <c r="AK4313" t="str" cm="1">
        <f t="array" ref="AK4313">_xlfn._xlws.FILTER(Table4[Column1],ISNUMBER(SEARCH(Table4[Column1],MIS[[#This Row],[OrderUniqueIdentifier]])),"")</f>
        <v>XYT</v>
      </c>
      <c r="AL4313" t="str">
        <f>MIS[[#This Row],[Broker]]</f>
        <v>MO</v>
      </c>
      <c r="AM4313" t="str">
        <f>MIS[[#This Row],[ClientID]]</f>
        <v>FINE1F02</v>
      </c>
    </row>
    <row r="4314" spans="1:39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281</v>
      </c>
      <c r="AE4314">
        <f>MIS[[#This Row],[OrderAverageTradedPrice]]*MIS[[#This Row],[OrderQuantity]]</f>
        <v>6238</v>
      </c>
      <c r="AF4314">
        <f>MIS[[#This Row],[LTP]]*MIS[[#This Row],[OrderQuantity]]</f>
        <v>5620</v>
      </c>
      <c r="AG4314">
        <f>IF(MIS[[#This Row],[OrderSide]]="SELL",MIS[[#This Row],[VALUE]]-MIS[[#This Row],[LIVE_VALUE]],MIS[[#This Row],[LIVE_VALUE]]-MIS[[#This Row],[VALUE]])</f>
        <v>618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SENSEX2552082400CE</v>
      </c>
      <c r="AJ4314" t="str">
        <f>IF(RIGHT(MIS[[#This Row],[Main/Hedge]],4)="MAIN","MAIN","HEDGE")</f>
        <v>MAIN</v>
      </c>
      <c r="AK4314" t="str" cm="1">
        <f t="array" ref="AK4314">_xlfn._xlws.FILTER(Table4[Column1],ISNUMBER(SEARCH(Table4[Column1],MIS[[#This Row],[OrderUniqueIdentifier]])),"")</f>
        <v>XYT</v>
      </c>
      <c r="AL4314" t="str">
        <f>MIS[[#This Row],[Broker]]</f>
        <v>MO</v>
      </c>
      <c r="AM4314" t="str">
        <f>MIS[[#This Row],[ClientID]]</f>
        <v>OMDLAS1220</v>
      </c>
    </row>
    <row r="4315" spans="1:39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281</v>
      </c>
      <c r="AE4315">
        <f>MIS[[#This Row],[OrderAverageTradedPrice]]*MIS[[#This Row],[OrderQuantity]]</f>
        <v>6241</v>
      </c>
      <c r="AF4315">
        <f>MIS[[#This Row],[LTP]]*MIS[[#This Row],[OrderQuantity]]</f>
        <v>5620</v>
      </c>
      <c r="AG4315">
        <f>IF(MIS[[#This Row],[OrderSide]]="SELL",MIS[[#This Row],[VALUE]]-MIS[[#This Row],[LIVE_VALUE]],MIS[[#This Row],[LIVE_VALUE]]-MIS[[#This Row],[VALUE]])</f>
        <v>621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SENSEX2552082400CE</v>
      </c>
      <c r="AJ4315" t="str">
        <f>IF(RIGHT(MIS[[#This Row],[Main/Hedge]],4)="MAIN","MAIN","HEDGE")</f>
        <v>MAIN</v>
      </c>
      <c r="AK4315" t="str" cm="1">
        <f t="array" ref="AK4315">_xlfn._xlws.FILTER(Table4[Column1],ISNUMBER(SEARCH(Table4[Column1],MIS[[#This Row],[OrderUniqueIdentifier]])),"")</f>
        <v>XYT</v>
      </c>
      <c r="AL4315" t="str">
        <f>MIS[[#This Row],[Broker]]</f>
        <v>MO</v>
      </c>
      <c r="AM4315" t="str">
        <f>MIS[[#This Row],[ClientID]]</f>
        <v>OMDLAS1223</v>
      </c>
    </row>
    <row r="4316" spans="1:39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281</v>
      </c>
      <c r="AE4316">
        <f>MIS[[#This Row],[OrderAverageTradedPrice]]*MIS[[#This Row],[OrderQuantity]]</f>
        <v>12496</v>
      </c>
      <c r="AF4316">
        <f>MIS[[#This Row],[LTP]]*MIS[[#This Row],[OrderQuantity]]</f>
        <v>11240</v>
      </c>
      <c r="AG4316">
        <f>IF(MIS[[#This Row],[OrderSide]]="SELL",MIS[[#This Row],[VALUE]]-MIS[[#This Row],[LIVE_VALUE]],MIS[[#This Row],[LIVE_VALUE]]-MIS[[#This Row],[VALUE]])</f>
        <v>1256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SENSEX2552082400CE</v>
      </c>
      <c r="AJ4316" t="str">
        <f>IF(RIGHT(MIS[[#This Row],[Main/Hedge]],4)="MAIN","MAIN","HEDGE")</f>
        <v>MAIN</v>
      </c>
      <c r="AK4316" t="str" cm="1">
        <f t="array" ref="AK4316">_xlfn._xlws.FILTER(Table4[Column1],ISNUMBER(SEARCH(Table4[Column1],MIS[[#This Row],[OrderUniqueIdentifier]])),"")</f>
        <v>XYT</v>
      </c>
      <c r="AL4316" t="str">
        <f>MIS[[#This Row],[Broker]]</f>
        <v>MO</v>
      </c>
      <c r="AM4316" t="str">
        <f>MIS[[#This Row],[ClientID]]</f>
        <v>OMDLAS1230</v>
      </c>
    </row>
    <row r="4317" spans="1:39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3.7</v>
      </c>
      <c r="AE4317">
        <f>MIS[[#This Row],[OrderAverageTradedPrice]]*MIS[[#This Row],[OrderQuantity]]</f>
        <v>99</v>
      </c>
      <c r="AF4317">
        <f>MIS[[#This Row],[LTP]]*MIS[[#This Row],[OrderQuantity]]</f>
        <v>74</v>
      </c>
      <c r="AG4317">
        <f>IF(MIS[[#This Row],[OrderSide]]="SELL",MIS[[#This Row],[VALUE]]-MIS[[#This Row],[LIVE_VALUE]],MIS[[#This Row],[LIVE_VALUE]]-MIS[[#This Row],[VALUE]])</f>
        <v>-25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SENSEX2552085400CE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  <c r="AL4317" t="str">
        <f>MIS[[#This Row],[Broker]]</f>
        <v>AR</v>
      </c>
      <c r="AM4317" t="str">
        <f>MIS[[#This Row],[ClientID]]</f>
        <v>JPF1A206</v>
      </c>
    </row>
    <row r="4318" spans="1:39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3.7</v>
      </c>
      <c r="AE4318">
        <f>MIS[[#This Row],[OrderAverageTradedPrice]]*MIS[[#This Row],[OrderQuantity]]</f>
        <v>396</v>
      </c>
      <c r="AF4318">
        <f>MIS[[#This Row],[LTP]]*MIS[[#This Row],[OrderQuantity]]</f>
        <v>296</v>
      </c>
      <c r="AG4318">
        <f>IF(MIS[[#This Row],[OrderSide]]="SELL",MIS[[#This Row],[VALUE]]-MIS[[#This Row],[LIVE_VALUE]],MIS[[#This Row],[LIVE_VALUE]]-MIS[[#This Row],[VALUE]])</f>
        <v>-100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SENSEX2552085400CE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  <c r="AL4318" t="str">
        <f>MIS[[#This Row],[Broker]]</f>
        <v>AR</v>
      </c>
      <c r="AM4318" t="str">
        <f>MIS[[#This Row],[ClientID]]</f>
        <v>JPF1D108</v>
      </c>
    </row>
    <row r="4319" spans="1:39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168.75</v>
      </c>
      <c r="AE4319">
        <f>MIS[[#This Row],[OrderAverageTradedPrice]]*MIS[[#This Row],[OrderQuantity]]</f>
        <v>38430</v>
      </c>
      <c r="AF4319">
        <f>MIS[[#This Row],[LTP]]*MIS[[#This Row],[OrderQuantity]]</f>
        <v>37968.75</v>
      </c>
      <c r="AG4319">
        <f>IF(MIS[[#This Row],[OrderSide]]="SELL",MIS[[#This Row],[VALUE]]-MIS[[#This Row],[LIVE_VALUE]],MIS[[#This Row],[LIVE_VALUE]]-MIS[[#This Row],[VALUE]])</f>
        <v>461.25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9" t="str">
        <f>MIS[[#This Row],[TRADING SYMBOL]]</f>
        <v>NIFTY2552225000CE</v>
      </c>
      <c r="AJ4319" t="str">
        <f>IF(RIGHT(MIS[[#This Row],[Main/Hedge]],4)="MAIN","MAIN","HEDGE")</f>
        <v>MAIN</v>
      </c>
      <c r="AK4319" t="str" cm="1">
        <f t="array" ref="AK4319">_xlfn._xlws.FILTER(Table4[Column1],ISNUMBER(SEARCH(Table4[Column1],MIS[[#This Row],[OrderUniqueIdentifier]])),"")</f>
        <v>VWAP</v>
      </c>
      <c r="AL4319" t="str">
        <f>MIS[[#This Row],[Broker]]</f>
        <v>JM</v>
      </c>
      <c r="AM4319" t="str">
        <f>MIS[[#This Row],[ClientID]]</f>
        <v>12314417</v>
      </c>
    </row>
    <row r="4320" spans="1:39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281</v>
      </c>
      <c r="AE4320">
        <f>MIS[[#This Row],[OrderAverageTradedPrice]]*MIS[[#This Row],[OrderQuantity]]</f>
        <v>12476</v>
      </c>
      <c r="AF4320">
        <f>MIS[[#This Row],[LTP]]*MIS[[#This Row],[OrderQuantity]]</f>
        <v>11240</v>
      </c>
      <c r="AG4320">
        <f>IF(MIS[[#This Row],[OrderSide]]="SELL",MIS[[#This Row],[VALUE]]-MIS[[#This Row],[LIVE_VALUE]],MIS[[#This Row],[LIVE_VALUE]]-MIS[[#This Row],[VALUE]])</f>
        <v>1236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SENSEX2552082400CE</v>
      </c>
      <c r="AJ4320" t="str">
        <f>IF(RIGHT(MIS[[#This Row],[Main/Hedge]],4)="MAIN","MAIN","HEDGE")</f>
        <v>MAIN</v>
      </c>
      <c r="AK4320" t="str" cm="1">
        <f t="array" ref="AK4320">_xlfn._xlws.FILTER(Table4[Column1],ISNUMBER(SEARCH(Table4[Column1],MIS[[#This Row],[OrderUniqueIdentifier]])),"")</f>
        <v>XYT</v>
      </c>
      <c r="AL4320" t="str">
        <f>MIS[[#This Row],[Broker]]</f>
        <v>JM</v>
      </c>
      <c r="AM4320" t="str">
        <f>MIS[[#This Row],[ClientID]]</f>
        <v>12314417</v>
      </c>
    </row>
    <row r="4321" spans="1:39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281</v>
      </c>
      <c r="AE4321">
        <f>MIS[[#This Row],[OrderAverageTradedPrice]]*MIS[[#This Row],[OrderQuantity]]</f>
        <v>6242</v>
      </c>
      <c r="AF4321">
        <f>MIS[[#This Row],[LTP]]*MIS[[#This Row],[OrderQuantity]]</f>
        <v>5620</v>
      </c>
      <c r="AG4321">
        <f>IF(MIS[[#This Row],[OrderSide]]="SELL",MIS[[#This Row],[VALUE]]-MIS[[#This Row],[LIVE_VALUE]],MIS[[#This Row],[LIVE_VALUE]]-MIS[[#This Row],[VALUE]])</f>
        <v>622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SENSEX2552082400CE</v>
      </c>
      <c r="AJ4321" t="str">
        <f>IF(RIGHT(MIS[[#This Row],[Main/Hedge]],4)="MAIN","MAIN","HEDGE")</f>
        <v>MAIN</v>
      </c>
      <c r="AK4321" t="str" cm="1">
        <f t="array" ref="AK4321">_xlfn._xlws.FILTER(Table4[Column1],ISNUMBER(SEARCH(Table4[Column1],MIS[[#This Row],[OrderUniqueIdentifier]])),"")</f>
        <v>XYT</v>
      </c>
      <c r="AL4321" t="str">
        <f>MIS[[#This Row],[Broker]]</f>
        <v>JM</v>
      </c>
      <c r="AM4321" t="str">
        <f>MIS[[#This Row],[ClientID]]</f>
        <v>12314523</v>
      </c>
    </row>
    <row r="4322" spans="1:39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281</v>
      </c>
      <c r="AE4322">
        <f>MIS[[#This Row],[OrderAverageTradedPrice]]*MIS[[#This Row],[OrderQuantity]]</f>
        <v>12458</v>
      </c>
      <c r="AF4322">
        <f>MIS[[#This Row],[LTP]]*MIS[[#This Row],[OrderQuantity]]</f>
        <v>11240</v>
      </c>
      <c r="AG4322">
        <f>IF(MIS[[#This Row],[OrderSide]]="SELL",MIS[[#This Row],[VALUE]]-MIS[[#This Row],[LIVE_VALUE]],MIS[[#This Row],[LIVE_VALUE]]-MIS[[#This Row],[VALUE]])</f>
        <v>1218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SENSEX2552082400CE</v>
      </c>
      <c r="AJ4322" t="str">
        <f>IF(RIGHT(MIS[[#This Row],[Main/Hedge]],4)="MAIN","MAIN","HEDGE")</f>
        <v>MAIN</v>
      </c>
      <c r="AK4322" t="str" cm="1">
        <f t="array" ref="AK4322">_xlfn._xlws.FILTER(Table4[Column1],ISNUMBER(SEARCH(Table4[Column1],MIS[[#This Row],[OrderUniqueIdentifier]])),"")</f>
        <v>XYT</v>
      </c>
      <c r="AL4322" t="str">
        <f>MIS[[#This Row],[Broker]]</f>
        <v>JM</v>
      </c>
      <c r="AM4322" t="str">
        <f>MIS[[#This Row],[ClientID]]</f>
        <v>12314576</v>
      </c>
    </row>
    <row r="4323" spans="1:39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168.75</v>
      </c>
      <c r="AE4323">
        <f>MIS[[#This Row],[OrderAverageTradedPrice]]*MIS[[#This Row],[OrderQuantity]]</f>
        <v>25605</v>
      </c>
      <c r="AF4323">
        <f>MIS[[#This Row],[LTP]]*MIS[[#This Row],[OrderQuantity]]</f>
        <v>25312.5</v>
      </c>
      <c r="AG4323">
        <f>IF(MIS[[#This Row],[OrderSide]]="SELL",MIS[[#This Row],[VALUE]]-MIS[[#This Row],[LIVE_VALUE]],MIS[[#This Row],[LIVE_VALUE]]-MIS[[#This Row],[VALUE]])</f>
        <v>292.5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3" t="str">
        <f>MIS[[#This Row],[TRADING SYMBOL]]</f>
        <v>NIFTY2552225000CE</v>
      </c>
      <c r="AJ4323" t="str">
        <f>IF(RIGHT(MIS[[#This Row],[Main/Hedge]],4)="MAIN","MAIN","HEDGE")</f>
        <v>MAIN</v>
      </c>
      <c r="AK4323" t="str" cm="1">
        <f t="array" ref="AK4323">_xlfn._xlws.FILTER(Table4[Column1],ISNUMBER(SEARCH(Table4[Column1],MIS[[#This Row],[OrderUniqueIdentifier]])),"")</f>
        <v>VWAP</v>
      </c>
      <c r="AL4323" t="str">
        <f>MIS[[#This Row],[Broker]]</f>
        <v>JM</v>
      </c>
      <c r="AM4323" t="str">
        <f>MIS[[#This Row],[ClientID]]</f>
        <v>12314523</v>
      </c>
    </row>
    <row r="4324" spans="1:39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168.75</v>
      </c>
      <c r="AE4324">
        <f>MIS[[#This Row],[OrderAverageTradedPrice]]*MIS[[#This Row],[OrderQuantity]]</f>
        <v>38396.25</v>
      </c>
      <c r="AF4324">
        <f>MIS[[#This Row],[LTP]]*MIS[[#This Row],[OrderQuantity]]</f>
        <v>37968.75</v>
      </c>
      <c r="AG4324">
        <f>IF(MIS[[#This Row],[OrderSide]]="SELL",MIS[[#This Row],[VALUE]]-MIS[[#This Row],[LIVE_VALUE]],MIS[[#This Row],[LIVE_VALUE]]-MIS[[#This Row],[VALUE]])</f>
        <v>427.5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4" t="str">
        <f>MIS[[#This Row],[TRADING SYMBOL]]</f>
        <v>NIFTY2552225000CE</v>
      </c>
      <c r="AJ4324" t="str">
        <f>IF(RIGHT(MIS[[#This Row],[Main/Hedge]],4)="MAIN","MAIN","HEDGE")</f>
        <v>MAIN</v>
      </c>
      <c r="AK4324" t="str" cm="1">
        <f t="array" ref="AK4324">_xlfn._xlws.FILTER(Table4[Column1],ISNUMBER(SEARCH(Table4[Column1],MIS[[#This Row],[OrderUniqueIdentifier]])),"")</f>
        <v>VWAP</v>
      </c>
      <c r="AL4324" t="str">
        <f>MIS[[#This Row],[Broker]]</f>
        <v>JM</v>
      </c>
      <c r="AM4324" t="str">
        <f>MIS[[#This Row],[ClientID]]</f>
        <v>12314576</v>
      </c>
    </row>
    <row r="4325" spans="1:39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3.7</v>
      </c>
      <c r="AE4325">
        <f>MIS[[#This Row],[OrderAverageTradedPrice]]*MIS[[#This Row],[OrderQuantity]]</f>
        <v>396</v>
      </c>
      <c r="AF4325">
        <f>MIS[[#This Row],[LTP]]*MIS[[#This Row],[OrderQuantity]]</f>
        <v>296</v>
      </c>
      <c r="AG4325">
        <f>IF(MIS[[#This Row],[OrderSide]]="SELL",MIS[[#This Row],[VALUE]]-MIS[[#This Row],[LIVE_VALUE]],MIS[[#This Row],[LIVE_VALUE]]-MIS[[#This Row],[VALUE]])</f>
        <v>-100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SENSEX2552085400CE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  <c r="AL4325" t="str">
        <f>MIS[[#This Row],[Broker]]</f>
        <v>AR</v>
      </c>
      <c r="AM4325" t="str">
        <f>MIS[[#This Row],[ClientID]]</f>
        <v>GDLP1S332</v>
      </c>
    </row>
    <row r="4326" spans="1:39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3.7</v>
      </c>
      <c r="AE4326">
        <f>MIS[[#This Row],[OrderAverageTradedPrice]]*MIS[[#This Row],[OrderQuantity]]</f>
        <v>99</v>
      </c>
      <c r="AF4326">
        <f>MIS[[#This Row],[LTP]]*MIS[[#This Row],[OrderQuantity]]</f>
        <v>74</v>
      </c>
      <c r="AG4326">
        <f>IF(MIS[[#This Row],[OrderSide]]="SELL",MIS[[#This Row],[VALUE]]-MIS[[#This Row],[LIVE_VALUE]],MIS[[#This Row],[LIVE_VALUE]]-MIS[[#This Row],[VALUE]])</f>
        <v>-25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SENSEX2552085400CE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  <c r="AL4326" t="str">
        <f>MIS[[#This Row],[Broker]]</f>
        <v>AR</v>
      </c>
      <c r="AM4326" t="str">
        <f>MIS[[#This Row],[ClientID]]</f>
        <v>JPF1A121</v>
      </c>
    </row>
    <row r="4327" spans="1:39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5.15</v>
      </c>
      <c r="AE4327">
        <f>MIS[[#This Row],[OrderAverageTradedPrice]]*MIS[[#This Row],[OrderQuantity]]</f>
        <v>169</v>
      </c>
      <c r="AF4327">
        <f>MIS[[#This Row],[LTP]]*MIS[[#This Row],[OrderQuantity]]</f>
        <v>103</v>
      </c>
      <c r="AG4327">
        <f>IF(MIS[[#This Row],[OrderSide]]="SELL",MIS[[#This Row],[VALUE]]-MIS[[#This Row],[LIVE_VALUE]],MIS[[#This Row],[LIVE_VALUE]]-MIS[[#This Row],[VALUE]])</f>
        <v>-66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SENSEX2552079000PE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  <c r="AL4327" t="str">
        <f>MIS[[#This Row],[Broker]]</f>
        <v>AR</v>
      </c>
      <c r="AM4327" t="str">
        <f>MIS[[#This Row],[ClientID]]</f>
        <v>JPF1A206</v>
      </c>
    </row>
    <row r="4328" spans="1:39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3.7</v>
      </c>
      <c r="AE4328">
        <f>MIS[[#This Row],[OrderAverageTradedPrice]]*MIS[[#This Row],[OrderQuantity]]</f>
        <v>792</v>
      </c>
      <c r="AF4328">
        <f>MIS[[#This Row],[LTP]]*MIS[[#This Row],[OrderQuantity]]</f>
        <v>592</v>
      </c>
      <c r="AG4328">
        <f>IF(MIS[[#This Row],[OrderSide]]="SELL",MIS[[#This Row],[VALUE]]-MIS[[#This Row],[LIVE_VALUE]],MIS[[#This Row],[LIVE_VALUE]]-MIS[[#This Row],[VALUE]])</f>
        <v>-200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SENSEX2552085400CE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  <c r="AL4328" t="str">
        <f>MIS[[#This Row],[Broker]]</f>
        <v>AR</v>
      </c>
      <c r="AM4328" t="str">
        <f>MIS[[#This Row],[ClientID]]</f>
        <v>JPF1N172</v>
      </c>
    </row>
    <row r="4329" spans="1:39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3.7</v>
      </c>
      <c r="AE4329">
        <f>MIS[[#This Row],[OrderAverageTradedPrice]]*MIS[[#This Row],[OrderQuantity]]</f>
        <v>99</v>
      </c>
      <c r="AF4329">
        <f>MIS[[#This Row],[LTP]]*MIS[[#This Row],[OrderQuantity]]</f>
        <v>74</v>
      </c>
      <c r="AG4329">
        <f>IF(MIS[[#This Row],[OrderSide]]="SELL",MIS[[#This Row],[VALUE]]-MIS[[#This Row],[LIVE_VALUE]],MIS[[#This Row],[LIVE_VALUE]]-MIS[[#This Row],[VALUE]])</f>
        <v>-25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SENSEX2552085400CE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  <c r="AL4329" t="str">
        <f>MIS[[#This Row],[Broker]]</f>
        <v>AR</v>
      </c>
      <c r="AM4329" t="str">
        <f>MIS[[#This Row],[ClientID]]</f>
        <v>JPF1S152</v>
      </c>
    </row>
    <row r="4330" spans="1:39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5.15</v>
      </c>
      <c r="AE4330">
        <f>MIS[[#This Row],[OrderAverageTradedPrice]]*MIS[[#This Row],[OrderQuantity]]</f>
        <v>169</v>
      </c>
      <c r="AF4330">
        <f>MIS[[#This Row],[LTP]]*MIS[[#This Row],[OrderQuantity]]</f>
        <v>103</v>
      </c>
      <c r="AG4330">
        <f>IF(MIS[[#This Row],[OrderSide]]="SELL",MIS[[#This Row],[VALUE]]-MIS[[#This Row],[LIVE_VALUE]],MIS[[#This Row],[LIVE_VALUE]]-MIS[[#This Row],[VALUE]])</f>
        <v>-66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SENSEX2552079000PE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  <c r="AL4330" t="str">
        <f>MIS[[#This Row],[Broker]]</f>
        <v>AR</v>
      </c>
      <c r="AM4330" t="str">
        <f>MIS[[#This Row],[ClientID]]</f>
        <v>JPF1S217</v>
      </c>
    </row>
    <row r="4331" spans="1:39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3.7</v>
      </c>
      <c r="AE4331">
        <f>MIS[[#This Row],[OrderAverageTradedPrice]]*MIS[[#This Row],[OrderQuantity]]</f>
        <v>198</v>
      </c>
      <c r="AF4331">
        <f>MIS[[#This Row],[LTP]]*MIS[[#This Row],[OrderQuantity]]</f>
        <v>148</v>
      </c>
      <c r="AG4331">
        <f>IF(MIS[[#This Row],[OrderSide]]="SELL",MIS[[#This Row],[VALUE]]-MIS[[#This Row],[LIVE_VALUE]],MIS[[#This Row],[LIVE_VALUE]]-MIS[[#This Row],[VALUE]])</f>
        <v>-50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SENSEX2552085400CE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  <c r="AL4331" t="str">
        <f>MIS[[#This Row],[Broker]]</f>
        <v>AR</v>
      </c>
      <c r="AM4331" t="str">
        <f>MIS[[#This Row],[ClientID]]</f>
        <v>JPS7A101</v>
      </c>
    </row>
    <row r="4332" spans="1:39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5.15</v>
      </c>
      <c r="AE4332">
        <f>MIS[[#This Row],[OrderAverageTradedPrice]]*MIS[[#This Row],[OrderQuantity]]</f>
        <v>676</v>
      </c>
      <c r="AF4332">
        <f>MIS[[#This Row],[LTP]]*MIS[[#This Row],[OrderQuantity]]</f>
        <v>412</v>
      </c>
      <c r="AG4332">
        <f>IF(MIS[[#This Row],[OrderSide]]="SELL",MIS[[#This Row],[VALUE]]-MIS[[#This Row],[LIVE_VALUE]],MIS[[#This Row],[LIVE_VALUE]]-MIS[[#This Row],[VALUE]])</f>
        <v>-264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SENSEX2552079000PE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  <c r="AL4332" t="str">
        <f>MIS[[#This Row],[Broker]]</f>
        <v>AR</v>
      </c>
      <c r="AM4332" t="str">
        <f>MIS[[#This Row],[ClientID]]</f>
        <v>GDLP1S332</v>
      </c>
    </row>
    <row r="4333" spans="1:39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5.15</v>
      </c>
      <c r="AE4333">
        <f>MIS[[#This Row],[OrderAverageTradedPrice]]*MIS[[#This Row],[OrderQuantity]]</f>
        <v>169</v>
      </c>
      <c r="AF4333">
        <f>MIS[[#This Row],[LTP]]*MIS[[#This Row],[OrderQuantity]]</f>
        <v>103</v>
      </c>
      <c r="AG4333">
        <f>IF(MIS[[#This Row],[OrderSide]]="SELL",MIS[[#This Row],[VALUE]]-MIS[[#This Row],[LIVE_VALUE]],MIS[[#This Row],[LIVE_VALUE]]-MIS[[#This Row],[VALUE]])</f>
        <v>-66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SENSEX2552079000PE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  <c r="AL4333" t="str">
        <f>MIS[[#This Row],[Broker]]</f>
        <v>AR</v>
      </c>
      <c r="AM4333" t="str">
        <f>MIS[[#This Row],[ClientID]]</f>
        <v>JPF1A121</v>
      </c>
    </row>
    <row r="4334" spans="1:39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3.7</v>
      </c>
      <c r="AE4334">
        <f>MIS[[#This Row],[OrderAverageTradedPrice]]*MIS[[#This Row],[OrderQuantity]]</f>
        <v>198</v>
      </c>
      <c r="AF4334">
        <f>MIS[[#This Row],[LTP]]*MIS[[#This Row],[OrderQuantity]]</f>
        <v>148</v>
      </c>
      <c r="AG4334">
        <f>IF(MIS[[#This Row],[OrderSide]]="SELL",MIS[[#This Row],[VALUE]]-MIS[[#This Row],[LIVE_VALUE]],MIS[[#This Row],[LIVE_VALUE]]-MIS[[#This Row],[VALUE]])</f>
        <v>-50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SENSEX2552085400CE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  <c r="AL4334" t="str">
        <f>MIS[[#This Row],[Broker]]</f>
        <v>AR</v>
      </c>
      <c r="AM4334" t="str">
        <f>MIS[[#This Row],[ClientID]]</f>
        <v>JPF1A229</v>
      </c>
    </row>
    <row r="4335" spans="1:39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5.15</v>
      </c>
      <c r="AE4335">
        <f>MIS[[#This Row],[OrderAverageTradedPrice]]*MIS[[#This Row],[OrderQuantity]]</f>
        <v>676</v>
      </c>
      <c r="AF4335">
        <f>MIS[[#This Row],[LTP]]*MIS[[#This Row],[OrderQuantity]]</f>
        <v>412</v>
      </c>
      <c r="AG4335">
        <f>IF(MIS[[#This Row],[OrderSide]]="SELL",MIS[[#This Row],[VALUE]]-MIS[[#This Row],[LIVE_VALUE]],MIS[[#This Row],[LIVE_VALUE]]-MIS[[#This Row],[VALUE]])</f>
        <v>-264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SENSEX2552079000PE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  <c r="AL4335" t="str">
        <f>MIS[[#This Row],[Broker]]</f>
        <v>AR</v>
      </c>
      <c r="AM4335" t="str">
        <f>MIS[[#This Row],[ClientID]]</f>
        <v>JPF1D108</v>
      </c>
    </row>
    <row r="4336" spans="1:39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3.7</v>
      </c>
      <c r="AE4336">
        <f>MIS[[#This Row],[OrderAverageTradedPrice]]*MIS[[#This Row],[OrderQuantity]]</f>
        <v>99</v>
      </c>
      <c r="AF4336">
        <f>MIS[[#This Row],[LTP]]*MIS[[#This Row],[OrderQuantity]]</f>
        <v>74</v>
      </c>
      <c r="AG4336">
        <f>IF(MIS[[#This Row],[OrderSide]]="SELL",MIS[[#This Row],[VALUE]]-MIS[[#This Row],[LIVE_VALUE]],MIS[[#This Row],[LIVE_VALUE]]-MIS[[#This Row],[VALUE]])</f>
        <v>-25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SENSEX2552085400CE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  <c r="AL4336" t="str">
        <f>MIS[[#This Row],[Broker]]</f>
        <v>AR</v>
      </c>
      <c r="AM4336" t="str">
        <f>MIS[[#This Row],[ClientID]]</f>
        <v>JPF1M174</v>
      </c>
    </row>
    <row r="4337" spans="1:39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3.7</v>
      </c>
      <c r="AE4337">
        <f>MIS[[#This Row],[OrderAverageTradedPrice]]*MIS[[#This Row],[OrderQuantity]]</f>
        <v>297</v>
      </c>
      <c r="AF4337">
        <f>MIS[[#This Row],[LTP]]*MIS[[#This Row],[OrderQuantity]]</f>
        <v>222</v>
      </c>
      <c r="AG4337">
        <f>IF(MIS[[#This Row],[OrderSide]]="SELL",MIS[[#This Row],[VALUE]]-MIS[[#This Row],[LIVE_VALUE]],MIS[[#This Row],[LIVE_VALUE]]-MIS[[#This Row],[VALUE]])</f>
        <v>-75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SENSEX2552085400CE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  <c r="AL4337" t="str">
        <f>MIS[[#This Row],[Broker]]</f>
        <v>AR</v>
      </c>
      <c r="AM4337" t="str">
        <f>MIS[[#This Row],[ClientID]]</f>
        <v>JPF1M176</v>
      </c>
    </row>
    <row r="4338" spans="1:39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3.7</v>
      </c>
      <c r="AE4338">
        <f>MIS[[#This Row],[OrderAverageTradedPrice]]*MIS[[#This Row],[OrderQuantity]]</f>
        <v>297</v>
      </c>
      <c r="AF4338">
        <f>MIS[[#This Row],[LTP]]*MIS[[#This Row],[OrderQuantity]]</f>
        <v>222</v>
      </c>
      <c r="AG4338">
        <f>IF(MIS[[#This Row],[OrderSide]]="SELL",MIS[[#This Row],[VALUE]]-MIS[[#This Row],[LIVE_VALUE]],MIS[[#This Row],[LIVE_VALUE]]-MIS[[#This Row],[VALUE]])</f>
        <v>-75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SENSEX2552085400CE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  <c r="AL4338" t="str">
        <f>MIS[[#This Row],[Broker]]</f>
        <v>AR</v>
      </c>
      <c r="AM4338" t="str">
        <f>MIS[[#This Row],[ClientID]]</f>
        <v>JPF1N117</v>
      </c>
    </row>
    <row r="4339" spans="1:39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5.15</v>
      </c>
      <c r="AE4339">
        <f>MIS[[#This Row],[OrderAverageTradedPrice]]*MIS[[#This Row],[OrderQuantity]]</f>
        <v>506.99999999999994</v>
      </c>
      <c r="AF4339">
        <f>MIS[[#This Row],[LTP]]*MIS[[#This Row],[OrderQuantity]]</f>
        <v>309</v>
      </c>
      <c r="AG4339">
        <f>IF(MIS[[#This Row],[OrderSide]]="SELL",MIS[[#This Row],[VALUE]]-MIS[[#This Row],[LIVE_VALUE]],MIS[[#This Row],[LIVE_VALUE]]-MIS[[#This Row],[VALUE]])</f>
        <v>-197.99999999999994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SENSEX2552079000PE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  <c r="AL4339" t="str">
        <f>MIS[[#This Row],[Broker]]</f>
        <v>AR</v>
      </c>
      <c r="AM4339" t="str">
        <f>MIS[[#This Row],[ClientID]]</f>
        <v>JPF1N117</v>
      </c>
    </row>
    <row r="4340" spans="1:39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5.15</v>
      </c>
      <c r="AE4340">
        <f>MIS[[#This Row],[OrderAverageTradedPrice]]*MIS[[#This Row],[OrderQuantity]]</f>
        <v>1352</v>
      </c>
      <c r="AF4340">
        <f>MIS[[#This Row],[LTP]]*MIS[[#This Row],[OrderQuantity]]</f>
        <v>824</v>
      </c>
      <c r="AG4340">
        <f>IF(MIS[[#This Row],[OrderSide]]="SELL",MIS[[#This Row],[VALUE]]-MIS[[#This Row],[LIVE_VALUE]],MIS[[#This Row],[LIVE_VALUE]]-MIS[[#This Row],[VALUE]])</f>
        <v>-528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SENSEX2552079000PE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  <c r="AL4340" t="str">
        <f>MIS[[#This Row],[Broker]]</f>
        <v>AR</v>
      </c>
      <c r="AM4340" t="str">
        <f>MIS[[#This Row],[ClientID]]</f>
        <v>JPF1N172</v>
      </c>
    </row>
    <row r="4341" spans="1:39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3.7</v>
      </c>
      <c r="AE4341">
        <f>MIS[[#This Row],[OrderAverageTradedPrice]]*MIS[[#This Row],[OrderQuantity]]</f>
        <v>198</v>
      </c>
      <c r="AF4341">
        <f>MIS[[#This Row],[LTP]]*MIS[[#This Row],[OrderQuantity]]</f>
        <v>148</v>
      </c>
      <c r="AG4341">
        <f>IF(MIS[[#This Row],[OrderSide]]="SELL",MIS[[#This Row],[VALUE]]-MIS[[#This Row],[LIVE_VALUE]],MIS[[#This Row],[LIVE_VALUE]]-MIS[[#This Row],[VALUE]])</f>
        <v>-50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SENSEX2552085400CE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  <c r="AL4341" t="str">
        <f>MIS[[#This Row],[Broker]]</f>
        <v>AR</v>
      </c>
      <c r="AM4341" t="str">
        <f>MIS[[#This Row],[ClientID]]</f>
        <v>JPF1R123</v>
      </c>
    </row>
    <row r="4342" spans="1:39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3.7</v>
      </c>
      <c r="AE4342">
        <f>MIS[[#This Row],[OrderAverageTradedPrice]]*MIS[[#This Row],[OrderQuantity]]</f>
        <v>99</v>
      </c>
      <c r="AF4342">
        <f>MIS[[#This Row],[LTP]]*MIS[[#This Row],[OrderQuantity]]</f>
        <v>74</v>
      </c>
      <c r="AG4342">
        <f>IF(MIS[[#This Row],[OrderSide]]="SELL",MIS[[#This Row],[VALUE]]-MIS[[#This Row],[LIVE_VALUE]],MIS[[#This Row],[LIVE_VALUE]]-MIS[[#This Row],[VALUE]])</f>
        <v>-25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SENSEX2552085400CE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  <c r="AL4342" t="str">
        <f>MIS[[#This Row],[Broker]]</f>
        <v>AR</v>
      </c>
      <c r="AM4342" t="str">
        <f>MIS[[#This Row],[ClientID]]</f>
        <v>JPF1R194</v>
      </c>
    </row>
    <row r="4343" spans="1:39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5.15</v>
      </c>
      <c r="AE4343">
        <f>MIS[[#This Row],[OrderAverageTradedPrice]]*MIS[[#This Row],[OrderQuantity]]</f>
        <v>169</v>
      </c>
      <c r="AF4343">
        <f>MIS[[#This Row],[LTP]]*MIS[[#This Row],[OrderQuantity]]</f>
        <v>103</v>
      </c>
      <c r="AG4343">
        <f>IF(MIS[[#This Row],[OrderSide]]="SELL",MIS[[#This Row],[VALUE]]-MIS[[#This Row],[LIVE_VALUE]],MIS[[#This Row],[LIVE_VALUE]]-MIS[[#This Row],[VALUE]])</f>
        <v>-66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SENSEX2552079000PE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  <c r="AL4343" t="str">
        <f>MIS[[#This Row],[Broker]]</f>
        <v>AR</v>
      </c>
      <c r="AM4343" t="str">
        <f>MIS[[#This Row],[ClientID]]</f>
        <v>JPF1S152</v>
      </c>
    </row>
    <row r="4344" spans="1:39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3.7</v>
      </c>
      <c r="AE4344">
        <f>MIS[[#This Row],[OrderAverageTradedPrice]]*MIS[[#This Row],[OrderQuantity]]</f>
        <v>99</v>
      </c>
      <c r="AF4344">
        <f>MIS[[#This Row],[LTP]]*MIS[[#This Row],[OrderQuantity]]</f>
        <v>74</v>
      </c>
      <c r="AG4344">
        <f>IF(MIS[[#This Row],[OrderSide]]="SELL",MIS[[#This Row],[VALUE]]-MIS[[#This Row],[LIVE_VALUE]],MIS[[#This Row],[LIVE_VALUE]]-MIS[[#This Row],[VALUE]])</f>
        <v>-25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SENSEX2552085400CE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  <c r="AL4344" t="str">
        <f>MIS[[#This Row],[Broker]]</f>
        <v>AR</v>
      </c>
      <c r="AM4344" t="str">
        <f>MIS[[#This Row],[ClientID]]</f>
        <v>JPF1S210</v>
      </c>
    </row>
    <row r="4345" spans="1:39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3.7</v>
      </c>
      <c r="AE4345">
        <f>MIS[[#This Row],[OrderAverageTradedPrice]]*MIS[[#This Row],[OrderQuantity]]</f>
        <v>99</v>
      </c>
      <c r="AF4345">
        <f>MIS[[#This Row],[LTP]]*MIS[[#This Row],[OrderQuantity]]</f>
        <v>74</v>
      </c>
      <c r="AG4345">
        <f>IF(MIS[[#This Row],[OrderSide]]="SELL",MIS[[#This Row],[VALUE]]-MIS[[#This Row],[LIVE_VALUE]],MIS[[#This Row],[LIVE_VALUE]]-MIS[[#This Row],[VALUE]])</f>
        <v>-25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SENSEX2552085400CE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  <c r="AL4345" t="str">
        <f>MIS[[#This Row],[Broker]]</f>
        <v>AR</v>
      </c>
      <c r="AM4345" t="str">
        <f>MIS[[#This Row],[ClientID]]</f>
        <v>JPF1S218</v>
      </c>
    </row>
    <row r="4346" spans="1:39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3.7</v>
      </c>
      <c r="AE4346">
        <f>MIS[[#This Row],[OrderAverageTradedPrice]]*MIS[[#This Row],[OrderQuantity]]</f>
        <v>297</v>
      </c>
      <c r="AF4346">
        <f>MIS[[#This Row],[LTP]]*MIS[[#This Row],[OrderQuantity]]</f>
        <v>222</v>
      </c>
      <c r="AG4346">
        <f>IF(MIS[[#This Row],[OrderSide]]="SELL",MIS[[#This Row],[VALUE]]-MIS[[#This Row],[LIVE_VALUE]],MIS[[#This Row],[LIVE_VALUE]]-MIS[[#This Row],[VALUE]])</f>
        <v>-75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SENSEX2552085400CE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  <c r="AL4346" t="str">
        <f>MIS[[#This Row],[Broker]]</f>
        <v>AR</v>
      </c>
      <c r="AM4346" t="str">
        <f>MIS[[#This Row],[ClientID]]</f>
        <v>JPF1V110</v>
      </c>
    </row>
    <row r="4347" spans="1:39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5.15</v>
      </c>
      <c r="AE4347">
        <f>MIS[[#This Row],[OrderAverageTradedPrice]]*MIS[[#This Row],[OrderQuantity]]</f>
        <v>338</v>
      </c>
      <c r="AF4347">
        <f>MIS[[#This Row],[LTP]]*MIS[[#This Row],[OrderQuantity]]</f>
        <v>206</v>
      </c>
      <c r="AG4347">
        <f>IF(MIS[[#This Row],[OrderSide]]="SELL",MIS[[#This Row],[VALUE]]-MIS[[#This Row],[LIVE_VALUE]],MIS[[#This Row],[LIVE_VALUE]]-MIS[[#This Row],[VALUE]])</f>
        <v>-132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SENSEX2552079000PE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  <c r="AL4347" t="str">
        <f>MIS[[#This Row],[Broker]]</f>
        <v>AR</v>
      </c>
      <c r="AM4347" t="str">
        <f>MIS[[#This Row],[ClientID]]</f>
        <v>JPS7A101</v>
      </c>
    </row>
    <row r="4348" spans="1:39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3.7</v>
      </c>
      <c r="AE4348">
        <f>MIS[[#This Row],[OrderAverageTradedPrice]]*MIS[[#This Row],[OrderQuantity]]</f>
        <v>300</v>
      </c>
      <c r="AF4348">
        <f>MIS[[#This Row],[LTP]]*MIS[[#This Row],[OrderQuantity]]</f>
        <v>222</v>
      </c>
      <c r="AG4348">
        <f>IF(MIS[[#This Row],[OrderSide]]="SELL",MIS[[#This Row],[VALUE]]-MIS[[#This Row],[LIVE_VALUE]],MIS[[#This Row],[LIVE_VALUE]]-MIS[[#This Row],[VALUE]])</f>
        <v>-78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SENSEX2552085400CE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  <c r="AL4348" t="str">
        <f>MIS[[#This Row],[Broker]]</f>
        <v>AR</v>
      </c>
      <c r="AM4348" t="str">
        <f>MIS[[#This Row],[ClientID]]</f>
        <v>GKOHNS211</v>
      </c>
    </row>
    <row r="4349" spans="1:39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3.7</v>
      </c>
      <c r="AE4349">
        <f>MIS[[#This Row],[OrderAverageTradedPrice]]*MIS[[#This Row],[OrderQuantity]]</f>
        <v>100</v>
      </c>
      <c r="AF4349">
        <f>MIS[[#This Row],[LTP]]*MIS[[#This Row],[OrderQuantity]]</f>
        <v>74</v>
      </c>
      <c r="AG4349">
        <f>IF(MIS[[#This Row],[OrderSide]]="SELL",MIS[[#This Row],[VALUE]]-MIS[[#This Row],[LIVE_VALUE]],MIS[[#This Row],[LIVE_VALUE]]-MIS[[#This Row],[VALUE]])</f>
        <v>-26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SENSEX2552085400CE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  <c r="AL4349" t="str">
        <f>MIS[[#This Row],[Broker]]</f>
        <v>AR</v>
      </c>
      <c r="AM4349" t="str">
        <f>MIS[[#This Row],[ClientID]]</f>
        <v>JPF1A187</v>
      </c>
    </row>
    <row r="4350" spans="1:39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3.7</v>
      </c>
      <c r="AE4350">
        <f>MIS[[#This Row],[OrderAverageTradedPrice]]*MIS[[#This Row],[OrderQuantity]]</f>
        <v>100</v>
      </c>
      <c r="AF4350">
        <f>MIS[[#This Row],[LTP]]*MIS[[#This Row],[OrderQuantity]]</f>
        <v>74</v>
      </c>
      <c r="AG4350">
        <f>IF(MIS[[#This Row],[OrderSide]]="SELL",MIS[[#This Row],[VALUE]]-MIS[[#This Row],[LIVE_VALUE]],MIS[[#This Row],[LIVE_VALUE]]-MIS[[#This Row],[VALUE]])</f>
        <v>-26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SENSEX2552085400CE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  <c r="AL4350" t="str">
        <f>MIS[[#This Row],[Broker]]</f>
        <v>AR</v>
      </c>
      <c r="AM4350" t="str">
        <f>MIS[[#This Row],[ClientID]]</f>
        <v>JPF1A188</v>
      </c>
    </row>
    <row r="4351" spans="1:39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3.7</v>
      </c>
      <c r="AE4351">
        <f>MIS[[#This Row],[OrderAverageTradedPrice]]*MIS[[#This Row],[OrderQuantity]]</f>
        <v>297</v>
      </c>
      <c r="AF4351">
        <f>MIS[[#This Row],[LTP]]*MIS[[#This Row],[OrderQuantity]]</f>
        <v>222</v>
      </c>
      <c r="AG4351">
        <f>IF(MIS[[#This Row],[OrderSide]]="SELL",MIS[[#This Row],[VALUE]]-MIS[[#This Row],[LIVE_VALUE]],MIS[[#This Row],[LIVE_VALUE]]-MIS[[#This Row],[VALUE]])</f>
        <v>-75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SENSEX2552085400CE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  <c r="AL4351" t="str">
        <f>MIS[[#This Row],[Broker]]</f>
        <v>AR</v>
      </c>
      <c r="AM4351" t="str">
        <f>MIS[[#This Row],[ClientID]]</f>
        <v>JPF1A195</v>
      </c>
    </row>
    <row r="4352" spans="1:39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5.15</v>
      </c>
      <c r="AE4352">
        <f>MIS[[#This Row],[OrderAverageTradedPrice]]*MIS[[#This Row],[OrderQuantity]]</f>
        <v>495</v>
      </c>
      <c r="AF4352">
        <f>MIS[[#This Row],[LTP]]*MIS[[#This Row],[OrderQuantity]]</f>
        <v>309</v>
      </c>
      <c r="AG4352">
        <f>IF(MIS[[#This Row],[OrderSide]]="SELL",MIS[[#This Row],[VALUE]]-MIS[[#This Row],[LIVE_VALUE]],MIS[[#This Row],[LIVE_VALUE]]-MIS[[#This Row],[VALUE]])</f>
        <v>-186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SENSEX2552079000PE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  <c r="AL4352" t="str">
        <f>MIS[[#This Row],[Broker]]</f>
        <v>AR</v>
      </c>
      <c r="AM4352" t="str">
        <f>MIS[[#This Row],[ClientID]]</f>
        <v>JPF1A195</v>
      </c>
    </row>
    <row r="4353" spans="1:39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5.15</v>
      </c>
      <c r="AE4353">
        <f>MIS[[#This Row],[OrderAverageTradedPrice]]*MIS[[#This Row],[OrderQuantity]]</f>
        <v>328</v>
      </c>
      <c r="AF4353">
        <f>MIS[[#This Row],[LTP]]*MIS[[#This Row],[OrderQuantity]]</f>
        <v>206</v>
      </c>
      <c r="AG4353">
        <f>IF(MIS[[#This Row],[OrderSide]]="SELL",MIS[[#This Row],[VALUE]]-MIS[[#This Row],[LIVE_VALUE]],MIS[[#This Row],[LIVE_VALUE]]-MIS[[#This Row],[VALUE]])</f>
        <v>-122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SENSEX2552079000PE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  <c r="AL4353" t="str">
        <f>MIS[[#This Row],[Broker]]</f>
        <v>AR</v>
      </c>
      <c r="AM4353" t="str">
        <f>MIS[[#This Row],[ClientID]]</f>
        <v>JPF1A229</v>
      </c>
    </row>
    <row r="4354" spans="1:39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3.7</v>
      </c>
      <c r="AE4354">
        <f>MIS[[#This Row],[OrderAverageTradedPrice]]*MIS[[#This Row],[OrderQuantity]]</f>
        <v>100</v>
      </c>
      <c r="AF4354">
        <f>MIS[[#This Row],[LTP]]*MIS[[#This Row],[OrderQuantity]]</f>
        <v>74</v>
      </c>
      <c r="AG4354">
        <f>IF(MIS[[#This Row],[OrderSide]]="SELL",MIS[[#This Row],[VALUE]]-MIS[[#This Row],[LIVE_VALUE]],MIS[[#This Row],[LIVE_VALUE]]-MIS[[#This Row],[VALUE]])</f>
        <v>-26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SENSEX2552085400CE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  <c r="AL4354" t="str">
        <f>MIS[[#This Row],[Broker]]</f>
        <v>AR</v>
      </c>
      <c r="AM4354" t="str">
        <f>MIS[[#This Row],[ClientID]]</f>
        <v>JPF1D107</v>
      </c>
    </row>
    <row r="4355" spans="1:39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3.7</v>
      </c>
      <c r="AE4355">
        <f>MIS[[#This Row],[OrderAverageTradedPrice]]*MIS[[#This Row],[OrderQuantity]]</f>
        <v>100</v>
      </c>
      <c r="AF4355">
        <f>MIS[[#This Row],[LTP]]*MIS[[#This Row],[OrderQuantity]]</f>
        <v>74</v>
      </c>
      <c r="AG4355">
        <f>IF(MIS[[#This Row],[OrderSide]]="SELL",MIS[[#This Row],[VALUE]]-MIS[[#This Row],[LIVE_VALUE]],MIS[[#This Row],[LIVE_VALUE]]-MIS[[#This Row],[VALUE]])</f>
        <v>-26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SENSEX2552085400CE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  <c r="AL4355" t="str">
        <f>MIS[[#This Row],[Broker]]</f>
        <v>AR</v>
      </c>
      <c r="AM4355" t="str">
        <f>MIS[[#This Row],[ClientID]]</f>
        <v>JPF1G102</v>
      </c>
    </row>
    <row r="4356" spans="1:39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3.7</v>
      </c>
      <c r="AE4356">
        <f>MIS[[#This Row],[OrderAverageTradedPrice]]*MIS[[#This Row],[OrderQuantity]]</f>
        <v>100</v>
      </c>
      <c r="AF4356">
        <f>MIS[[#This Row],[LTP]]*MIS[[#This Row],[OrderQuantity]]</f>
        <v>74</v>
      </c>
      <c r="AG4356">
        <f>IF(MIS[[#This Row],[OrderSide]]="SELL",MIS[[#This Row],[VALUE]]-MIS[[#This Row],[LIVE_VALUE]],MIS[[#This Row],[LIVE_VALUE]]-MIS[[#This Row],[VALUE]])</f>
        <v>-26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SENSEX2552085400CE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  <c r="AL4356" t="str">
        <f>MIS[[#This Row],[Broker]]</f>
        <v>AR</v>
      </c>
      <c r="AM4356" t="str">
        <f>MIS[[#This Row],[ClientID]]</f>
        <v>JPF1M118</v>
      </c>
    </row>
    <row r="4357" spans="1:39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5.15</v>
      </c>
      <c r="AE4357">
        <f>MIS[[#This Row],[OrderAverageTradedPrice]]*MIS[[#This Row],[OrderQuantity]]</f>
        <v>169</v>
      </c>
      <c r="AF4357">
        <f>MIS[[#This Row],[LTP]]*MIS[[#This Row],[OrderQuantity]]</f>
        <v>103</v>
      </c>
      <c r="AG4357">
        <f>IF(MIS[[#This Row],[OrderSide]]="SELL",MIS[[#This Row],[VALUE]]-MIS[[#This Row],[LIVE_VALUE]],MIS[[#This Row],[LIVE_VALUE]]-MIS[[#This Row],[VALUE]])</f>
        <v>-66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SENSEX2552079000PE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  <c r="AL4357" t="str">
        <f>MIS[[#This Row],[Broker]]</f>
        <v>AR</v>
      </c>
      <c r="AM4357" t="str">
        <f>MIS[[#This Row],[ClientID]]</f>
        <v>JPF1M174</v>
      </c>
    </row>
    <row r="4358" spans="1:39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5.15</v>
      </c>
      <c r="AE4358">
        <f>MIS[[#This Row],[OrderAverageTradedPrice]]*MIS[[#This Row],[OrderQuantity]]</f>
        <v>506.99999999999994</v>
      </c>
      <c r="AF4358">
        <f>MIS[[#This Row],[LTP]]*MIS[[#This Row],[OrderQuantity]]</f>
        <v>309</v>
      </c>
      <c r="AG4358">
        <f>IF(MIS[[#This Row],[OrderSide]]="SELL",MIS[[#This Row],[VALUE]]-MIS[[#This Row],[LIVE_VALUE]],MIS[[#This Row],[LIVE_VALUE]]-MIS[[#This Row],[VALUE]])</f>
        <v>-197.99999999999994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SENSEX2552079000PE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  <c r="AL4358" t="str">
        <f>MIS[[#This Row],[Broker]]</f>
        <v>AR</v>
      </c>
      <c r="AM4358" t="str">
        <f>MIS[[#This Row],[ClientID]]</f>
        <v>JPF1M176</v>
      </c>
    </row>
    <row r="4359" spans="1:39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3.7</v>
      </c>
      <c r="AE4359">
        <f>MIS[[#This Row],[OrderAverageTradedPrice]]*MIS[[#This Row],[OrderQuantity]]</f>
        <v>297</v>
      </c>
      <c r="AF4359">
        <f>MIS[[#This Row],[LTP]]*MIS[[#This Row],[OrderQuantity]]</f>
        <v>222</v>
      </c>
      <c r="AG4359">
        <f>IF(MIS[[#This Row],[OrderSide]]="SELL",MIS[[#This Row],[VALUE]]-MIS[[#This Row],[LIVE_VALUE]],MIS[[#This Row],[LIVE_VALUE]]-MIS[[#This Row],[VALUE]])</f>
        <v>-75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SENSEX2552085400CE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  <c r="AL4359" t="str">
        <f>MIS[[#This Row],[Broker]]</f>
        <v>AR</v>
      </c>
      <c r="AM4359" t="str">
        <f>MIS[[#This Row],[ClientID]]</f>
        <v>JPF1N112</v>
      </c>
    </row>
    <row r="4360" spans="1:39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5.15</v>
      </c>
      <c r="AE4360">
        <f>MIS[[#This Row],[OrderAverageTradedPrice]]*MIS[[#This Row],[OrderQuantity]]</f>
        <v>491.99999999999994</v>
      </c>
      <c r="AF4360">
        <f>MIS[[#This Row],[LTP]]*MIS[[#This Row],[OrderQuantity]]</f>
        <v>309</v>
      </c>
      <c r="AG4360">
        <f>IF(MIS[[#This Row],[OrderSide]]="SELL",MIS[[#This Row],[VALUE]]-MIS[[#This Row],[LIVE_VALUE]],MIS[[#This Row],[LIVE_VALUE]]-MIS[[#This Row],[VALUE]])</f>
        <v>-182.99999999999994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SENSEX2552079000PE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  <c r="AL4360" t="str">
        <f>MIS[[#This Row],[Broker]]</f>
        <v>AR</v>
      </c>
      <c r="AM4360" t="str">
        <f>MIS[[#This Row],[ClientID]]</f>
        <v>JPF1N112</v>
      </c>
    </row>
    <row r="4361" spans="1:39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3.7</v>
      </c>
      <c r="AE4361">
        <f>MIS[[#This Row],[OrderAverageTradedPrice]]*MIS[[#This Row],[OrderQuantity]]</f>
        <v>99</v>
      </c>
      <c r="AF4361">
        <f>MIS[[#This Row],[LTP]]*MIS[[#This Row],[OrderQuantity]]</f>
        <v>74</v>
      </c>
      <c r="AG4361">
        <f>IF(MIS[[#This Row],[OrderSide]]="SELL",MIS[[#This Row],[VALUE]]-MIS[[#This Row],[LIVE_VALUE]],MIS[[#This Row],[LIVE_VALUE]]-MIS[[#This Row],[VALUE]])</f>
        <v>-25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SENSEX2552085400CE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  <c r="AL4361" t="str">
        <f>MIS[[#This Row],[Broker]]</f>
        <v>AR</v>
      </c>
      <c r="AM4361" t="str">
        <f>MIS[[#This Row],[ClientID]]</f>
        <v>JPF1P111</v>
      </c>
    </row>
    <row r="4362" spans="1:39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5.15</v>
      </c>
      <c r="AE4362">
        <f>MIS[[#This Row],[OrderAverageTradedPrice]]*MIS[[#This Row],[OrderQuantity]]</f>
        <v>164</v>
      </c>
      <c r="AF4362">
        <f>MIS[[#This Row],[LTP]]*MIS[[#This Row],[OrderQuantity]]</f>
        <v>103</v>
      </c>
      <c r="AG4362">
        <f>IF(MIS[[#This Row],[OrderSide]]="SELL",MIS[[#This Row],[VALUE]]-MIS[[#This Row],[LIVE_VALUE]],MIS[[#This Row],[LIVE_VALUE]]-MIS[[#This Row],[VALUE]])</f>
        <v>-61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SENSEX2552079000PE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  <c r="AL4362" t="str">
        <f>MIS[[#This Row],[Broker]]</f>
        <v>AR</v>
      </c>
      <c r="AM4362" t="str">
        <f>MIS[[#This Row],[ClientID]]</f>
        <v>JPF1P111</v>
      </c>
    </row>
    <row r="4363" spans="1:39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3.7</v>
      </c>
      <c r="AE4363">
        <f>MIS[[#This Row],[OrderAverageTradedPrice]]*MIS[[#This Row],[OrderQuantity]]</f>
        <v>300</v>
      </c>
      <c r="AF4363">
        <f>MIS[[#This Row],[LTP]]*MIS[[#This Row],[OrderQuantity]]</f>
        <v>222</v>
      </c>
      <c r="AG4363">
        <f>IF(MIS[[#This Row],[OrderSide]]="SELL",MIS[[#This Row],[VALUE]]-MIS[[#This Row],[LIVE_VALUE]],MIS[[#This Row],[LIVE_VALUE]]-MIS[[#This Row],[VALUE]])</f>
        <v>-78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SENSEX2552085400CE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  <c r="AL4363" t="str">
        <f>MIS[[#This Row],[Broker]]</f>
        <v>AR</v>
      </c>
      <c r="AM4363" t="str">
        <f>MIS[[#This Row],[ClientID]]</f>
        <v>JPF1P164</v>
      </c>
    </row>
    <row r="4364" spans="1:39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3.7</v>
      </c>
      <c r="AE4364">
        <f>MIS[[#This Row],[OrderAverageTradedPrice]]*MIS[[#This Row],[OrderQuantity]]</f>
        <v>100</v>
      </c>
      <c r="AF4364">
        <f>MIS[[#This Row],[LTP]]*MIS[[#This Row],[OrderQuantity]]</f>
        <v>74</v>
      </c>
      <c r="AG4364">
        <f>IF(MIS[[#This Row],[OrderSide]]="SELL",MIS[[#This Row],[VALUE]]-MIS[[#This Row],[LIVE_VALUE]],MIS[[#This Row],[LIVE_VALUE]]-MIS[[#This Row],[VALUE]])</f>
        <v>-26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SENSEX2552085400CE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  <c r="AL4364" t="str">
        <f>MIS[[#This Row],[Broker]]</f>
        <v>AR</v>
      </c>
      <c r="AM4364" t="str">
        <f>MIS[[#This Row],[ClientID]]</f>
        <v>JPF1P170</v>
      </c>
    </row>
    <row r="4365" spans="1:39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5.15</v>
      </c>
      <c r="AE4365">
        <f>MIS[[#This Row],[OrderAverageTradedPrice]]*MIS[[#This Row],[OrderQuantity]]</f>
        <v>338</v>
      </c>
      <c r="AF4365">
        <f>MIS[[#This Row],[LTP]]*MIS[[#This Row],[OrderQuantity]]</f>
        <v>206</v>
      </c>
      <c r="AG4365">
        <f>IF(MIS[[#This Row],[OrderSide]]="SELL",MIS[[#This Row],[VALUE]]-MIS[[#This Row],[LIVE_VALUE]],MIS[[#This Row],[LIVE_VALUE]]-MIS[[#This Row],[VALUE]])</f>
        <v>-132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SENSEX2552079000PE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  <c r="AL4365" t="str">
        <f>MIS[[#This Row],[Broker]]</f>
        <v>AR</v>
      </c>
      <c r="AM4365" t="str">
        <f>MIS[[#This Row],[ClientID]]</f>
        <v>JPF1R123</v>
      </c>
    </row>
    <row r="4366" spans="1:39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5.15</v>
      </c>
      <c r="AE4366">
        <f>MIS[[#This Row],[OrderAverageTradedPrice]]*MIS[[#This Row],[OrderQuantity]]</f>
        <v>169</v>
      </c>
      <c r="AF4366">
        <f>MIS[[#This Row],[LTP]]*MIS[[#This Row],[OrderQuantity]]</f>
        <v>103</v>
      </c>
      <c r="AG4366">
        <f>IF(MIS[[#This Row],[OrderSide]]="SELL",MIS[[#This Row],[VALUE]]-MIS[[#This Row],[LIVE_VALUE]],MIS[[#This Row],[LIVE_VALUE]]-MIS[[#This Row],[VALUE]])</f>
        <v>-66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SENSEX2552079000PE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  <c r="AL4366" t="str">
        <f>MIS[[#This Row],[Broker]]</f>
        <v>AR</v>
      </c>
      <c r="AM4366" t="str">
        <f>MIS[[#This Row],[ClientID]]</f>
        <v>JPF1R194</v>
      </c>
    </row>
    <row r="4367" spans="1:39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5.15</v>
      </c>
      <c r="AE4367">
        <f>MIS[[#This Row],[OrderAverageTradedPrice]]*MIS[[#This Row],[OrderQuantity]]</f>
        <v>164</v>
      </c>
      <c r="AF4367">
        <f>MIS[[#This Row],[LTP]]*MIS[[#This Row],[OrderQuantity]]</f>
        <v>103</v>
      </c>
      <c r="AG4367">
        <f>IF(MIS[[#This Row],[OrderSide]]="SELL",MIS[[#This Row],[VALUE]]-MIS[[#This Row],[LIVE_VALUE]],MIS[[#This Row],[LIVE_VALUE]]-MIS[[#This Row],[VALUE]])</f>
        <v>-61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SENSEX2552079000PE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  <c r="AL4367" t="str">
        <f>MIS[[#This Row],[Broker]]</f>
        <v>AR</v>
      </c>
      <c r="AM4367" t="str">
        <f>MIS[[#This Row],[ClientID]]</f>
        <v>JPF1S210</v>
      </c>
    </row>
    <row r="4368" spans="1:39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5.15</v>
      </c>
      <c r="AE4368">
        <f>MIS[[#This Row],[OrderAverageTradedPrice]]*MIS[[#This Row],[OrderQuantity]]</f>
        <v>164</v>
      </c>
      <c r="AF4368">
        <f>MIS[[#This Row],[LTP]]*MIS[[#This Row],[OrderQuantity]]</f>
        <v>103</v>
      </c>
      <c r="AG4368">
        <f>IF(MIS[[#This Row],[OrderSide]]="SELL",MIS[[#This Row],[VALUE]]-MIS[[#This Row],[LIVE_VALUE]],MIS[[#This Row],[LIVE_VALUE]]-MIS[[#This Row],[VALUE]])</f>
        <v>-61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SENSEX2552079000PE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  <c r="AL4368" t="str">
        <f>MIS[[#This Row],[Broker]]</f>
        <v>AR</v>
      </c>
      <c r="AM4368" t="str">
        <f>MIS[[#This Row],[ClientID]]</f>
        <v>JPF1S218</v>
      </c>
    </row>
    <row r="4369" spans="1:39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5.15</v>
      </c>
      <c r="AE4369">
        <f>MIS[[#This Row],[OrderAverageTradedPrice]]*MIS[[#This Row],[OrderQuantity]]</f>
        <v>501</v>
      </c>
      <c r="AF4369">
        <f>MIS[[#This Row],[LTP]]*MIS[[#This Row],[OrderQuantity]]</f>
        <v>309</v>
      </c>
      <c r="AG4369">
        <f>IF(MIS[[#This Row],[OrderSide]]="SELL",MIS[[#This Row],[VALUE]]-MIS[[#This Row],[LIVE_VALUE]],MIS[[#This Row],[LIVE_VALUE]]-MIS[[#This Row],[VALUE]])</f>
        <v>-192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SENSEX2552079000PE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  <c r="AL4369" t="str">
        <f>MIS[[#This Row],[Broker]]</f>
        <v>AR</v>
      </c>
      <c r="AM4369" t="str">
        <f>MIS[[#This Row],[ClientID]]</f>
        <v>JPF1V110</v>
      </c>
    </row>
    <row r="4370" spans="1:39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3.7</v>
      </c>
      <c r="AE4370">
        <f>MIS[[#This Row],[OrderAverageTradedPrice]]*MIS[[#This Row],[OrderQuantity]]</f>
        <v>1400</v>
      </c>
      <c r="AF4370">
        <f>MIS[[#This Row],[LTP]]*MIS[[#This Row],[OrderQuantity]]</f>
        <v>1036</v>
      </c>
      <c r="AG4370">
        <f>IF(MIS[[#This Row],[OrderSide]]="SELL",MIS[[#This Row],[VALUE]]-MIS[[#This Row],[LIVE_VALUE]],MIS[[#This Row],[LIVE_VALUE]]-MIS[[#This Row],[VALUE]])</f>
        <v>-364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SENSEX2552085400CE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  <c r="AL4370" t="str">
        <f>MIS[[#This Row],[Broker]]</f>
        <v>MO</v>
      </c>
      <c r="AM4370" t="str">
        <f>MIS[[#This Row],[ClientID]]</f>
        <v>DELD991</v>
      </c>
    </row>
    <row r="4371" spans="1:39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3.7</v>
      </c>
      <c r="AE4371">
        <f>MIS[[#This Row],[OrderAverageTradedPrice]]*MIS[[#This Row],[OrderQuantity]]</f>
        <v>1300</v>
      </c>
      <c r="AF4371">
        <f>MIS[[#This Row],[LTP]]*MIS[[#This Row],[OrderQuantity]]</f>
        <v>962</v>
      </c>
      <c r="AG4371">
        <f>IF(MIS[[#This Row],[OrderSide]]="SELL",MIS[[#This Row],[VALUE]]-MIS[[#This Row],[LIVE_VALUE]],MIS[[#This Row],[LIVE_VALUE]]-MIS[[#This Row],[VALUE]])</f>
        <v>-338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SENSEX2552085400CE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  <c r="AL4371" t="str">
        <f>MIS[[#This Row],[Broker]]</f>
        <v>MO</v>
      </c>
      <c r="AM4371" t="str">
        <f>MIS[[#This Row],[ClientID]]</f>
        <v>JR0546</v>
      </c>
    </row>
    <row r="4372" spans="1:39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5.15</v>
      </c>
      <c r="AE4372">
        <f>MIS[[#This Row],[OrderAverageTradedPrice]]*MIS[[#This Row],[OrderQuantity]]</f>
        <v>2137</v>
      </c>
      <c r="AF4372">
        <f>MIS[[#This Row],[LTP]]*MIS[[#This Row],[OrderQuantity]]</f>
        <v>1339</v>
      </c>
      <c r="AG4372">
        <f>IF(MIS[[#This Row],[OrderSide]]="SELL",MIS[[#This Row],[VALUE]]-MIS[[#This Row],[LIVE_VALUE]],MIS[[#This Row],[LIVE_VALUE]]-MIS[[#This Row],[VALUE]])</f>
        <v>-798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SENSEX2552079000PE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  <c r="AL4372" t="str">
        <f>MIS[[#This Row],[Broker]]</f>
        <v>MO</v>
      </c>
      <c r="AM4372" t="str">
        <f>MIS[[#This Row],[ClientID]]</f>
        <v>JR0546</v>
      </c>
    </row>
    <row r="4373" spans="1:39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3.7</v>
      </c>
      <c r="AE4373">
        <f>MIS[[#This Row],[OrderAverageTradedPrice]]*MIS[[#This Row],[OrderQuantity]]</f>
        <v>300</v>
      </c>
      <c r="AF4373">
        <f>MIS[[#This Row],[LTP]]*MIS[[#This Row],[OrderQuantity]]</f>
        <v>222</v>
      </c>
      <c r="AG4373">
        <f>IF(MIS[[#This Row],[OrderSide]]="SELL",MIS[[#This Row],[VALUE]]-MIS[[#This Row],[LIVE_VALUE]],MIS[[#This Row],[LIVE_VALUE]]-MIS[[#This Row],[VALUE]])</f>
        <v>-78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SENSEX2552085400CE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  <c r="AL4373" t="str">
        <f>MIS[[#This Row],[Broker]]</f>
        <v>MO</v>
      </c>
      <c r="AM4373" t="str">
        <f>MIS[[#This Row],[ClientID]]</f>
        <v>OMDLAS1203</v>
      </c>
    </row>
    <row r="4374" spans="1:39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5.15</v>
      </c>
      <c r="AE4374">
        <f>MIS[[#This Row],[OrderAverageTradedPrice]]*MIS[[#This Row],[OrderQuantity]]</f>
        <v>498.00000000000006</v>
      </c>
      <c r="AF4374">
        <f>MIS[[#This Row],[LTP]]*MIS[[#This Row],[OrderQuantity]]</f>
        <v>309</v>
      </c>
      <c r="AG4374">
        <f>IF(MIS[[#This Row],[OrderSide]]="SELL",MIS[[#This Row],[VALUE]]-MIS[[#This Row],[LIVE_VALUE]],MIS[[#This Row],[LIVE_VALUE]]-MIS[[#This Row],[VALUE]])</f>
        <v>-189.00000000000006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SENSEX2552079000PE</v>
      </c>
      <c r="AJ4374" t="str">
        <f>IF(RIGHT(MIS[[#This Row],[Main/Hedge]],4)="MAIN","MAIN","HEDGE")</f>
        <v>HEDGE</v>
      </c>
      <c r="AK4374" t="str" cm="1">
        <f t="array" ref="AK4374">_xlfn._xlws.FILTER(Table4[Column1],ISNUMBER(SEARCH(Table4[Column1],MIS[[#This Row],[OrderUniqueIdentifier]])),"")</f>
        <v>XYT</v>
      </c>
      <c r="AL4374" t="str">
        <f>MIS[[#This Row],[Broker]]</f>
        <v>AR</v>
      </c>
      <c r="AM4374" t="str">
        <f>MIS[[#This Row],[ClientID]]</f>
        <v>GKOHNS211</v>
      </c>
    </row>
    <row r="4375" spans="1:39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3.7</v>
      </c>
      <c r="AE4375">
        <f>MIS[[#This Row],[OrderAverageTradedPrice]]*MIS[[#This Row],[OrderQuantity]]</f>
        <v>100</v>
      </c>
      <c r="AF4375">
        <f>MIS[[#This Row],[LTP]]*MIS[[#This Row],[OrderQuantity]]</f>
        <v>74</v>
      </c>
      <c r="AG4375">
        <f>IF(MIS[[#This Row],[OrderSide]]="SELL",MIS[[#This Row],[VALUE]]-MIS[[#This Row],[LIVE_VALUE]],MIS[[#This Row],[LIVE_VALUE]]-MIS[[#This Row],[VALUE]])</f>
        <v>-26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SENSEX2552085400CE</v>
      </c>
      <c r="AJ4375" t="str">
        <f>IF(RIGHT(MIS[[#This Row],[Main/Hedge]],4)="MAIN","MAIN","HEDGE")</f>
        <v>HEDGE</v>
      </c>
      <c r="AK4375" t="str" cm="1">
        <f t="array" ref="AK4375">_xlfn._xlws.FILTER(Table4[Column1],ISNUMBER(SEARCH(Table4[Column1],MIS[[#This Row],[OrderUniqueIdentifier]])),"")</f>
        <v>XYT</v>
      </c>
      <c r="AL4375" t="str">
        <f>MIS[[#This Row],[Broker]]</f>
        <v>AR</v>
      </c>
      <c r="AM4375" t="str">
        <f>MIS[[#This Row],[ClientID]]</f>
        <v>JPF1A184</v>
      </c>
    </row>
    <row r="4376" spans="1:39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5.15</v>
      </c>
      <c r="AE4376">
        <f>MIS[[#This Row],[OrderAverageTradedPrice]]*MIS[[#This Row],[OrderQuantity]]</f>
        <v>166</v>
      </c>
      <c r="AF4376">
        <f>MIS[[#This Row],[LTP]]*MIS[[#This Row],[OrderQuantity]]</f>
        <v>103</v>
      </c>
      <c r="AG4376">
        <f>IF(MIS[[#This Row],[OrderSide]]="SELL",MIS[[#This Row],[VALUE]]-MIS[[#This Row],[LIVE_VALUE]],MIS[[#This Row],[LIVE_VALUE]]-MIS[[#This Row],[VALUE]])</f>
        <v>-63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SENSEX2552079000PE</v>
      </c>
      <c r="AJ4376" t="str">
        <f>IF(RIGHT(MIS[[#This Row],[Main/Hedge]],4)="MAIN","MAIN","HEDGE")</f>
        <v>HEDGE</v>
      </c>
      <c r="AK4376" t="str" cm="1">
        <f t="array" ref="AK4376">_xlfn._xlws.FILTER(Table4[Column1],ISNUMBER(SEARCH(Table4[Column1],MIS[[#This Row],[OrderUniqueIdentifier]])),"")</f>
        <v>XYT</v>
      </c>
      <c r="AL4376" t="str">
        <f>MIS[[#This Row],[Broker]]</f>
        <v>AR</v>
      </c>
      <c r="AM4376" t="str">
        <f>MIS[[#This Row],[ClientID]]</f>
        <v>JPF1A184</v>
      </c>
    </row>
    <row r="4377" spans="1:39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5.15</v>
      </c>
      <c r="AE4377">
        <f>MIS[[#This Row],[OrderAverageTradedPrice]]*MIS[[#This Row],[OrderQuantity]]</f>
        <v>166</v>
      </c>
      <c r="AF4377">
        <f>MIS[[#This Row],[LTP]]*MIS[[#This Row],[OrderQuantity]]</f>
        <v>103</v>
      </c>
      <c r="AG4377">
        <f>IF(MIS[[#This Row],[OrderSide]]="SELL",MIS[[#This Row],[VALUE]]-MIS[[#This Row],[LIVE_VALUE]],MIS[[#This Row],[LIVE_VALUE]]-MIS[[#This Row],[VALUE]])</f>
        <v>-63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SENSEX2552079000PE</v>
      </c>
      <c r="AJ4377" t="str">
        <f>IF(RIGHT(MIS[[#This Row],[Main/Hedge]],4)="MAIN","MAIN","HEDGE")</f>
        <v>HEDGE</v>
      </c>
      <c r="AK4377" t="str" cm="1">
        <f t="array" ref="AK4377">_xlfn._xlws.FILTER(Table4[Column1],ISNUMBER(SEARCH(Table4[Column1],MIS[[#This Row],[OrderUniqueIdentifier]])),"")</f>
        <v>XYT</v>
      </c>
      <c r="AL4377" t="str">
        <f>MIS[[#This Row],[Broker]]</f>
        <v>AR</v>
      </c>
      <c r="AM4377" t="str">
        <f>MIS[[#This Row],[ClientID]]</f>
        <v>JPF1A187</v>
      </c>
    </row>
    <row r="4378" spans="1:39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5.15</v>
      </c>
      <c r="AE4378">
        <f>MIS[[#This Row],[OrderAverageTradedPrice]]*MIS[[#This Row],[OrderQuantity]]</f>
        <v>166</v>
      </c>
      <c r="AF4378">
        <f>MIS[[#This Row],[LTP]]*MIS[[#This Row],[OrderQuantity]]</f>
        <v>103</v>
      </c>
      <c r="AG4378">
        <f>IF(MIS[[#This Row],[OrderSide]]="SELL",MIS[[#This Row],[VALUE]]-MIS[[#This Row],[LIVE_VALUE]],MIS[[#This Row],[LIVE_VALUE]]-MIS[[#This Row],[VALUE]])</f>
        <v>-63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SENSEX2552079000PE</v>
      </c>
      <c r="AJ4378" t="str">
        <f>IF(RIGHT(MIS[[#This Row],[Main/Hedge]],4)="MAIN","MAIN","HEDGE")</f>
        <v>HEDGE</v>
      </c>
      <c r="AK4378" t="str" cm="1">
        <f t="array" ref="AK4378">_xlfn._xlws.FILTER(Table4[Column1],ISNUMBER(SEARCH(Table4[Column1],MIS[[#This Row],[OrderUniqueIdentifier]])),"")</f>
        <v>XYT</v>
      </c>
      <c r="AL4378" t="str">
        <f>MIS[[#This Row],[Broker]]</f>
        <v>AR</v>
      </c>
      <c r="AM4378" t="str">
        <f>MIS[[#This Row],[ClientID]]</f>
        <v>JPF1A188</v>
      </c>
    </row>
    <row r="4379" spans="1:39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3.7</v>
      </c>
      <c r="AE4379">
        <f>MIS[[#This Row],[OrderAverageTradedPrice]]*MIS[[#This Row],[OrderQuantity]]</f>
        <v>100</v>
      </c>
      <c r="AF4379">
        <f>MIS[[#This Row],[LTP]]*MIS[[#This Row],[OrderQuantity]]</f>
        <v>74</v>
      </c>
      <c r="AG4379">
        <f>IF(MIS[[#This Row],[OrderSide]]="SELL",MIS[[#This Row],[VALUE]]-MIS[[#This Row],[LIVE_VALUE]],MIS[[#This Row],[LIVE_VALUE]]-MIS[[#This Row],[VALUE]])</f>
        <v>-26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SENSEX2552085400CE</v>
      </c>
      <c r="AJ4379" t="str">
        <f>IF(RIGHT(MIS[[#This Row],[Main/Hedge]],4)="MAIN","MAIN","HEDGE")</f>
        <v>HEDGE</v>
      </c>
      <c r="AK4379" t="str" cm="1">
        <f t="array" ref="AK4379">_xlfn._xlws.FILTER(Table4[Column1],ISNUMBER(SEARCH(Table4[Column1],MIS[[#This Row],[OrderUniqueIdentifier]])),"")</f>
        <v>XYT</v>
      </c>
      <c r="AL4379" t="str">
        <f>MIS[[#This Row],[Broker]]</f>
        <v>AR</v>
      </c>
      <c r="AM4379" t="str">
        <f>MIS[[#This Row],[ClientID]]</f>
        <v>JPF1A222</v>
      </c>
    </row>
    <row r="4380" spans="1:39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5.15</v>
      </c>
      <c r="AE4380">
        <f>MIS[[#This Row],[OrderAverageTradedPrice]]*MIS[[#This Row],[OrderQuantity]]</f>
        <v>166</v>
      </c>
      <c r="AF4380">
        <f>MIS[[#This Row],[LTP]]*MIS[[#This Row],[OrderQuantity]]</f>
        <v>103</v>
      </c>
      <c r="AG4380">
        <f>IF(MIS[[#This Row],[OrderSide]]="SELL",MIS[[#This Row],[VALUE]]-MIS[[#This Row],[LIVE_VALUE]],MIS[[#This Row],[LIVE_VALUE]]-MIS[[#This Row],[VALUE]])</f>
        <v>-63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SENSEX2552079000PE</v>
      </c>
      <c r="AJ4380" t="str">
        <f>IF(RIGHT(MIS[[#This Row],[Main/Hedge]],4)="MAIN","MAIN","HEDGE")</f>
        <v>HEDGE</v>
      </c>
      <c r="AK4380" t="str" cm="1">
        <f t="array" ref="AK4380">_xlfn._xlws.FILTER(Table4[Column1],ISNUMBER(SEARCH(Table4[Column1],MIS[[#This Row],[OrderUniqueIdentifier]])),"")</f>
        <v>XYT</v>
      </c>
      <c r="AL4380" t="str">
        <f>MIS[[#This Row],[Broker]]</f>
        <v>AR</v>
      </c>
      <c r="AM4380" t="str">
        <f>MIS[[#This Row],[ClientID]]</f>
        <v>JPF1D107</v>
      </c>
    </row>
    <row r="4381" spans="1:39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3.7</v>
      </c>
      <c r="AE4381">
        <f>MIS[[#This Row],[OrderAverageTradedPrice]]*MIS[[#This Row],[OrderQuantity]]</f>
        <v>100</v>
      </c>
      <c r="AF4381">
        <f>MIS[[#This Row],[LTP]]*MIS[[#This Row],[OrderQuantity]]</f>
        <v>74</v>
      </c>
      <c r="AG4381">
        <f>IF(MIS[[#This Row],[OrderSide]]="SELL",MIS[[#This Row],[VALUE]]-MIS[[#This Row],[LIVE_VALUE]],MIS[[#This Row],[LIVE_VALUE]]-MIS[[#This Row],[VALUE]])</f>
        <v>-26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SENSEX2552085400CE</v>
      </c>
      <c r="AJ4381" t="str">
        <f>IF(RIGHT(MIS[[#This Row],[Main/Hedge]],4)="MAIN","MAIN","HEDGE")</f>
        <v>HEDGE</v>
      </c>
      <c r="AK4381" t="str" cm="1">
        <f t="array" ref="AK4381">_xlfn._xlws.FILTER(Table4[Column1],ISNUMBER(SEARCH(Table4[Column1],MIS[[#This Row],[OrderUniqueIdentifier]])),"")</f>
        <v>XYT</v>
      </c>
      <c r="AL4381" t="str">
        <f>MIS[[#This Row],[Broker]]</f>
        <v>AR</v>
      </c>
      <c r="AM4381" t="str">
        <f>MIS[[#This Row],[ClientID]]</f>
        <v>JPF1D162</v>
      </c>
    </row>
    <row r="4382" spans="1:39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5.15</v>
      </c>
      <c r="AE4382">
        <f>MIS[[#This Row],[OrderAverageTradedPrice]]*MIS[[#This Row],[OrderQuantity]]</f>
        <v>165</v>
      </c>
      <c r="AF4382">
        <f>MIS[[#This Row],[LTP]]*MIS[[#This Row],[OrderQuantity]]</f>
        <v>103</v>
      </c>
      <c r="AG4382">
        <f>IF(MIS[[#This Row],[OrderSide]]="SELL",MIS[[#This Row],[VALUE]]-MIS[[#This Row],[LIVE_VALUE]],MIS[[#This Row],[LIVE_VALUE]]-MIS[[#This Row],[VALUE]])</f>
        <v>-62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SENSEX2552079000PE</v>
      </c>
      <c r="AJ4382" t="str">
        <f>IF(RIGHT(MIS[[#This Row],[Main/Hedge]],4)="MAIN","MAIN","HEDGE")</f>
        <v>HEDGE</v>
      </c>
      <c r="AK4382" t="str" cm="1">
        <f t="array" ref="AK4382">_xlfn._xlws.FILTER(Table4[Column1],ISNUMBER(SEARCH(Table4[Column1],MIS[[#This Row],[OrderUniqueIdentifier]])),"")</f>
        <v>XYT</v>
      </c>
      <c r="AL4382" t="str">
        <f>MIS[[#This Row],[Broker]]</f>
        <v>AR</v>
      </c>
      <c r="AM4382" t="str">
        <f>MIS[[#This Row],[ClientID]]</f>
        <v>JPF1D162</v>
      </c>
    </row>
    <row r="4383" spans="1:39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5.15</v>
      </c>
      <c r="AE4383">
        <f>MIS[[#This Row],[OrderAverageTradedPrice]]*MIS[[#This Row],[OrderQuantity]]</f>
        <v>166</v>
      </c>
      <c r="AF4383">
        <f>MIS[[#This Row],[LTP]]*MIS[[#This Row],[OrderQuantity]]</f>
        <v>103</v>
      </c>
      <c r="AG4383">
        <f>IF(MIS[[#This Row],[OrderSide]]="SELL",MIS[[#This Row],[VALUE]]-MIS[[#This Row],[LIVE_VALUE]],MIS[[#This Row],[LIVE_VALUE]]-MIS[[#This Row],[VALUE]])</f>
        <v>-63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SENSEX2552079000PE</v>
      </c>
      <c r="AJ4383" t="str">
        <f>IF(RIGHT(MIS[[#This Row],[Main/Hedge]],4)="MAIN","MAIN","HEDGE")</f>
        <v>HEDGE</v>
      </c>
      <c r="AK4383" t="str" cm="1">
        <f t="array" ref="AK4383">_xlfn._xlws.FILTER(Table4[Column1],ISNUMBER(SEARCH(Table4[Column1],MIS[[#This Row],[OrderUniqueIdentifier]])),"")</f>
        <v>XYT</v>
      </c>
      <c r="AL4383" t="str">
        <f>MIS[[#This Row],[Broker]]</f>
        <v>AR</v>
      </c>
      <c r="AM4383" t="str">
        <f>MIS[[#This Row],[ClientID]]</f>
        <v>JPF1G102</v>
      </c>
    </row>
    <row r="4384" spans="1:39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5.15</v>
      </c>
      <c r="AE4384">
        <f>MIS[[#This Row],[OrderAverageTradedPrice]]*MIS[[#This Row],[OrderQuantity]]</f>
        <v>165</v>
      </c>
      <c r="AF4384">
        <f>MIS[[#This Row],[LTP]]*MIS[[#This Row],[OrderQuantity]]</f>
        <v>103</v>
      </c>
      <c r="AG4384">
        <f>IF(MIS[[#This Row],[OrderSide]]="SELL",MIS[[#This Row],[VALUE]]-MIS[[#This Row],[LIVE_VALUE]],MIS[[#This Row],[LIVE_VALUE]]-MIS[[#This Row],[VALUE]])</f>
        <v>-62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SENSEX2552079000PE</v>
      </c>
      <c r="AJ4384" t="str">
        <f>IF(RIGHT(MIS[[#This Row],[Main/Hedge]],4)="MAIN","MAIN","HEDGE")</f>
        <v>HEDGE</v>
      </c>
      <c r="AK4384" t="str" cm="1">
        <f t="array" ref="AK4384">_xlfn._xlws.FILTER(Table4[Column1],ISNUMBER(SEARCH(Table4[Column1],MIS[[#This Row],[OrderUniqueIdentifier]])),"")</f>
        <v>XYT</v>
      </c>
      <c r="AL4384" t="str">
        <f>MIS[[#This Row],[Broker]]</f>
        <v>AR</v>
      </c>
      <c r="AM4384" t="str">
        <f>MIS[[#This Row],[ClientID]]</f>
        <v>JPF1M118</v>
      </c>
    </row>
    <row r="4385" spans="1:39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5.15</v>
      </c>
      <c r="AE4385">
        <f>MIS[[#This Row],[OrderAverageTradedPrice]]*MIS[[#This Row],[OrderQuantity]]</f>
        <v>495</v>
      </c>
      <c r="AF4385">
        <f>MIS[[#This Row],[LTP]]*MIS[[#This Row],[OrderQuantity]]</f>
        <v>309</v>
      </c>
      <c r="AG4385">
        <f>IF(MIS[[#This Row],[OrderSide]]="SELL",MIS[[#This Row],[VALUE]]-MIS[[#This Row],[LIVE_VALUE]],MIS[[#This Row],[LIVE_VALUE]]-MIS[[#This Row],[VALUE]])</f>
        <v>-186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SENSEX2552079000PE</v>
      </c>
      <c r="AJ4385" t="str">
        <f>IF(RIGHT(MIS[[#This Row],[Main/Hedge]],4)="MAIN","MAIN","HEDGE")</f>
        <v>HEDGE</v>
      </c>
      <c r="AK4385" t="str" cm="1">
        <f t="array" ref="AK4385">_xlfn._xlws.FILTER(Table4[Column1],ISNUMBER(SEARCH(Table4[Column1],MIS[[#This Row],[OrderUniqueIdentifier]])),"")</f>
        <v>XYT</v>
      </c>
      <c r="AL4385" t="str">
        <f>MIS[[#This Row],[Broker]]</f>
        <v>AR</v>
      </c>
      <c r="AM4385" t="str">
        <f>MIS[[#This Row],[ClientID]]</f>
        <v>JPF1P164</v>
      </c>
    </row>
    <row r="4386" spans="1:39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5.15</v>
      </c>
      <c r="AE4386">
        <f>MIS[[#This Row],[OrderAverageTradedPrice]]*MIS[[#This Row],[OrderQuantity]]</f>
        <v>166</v>
      </c>
      <c r="AF4386">
        <f>MIS[[#This Row],[LTP]]*MIS[[#This Row],[OrderQuantity]]</f>
        <v>103</v>
      </c>
      <c r="AG4386">
        <f>IF(MIS[[#This Row],[OrderSide]]="SELL",MIS[[#This Row],[VALUE]]-MIS[[#This Row],[LIVE_VALUE]],MIS[[#This Row],[LIVE_VALUE]]-MIS[[#This Row],[VALUE]])</f>
        <v>-63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SENSEX2552079000PE</v>
      </c>
      <c r="AJ4386" t="str">
        <f>IF(RIGHT(MIS[[#This Row],[Main/Hedge]],4)="MAIN","MAIN","HEDGE")</f>
        <v>HEDGE</v>
      </c>
      <c r="AK4386" t="str" cm="1">
        <f t="array" ref="AK4386">_xlfn._xlws.FILTER(Table4[Column1],ISNUMBER(SEARCH(Table4[Column1],MIS[[#This Row],[OrderUniqueIdentifier]])),"")</f>
        <v>XYT</v>
      </c>
      <c r="AL4386" t="str">
        <f>MIS[[#This Row],[Broker]]</f>
        <v>AR</v>
      </c>
      <c r="AM4386" t="str">
        <f>MIS[[#This Row],[ClientID]]</f>
        <v>JPF1P170</v>
      </c>
    </row>
    <row r="4387" spans="1:39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3.7</v>
      </c>
      <c r="AE4387">
        <f>MIS[[#This Row],[OrderAverageTradedPrice]]*MIS[[#This Row],[OrderQuantity]]</f>
        <v>100</v>
      </c>
      <c r="AF4387">
        <f>MIS[[#This Row],[LTP]]*MIS[[#This Row],[OrderQuantity]]</f>
        <v>74</v>
      </c>
      <c r="AG4387">
        <f>IF(MIS[[#This Row],[OrderSide]]="SELL",MIS[[#This Row],[VALUE]]-MIS[[#This Row],[LIVE_VALUE]],MIS[[#This Row],[LIVE_VALUE]]-MIS[[#This Row],[VALUE]])</f>
        <v>-26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SENSEX2552085400CE</v>
      </c>
      <c r="AJ4387" t="str">
        <f>IF(RIGHT(MIS[[#This Row],[Main/Hedge]],4)="MAIN","MAIN","HEDGE")</f>
        <v>HEDGE</v>
      </c>
      <c r="AK4387" t="str" cm="1">
        <f t="array" ref="AK4387">_xlfn._xlws.FILTER(Table4[Column1],ISNUMBER(SEARCH(Table4[Column1],MIS[[#This Row],[OrderUniqueIdentifier]])),"")</f>
        <v>XYT</v>
      </c>
      <c r="AL4387" t="str">
        <f>MIS[[#This Row],[Broker]]</f>
        <v>AR</v>
      </c>
      <c r="AM4387" t="str">
        <f>MIS[[#This Row],[ClientID]]</f>
        <v>JPF1S222</v>
      </c>
    </row>
    <row r="4388" spans="1:39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3.7</v>
      </c>
      <c r="AE4388">
        <f>MIS[[#This Row],[OrderAverageTradedPrice]]*MIS[[#This Row],[OrderQuantity]]</f>
        <v>100</v>
      </c>
      <c r="AF4388">
        <f>MIS[[#This Row],[LTP]]*MIS[[#This Row],[OrderQuantity]]</f>
        <v>74</v>
      </c>
      <c r="AG4388">
        <f>IF(MIS[[#This Row],[OrderSide]]="SELL",MIS[[#This Row],[VALUE]]-MIS[[#This Row],[LIVE_VALUE]],MIS[[#This Row],[LIVE_VALUE]]-MIS[[#This Row],[VALUE]])</f>
        <v>-26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SENSEX2552085400CE</v>
      </c>
      <c r="AJ4388" t="str">
        <f>IF(RIGHT(MIS[[#This Row],[Main/Hedge]],4)="MAIN","MAIN","HEDGE")</f>
        <v>HEDGE</v>
      </c>
      <c r="AK4388" t="str" cm="1">
        <f t="array" ref="AK4388">_xlfn._xlws.FILTER(Table4[Column1],ISNUMBER(SEARCH(Table4[Column1],MIS[[#This Row],[OrderUniqueIdentifier]])),"")</f>
        <v>XYT</v>
      </c>
      <c r="AL4388" t="str">
        <f>MIS[[#This Row],[Broker]]</f>
        <v>AR</v>
      </c>
      <c r="AM4388" t="str">
        <f>MIS[[#This Row],[ClientID]]</f>
        <v>JPF1V101</v>
      </c>
    </row>
    <row r="4389" spans="1:39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3.7</v>
      </c>
      <c r="AE4389">
        <f>MIS[[#This Row],[OrderAverageTradedPrice]]*MIS[[#This Row],[OrderQuantity]]</f>
        <v>100</v>
      </c>
      <c r="AF4389">
        <f>MIS[[#This Row],[LTP]]*MIS[[#This Row],[OrderQuantity]]</f>
        <v>74</v>
      </c>
      <c r="AG4389">
        <f>IF(MIS[[#This Row],[OrderSide]]="SELL",MIS[[#This Row],[VALUE]]-MIS[[#This Row],[LIVE_VALUE]],MIS[[#This Row],[LIVE_VALUE]]-MIS[[#This Row],[VALUE]])</f>
        <v>-26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SENSEX2552085400CE</v>
      </c>
      <c r="AJ4389" t="str">
        <f>IF(RIGHT(MIS[[#This Row],[Main/Hedge]],4)="MAIN","MAIN","HEDGE")</f>
        <v>HEDGE</v>
      </c>
      <c r="AK4389" t="str" cm="1">
        <f t="array" ref="AK4389">_xlfn._xlws.FILTER(Table4[Column1],ISNUMBER(SEARCH(Table4[Column1],MIS[[#This Row],[OrderUniqueIdentifier]])),"")</f>
        <v>XYT</v>
      </c>
      <c r="AL4389" t="str">
        <f>MIS[[#This Row],[Broker]]</f>
        <v>AR</v>
      </c>
      <c r="AM4389" t="str">
        <f>MIS[[#This Row],[ClientID]]</f>
        <v>JPF1V179</v>
      </c>
    </row>
    <row r="4390" spans="1:39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5.15</v>
      </c>
      <c r="AE4390">
        <f>MIS[[#This Row],[OrderAverageTradedPrice]]*MIS[[#This Row],[OrderQuantity]]</f>
        <v>2310</v>
      </c>
      <c r="AF4390">
        <f>MIS[[#This Row],[LTP]]*MIS[[#This Row],[OrderQuantity]]</f>
        <v>1442</v>
      </c>
      <c r="AG4390">
        <f>IF(MIS[[#This Row],[OrderSide]]="SELL",MIS[[#This Row],[VALUE]]-MIS[[#This Row],[LIVE_VALUE]],MIS[[#This Row],[LIVE_VALUE]]-MIS[[#This Row],[VALUE]])</f>
        <v>-868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SENSEX2552079000PE</v>
      </c>
      <c r="AJ4390" t="str">
        <f>IF(RIGHT(MIS[[#This Row],[Main/Hedge]],4)="MAIN","MAIN","HEDGE")</f>
        <v>HEDGE</v>
      </c>
      <c r="AK4390" t="str" cm="1">
        <f t="array" ref="AK4390">_xlfn._xlws.FILTER(Table4[Column1],ISNUMBER(SEARCH(Table4[Column1],MIS[[#This Row],[OrderUniqueIdentifier]])),"")</f>
        <v>XYT</v>
      </c>
      <c r="AL4390" t="str">
        <f>MIS[[#This Row],[Broker]]</f>
        <v>MO</v>
      </c>
      <c r="AM4390" t="str">
        <f>MIS[[#This Row],[ClientID]]</f>
        <v>DELD991</v>
      </c>
    </row>
    <row r="4391" spans="1:39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5.15</v>
      </c>
      <c r="AE4391">
        <f>MIS[[#This Row],[OrderAverageTradedPrice]]*MIS[[#This Row],[OrderQuantity]]</f>
        <v>491.99999999999994</v>
      </c>
      <c r="AF4391">
        <f>MIS[[#This Row],[LTP]]*MIS[[#This Row],[OrderQuantity]]</f>
        <v>309</v>
      </c>
      <c r="AG4391">
        <f>IF(MIS[[#This Row],[OrderSide]]="SELL",MIS[[#This Row],[VALUE]]-MIS[[#This Row],[LIVE_VALUE]],MIS[[#This Row],[LIVE_VALUE]]-MIS[[#This Row],[VALUE]])</f>
        <v>-182.99999999999994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SENSEX2552079000PE</v>
      </c>
      <c r="AJ4391" t="str">
        <f>IF(RIGHT(MIS[[#This Row],[Main/Hedge]],4)="MAIN","MAIN","HEDGE")</f>
        <v>HEDGE</v>
      </c>
      <c r="AK4391" t="str" cm="1">
        <f t="array" ref="AK4391">_xlfn._xlws.FILTER(Table4[Column1],ISNUMBER(SEARCH(Table4[Column1],MIS[[#This Row],[OrderUniqueIdentifier]])),"")</f>
        <v>XYT</v>
      </c>
      <c r="AL4391" t="str">
        <f>MIS[[#This Row],[Broker]]</f>
        <v>MO</v>
      </c>
      <c r="AM4391" t="str">
        <f>MIS[[#This Row],[ClientID]]</f>
        <v>OMDLAS1203</v>
      </c>
    </row>
    <row r="4392" spans="1:39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3.7</v>
      </c>
      <c r="AE4392">
        <f>MIS[[#This Row],[OrderAverageTradedPrice]]*MIS[[#This Row],[OrderQuantity]]</f>
        <v>400</v>
      </c>
      <c r="AF4392">
        <f>MIS[[#This Row],[LTP]]*MIS[[#This Row],[OrderQuantity]]</f>
        <v>296</v>
      </c>
      <c r="AG4392">
        <f>IF(MIS[[#This Row],[OrderSide]]="SELL",MIS[[#This Row],[VALUE]]-MIS[[#This Row],[LIVE_VALUE]],MIS[[#This Row],[LIVE_VALUE]]-MIS[[#This Row],[VALUE]])</f>
        <v>-104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SENSEX2552085400CE</v>
      </c>
      <c r="AJ4392" t="str">
        <f>IF(RIGHT(MIS[[#This Row],[Main/Hedge]],4)="MAIN","MAIN","HEDGE")</f>
        <v>HEDGE</v>
      </c>
      <c r="AK4392" t="str" cm="1">
        <f t="array" ref="AK4392">_xlfn._xlws.FILTER(Table4[Column1],ISNUMBER(SEARCH(Table4[Column1],MIS[[#This Row],[OrderUniqueIdentifier]])),"")</f>
        <v>XYT</v>
      </c>
      <c r="AL4392" t="str">
        <f>MIS[[#This Row],[Broker]]</f>
        <v>MO</v>
      </c>
      <c r="AM4392" t="str">
        <f>MIS[[#This Row],[ClientID]]</f>
        <v>OMDLAS1225</v>
      </c>
    </row>
    <row r="4393" spans="1:39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5.15</v>
      </c>
      <c r="AE4393">
        <f>MIS[[#This Row],[OrderAverageTradedPrice]]*MIS[[#This Row],[OrderQuantity]]</f>
        <v>664</v>
      </c>
      <c r="AF4393">
        <f>MIS[[#This Row],[LTP]]*MIS[[#This Row],[OrderQuantity]]</f>
        <v>412</v>
      </c>
      <c r="AG4393">
        <f>IF(MIS[[#This Row],[OrderSide]]="SELL",MIS[[#This Row],[VALUE]]-MIS[[#This Row],[LIVE_VALUE]],MIS[[#This Row],[LIVE_VALUE]]-MIS[[#This Row],[VALUE]])</f>
        <v>-252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SENSEX2552079000PE</v>
      </c>
      <c r="AJ4393" t="str">
        <f>IF(RIGHT(MIS[[#This Row],[Main/Hedge]],4)="MAIN","MAIN","HEDGE")</f>
        <v>HEDGE</v>
      </c>
      <c r="AK4393" t="str" cm="1">
        <f t="array" ref="AK4393">_xlfn._xlws.FILTER(Table4[Column1],ISNUMBER(SEARCH(Table4[Column1],MIS[[#This Row],[OrderUniqueIdentifier]])),"")</f>
        <v>XYT</v>
      </c>
      <c r="AL4393" t="str">
        <f>MIS[[#This Row],[Broker]]</f>
        <v>MO</v>
      </c>
      <c r="AM4393" t="str">
        <f>MIS[[#This Row],[ClientID]]</f>
        <v>OMDLAS1225</v>
      </c>
    </row>
    <row r="4394" spans="1:39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3.7</v>
      </c>
      <c r="AE4394">
        <f>MIS[[#This Row],[OrderAverageTradedPrice]]*MIS[[#This Row],[OrderQuantity]]</f>
        <v>400</v>
      </c>
      <c r="AF4394">
        <f>MIS[[#This Row],[LTP]]*MIS[[#This Row],[OrderQuantity]]</f>
        <v>296</v>
      </c>
      <c r="AG4394">
        <f>IF(MIS[[#This Row],[OrderSide]]="SELL",MIS[[#This Row],[VALUE]]-MIS[[#This Row],[LIVE_VALUE]],MIS[[#This Row],[LIVE_VALUE]]-MIS[[#This Row],[VALUE]])</f>
        <v>-104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SENSEX2552085400CE</v>
      </c>
      <c r="AJ4394" t="str">
        <f>IF(RIGHT(MIS[[#This Row],[Main/Hedge]],4)="MAIN","MAIN","HEDGE")</f>
        <v>HEDGE</v>
      </c>
      <c r="AK4394" t="str" cm="1">
        <f t="array" ref="AK4394">_xlfn._xlws.FILTER(Table4[Column1],ISNUMBER(SEARCH(Table4[Column1],MIS[[#This Row],[OrderUniqueIdentifier]])),"")</f>
        <v>XYT</v>
      </c>
      <c r="AL4394" t="str">
        <f>MIS[[#This Row],[Broker]]</f>
        <v>MO</v>
      </c>
      <c r="AM4394" t="str">
        <f>MIS[[#This Row],[ClientID]]</f>
        <v>OMDLAS1226</v>
      </c>
    </row>
    <row r="4395" spans="1:39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5.15</v>
      </c>
      <c r="AE4395">
        <f>MIS[[#This Row],[OrderAverageTradedPrice]]*MIS[[#This Row],[OrderQuantity]]</f>
        <v>660</v>
      </c>
      <c r="AF4395">
        <f>MIS[[#This Row],[LTP]]*MIS[[#This Row],[OrderQuantity]]</f>
        <v>412</v>
      </c>
      <c r="AG4395">
        <f>IF(MIS[[#This Row],[OrderSide]]="SELL",MIS[[#This Row],[VALUE]]-MIS[[#This Row],[LIVE_VALUE]],MIS[[#This Row],[LIVE_VALUE]]-MIS[[#This Row],[VALUE]])</f>
        <v>-248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SENSEX2552079000PE</v>
      </c>
      <c r="AJ4395" t="str">
        <f>IF(RIGHT(MIS[[#This Row],[Main/Hedge]],4)="MAIN","MAIN","HEDGE")</f>
        <v>HEDGE</v>
      </c>
      <c r="AK4395" t="str" cm="1">
        <f t="array" ref="AK4395">_xlfn._xlws.FILTER(Table4[Column1],ISNUMBER(SEARCH(Table4[Column1],MIS[[#This Row],[OrderUniqueIdentifier]])),"")</f>
        <v>XYT</v>
      </c>
      <c r="AL4395" t="str">
        <f>MIS[[#This Row],[Broker]]</f>
        <v>MO</v>
      </c>
      <c r="AM4395" t="str">
        <f>MIS[[#This Row],[ClientID]]</f>
        <v>OMDLAS1226</v>
      </c>
    </row>
    <row r="4396" spans="1:39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3.7</v>
      </c>
      <c r="AE4396">
        <f>MIS[[#This Row],[OrderAverageTradedPrice]]*MIS[[#This Row],[OrderQuantity]]</f>
        <v>300</v>
      </c>
      <c r="AF4396">
        <f>MIS[[#This Row],[LTP]]*MIS[[#This Row],[OrderQuantity]]</f>
        <v>222</v>
      </c>
      <c r="AG4396">
        <f>IF(MIS[[#This Row],[OrderSide]]="SELL",MIS[[#This Row],[VALUE]]-MIS[[#This Row],[LIVE_VALUE]],MIS[[#This Row],[LIVE_VALUE]]-MIS[[#This Row],[VALUE]])</f>
        <v>-78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SENSEX2552085400CE</v>
      </c>
      <c r="AJ4396" t="str">
        <f>IF(RIGHT(MIS[[#This Row],[Main/Hedge]],4)="MAIN","MAIN","HEDGE")</f>
        <v>HEDGE</v>
      </c>
      <c r="AK4396" t="str" cm="1">
        <f t="array" ref="AK4396">_xlfn._xlws.FILTER(Table4[Column1],ISNUMBER(SEARCH(Table4[Column1],MIS[[#This Row],[OrderUniqueIdentifier]])),"")</f>
        <v>XYT</v>
      </c>
      <c r="AL4396" t="str">
        <f>MIS[[#This Row],[Broker]]</f>
        <v>MO</v>
      </c>
      <c r="AM4396" t="str">
        <f>MIS[[#This Row],[ClientID]]</f>
        <v>OMDLAS1227</v>
      </c>
    </row>
    <row r="4397" spans="1:39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5.15</v>
      </c>
      <c r="AE4397">
        <f>MIS[[#This Row],[OrderAverageTradedPrice]]*MIS[[#This Row],[OrderQuantity]]</f>
        <v>498.00000000000006</v>
      </c>
      <c r="AF4397">
        <f>MIS[[#This Row],[LTP]]*MIS[[#This Row],[OrderQuantity]]</f>
        <v>309</v>
      </c>
      <c r="AG4397">
        <f>IF(MIS[[#This Row],[OrderSide]]="SELL",MIS[[#This Row],[VALUE]]-MIS[[#This Row],[LIVE_VALUE]],MIS[[#This Row],[LIVE_VALUE]]-MIS[[#This Row],[VALUE]])</f>
        <v>-189.00000000000006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SENSEX2552079000PE</v>
      </c>
      <c r="AJ4397" t="str">
        <f>IF(RIGHT(MIS[[#This Row],[Main/Hedge]],4)="MAIN","MAIN","HEDGE")</f>
        <v>HEDGE</v>
      </c>
      <c r="AK4397" t="str" cm="1">
        <f t="array" ref="AK4397">_xlfn._xlws.FILTER(Table4[Column1],ISNUMBER(SEARCH(Table4[Column1],MIS[[#This Row],[OrderUniqueIdentifier]])),"")</f>
        <v>XYT</v>
      </c>
      <c r="AL4397" t="str">
        <f>MIS[[#This Row],[Broker]]</f>
        <v>MO</v>
      </c>
      <c r="AM4397" t="str">
        <f>MIS[[#This Row],[ClientID]]</f>
        <v>OMDLAS1227</v>
      </c>
    </row>
    <row r="4398" spans="1:39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3.7</v>
      </c>
      <c r="AE4398">
        <f>MIS[[#This Row],[OrderAverageTradedPrice]]*MIS[[#This Row],[OrderQuantity]]</f>
        <v>400</v>
      </c>
      <c r="AF4398">
        <f>MIS[[#This Row],[LTP]]*MIS[[#This Row],[OrderQuantity]]</f>
        <v>296</v>
      </c>
      <c r="AG4398">
        <f>IF(MIS[[#This Row],[OrderSide]]="SELL",MIS[[#This Row],[VALUE]]-MIS[[#This Row],[LIVE_VALUE]],MIS[[#This Row],[LIVE_VALUE]]-MIS[[#This Row],[VALUE]])</f>
        <v>-104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SENSEX2552085400CE</v>
      </c>
      <c r="AJ4398" t="str">
        <f>IF(RIGHT(MIS[[#This Row],[Main/Hedge]],4)="MAIN","MAIN","HEDGE")</f>
        <v>HEDGE</v>
      </c>
      <c r="AK4398" t="str" cm="1">
        <f t="array" ref="AK4398">_xlfn._xlws.FILTER(Table4[Column1],ISNUMBER(SEARCH(Table4[Column1],MIS[[#This Row],[OrderUniqueIdentifier]])),"")</f>
        <v>XYT</v>
      </c>
      <c r="AL4398" t="str">
        <f>MIS[[#This Row],[Broker]]</f>
        <v>MO</v>
      </c>
      <c r="AM4398" t="str">
        <f>MIS[[#This Row],[ClientID]]</f>
        <v>OMDLAS1229</v>
      </c>
    </row>
    <row r="4399" spans="1:39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3.7</v>
      </c>
      <c r="AE4399">
        <f>MIS[[#This Row],[OrderAverageTradedPrice]]*MIS[[#This Row],[OrderQuantity]]</f>
        <v>100</v>
      </c>
      <c r="AF4399">
        <f>MIS[[#This Row],[LTP]]*MIS[[#This Row],[OrderQuantity]]</f>
        <v>74</v>
      </c>
      <c r="AG4399">
        <f>IF(MIS[[#This Row],[OrderSide]]="SELL",MIS[[#This Row],[VALUE]]-MIS[[#This Row],[LIVE_VALUE]],MIS[[#This Row],[LIVE_VALUE]]-MIS[[#This Row],[VALUE]])</f>
        <v>-26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SENSEX2552085400CE</v>
      </c>
      <c r="AJ4399" t="str">
        <f>IF(RIGHT(MIS[[#This Row],[Main/Hedge]],4)="MAIN","MAIN","HEDGE")</f>
        <v>HEDGE</v>
      </c>
      <c r="AK4399" t="str" cm="1">
        <f t="array" ref="AK4399">_xlfn._xlws.FILTER(Table4[Column1],ISNUMBER(SEARCH(Table4[Column1],MIS[[#This Row],[OrderUniqueIdentifier]])),"")</f>
        <v>XYT</v>
      </c>
      <c r="AL4399" t="str">
        <f>MIS[[#This Row],[Broker]]</f>
        <v>AR</v>
      </c>
      <c r="AM4399" t="str">
        <f>MIS[[#This Row],[ClientID]]</f>
        <v>JPF1A200</v>
      </c>
    </row>
    <row r="4400" spans="1:39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5.15</v>
      </c>
      <c r="AE4400">
        <f>MIS[[#This Row],[OrderAverageTradedPrice]]*MIS[[#This Row],[OrderQuantity]]</f>
        <v>167</v>
      </c>
      <c r="AF4400">
        <f>MIS[[#This Row],[LTP]]*MIS[[#This Row],[OrderQuantity]]</f>
        <v>103</v>
      </c>
      <c r="AG4400">
        <f>IF(MIS[[#This Row],[OrderSide]]="SELL",MIS[[#This Row],[VALUE]]-MIS[[#This Row],[LIVE_VALUE]],MIS[[#This Row],[LIVE_VALUE]]-MIS[[#This Row],[VALUE]])</f>
        <v>-64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SENSEX2552079000PE</v>
      </c>
      <c r="AJ4400" t="str">
        <f>IF(RIGHT(MIS[[#This Row],[Main/Hedge]],4)="MAIN","MAIN","HEDGE")</f>
        <v>HEDGE</v>
      </c>
      <c r="AK4400" t="str" cm="1">
        <f t="array" ref="AK4400">_xlfn._xlws.FILTER(Table4[Column1],ISNUMBER(SEARCH(Table4[Column1],MIS[[#This Row],[OrderUniqueIdentifier]])),"")</f>
        <v>XYT</v>
      </c>
      <c r="AL4400" t="str">
        <f>MIS[[#This Row],[Broker]]</f>
        <v>AR</v>
      </c>
      <c r="AM4400" t="str">
        <f>MIS[[#This Row],[ClientID]]</f>
        <v>JPF1A200</v>
      </c>
    </row>
    <row r="4401" spans="1:39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5.15</v>
      </c>
      <c r="AE4401">
        <f>MIS[[#This Row],[OrderAverageTradedPrice]]*MIS[[#This Row],[OrderQuantity]]</f>
        <v>166</v>
      </c>
      <c r="AF4401">
        <f>MIS[[#This Row],[LTP]]*MIS[[#This Row],[OrderQuantity]]</f>
        <v>103</v>
      </c>
      <c r="AG4401">
        <f>IF(MIS[[#This Row],[OrderSide]]="SELL",MIS[[#This Row],[VALUE]]-MIS[[#This Row],[LIVE_VALUE]],MIS[[#This Row],[LIVE_VALUE]]-MIS[[#This Row],[VALUE]])</f>
        <v>-63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SENSEX2552079000PE</v>
      </c>
      <c r="AJ4401" t="str">
        <f>IF(RIGHT(MIS[[#This Row],[Main/Hedge]],4)="MAIN","MAIN","HEDGE")</f>
        <v>HEDGE</v>
      </c>
      <c r="AK4401" t="str" cm="1">
        <f t="array" ref="AK4401">_xlfn._xlws.FILTER(Table4[Column1],ISNUMBER(SEARCH(Table4[Column1],MIS[[#This Row],[OrderUniqueIdentifier]])),"")</f>
        <v>XYT</v>
      </c>
      <c r="AL4401" t="str">
        <f>MIS[[#This Row],[Broker]]</f>
        <v>AR</v>
      </c>
      <c r="AM4401" t="str">
        <f>MIS[[#This Row],[ClientID]]</f>
        <v>JPF1A222</v>
      </c>
    </row>
    <row r="4402" spans="1:39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3.7</v>
      </c>
      <c r="AE4402">
        <f>MIS[[#This Row],[OrderAverageTradedPrice]]*MIS[[#This Row],[OrderQuantity]]</f>
        <v>100</v>
      </c>
      <c r="AF4402">
        <f>MIS[[#This Row],[LTP]]*MIS[[#This Row],[OrderQuantity]]</f>
        <v>74</v>
      </c>
      <c r="AG4402">
        <f>IF(MIS[[#This Row],[OrderSide]]="SELL",MIS[[#This Row],[VALUE]]-MIS[[#This Row],[LIVE_VALUE]],MIS[[#This Row],[LIVE_VALUE]]-MIS[[#This Row],[VALUE]])</f>
        <v>-26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SENSEX2552085400CE</v>
      </c>
      <c r="AJ4402" t="str">
        <f>IF(RIGHT(MIS[[#This Row],[Main/Hedge]],4)="MAIN","MAIN","HEDGE")</f>
        <v>HEDGE</v>
      </c>
      <c r="AK4402" t="str" cm="1">
        <f t="array" ref="AK4402">_xlfn._xlws.FILTER(Table4[Column1],ISNUMBER(SEARCH(Table4[Column1],MIS[[#This Row],[OrderUniqueIdentifier]])),"")</f>
        <v>XYT</v>
      </c>
      <c r="AL4402" t="str">
        <f>MIS[[#This Row],[Broker]]</f>
        <v>AR</v>
      </c>
      <c r="AM4402" t="str">
        <f>MIS[[#This Row],[ClientID]]</f>
        <v>JPF1D166</v>
      </c>
    </row>
    <row r="4403" spans="1:39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3.7</v>
      </c>
      <c r="AE4403">
        <f>MIS[[#This Row],[OrderAverageTradedPrice]]*MIS[[#This Row],[OrderQuantity]]</f>
        <v>100</v>
      </c>
      <c r="AF4403">
        <f>MIS[[#This Row],[LTP]]*MIS[[#This Row],[OrderQuantity]]</f>
        <v>74</v>
      </c>
      <c r="AG4403">
        <f>IF(MIS[[#This Row],[OrderSide]]="SELL",MIS[[#This Row],[VALUE]]-MIS[[#This Row],[LIVE_VALUE]],MIS[[#This Row],[LIVE_VALUE]]-MIS[[#This Row],[VALUE]])</f>
        <v>-26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SENSEX2552085400CE</v>
      </c>
      <c r="AJ4403" t="str">
        <f>IF(RIGHT(MIS[[#This Row],[Main/Hedge]],4)="MAIN","MAIN","HEDGE")</f>
        <v>HEDGE</v>
      </c>
      <c r="AK4403" t="str" cm="1">
        <f t="array" ref="AK4403">_xlfn._xlws.FILTER(Table4[Column1],ISNUMBER(SEARCH(Table4[Column1],MIS[[#This Row],[OrderUniqueIdentifier]])),"")</f>
        <v>XYT</v>
      </c>
      <c r="AL4403" t="str">
        <f>MIS[[#This Row],[Broker]]</f>
        <v>AR</v>
      </c>
      <c r="AM4403" t="str">
        <f>MIS[[#This Row],[ClientID]]</f>
        <v>JPF1H106</v>
      </c>
    </row>
    <row r="4404" spans="1:39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3.7</v>
      </c>
      <c r="AE4404">
        <f>MIS[[#This Row],[OrderAverageTradedPrice]]*MIS[[#This Row],[OrderQuantity]]</f>
        <v>100</v>
      </c>
      <c r="AF4404">
        <f>MIS[[#This Row],[LTP]]*MIS[[#This Row],[OrderQuantity]]</f>
        <v>74</v>
      </c>
      <c r="AG4404">
        <f>IF(MIS[[#This Row],[OrderSide]]="SELL",MIS[[#This Row],[VALUE]]-MIS[[#This Row],[LIVE_VALUE]],MIS[[#This Row],[LIVE_VALUE]]-MIS[[#This Row],[VALUE]])</f>
        <v>-26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SENSEX2552085400CE</v>
      </c>
      <c r="AJ4404" t="str">
        <f>IF(RIGHT(MIS[[#This Row],[Main/Hedge]],4)="MAIN","MAIN","HEDGE")</f>
        <v>HEDGE</v>
      </c>
      <c r="AK4404" t="str" cm="1">
        <f t="array" ref="AK4404">_xlfn._xlws.FILTER(Table4[Column1],ISNUMBER(SEARCH(Table4[Column1],MIS[[#This Row],[OrderUniqueIdentifier]])),"")</f>
        <v>XYT</v>
      </c>
      <c r="AL4404" t="str">
        <f>MIS[[#This Row],[Broker]]</f>
        <v>AR</v>
      </c>
      <c r="AM4404" t="str">
        <f>MIS[[#This Row],[ClientID]]</f>
        <v>JPF1L102</v>
      </c>
    </row>
    <row r="4405" spans="1:39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3.7</v>
      </c>
      <c r="AE4405">
        <f>MIS[[#This Row],[OrderAverageTradedPrice]]*MIS[[#This Row],[OrderQuantity]]</f>
        <v>100</v>
      </c>
      <c r="AF4405">
        <f>MIS[[#This Row],[LTP]]*MIS[[#This Row],[OrderQuantity]]</f>
        <v>74</v>
      </c>
      <c r="AG4405">
        <f>IF(MIS[[#This Row],[OrderSide]]="SELL",MIS[[#This Row],[VALUE]]-MIS[[#This Row],[LIVE_VALUE]],MIS[[#This Row],[LIVE_VALUE]]-MIS[[#This Row],[VALUE]])</f>
        <v>-26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SENSEX2552085400CE</v>
      </c>
      <c r="AJ4405" t="str">
        <f>IF(RIGHT(MIS[[#This Row],[Main/Hedge]],4)="MAIN","MAIN","HEDGE")</f>
        <v>HEDGE</v>
      </c>
      <c r="AK4405" t="str" cm="1">
        <f t="array" ref="AK4405">_xlfn._xlws.FILTER(Table4[Column1],ISNUMBER(SEARCH(Table4[Column1],MIS[[#This Row],[OrderUniqueIdentifier]])),"")</f>
        <v>XYT</v>
      </c>
      <c r="AL4405" t="str">
        <f>MIS[[#This Row],[Broker]]</f>
        <v>AR</v>
      </c>
      <c r="AM4405" t="str">
        <f>MIS[[#This Row],[ClientID]]</f>
        <v>JPF1M170</v>
      </c>
    </row>
    <row r="4406" spans="1:39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3.7</v>
      </c>
      <c r="AE4406">
        <f>MIS[[#This Row],[OrderAverageTradedPrice]]*MIS[[#This Row],[OrderQuantity]]</f>
        <v>100</v>
      </c>
      <c r="AF4406">
        <f>MIS[[#This Row],[LTP]]*MIS[[#This Row],[OrderQuantity]]</f>
        <v>74</v>
      </c>
      <c r="AG4406">
        <f>IF(MIS[[#This Row],[OrderSide]]="SELL",MIS[[#This Row],[VALUE]]-MIS[[#This Row],[LIVE_VALUE]],MIS[[#This Row],[LIVE_VALUE]]-MIS[[#This Row],[VALUE]])</f>
        <v>-26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SENSEX2552085400CE</v>
      </c>
      <c r="AJ4406" t="str">
        <f>IF(RIGHT(MIS[[#This Row],[Main/Hedge]],4)="MAIN","MAIN","HEDGE")</f>
        <v>HEDGE</v>
      </c>
      <c r="AK4406" t="str" cm="1">
        <f t="array" ref="AK4406">_xlfn._xlws.FILTER(Table4[Column1],ISNUMBER(SEARCH(Table4[Column1],MIS[[#This Row],[OrderUniqueIdentifier]])),"")</f>
        <v>XYT</v>
      </c>
      <c r="AL4406" t="str">
        <f>MIS[[#This Row],[Broker]]</f>
        <v>AR</v>
      </c>
      <c r="AM4406" t="str">
        <f>MIS[[#This Row],[ClientID]]</f>
        <v>JPF1N167</v>
      </c>
    </row>
    <row r="4407" spans="1:39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3.7</v>
      </c>
      <c r="AE4407">
        <f>MIS[[#This Row],[OrderAverageTradedPrice]]*MIS[[#This Row],[OrderQuantity]]</f>
        <v>100</v>
      </c>
      <c r="AF4407">
        <f>MIS[[#This Row],[LTP]]*MIS[[#This Row],[OrderQuantity]]</f>
        <v>74</v>
      </c>
      <c r="AG4407">
        <f>IF(MIS[[#This Row],[OrderSide]]="SELL",MIS[[#This Row],[VALUE]]-MIS[[#This Row],[LIVE_VALUE]],MIS[[#This Row],[LIVE_VALUE]]-MIS[[#This Row],[VALUE]])</f>
        <v>-26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SENSEX2552085400CE</v>
      </c>
      <c r="AJ4407" t="str">
        <f>IF(RIGHT(MIS[[#This Row],[Main/Hedge]],4)="MAIN","MAIN","HEDGE")</f>
        <v>HEDGE</v>
      </c>
      <c r="AK4407" t="str" cm="1">
        <f t="array" ref="AK4407">_xlfn._xlws.FILTER(Table4[Column1],ISNUMBER(SEARCH(Table4[Column1],MIS[[#This Row],[OrderUniqueIdentifier]])),"")</f>
        <v>XYT</v>
      </c>
      <c r="AL4407" t="str">
        <f>MIS[[#This Row],[Broker]]</f>
        <v>AR</v>
      </c>
      <c r="AM4407" t="str">
        <f>MIS[[#This Row],[ClientID]]</f>
        <v>JPF1N171</v>
      </c>
    </row>
    <row r="4408" spans="1:39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5.15</v>
      </c>
      <c r="AE4408">
        <f>MIS[[#This Row],[OrderAverageTradedPrice]]*MIS[[#This Row],[OrderQuantity]]</f>
        <v>167</v>
      </c>
      <c r="AF4408">
        <f>MIS[[#This Row],[LTP]]*MIS[[#This Row],[OrderQuantity]]</f>
        <v>103</v>
      </c>
      <c r="AG4408">
        <f>IF(MIS[[#This Row],[OrderSide]]="SELL",MIS[[#This Row],[VALUE]]-MIS[[#This Row],[LIVE_VALUE]],MIS[[#This Row],[LIVE_VALUE]]-MIS[[#This Row],[VALUE]])</f>
        <v>-64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SENSEX2552079000PE</v>
      </c>
      <c r="AJ4408" t="str">
        <f>IF(RIGHT(MIS[[#This Row],[Main/Hedge]],4)="MAIN","MAIN","HEDGE")</f>
        <v>HEDGE</v>
      </c>
      <c r="AK4408" t="str" cm="1">
        <f t="array" ref="AK4408">_xlfn._xlws.FILTER(Table4[Column1],ISNUMBER(SEARCH(Table4[Column1],MIS[[#This Row],[OrderUniqueIdentifier]])),"")</f>
        <v>XYT</v>
      </c>
      <c r="AL4408" t="str">
        <f>MIS[[#This Row],[Broker]]</f>
        <v>AR</v>
      </c>
      <c r="AM4408" t="str">
        <f>MIS[[#This Row],[ClientID]]</f>
        <v>JPF1N171</v>
      </c>
    </row>
    <row r="4409" spans="1:39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3.7</v>
      </c>
      <c r="AE4409">
        <f>MIS[[#This Row],[OrderAverageTradedPrice]]*MIS[[#This Row],[OrderQuantity]]</f>
        <v>100</v>
      </c>
      <c r="AF4409">
        <f>MIS[[#This Row],[LTP]]*MIS[[#This Row],[OrderQuantity]]</f>
        <v>74</v>
      </c>
      <c r="AG4409">
        <f>IF(MIS[[#This Row],[OrderSide]]="SELL",MIS[[#This Row],[VALUE]]-MIS[[#This Row],[LIVE_VALUE]],MIS[[#This Row],[LIVE_VALUE]]-MIS[[#This Row],[VALUE]])</f>
        <v>-26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SENSEX2552085400CE</v>
      </c>
      <c r="AJ4409" t="str">
        <f>IF(RIGHT(MIS[[#This Row],[Main/Hedge]],4)="MAIN","MAIN","HEDGE")</f>
        <v>HEDGE</v>
      </c>
      <c r="AK4409" t="str" cm="1">
        <f t="array" ref="AK4409">_xlfn._xlws.FILTER(Table4[Column1],ISNUMBER(SEARCH(Table4[Column1],MIS[[#This Row],[OrderUniqueIdentifier]])),"")</f>
        <v>XYT</v>
      </c>
      <c r="AL4409" t="str">
        <f>MIS[[#This Row],[Broker]]</f>
        <v>AR</v>
      </c>
      <c r="AM4409" t="str">
        <f>MIS[[#This Row],[ClientID]]</f>
        <v>JPF1N180</v>
      </c>
    </row>
    <row r="4410" spans="1:39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5.15</v>
      </c>
      <c r="AE4410">
        <f>MIS[[#This Row],[OrderAverageTradedPrice]]*MIS[[#This Row],[OrderQuantity]]</f>
        <v>167</v>
      </c>
      <c r="AF4410">
        <f>MIS[[#This Row],[LTP]]*MIS[[#This Row],[OrderQuantity]]</f>
        <v>103</v>
      </c>
      <c r="AG4410">
        <f>IF(MIS[[#This Row],[OrderSide]]="SELL",MIS[[#This Row],[VALUE]]-MIS[[#This Row],[LIVE_VALUE]],MIS[[#This Row],[LIVE_VALUE]]-MIS[[#This Row],[VALUE]])</f>
        <v>-64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SENSEX2552079000PE</v>
      </c>
      <c r="AJ4410" t="str">
        <f>IF(RIGHT(MIS[[#This Row],[Main/Hedge]],4)="MAIN","MAIN","HEDGE")</f>
        <v>HEDGE</v>
      </c>
      <c r="AK4410" t="str" cm="1">
        <f t="array" ref="AK4410">_xlfn._xlws.FILTER(Table4[Column1],ISNUMBER(SEARCH(Table4[Column1],MIS[[#This Row],[OrderUniqueIdentifier]])),"")</f>
        <v>XYT</v>
      </c>
      <c r="AL4410" t="str">
        <f>MIS[[#This Row],[Broker]]</f>
        <v>AR</v>
      </c>
      <c r="AM4410" t="str">
        <f>MIS[[#This Row],[ClientID]]</f>
        <v>JPF1N180</v>
      </c>
    </row>
    <row r="4411" spans="1:39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3.7</v>
      </c>
      <c r="AE4411">
        <f>MIS[[#This Row],[OrderAverageTradedPrice]]*MIS[[#This Row],[OrderQuantity]]</f>
        <v>100</v>
      </c>
      <c r="AF4411">
        <f>MIS[[#This Row],[LTP]]*MIS[[#This Row],[OrderQuantity]]</f>
        <v>74</v>
      </c>
      <c r="AG4411">
        <f>IF(MIS[[#This Row],[OrderSide]]="SELL",MIS[[#This Row],[VALUE]]-MIS[[#This Row],[LIVE_VALUE]],MIS[[#This Row],[LIVE_VALUE]]-MIS[[#This Row],[VALUE]])</f>
        <v>-26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SENSEX2552085400CE</v>
      </c>
      <c r="AJ4411" t="str">
        <f>IF(RIGHT(MIS[[#This Row],[Main/Hedge]],4)="MAIN","MAIN","HEDGE")</f>
        <v>HEDGE</v>
      </c>
      <c r="AK4411" t="str" cm="1">
        <f t="array" ref="AK4411">_xlfn._xlws.FILTER(Table4[Column1],ISNUMBER(SEARCH(Table4[Column1],MIS[[#This Row],[OrderUniqueIdentifier]])),"")</f>
        <v>XYT</v>
      </c>
      <c r="AL4411" t="str">
        <f>MIS[[#This Row],[Broker]]</f>
        <v>AR</v>
      </c>
      <c r="AM4411" t="str">
        <f>MIS[[#This Row],[ClientID]]</f>
        <v>JPF1P112</v>
      </c>
    </row>
    <row r="4412" spans="1:39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3.7</v>
      </c>
      <c r="AE4412">
        <f>MIS[[#This Row],[OrderAverageTradedPrice]]*MIS[[#This Row],[OrderQuantity]]</f>
        <v>100</v>
      </c>
      <c r="AF4412">
        <f>MIS[[#This Row],[LTP]]*MIS[[#This Row],[OrderQuantity]]</f>
        <v>74</v>
      </c>
      <c r="AG4412">
        <f>IF(MIS[[#This Row],[OrderSide]]="SELL",MIS[[#This Row],[VALUE]]-MIS[[#This Row],[LIVE_VALUE]],MIS[[#This Row],[LIVE_VALUE]]-MIS[[#This Row],[VALUE]])</f>
        <v>-26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SENSEX2552085400CE</v>
      </c>
      <c r="AJ4412" t="str">
        <f>IF(RIGHT(MIS[[#This Row],[Main/Hedge]],4)="MAIN","MAIN","HEDGE")</f>
        <v>HEDGE</v>
      </c>
      <c r="AK4412" t="str" cm="1">
        <f t="array" ref="AK4412">_xlfn._xlws.FILTER(Table4[Column1],ISNUMBER(SEARCH(Table4[Column1],MIS[[#This Row],[OrderUniqueIdentifier]])),"")</f>
        <v>XYT</v>
      </c>
      <c r="AL4412" t="str">
        <f>MIS[[#This Row],[Broker]]</f>
        <v>AR</v>
      </c>
      <c r="AM4412" t="str">
        <f>MIS[[#This Row],[ClientID]]</f>
        <v>JPF1R134</v>
      </c>
    </row>
    <row r="4413" spans="1:39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3.7</v>
      </c>
      <c r="AE4413">
        <f>MIS[[#This Row],[OrderAverageTradedPrice]]*MIS[[#This Row],[OrderQuantity]]</f>
        <v>300</v>
      </c>
      <c r="AF4413">
        <f>MIS[[#This Row],[LTP]]*MIS[[#This Row],[OrderQuantity]]</f>
        <v>222</v>
      </c>
      <c r="AG4413">
        <f>IF(MIS[[#This Row],[OrderSide]]="SELL",MIS[[#This Row],[VALUE]]-MIS[[#This Row],[LIVE_VALUE]],MIS[[#This Row],[LIVE_VALUE]]-MIS[[#This Row],[VALUE]])</f>
        <v>-78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SENSEX2552085400CE</v>
      </c>
      <c r="AJ4413" t="str">
        <f>IF(RIGHT(MIS[[#This Row],[Main/Hedge]],4)="MAIN","MAIN","HEDGE")</f>
        <v>HEDGE</v>
      </c>
      <c r="AK4413" t="str" cm="1">
        <f t="array" ref="AK4413">_xlfn._xlws.FILTER(Table4[Column1],ISNUMBER(SEARCH(Table4[Column1],MIS[[#This Row],[OrderUniqueIdentifier]])),"")</f>
        <v>XYT</v>
      </c>
      <c r="AL4413" t="str">
        <f>MIS[[#This Row],[Broker]]</f>
        <v>AR</v>
      </c>
      <c r="AM4413" t="str">
        <f>MIS[[#This Row],[ClientID]]</f>
        <v>JPF1R202</v>
      </c>
    </row>
    <row r="4414" spans="1:39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3.7</v>
      </c>
      <c r="AE4414">
        <f>MIS[[#This Row],[OrderAverageTradedPrice]]*MIS[[#This Row],[OrderQuantity]]</f>
        <v>100</v>
      </c>
      <c r="AF4414">
        <f>MIS[[#This Row],[LTP]]*MIS[[#This Row],[OrderQuantity]]</f>
        <v>74</v>
      </c>
      <c r="AG4414">
        <f>IF(MIS[[#This Row],[OrderSide]]="SELL",MIS[[#This Row],[VALUE]]-MIS[[#This Row],[LIVE_VALUE]],MIS[[#This Row],[LIVE_VALUE]]-MIS[[#This Row],[VALUE]])</f>
        <v>-26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SENSEX2552085400CE</v>
      </c>
      <c r="AJ4414" t="str">
        <f>IF(RIGHT(MIS[[#This Row],[Main/Hedge]],4)="MAIN","MAIN","HEDGE")</f>
        <v>HEDGE</v>
      </c>
      <c r="AK4414" t="str" cm="1">
        <f t="array" ref="AK4414">_xlfn._xlws.FILTER(Table4[Column1],ISNUMBER(SEARCH(Table4[Column1],MIS[[#This Row],[OrderUniqueIdentifier]])),"")</f>
        <v>XYT</v>
      </c>
      <c r="AL4414" t="str">
        <f>MIS[[#This Row],[Broker]]</f>
        <v>AR</v>
      </c>
      <c r="AM4414" t="str">
        <f>MIS[[#This Row],[ClientID]]</f>
        <v>JPF1S104</v>
      </c>
    </row>
    <row r="4415" spans="1:39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5.15</v>
      </c>
      <c r="AE4415">
        <f>MIS[[#This Row],[OrderAverageTradedPrice]]*MIS[[#This Row],[OrderQuantity]]</f>
        <v>166</v>
      </c>
      <c r="AF4415">
        <f>MIS[[#This Row],[LTP]]*MIS[[#This Row],[OrderQuantity]]</f>
        <v>103</v>
      </c>
      <c r="AG4415">
        <f>IF(MIS[[#This Row],[OrderSide]]="SELL",MIS[[#This Row],[VALUE]]-MIS[[#This Row],[LIVE_VALUE]],MIS[[#This Row],[LIVE_VALUE]]-MIS[[#This Row],[VALUE]])</f>
        <v>-63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SENSEX2552079000PE</v>
      </c>
      <c r="AJ4415" t="str">
        <f>IF(RIGHT(MIS[[#This Row],[Main/Hedge]],4)="MAIN","MAIN","HEDGE")</f>
        <v>HEDGE</v>
      </c>
      <c r="AK4415" t="str" cm="1">
        <f t="array" ref="AK4415">_xlfn._xlws.FILTER(Table4[Column1],ISNUMBER(SEARCH(Table4[Column1],MIS[[#This Row],[OrderUniqueIdentifier]])),"")</f>
        <v>XYT</v>
      </c>
      <c r="AL4415" t="str">
        <f>MIS[[#This Row],[Broker]]</f>
        <v>AR</v>
      </c>
      <c r="AM4415" t="str">
        <f>MIS[[#This Row],[ClientID]]</f>
        <v>JPF1S222</v>
      </c>
    </row>
    <row r="4416" spans="1:39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5.15</v>
      </c>
      <c r="AE4416">
        <f>MIS[[#This Row],[OrderAverageTradedPrice]]*MIS[[#This Row],[OrderQuantity]]</f>
        <v>166</v>
      </c>
      <c r="AF4416">
        <f>MIS[[#This Row],[LTP]]*MIS[[#This Row],[OrderQuantity]]</f>
        <v>103</v>
      </c>
      <c r="AG4416">
        <f>IF(MIS[[#This Row],[OrderSide]]="SELL",MIS[[#This Row],[VALUE]]-MIS[[#This Row],[LIVE_VALUE]],MIS[[#This Row],[LIVE_VALUE]]-MIS[[#This Row],[VALUE]])</f>
        <v>-63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SENSEX2552079000PE</v>
      </c>
      <c r="AJ4416" t="str">
        <f>IF(RIGHT(MIS[[#This Row],[Main/Hedge]],4)="MAIN","MAIN","HEDGE")</f>
        <v>HEDGE</v>
      </c>
      <c r="AK4416" t="str" cm="1">
        <f t="array" ref="AK4416">_xlfn._xlws.FILTER(Table4[Column1],ISNUMBER(SEARCH(Table4[Column1],MIS[[#This Row],[OrderUniqueIdentifier]])),"")</f>
        <v>XYT</v>
      </c>
      <c r="AL4416" t="str">
        <f>MIS[[#This Row],[Broker]]</f>
        <v>AR</v>
      </c>
      <c r="AM4416" t="str">
        <f>MIS[[#This Row],[ClientID]]</f>
        <v>JPF1V101</v>
      </c>
    </row>
    <row r="4417" spans="1:39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3.7</v>
      </c>
      <c r="AE4417">
        <f>MIS[[#This Row],[OrderAverageTradedPrice]]*MIS[[#This Row],[OrderQuantity]]</f>
        <v>100</v>
      </c>
      <c r="AF4417">
        <f>MIS[[#This Row],[LTP]]*MIS[[#This Row],[OrderQuantity]]</f>
        <v>74</v>
      </c>
      <c r="AG4417">
        <f>IF(MIS[[#This Row],[OrderSide]]="SELL",MIS[[#This Row],[VALUE]]-MIS[[#This Row],[LIVE_VALUE]],MIS[[#This Row],[LIVE_VALUE]]-MIS[[#This Row],[VALUE]])</f>
        <v>-26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SENSEX2552085400CE</v>
      </c>
      <c r="AJ4417" t="str">
        <f>IF(RIGHT(MIS[[#This Row],[Main/Hedge]],4)="MAIN","MAIN","HEDGE")</f>
        <v>HEDGE</v>
      </c>
      <c r="AK4417" t="str" cm="1">
        <f t="array" ref="AK4417">_xlfn._xlws.FILTER(Table4[Column1],ISNUMBER(SEARCH(Table4[Column1],MIS[[#This Row],[OrderUniqueIdentifier]])),"")</f>
        <v>XYT</v>
      </c>
      <c r="AL4417" t="str">
        <f>MIS[[#This Row],[Broker]]</f>
        <v>AR</v>
      </c>
      <c r="AM4417" t="str">
        <f>MIS[[#This Row],[ClientID]]</f>
        <v>JPF1V164</v>
      </c>
    </row>
    <row r="4418" spans="1:39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5.15</v>
      </c>
      <c r="AE4418">
        <f>MIS[[#This Row],[OrderAverageTradedPrice]]*MIS[[#This Row],[OrderQuantity]]</f>
        <v>166</v>
      </c>
      <c r="AF4418">
        <f>MIS[[#This Row],[LTP]]*MIS[[#This Row],[OrderQuantity]]</f>
        <v>103</v>
      </c>
      <c r="AG4418">
        <f>IF(MIS[[#This Row],[OrderSide]]="SELL",MIS[[#This Row],[VALUE]]-MIS[[#This Row],[LIVE_VALUE]],MIS[[#This Row],[LIVE_VALUE]]-MIS[[#This Row],[VALUE]])</f>
        <v>-63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SENSEX2552079000PE</v>
      </c>
      <c r="AJ4418" t="str">
        <f>IF(RIGHT(MIS[[#This Row],[Main/Hedge]],4)="MAIN","MAIN","HEDGE")</f>
        <v>HEDGE</v>
      </c>
      <c r="AK4418" t="str" cm="1">
        <f t="array" ref="AK4418">_xlfn._xlws.FILTER(Table4[Column1],ISNUMBER(SEARCH(Table4[Column1],MIS[[#This Row],[OrderUniqueIdentifier]])),"")</f>
        <v>XYT</v>
      </c>
      <c r="AL4418" t="str">
        <f>MIS[[#This Row],[Broker]]</f>
        <v>AR</v>
      </c>
      <c r="AM4418" t="str">
        <f>MIS[[#This Row],[ClientID]]</f>
        <v>JPF1V179</v>
      </c>
    </row>
    <row r="4419" spans="1:39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3.7</v>
      </c>
      <c r="AE4419">
        <f>MIS[[#This Row],[OrderAverageTradedPrice]]*MIS[[#This Row],[OrderQuantity]]</f>
        <v>100</v>
      </c>
      <c r="AF4419">
        <f>MIS[[#This Row],[LTP]]*MIS[[#This Row],[OrderQuantity]]</f>
        <v>74</v>
      </c>
      <c r="AG4419">
        <f>IF(MIS[[#This Row],[OrderSide]]="SELL",MIS[[#This Row],[VALUE]]-MIS[[#This Row],[LIVE_VALUE]],MIS[[#This Row],[LIVE_VALUE]]-MIS[[#This Row],[VALUE]])</f>
        <v>-26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SENSEX2552085400CE</v>
      </c>
      <c r="AJ4419" t="str">
        <f>IF(RIGHT(MIS[[#This Row],[Main/Hedge]],4)="MAIN","MAIN","HEDGE")</f>
        <v>HEDGE</v>
      </c>
      <c r="AK4419" t="str" cm="1">
        <f t="array" ref="AK4419">_xlfn._xlws.FILTER(Table4[Column1],ISNUMBER(SEARCH(Table4[Column1],MIS[[#This Row],[OrderUniqueIdentifier]])),"")</f>
        <v>XYT</v>
      </c>
      <c r="AL4419" t="str">
        <f>MIS[[#This Row],[Broker]]</f>
        <v>AR</v>
      </c>
      <c r="AM4419" t="str">
        <f>MIS[[#This Row],[ClientID]]</f>
        <v>JPP032</v>
      </c>
    </row>
    <row r="4420" spans="1:39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3.7</v>
      </c>
      <c r="AE4420">
        <f>MIS[[#This Row],[OrderAverageTradedPrice]]*MIS[[#This Row],[OrderQuantity]]</f>
        <v>100</v>
      </c>
      <c r="AF4420">
        <f>MIS[[#This Row],[LTP]]*MIS[[#This Row],[OrderQuantity]]</f>
        <v>74</v>
      </c>
      <c r="AG4420">
        <f>IF(MIS[[#This Row],[OrderSide]]="SELL",MIS[[#This Row],[VALUE]]-MIS[[#This Row],[LIVE_VALUE]],MIS[[#This Row],[LIVE_VALUE]]-MIS[[#This Row],[VALUE]])</f>
        <v>-26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SENSEX2552085400CE</v>
      </c>
      <c r="AJ4420" t="str">
        <f>IF(RIGHT(MIS[[#This Row],[Main/Hedge]],4)="MAIN","MAIN","HEDGE")</f>
        <v>HEDGE</v>
      </c>
      <c r="AK4420" t="str" cm="1">
        <f t="array" ref="AK4420">_xlfn._xlws.FILTER(Table4[Column1],ISNUMBER(SEARCH(Table4[Column1],MIS[[#This Row],[OrderUniqueIdentifier]])),"")</f>
        <v>XYT</v>
      </c>
      <c r="AL4420" t="str">
        <f>MIS[[#This Row],[Broker]]</f>
        <v>AR</v>
      </c>
      <c r="AM4420" t="str">
        <f>MIS[[#This Row],[ClientID]]</f>
        <v>JPS7N102</v>
      </c>
    </row>
    <row r="4421" spans="1:39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3.7</v>
      </c>
      <c r="AE4421">
        <f>MIS[[#This Row],[OrderAverageTradedPrice]]*MIS[[#This Row],[OrderQuantity]]</f>
        <v>200</v>
      </c>
      <c r="AF4421">
        <f>MIS[[#This Row],[LTP]]*MIS[[#This Row],[OrderQuantity]]</f>
        <v>148</v>
      </c>
      <c r="AG4421">
        <f>IF(MIS[[#This Row],[OrderSide]]="SELL",MIS[[#This Row],[VALUE]]-MIS[[#This Row],[LIVE_VALUE]],MIS[[#This Row],[LIVE_VALUE]]-MIS[[#This Row],[VALUE]])</f>
        <v>-52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SENSEX2552085400CE</v>
      </c>
      <c r="AJ4421" t="str">
        <f>IF(RIGHT(MIS[[#This Row],[Main/Hedge]],4)="MAIN","MAIN","HEDGE")</f>
        <v>HEDGE</v>
      </c>
      <c r="AK4421" t="str" cm="1">
        <f t="array" ref="AK4421">_xlfn._xlws.FILTER(Table4[Column1],ISNUMBER(SEARCH(Table4[Column1],MIS[[#This Row],[OrderUniqueIdentifier]])),"")</f>
        <v>XYT</v>
      </c>
      <c r="AL4421" t="str">
        <f>MIS[[#This Row],[Broker]]</f>
        <v>MO</v>
      </c>
      <c r="AM4421" t="str">
        <f>MIS[[#This Row],[ClientID]]</f>
        <v>FINE1F02</v>
      </c>
    </row>
    <row r="4422" spans="1:39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3.7</v>
      </c>
      <c r="AE4422">
        <f>MIS[[#This Row],[OrderAverageTradedPrice]]*MIS[[#This Row],[OrderQuantity]]</f>
        <v>300</v>
      </c>
      <c r="AF4422">
        <f>MIS[[#This Row],[LTP]]*MIS[[#This Row],[OrderQuantity]]</f>
        <v>222</v>
      </c>
      <c r="AG4422">
        <f>IF(MIS[[#This Row],[OrderSide]]="SELL",MIS[[#This Row],[VALUE]]-MIS[[#This Row],[LIVE_VALUE]],MIS[[#This Row],[LIVE_VALUE]]-MIS[[#This Row],[VALUE]])</f>
        <v>-78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SENSEX2552085400CE</v>
      </c>
      <c r="AJ4422" t="str">
        <f>IF(RIGHT(MIS[[#This Row],[Main/Hedge]],4)="MAIN","MAIN","HEDGE")</f>
        <v>HEDGE</v>
      </c>
      <c r="AK4422" t="str" cm="1">
        <f t="array" ref="AK4422">_xlfn._xlws.FILTER(Table4[Column1],ISNUMBER(SEARCH(Table4[Column1],MIS[[#This Row],[OrderUniqueIdentifier]])),"")</f>
        <v>XYT</v>
      </c>
      <c r="AL4422" t="str">
        <f>MIS[[#This Row],[Broker]]</f>
        <v>MO</v>
      </c>
      <c r="AM4422" t="str">
        <f>MIS[[#This Row],[ClientID]]</f>
        <v>OMDLAS1215</v>
      </c>
    </row>
    <row r="4423" spans="1:39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5.15</v>
      </c>
      <c r="AE4423">
        <f>MIS[[#This Row],[OrderAverageTradedPrice]]*MIS[[#This Row],[OrderQuantity]]</f>
        <v>664</v>
      </c>
      <c r="AF4423">
        <f>MIS[[#This Row],[LTP]]*MIS[[#This Row],[OrderQuantity]]</f>
        <v>412</v>
      </c>
      <c r="AG4423">
        <f>IF(MIS[[#This Row],[OrderSide]]="SELL",MIS[[#This Row],[VALUE]]-MIS[[#This Row],[LIVE_VALUE]],MIS[[#This Row],[LIVE_VALUE]]-MIS[[#This Row],[VALUE]])</f>
        <v>-252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SENSEX2552079000PE</v>
      </c>
      <c r="AJ4423" t="str">
        <f>IF(RIGHT(MIS[[#This Row],[Main/Hedge]],4)="MAIN","MAIN","HEDGE")</f>
        <v>HEDGE</v>
      </c>
      <c r="AK4423" t="str" cm="1">
        <f t="array" ref="AK4423">_xlfn._xlws.FILTER(Table4[Column1],ISNUMBER(SEARCH(Table4[Column1],MIS[[#This Row],[OrderUniqueIdentifier]])),"")</f>
        <v>XYT</v>
      </c>
      <c r="AL4423" t="str">
        <f>MIS[[#This Row],[Broker]]</f>
        <v>MO</v>
      </c>
      <c r="AM4423" t="str">
        <f>MIS[[#This Row],[ClientID]]</f>
        <v>OMDLAS1229</v>
      </c>
    </row>
    <row r="4424" spans="1:39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3.7</v>
      </c>
      <c r="AE4424">
        <f>MIS[[#This Row],[OrderAverageTradedPrice]]*MIS[[#This Row],[OrderQuantity]]</f>
        <v>800</v>
      </c>
      <c r="AF4424">
        <f>MIS[[#This Row],[LTP]]*MIS[[#This Row],[OrderQuantity]]</f>
        <v>592</v>
      </c>
      <c r="AG4424">
        <f>IF(MIS[[#This Row],[OrderSide]]="SELL",MIS[[#This Row],[VALUE]]-MIS[[#This Row],[LIVE_VALUE]],MIS[[#This Row],[LIVE_VALUE]]-MIS[[#This Row],[VALUE]])</f>
        <v>-208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SENSEX2552085400CE</v>
      </c>
      <c r="AJ4424" t="str">
        <f>IF(RIGHT(MIS[[#This Row],[Main/Hedge]],4)="MAIN","MAIN","HEDGE")</f>
        <v>HEDGE</v>
      </c>
      <c r="AK4424" t="str" cm="1">
        <f t="array" ref="AK4424">_xlfn._xlws.FILTER(Table4[Column1],ISNUMBER(SEARCH(Table4[Column1],MIS[[#This Row],[OrderUniqueIdentifier]])),"")</f>
        <v>XYT</v>
      </c>
      <c r="AL4424" t="str">
        <f>MIS[[#This Row],[Broker]]</f>
        <v>XTS</v>
      </c>
      <c r="AM4424" t="str">
        <f>MIS[[#This Row],[ClientID]]</f>
        <v>FIXAKE0000</v>
      </c>
    </row>
    <row r="4425" spans="1:39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5.15</v>
      </c>
      <c r="AE4425">
        <f>MIS[[#This Row],[OrderAverageTradedPrice]]*MIS[[#This Row],[OrderQuantity]]</f>
        <v>1328</v>
      </c>
      <c r="AF4425">
        <f>MIS[[#This Row],[LTP]]*MIS[[#This Row],[OrderQuantity]]</f>
        <v>824</v>
      </c>
      <c r="AG4425">
        <f>IF(MIS[[#This Row],[OrderSide]]="SELL",MIS[[#This Row],[VALUE]]-MIS[[#This Row],[LIVE_VALUE]],MIS[[#This Row],[LIVE_VALUE]]-MIS[[#This Row],[VALUE]])</f>
        <v>-504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SENSEX2552079000PE</v>
      </c>
      <c r="AJ4425" t="str">
        <f>IF(RIGHT(MIS[[#This Row],[Main/Hedge]],4)="MAIN","MAIN","HEDGE")</f>
        <v>HEDGE</v>
      </c>
      <c r="AK4425" t="str" cm="1">
        <f t="array" ref="AK4425">_xlfn._xlws.FILTER(Table4[Column1],ISNUMBER(SEARCH(Table4[Column1],MIS[[#This Row],[OrderUniqueIdentifier]])),"")</f>
        <v>XYT</v>
      </c>
      <c r="AL4425" t="str">
        <f>MIS[[#This Row],[Broker]]</f>
        <v>XTS</v>
      </c>
      <c r="AM4425" t="str">
        <f>MIS[[#This Row],[ClientID]]</f>
        <v>FIXAKE0000</v>
      </c>
    </row>
    <row r="4426" spans="1:39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3.7</v>
      </c>
      <c r="AE4426">
        <f>MIS[[#This Row],[OrderAverageTradedPrice]]*MIS[[#This Row],[OrderQuantity]]</f>
        <v>600</v>
      </c>
      <c r="AF4426">
        <f>MIS[[#This Row],[LTP]]*MIS[[#This Row],[OrderQuantity]]</f>
        <v>444</v>
      </c>
      <c r="AG4426">
        <f>IF(MIS[[#This Row],[OrderSide]]="SELL",MIS[[#This Row],[VALUE]]-MIS[[#This Row],[LIVE_VALUE]],MIS[[#This Row],[LIVE_VALUE]]-MIS[[#This Row],[VALUE]])</f>
        <v>-156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SENSEX2552085400CE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  <c r="AL4426" t="str">
        <f>MIS[[#This Row],[Broker]]</f>
        <v>AR</v>
      </c>
      <c r="AM4426" t="str">
        <f>MIS[[#This Row],[ClientID]]</f>
        <v>JPF1A197</v>
      </c>
    </row>
    <row r="4427" spans="1:39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3.7</v>
      </c>
      <c r="AE4427">
        <f>MIS[[#This Row],[OrderAverageTradedPrice]]*MIS[[#This Row],[OrderQuantity]]</f>
        <v>99</v>
      </c>
      <c r="AF4427">
        <f>MIS[[#This Row],[LTP]]*MIS[[#This Row],[OrderQuantity]]</f>
        <v>74</v>
      </c>
      <c r="AG4427">
        <f>IF(MIS[[#This Row],[OrderSide]]="SELL",MIS[[#This Row],[VALUE]]-MIS[[#This Row],[LIVE_VALUE]],MIS[[#This Row],[LIVE_VALUE]]-MIS[[#This Row],[VALUE]])</f>
        <v>-25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SENSEX2552085400CE</v>
      </c>
      <c r="AJ4427" t="str">
        <f>IF(RIGHT(MIS[[#This Row],[Main/Hedge]],4)="MAIN","MAIN","HEDGE")</f>
        <v>HEDGE</v>
      </c>
      <c r="AK4427" t="str" cm="1">
        <f t="array" ref="AK4427">_xlfn._xlws.FILTER(Table4[Column1],ISNUMBER(SEARCH(Table4[Column1],MIS[[#This Row],[OrderUniqueIdentifier]])),"")</f>
        <v>XYT</v>
      </c>
      <c r="AL4427" t="str">
        <f>MIS[[#This Row],[Broker]]</f>
        <v>AR</v>
      </c>
      <c r="AM4427" t="str">
        <f>MIS[[#This Row],[ClientID]]</f>
        <v>JPF1C159</v>
      </c>
    </row>
    <row r="4428" spans="1:39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5.15</v>
      </c>
      <c r="AE4428">
        <f>MIS[[#This Row],[OrderAverageTradedPrice]]*MIS[[#This Row],[OrderQuantity]]</f>
        <v>168</v>
      </c>
      <c r="AF4428">
        <f>MIS[[#This Row],[LTP]]*MIS[[#This Row],[OrderQuantity]]</f>
        <v>103</v>
      </c>
      <c r="AG4428">
        <f>IF(MIS[[#This Row],[OrderSide]]="SELL",MIS[[#This Row],[VALUE]]-MIS[[#This Row],[LIVE_VALUE]],MIS[[#This Row],[LIVE_VALUE]]-MIS[[#This Row],[VALUE]])</f>
        <v>-65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SENSEX2552079000PE</v>
      </c>
      <c r="AJ4428" t="str">
        <f>IF(RIGHT(MIS[[#This Row],[Main/Hedge]],4)="MAIN","MAIN","HEDGE")</f>
        <v>HEDGE</v>
      </c>
      <c r="AK4428" t="str" cm="1">
        <f t="array" ref="AK4428">_xlfn._xlws.FILTER(Table4[Column1],ISNUMBER(SEARCH(Table4[Column1],MIS[[#This Row],[OrderUniqueIdentifier]])),"")</f>
        <v>XYT</v>
      </c>
      <c r="AL4428" t="str">
        <f>MIS[[#This Row],[Broker]]</f>
        <v>AR</v>
      </c>
      <c r="AM4428" t="str">
        <f>MIS[[#This Row],[ClientID]]</f>
        <v>JPF1C159</v>
      </c>
    </row>
    <row r="4429" spans="1:39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5.15</v>
      </c>
      <c r="AE4429">
        <f>MIS[[#This Row],[OrderAverageTradedPrice]]*MIS[[#This Row],[OrderQuantity]]</f>
        <v>166</v>
      </c>
      <c r="AF4429">
        <f>MIS[[#This Row],[LTP]]*MIS[[#This Row],[OrderQuantity]]</f>
        <v>103</v>
      </c>
      <c r="AG4429">
        <f>IF(MIS[[#This Row],[OrderSide]]="SELL",MIS[[#This Row],[VALUE]]-MIS[[#This Row],[LIVE_VALUE]],MIS[[#This Row],[LIVE_VALUE]]-MIS[[#This Row],[VALUE]])</f>
        <v>-63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SENSEX2552079000PE</v>
      </c>
      <c r="AJ4429" t="str">
        <f>IF(RIGHT(MIS[[#This Row],[Main/Hedge]],4)="MAIN","MAIN","HEDGE")</f>
        <v>HEDGE</v>
      </c>
      <c r="AK4429" t="str" cm="1">
        <f t="array" ref="AK4429">_xlfn._xlws.FILTER(Table4[Column1],ISNUMBER(SEARCH(Table4[Column1],MIS[[#This Row],[OrderUniqueIdentifier]])),"")</f>
        <v>XYT</v>
      </c>
      <c r="AL4429" t="str">
        <f>MIS[[#This Row],[Broker]]</f>
        <v>AR</v>
      </c>
      <c r="AM4429" t="str">
        <f>MIS[[#This Row],[ClientID]]</f>
        <v>JPF1D166</v>
      </c>
    </row>
    <row r="4430" spans="1:39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5.15</v>
      </c>
      <c r="AE4430">
        <f>MIS[[#This Row],[OrderAverageTradedPrice]]*MIS[[#This Row],[OrderQuantity]]</f>
        <v>167</v>
      </c>
      <c r="AF4430">
        <f>MIS[[#This Row],[LTP]]*MIS[[#This Row],[OrderQuantity]]</f>
        <v>103</v>
      </c>
      <c r="AG4430">
        <f>IF(MIS[[#This Row],[OrderSide]]="SELL",MIS[[#This Row],[VALUE]]-MIS[[#This Row],[LIVE_VALUE]],MIS[[#This Row],[LIVE_VALUE]]-MIS[[#This Row],[VALUE]])</f>
        <v>-64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SENSEX2552079000PE</v>
      </c>
      <c r="AJ4430" t="str">
        <f>IF(RIGHT(MIS[[#This Row],[Main/Hedge]],4)="MAIN","MAIN","HEDGE")</f>
        <v>HEDGE</v>
      </c>
      <c r="AK4430" t="str" cm="1">
        <f t="array" ref="AK4430">_xlfn._xlws.FILTER(Table4[Column1],ISNUMBER(SEARCH(Table4[Column1],MIS[[#This Row],[OrderUniqueIdentifier]])),"")</f>
        <v>XYT</v>
      </c>
      <c r="AL4430" t="str">
        <f>MIS[[#This Row],[Broker]]</f>
        <v>AR</v>
      </c>
      <c r="AM4430" t="str">
        <f>MIS[[#This Row],[ClientID]]</f>
        <v>JPF1H106</v>
      </c>
    </row>
    <row r="4431" spans="1:39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3.7</v>
      </c>
      <c r="AE4431">
        <f>MIS[[#This Row],[OrderAverageTradedPrice]]*MIS[[#This Row],[OrderQuantity]]</f>
        <v>600</v>
      </c>
      <c r="AF4431">
        <f>MIS[[#This Row],[LTP]]*MIS[[#This Row],[OrderQuantity]]</f>
        <v>444</v>
      </c>
      <c r="AG4431">
        <f>IF(MIS[[#This Row],[OrderSide]]="SELL",MIS[[#This Row],[VALUE]]-MIS[[#This Row],[LIVE_VALUE]],MIS[[#This Row],[LIVE_VALUE]]-MIS[[#This Row],[VALUE]])</f>
        <v>-156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SENSEX2552085400CE</v>
      </c>
      <c r="AJ4431" t="str">
        <f>IF(RIGHT(MIS[[#This Row],[Main/Hedge]],4)="MAIN","MAIN","HEDGE")</f>
        <v>HEDGE</v>
      </c>
      <c r="AK4431" t="str" cm="1">
        <f t="array" ref="AK4431">_xlfn._xlws.FILTER(Table4[Column1],ISNUMBER(SEARCH(Table4[Column1],MIS[[#This Row],[OrderUniqueIdentifier]])),"")</f>
        <v>XYT</v>
      </c>
      <c r="AL4431" t="str">
        <f>MIS[[#This Row],[Broker]]</f>
        <v>AR</v>
      </c>
      <c r="AM4431" t="str">
        <f>MIS[[#This Row],[ClientID]]</f>
        <v>JPF1K110</v>
      </c>
    </row>
    <row r="4432" spans="1:39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5.15</v>
      </c>
      <c r="AE4432">
        <f>MIS[[#This Row],[OrderAverageTradedPrice]]*MIS[[#This Row],[OrderQuantity]]</f>
        <v>1008</v>
      </c>
      <c r="AF4432">
        <f>MIS[[#This Row],[LTP]]*MIS[[#This Row],[OrderQuantity]]</f>
        <v>618</v>
      </c>
      <c r="AG4432">
        <f>IF(MIS[[#This Row],[OrderSide]]="SELL",MIS[[#This Row],[VALUE]]-MIS[[#This Row],[LIVE_VALUE]],MIS[[#This Row],[LIVE_VALUE]]-MIS[[#This Row],[VALUE]])</f>
        <v>-390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SENSEX2552079000PE</v>
      </c>
      <c r="AJ4432" t="str">
        <f>IF(RIGHT(MIS[[#This Row],[Main/Hedge]],4)="MAIN","MAIN","HEDGE")</f>
        <v>HEDGE</v>
      </c>
      <c r="AK4432" t="str" cm="1">
        <f t="array" ref="AK4432">_xlfn._xlws.FILTER(Table4[Column1],ISNUMBER(SEARCH(Table4[Column1],MIS[[#This Row],[OrderUniqueIdentifier]])),"")</f>
        <v>XYT</v>
      </c>
      <c r="AL4432" t="str">
        <f>MIS[[#This Row],[Broker]]</f>
        <v>AR</v>
      </c>
      <c r="AM4432" t="str">
        <f>MIS[[#This Row],[ClientID]]</f>
        <v>JPF1K110</v>
      </c>
    </row>
    <row r="4433" spans="1:39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5.15</v>
      </c>
      <c r="AE4433">
        <f>MIS[[#This Row],[OrderAverageTradedPrice]]*MIS[[#This Row],[OrderQuantity]]</f>
        <v>166</v>
      </c>
      <c r="AF4433">
        <f>MIS[[#This Row],[LTP]]*MIS[[#This Row],[OrderQuantity]]</f>
        <v>103</v>
      </c>
      <c r="AG4433">
        <f>IF(MIS[[#This Row],[OrderSide]]="SELL",MIS[[#This Row],[VALUE]]-MIS[[#This Row],[LIVE_VALUE]],MIS[[#This Row],[LIVE_VALUE]]-MIS[[#This Row],[VALUE]])</f>
        <v>-63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SENSEX2552079000PE</v>
      </c>
      <c r="AJ4433" t="str">
        <f>IF(RIGHT(MIS[[#This Row],[Main/Hedge]],4)="MAIN","MAIN","HEDGE")</f>
        <v>HEDGE</v>
      </c>
      <c r="AK4433" t="str" cm="1">
        <f t="array" ref="AK4433">_xlfn._xlws.FILTER(Table4[Column1],ISNUMBER(SEARCH(Table4[Column1],MIS[[#This Row],[OrderUniqueIdentifier]])),"")</f>
        <v>XYT</v>
      </c>
      <c r="AL4433" t="str">
        <f>MIS[[#This Row],[Broker]]</f>
        <v>AR</v>
      </c>
      <c r="AM4433" t="str">
        <f>MIS[[#This Row],[ClientID]]</f>
        <v>JPF1L102</v>
      </c>
    </row>
    <row r="4434" spans="1:39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5.15</v>
      </c>
      <c r="AE4434">
        <f>MIS[[#This Row],[OrderAverageTradedPrice]]*MIS[[#This Row],[OrderQuantity]]</f>
        <v>168</v>
      </c>
      <c r="AF4434">
        <f>MIS[[#This Row],[LTP]]*MIS[[#This Row],[OrderQuantity]]</f>
        <v>103</v>
      </c>
      <c r="AG4434">
        <f>IF(MIS[[#This Row],[OrderSide]]="SELL",MIS[[#This Row],[VALUE]]-MIS[[#This Row],[LIVE_VALUE]],MIS[[#This Row],[LIVE_VALUE]]-MIS[[#This Row],[VALUE]])</f>
        <v>-65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SENSEX2552079000PE</v>
      </c>
      <c r="AJ4434" t="str">
        <f>IF(RIGHT(MIS[[#This Row],[Main/Hedge]],4)="MAIN","MAIN","HEDGE")</f>
        <v>HEDGE</v>
      </c>
      <c r="AK4434" t="str" cm="1">
        <f t="array" ref="AK4434">_xlfn._xlws.FILTER(Table4[Column1],ISNUMBER(SEARCH(Table4[Column1],MIS[[#This Row],[OrderUniqueIdentifier]])),"")</f>
        <v>XYT</v>
      </c>
      <c r="AL4434" t="str">
        <f>MIS[[#This Row],[Broker]]</f>
        <v>AR</v>
      </c>
      <c r="AM4434" t="str">
        <f>MIS[[#This Row],[ClientID]]</f>
        <v>JPF1M170</v>
      </c>
    </row>
    <row r="4435" spans="1:39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5.15</v>
      </c>
      <c r="AE4435">
        <f>MIS[[#This Row],[OrderAverageTradedPrice]]*MIS[[#This Row],[OrderQuantity]]</f>
        <v>168</v>
      </c>
      <c r="AF4435">
        <f>MIS[[#This Row],[LTP]]*MIS[[#This Row],[OrderQuantity]]</f>
        <v>103</v>
      </c>
      <c r="AG4435">
        <f>IF(MIS[[#This Row],[OrderSide]]="SELL",MIS[[#This Row],[VALUE]]-MIS[[#This Row],[LIVE_VALUE]],MIS[[#This Row],[LIVE_VALUE]]-MIS[[#This Row],[VALUE]])</f>
        <v>-65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SENSEX2552079000PE</v>
      </c>
      <c r="AJ4435" t="str">
        <f>IF(RIGHT(MIS[[#This Row],[Main/Hedge]],4)="MAIN","MAIN","HEDGE")</f>
        <v>HEDGE</v>
      </c>
      <c r="AK4435" t="str" cm="1">
        <f t="array" ref="AK4435">_xlfn._xlws.FILTER(Table4[Column1],ISNUMBER(SEARCH(Table4[Column1],MIS[[#This Row],[OrderUniqueIdentifier]])),"")</f>
        <v>XYT</v>
      </c>
      <c r="AL4435" t="str">
        <f>MIS[[#This Row],[Broker]]</f>
        <v>AR</v>
      </c>
      <c r="AM4435" t="str">
        <f>MIS[[#This Row],[ClientID]]</f>
        <v>JPF1N167</v>
      </c>
    </row>
    <row r="4436" spans="1:39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3.7</v>
      </c>
      <c r="AE4436">
        <f>MIS[[#This Row],[OrderAverageTradedPrice]]*MIS[[#This Row],[OrderQuantity]]</f>
        <v>100</v>
      </c>
      <c r="AF4436">
        <f>MIS[[#This Row],[LTP]]*MIS[[#This Row],[OrderQuantity]]</f>
        <v>74</v>
      </c>
      <c r="AG4436">
        <f>IF(MIS[[#This Row],[OrderSide]]="SELL",MIS[[#This Row],[VALUE]]-MIS[[#This Row],[LIVE_VALUE]],MIS[[#This Row],[LIVE_VALUE]]-MIS[[#This Row],[VALUE]])</f>
        <v>-26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SENSEX2552085400CE</v>
      </c>
      <c r="AJ4436" t="str">
        <f>IF(RIGHT(MIS[[#This Row],[Main/Hedge]],4)="MAIN","MAIN","HEDGE")</f>
        <v>HEDGE</v>
      </c>
      <c r="AK4436" t="str" cm="1">
        <f t="array" ref="AK4436">_xlfn._xlws.FILTER(Table4[Column1],ISNUMBER(SEARCH(Table4[Column1],MIS[[#This Row],[OrderUniqueIdentifier]])),"")</f>
        <v>XYT</v>
      </c>
      <c r="AL4436" t="str">
        <f>MIS[[#This Row],[Broker]]</f>
        <v>AR</v>
      </c>
      <c r="AM4436" t="str">
        <f>MIS[[#This Row],[ClientID]]</f>
        <v>JPF1N173</v>
      </c>
    </row>
    <row r="4437" spans="1:39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5.15</v>
      </c>
      <c r="AE4437">
        <f>MIS[[#This Row],[OrderAverageTradedPrice]]*MIS[[#This Row],[OrderQuantity]]</f>
        <v>166</v>
      </c>
      <c r="AF4437">
        <f>MIS[[#This Row],[LTP]]*MIS[[#This Row],[OrderQuantity]]</f>
        <v>103</v>
      </c>
      <c r="AG4437">
        <f>IF(MIS[[#This Row],[OrderSide]]="SELL",MIS[[#This Row],[VALUE]]-MIS[[#This Row],[LIVE_VALUE]],MIS[[#This Row],[LIVE_VALUE]]-MIS[[#This Row],[VALUE]])</f>
        <v>-63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SENSEX2552079000PE</v>
      </c>
      <c r="AJ4437" t="str">
        <f>IF(RIGHT(MIS[[#This Row],[Main/Hedge]],4)="MAIN","MAIN","HEDGE")</f>
        <v>HEDGE</v>
      </c>
      <c r="AK4437" t="str" cm="1">
        <f t="array" ref="AK4437">_xlfn._xlws.FILTER(Table4[Column1],ISNUMBER(SEARCH(Table4[Column1],MIS[[#This Row],[OrderUniqueIdentifier]])),"")</f>
        <v>XYT</v>
      </c>
      <c r="AL4437" t="str">
        <f>MIS[[#This Row],[Broker]]</f>
        <v>AR</v>
      </c>
      <c r="AM4437" t="str">
        <f>MIS[[#This Row],[ClientID]]</f>
        <v>JPF1P112</v>
      </c>
    </row>
    <row r="4438" spans="1:39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3.7</v>
      </c>
      <c r="AE4438">
        <f>MIS[[#This Row],[OrderAverageTradedPrice]]*MIS[[#This Row],[OrderQuantity]]</f>
        <v>100</v>
      </c>
      <c r="AF4438">
        <f>MIS[[#This Row],[LTP]]*MIS[[#This Row],[OrderQuantity]]</f>
        <v>74</v>
      </c>
      <c r="AG4438">
        <f>IF(MIS[[#This Row],[OrderSide]]="SELL",MIS[[#This Row],[VALUE]]-MIS[[#This Row],[LIVE_VALUE]],MIS[[#This Row],[LIVE_VALUE]]-MIS[[#This Row],[VALUE]])</f>
        <v>-26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SENSEX2552085400CE</v>
      </c>
      <c r="AJ4438" t="str">
        <f>IF(RIGHT(MIS[[#This Row],[Main/Hedge]],4)="MAIN","MAIN","HEDGE")</f>
        <v>HEDGE</v>
      </c>
      <c r="AK4438" t="str" cm="1">
        <f t="array" ref="AK4438">_xlfn._xlws.FILTER(Table4[Column1],ISNUMBER(SEARCH(Table4[Column1],MIS[[#This Row],[OrderUniqueIdentifier]])),"")</f>
        <v>XYT</v>
      </c>
      <c r="AL4438" t="str">
        <f>MIS[[#This Row],[Broker]]</f>
        <v>AR</v>
      </c>
      <c r="AM4438" t="str">
        <f>MIS[[#This Row],[ClientID]]</f>
        <v>JPF1P165</v>
      </c>
    </row>
    <row r="4439" spans="1:39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5.15</v>
      </c>
      <c r="AE4439">
        <f>MIS[[#This Row],[OrderAverageTradedPrice]]*MIS[[#This Row],[OrderQuantity]]</f>
        <v>168</v>
      </c>
      <c r="AF4439">
        <f>MIS[[#This Row],[LTP]]*MIS[[#This Row],[OrderQuantity]]</f>
        <v>103</v>
      </c>
      <c r="AG4439">
        <f>IF(MIS[[#This Row],[OrderSide]]="SELL",MIS[[#This Row],[VALUE]]-MIS[[#This Row],[LIVE_VALUE]],MIS[[#This Row],[LIVE_VALUE]]-MIS[[#This Row],[VALUE]])</f>
        <v>-65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SENSEX2552079000PE</v>
      </c>
      <c r="AJ4439" t="str">
        <f>IF(RIGHT(MIS[[#This Row],[Main/Hedge]],4)="MAIN","MAIN","HEDGE")</f>
        <v>HEDGE</v>
      </c>
      <c r="AK4439" t="str" cm="1">
        <f t="array" ref="AK4439">_xlfn._xlws.FILTER(Table4[Column1],ISNUMBER(SEARCH(Table4[Column1],MIS[[#This Row],[OrderUniqueIdentifier]])),"")</f>
        <v>XYT</v>
      </c>
      <c r="AL4439" t="str">
        <f>MIS[[#This Row],[Broker]]</f>
        <v>AR</v>
      </c>
      <c r="AM4439" t="str">
        <f>MIS[[#This Row],[ClientID]]</f>
        <v>JPF1R134</v>
      </c>
    </row>
    <row r="4440" spans="1:39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3.7</v>
      </c>
      <c r="AE4440">
        <f>MIS[[#This Row],[OrderAverageTradedPrice]]*MIS[[#This Row],[OrderQuantity]]</f>
        <v>600</v>
      </c>
      <c r="AF4440">
        <f>MIS[[#This Row],[LTP]]*MIS[[#This Row],[OrderQuantity]]</f>
        <v>444</v>
      </c>
      <c r="AG4440">
        <f>IF(MIS[[#This Row],[OrderSide]]="SELL",MIS[[#This Row],[VALUE]]-MIS[[#This Row],[LIVE_VALUE]],MIS[[#This Row],[LIVE_VALUE]]-MIS[[#This Row],[VALUE]])</f>
        <v>-156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SENSEX2552085400CE</v>
      </c>
      <c r="AJ4440" t="str">
        <f>IF(RIGHT(MIS[[#This Row],[Main/Hedge]],4)="MAIN","MAIN","HEDGE")</f>
        <v>HEDGE</v>
      </c>
      <c r="AK4440" t="str" cm="1">
        <f t="array" ref="AK4440">_xlfn._xlws.FILTER(Table4[Column1],ISNUMBER(SEARCH(Table4[Column1],MIS[[#This Row],[OrderUniqueIdentifier]])),"")</f>
        <v>XYT</v>
      </c>
      <c r="AL4440" t="str">
        <f>MIS[[#This Row],[Broker]]</f>
        <v>AR</v>
      </c>
      <c r="AM4440" t="str">
        <f>MIS[[#This Row],[ClientID]]</f>
        <v>JPF1R197</v>
      </c>
    </row>
    <row r="4441" spans="1:39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3.7</v>
      </c>
      <c r="AE4441">
        <f>MIS[[#This Row],[OrderAverageTradedPrice]]*MIS[[#This Row],[OrderQuantity]]</f>
        <v>99</v>
      </c>
      <c r="AF4441">
        <f>MIS[[#This Row],[LTP]]*MIS[[#This Row],[OrderQuantity]]</f>
        <v>74</v>
      </c>
      <c r="AG4441">
        <f>IF(MIS[[#This Row],[OrderSide]]="SELL",MIS[[#This Row],[VALUE]]-MIS[[#This Row],[LIVE_VALUE]],MIS[[#This Row],[LIVE_VALUE]]-MIS[[#This Row],[VALUE]])</f>
        <v>-25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SENSEX2552085400CE</v>
      </c>
      <c r="AJ4441" t="str">
        <f>IF(RIGHT(MIS[[#This Row],[Main/Hedge]],4)="MAIN","MAIN","HEDGE")</f>
        <v>HEDGE</v>
      </c>
      <c r="AK4441" t="str" cm="1">
        <f t="array" ref="AK4441">_xlfn._xlws.FILTER(Table4[Column1],ISNUMBER(SEARCH(Table4[Column1],MIS[[#This Row],[OrderUniqueIdentifier]])),"")</f>
        <v>XYT</v>
      </c>
      <c r="AL4441" t="str">
        <f>MIS[[#This Row],[Broker]]</f>
        <v>AR</v>
      </c>
      <c r="AM4441" t="str">
        <f>MIS[[#This Row],[ClientID]]</f>
        <v>JPF1R199</v>
      </c>
    </row>
    <row r="4442" spans="1:39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5.15</v>
      </c>
      <c r="AE4442">
        <f>MIS[[#This Row],[OrderAverageTradedPrice]]*MIS[[#This Row],[OrderQuantity]]</f>
        <v>168</v>
      </c>
      <c r="AF4442">
        <f>MIS[[#This Row],[LTP]]*MIS[[#This Row],[OrderQuantity]]</f>
        <v>103</v>
      </c>
      <c r="AG4442">
        <f>IF(MIS[[#This Row],[OrderSide]]="SELL",MIS[[#This Row],[VALUE]]-MIS[[#This Row],[LIVE_VALUE]],MIS[[#This Row],[LIVE_VALUE]]-MIS[[#This Row],[VALUE]])</f>
        <v>-65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SENSEX2552079000PE</v>
      </c>
      <c r="AJ4442" t="str">
        <f>IF(RIGHT(MIS[[#This Row],[Main/Hedge]],4)="MAIN","MAIN","HEDGE")</f>
        <v>HEDGE</v>
      </c>
      <c r="AK4442" t="str" cm="1">
        <f t="array" ref="AK4442">_xlfn._xlws.FILTER(Table4[Column1],ISNUMBER(SEARCH(Table4[Column1],MIS[[#This Row],[OrderUniqueIdentifier]])),"")</f>
        <v>XYT</v>
      </c>
      <c r="AL4442" t="str">
        <f>MIS[[#This Row],[Broker]]</f>
        <v>AR</v>
      </c>
      <c r="AM4442" t="str">
        <f>MIS[[#This Row],[ClientID]]</f>
        <v>JPF1R199</v>
      </c>
    </row>
    <row r="4443" spans="1:39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5.15</v>
      </c>
      <c r="AE4443">
        <f>MIS[[#This Row],[OrderAverageTradedPrice]]*MIS[[#This Row],[OrderQuantity]]</f>
        <v>504</v>
      </c>
      <c r="AF4443">
        <f>MIS[[#This Row],[LTP]]*MIS[[#This Row],[OrderQuantity]]</f>
        <v>309</v>
      </c>
      <c r="AG4443">
        <f>IF(MIS[[#This Row],[OrderSide]]="SELL",MIS[[#This Row],[VALUE]]-MIS[[#This Row],[LIVE_VALUE]],MIS[[#This Row],[LIVE_VALUE]]-MIS[[#This Row],[VALUE]])</f>
        <v>-195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SENSEX2552079000PE</v>
      </c>
      <c r="AJ4443" t="str">
        <f>IF(RIGHT(MIS[[#This Row],[Main/Hedge]],4)="MAIN","MAIN","HEDGE")</f>
        <v>HEDGE</v>
      </c>
      <c r="AK4443" t="str" cm="1">
        <f t="array" ref="AK4443">_xlfn._xlws.FILTER(Table4[Column1],ISNUMBER(SEARCH(Table4[Column1],MIS[[#This Row],[OrderUniqueIdentifier]])),"")</f>
        <v>XYT</v>
      </c>
      <c r="AL4443" t="str">
        <f>MIS[[#This Row],[Broker]]</f>
        <v>AR</v>
      </c>
      <c r="AM4443" t="str">
        <f>MIS[[#This Row],[ClientID]]</f>
        <v>JPF1R202</v>
      </c>
    </row>
    <row r="4444" spans="1:39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3.7</v>
      </c>
      <c r="AE4444">
        <f>MIS[[#This Row],[OrderAverageTradedPrice]]*MIS[[#This Row],[OrderQuantity]]</f>
        <v>100</v>
      </c>
      <c r="AF4444">
        <f>MIS[[#This Row],[LTP]]*MIS[[#This Row],[OrderQuantity]]</f>
        <v>74</v>
      </c>
      <c r="AG4444">
        <f>IF(MIS[[#This Row],[OrderSide]]="SELL",MIS[[#This Row],[VALUE]]-MIS[[#This Row],[LIVE_VALUE]],MIS[[#This Row],[LIVE_VALUE]]-MIS[[#This Row],[VALUE]])</f>
        <v>-26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SENSEX2552085400CE</v>
      </c>
      <c r="AJ4444" t="str">
        <f>IF(RIGHT(MIS[[#This Row],[Main/Hedge]],4)="MAIN","MAIN","HEDGE")</f>
        <v>HEDGE</v>
      </c>
      <c r="AK4444" t="str" cm="1">
        <f t="array" ref="AK4444">_xlfn._xlws.FILTER(Table4[Column1],ISNUMBER(SEARCH(Table4[Column1],MIS[[#This Row],[OrderUniqueIdentifier]])),"")</f>
        <v>XYT</v>
      </c>
      <c r="AL4444" t="str">
        <f>MIS[[#This Row],[Broker]]</f>
        <v>AR</v>
      </c>
      <c r="AM4444" t="str">
        <f>MIS[[#This Row],[ClientID]]</f>
        <v>JPF1R203</v>
      </c>
    </row>
    <row r="4445" spans="1:39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5.15</v>
      </c>
      <c r="AE4445">
        <f>MIS[[#This Row],[OrderAverageTradedPrice]]*MIS[[#This Row],[OrderQuantity]]</f>
        <v>168</v>
      </c>
      <c r="AF4445">
        <f>MIS[[#This Row],[LTP]]*MIS[[#This Row],[OrderQuantity]]</f>
        <v>103</v>
      </c>
      <c r="AG4445">
        <f>IF(MIS[[#This Row],[OrderSide]]="SELL",MIS[[#This Row],[VALUE]]-MIS[[#This Row],[LIVE_VALUE]],MIS[[#This Row],[LIVE_VALUE]]-MIS[[#This Row],[VALUE]])</f>
        <v>-65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SENSEX2552079000PE</v>
      </c>
      <c r="AJ4445" t="str">
        <f>IF(RIGHT(MIS[[#This Row],[Main/Hedge]],4)="MAIN","MAIN","HEDGE")</f>
        <v>HEDGE</v>
      </c>
      <c r="AK4445" t="str" cm="1">
        <f t="array" ref="AK4445">_xlfn._xlws.FILTER(Table4[Column1],ISNUMBER(SEARCH(Table4[Column1],MIS[[#This Row],[OrderUniqueIdentifier]])),"")</f>
        <v>XYT</v>
      </c>
      <c r="AL4445" t="str">
        <f>MIS[[#This Row],[Broker]]</f>
        <v>AR</v>
      </c>
      <c r="AM4445" t="str">
        <f>MIS[[#This Row],[ClientID]]</f>
        <v>JPF1R203</v>
      </c>
    </row>
    <row r="4446" spans="1:39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5.15</v>
      </c>
      <c r="AE4446">
        <f>MIS[[#This Row],[OrderAverageTradedPrice]]*MIS[[#This Row],[OrderQuantity]]</f>
        <v>166</v>
      </c>
      <c r="AF4446">
        <f>MIS[[#This Row],[LTP]]*MIS[[#This Row],[OrderQuantity]]</f>
        <v>103</v>
      </c>
      <c r="AG4446">
        <f>IF(MIS[[#This Row],[OrderSide]]="SELL",MIS[[#This Row],[VALUE]]-MIS[[#This Row],[LIVE_VALUE]],MIS[[#This Row],[LIVE_VALUE]]-MIS[[#This Row],[VALUE]])</f>
        <v>-63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SENSEX2552079000PE</v>
      </c>
      <c r="AJ4446" t="str">
        <f>IF(RIGHT(MIS[[#This Row],[Main/Hedge]],4)="MAIN","MAIN","HEDGE")</f>
        <v>HEDGE</v>
      </c>
      <c r="AK4446" t="str" cm="1">
        <f t="array" ref="AK4446">_xlfn._xlws.FILTER(Table4[Column1],ISNUMBER(SEARCH(Table4[Column1],MIS[[#This Row],[OrderUniqueIdentifier]])),"")</f>
        <v>XYT</v>
      </c>
      <c r="AL4446" t="str">
        <f>MIS[[#This Row],[Broker]]</f>
        <v>AR</v>
      </c>
      <c r="AM4446" t="str">
        <f>MIS[[#This Row],[ClientID]]</f>
        <v>JPF1S104</v>
      </c>
    </row>
    <row r="4447" spans="1:39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3.7</v>
      </c>
      <c r="AE4447">
        <f>MIS[[#This Row],[OrderAverageTradedPrice]]*MIS[[#This Row],[OrderQuantity]]</f>
        <v>500</v>
      </c>
      <c r="AF4447">
        <f>MIS[[#This Row],[LTP]]*MIS[[#This Row],[OrderQuantity]]</f>
        <v>370</v>
      </c>
      <c r="AG4447">
        <f>IF(MIS[[#This Row],[OrderSide]]="SELL",MIS[[#This Row],[VALUE]]-MIS[[#This Row],[LIVE_VALUE]],MIS[[#This Row],[LIVE_VALUE]]-MIS[[#This Row],[VALUE]])</f>
        <v>-130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SENSEX2552085400CE</v>
      </c>
      <c r="AJ4447" t="str">
        <f>IF(RIGHT(MIS[[#This Row],[Main/Hedge]],4)="MAIN","MAIN","HEDGE")</f>
        <v>HEDGE</v>
      </c>
      <c r="AK4447" t="str" cm="1">
        <f t="array" ref="AK4447">_xlfn._xlws.FILTER(Table4[Column1],ISNUMBER(SEARCH(Table4[Column1],MIS[[#This Row],[OrderUniqueIdentifier]])),"")</f>
        <v>XYT</v>
      </c>
      <c r="AL4447" t="str">
        <f>MIS[[#This Row],[Broker]]</f>
        <v>AR</v>
      </c>
      <c r="AM4447" t="str">
        <f>MIS[[#This Row],[ClientID]]</f>
        <v>JPF1S132</v>
      </c>
    </row>
    <row r="4448" spans="1:39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3.7</v>
      </c>
      <c r="AE4448">
        <f>MIS[[#This Row],[OrderAverageTradedPrice]]*MIS[[#This Row],[OrderQuantity]]</f>
        <v>400</v>
      </c>
      <c r="AF4448">
        <f>MIS[[#This Row],[LTP]]*MIS[[#This Row],[OrderQuantity]]</f>
        <v>296</v>
      </c>
      <c r="AG4448">
        <f>IF(MIS[[#This Row],[OrderSide]]="SELL",MIS[[#This Row],[VALUE]]-MIS[[#This Row],[LIVE_VALUE]],MIS[[#This Row],[LIVE_VALUE]]-MIS[[#This Row],[VALUE]])</f>
        <v>-104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SENSEX2552085400CE</v>
      </c>
      <c r="AJ4448" t="str">
        <f>IF(RIGHT(MIS[[#This Row],[Main/Hedge]],4)="MAIN","MAIN","HEDGE")</f>
        <v>HEDGE</v>
      </c>
      <c r="AK4448" t="str" cm="1">
        <f t="array" ref="AK4448">_xlfn._xlws.FILTER(Table4[Column1],ISNUMBER(SEARCH(Table4[Column1],MIS[[#This Row],[OrderUniqueIdentifier]])),"")</f>
        <v>XYT</v>
      </c>
      <c r="AL4448" t="str">
        <f>MIS[[#This Row],[Broker]]</f>
        <v>AR</v>
      </c>
      <c r="AM4448" t="str">
        <f>MIS[[#This Row],[ClientID]]</f>
        <v>JPF1S215</v>
      </c>
    </row>
    <row r="4449" spans="1:39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3.7</v>
      </c>
      <c r="AE4449">
        <f>MIS[[#This Row],[OrderAverageTradedPrice]]*MIS[[#This Row],[OrderQuantity]]</f>
        <v>100</v>
      </c>
      <c r="AF4449">
        <f>MIS[[#This Row],[LTP]]*MIS[[#This Row],[OrderQuantity]]</f>
        <v>74</v>
      </c>
      <c r="AG4449">
        <f>IF(MIS[[#This Row],[OrderSide]]="SELL",MIS[[#This Row],[VALUE]]-MIS[[#This Row],[LIVE_VALUE]],MIS[[#This Row],[LIVE_VALUE]]-MIS[[#This Row],[VALUE]])</f>
        <v>-26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SENSEX2552085400CE</v>
      </c>
      <c r="AJ4449" t="str">
        <f>IF(RIGHT(MIS[[#This Row],[Main/Hedge]],4)="MAIN","MAIN","HEDGE")</f>
        <v>HEDGE</v>
      </c>
      <c r="AK4449" t="str" cm="1">
        <f t="array" ref="AK4449">_xlfn._xlws.FILTER(Table4[Column1],ISNUMBER(SEARCH(Table4[Column1],MIS[[#This Row],[OrderUniqueIdentifier]])),"")</f>
        <v>XYT</v>
      </c>
      <c r="AL4449" t="str">
        <f>MIS[[#This Row],[Broker]]</f>
        <v>AR</v>
      </c>
      <c r="AM4449" t="str">
        <f>MIS[[#This Row],[ClientID]]</f>
        <v>JPF1S233</v>
      </c>
    </row>
    <row r="4450" spans="1:39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5.15</v>
      </c>
      <c r="AE4450">
        <f>MIS[[#This Row],[OrderAverageTradedPrice]]*MIS[[#This Row],[OrderQuantity]]</f>
        <v>166</v>
      </c>
      <c r="AF4450">
        <f>MIS[[#This Row],[LTP]]*MIS[[#This Row],[OrderQuantity]]</f>
        <v>103</v>
      </c>
      <c r="AG4450">
        <f>IF(MIS[[#This Row],[OrderSide]]="SELL",MIS[[#This Row],[VALUE]]-MIS[[#This Row],[LIVE_VALUE]],MIS[[#This Row],[LIVE_VALUE]]-MIS[[#This Row],[VALUE]])</f>
        <v>-63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SENSEX2552079000PE</v>
      </c>
      <c r="AJ4450" t="str">
        <f>IF(RIGHT(MIS[[#This Row],[Main/Hedge]],4)="MAIN","MAIN","HEDGE")</f>
        <v>HEDGE</v>
      </c>
      <c r="AK4450" t="str" cm="1">
        <f t="array" ref="AK4450">_xlfn._xlws.FILTER(Table4[Column1],ISNUMBER(SEARCH(Table4[Column1],MIS[[#This Row],[OrderUniqueIdentifier]])),"")</f>
        <v>XYT</v>
      </c>
      <c r="AL4450" t="str">
        <f>MIS[[#This Row],[Broker]]</f>
        <v>AR</v>
      </c>
      <c r="AM4450" t="str">
        <f>MIS[[#This Row],[ClientID]]</f>
        <v>JPF1V164</v>
      </c>
    </row>
    <row r="4451" spans="1:39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3.7</v>
      </c>
      <c r="AE4451">
        <f>MIS[[#This Row],[OrderAverageTradedPrice]]*MIS[[#This Row],[OrderQuantity]]</f>
        <v>100</v>
      </c>
      <c r="AF4451">
        <f>MIS[[#This Row],[LTP]]*MIS[[#This Row],[OrderQuantity]]</f>
        <v>74</v>
      </c>
      <c r="AG4451">
        <f>IF(MIS[[#This Row],[OrderSide]]="SELL",MIS[[#This Row],[VALUE]]-MIS[[#This Row],[LIVE_VALUE]],MIS[[#This Row],[LIVE_VALUE]]-MIS[[#This Row],[VALUE]])</f>
        <v>-26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SENSEX2552085400CE</v>
      </c>
      <c r="AJ4451" t="str">
        <f>IF(RIGHT(MIS[[#This Row],[Main/Hedge]],4)="MAIN","MAIN","HEDGE")</f>
        <v>HEDGE</v>
      </c>
      <c r="AK4451" t="str" cm="1">
        <f t="array" ref="AK4451">_xlfn._xlws.FILTER(Table4[Column1],ISNUMBER(SEARCH(Table4[Column1],MIS[[#This Row],[OrderUniqueIdentifier]])),"")</f>
        <v>XYT</v>
      </c>
      <c r="AL4451" t="str">
        <f>MIS[[#This Row],[Broker]]</f>
        <v>AR</v>
      </c>
      <c r="AM4451" t="str">
        <f>MIS[[#This Row],[ClientID]]</f>
        <v>JPF1Y102</v>
      </c>
    </row>
    <row r="4452" spans="1:39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5.15</v>
      </c>
      <c r="AE4452">
        <f>MIS[[#This Row],[OrderAverageTradedPrice]]*MIS[[#This Row],[OrderQuantity]]</f>
        <v>168</v>
      </c>
      <c r="AF4452">
        <f>MIS[[#This Row],[LTP]]*MIS[[#This Row],[OrderQuantity]]</f>
        <v>103</v>
      </c>
      <c r="AG4452">
        <f>IF(MIS[[#This Row],[OrderSide]]="SELL",MIS[[#This Row],[VALUE]]-MIS[[#This Row],[LIVE_VALUE]],MIS[[#This Row],[LIVE_VALUE]]-MIS[[#This Row],[VALUE]])</f>
        <v>-65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SENSEX2552079000PE</v>
      </c>
      <c r="AJ4452" t="str">
        <f>IF(RIGHT(MIS[[#This Row],[Main/Hedge]],4)="MAIN","MAIN","HEDGE")</f>
        <v>HEDGE</v>
      </c>
      <c r="AK4452" t="str" cm="1">
        <f t="array" ref="AK4452">_xlfn._xlws.FILTER(Table4[Column1],ISNUMBER(SEARCH(Table4[Column1],MIS[[#This Row],[OrderUniqueIdentifier]])),"")</f>
        <v>XYT</v>
      </c>
      <c r="AL4452" t="str">
        <f>MIS[[#This Row],[Broker]]</f>
        <v>AR</v>
      </c>
      <c r="AM4452" t="str">
        <f>MIS[[#This Row],[ClientID]]</f>
        <v>JPP032</v>
      </c>
    </row>
    <row r="4453" spans="1:39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5.15</v>
      </c>
      <c r="AE4453">
        <f>MIS[[#This Row],[OrderAverageTradedPrice]]*MIS[[#This Row],[OrderQuantity]]</f>
        <v>166</v>
      </c>
      <c r="AF4453">
        <f>MIS[[#This Row],[LTP]]*MIS[[#This Row],[OrderQuantity]]</f>
        <v>103</v>
      </c>
      <c r="AG4453">
        <f>IF(MIS[[#This Row],[OrderSide]]="SELL",MIS[[#This Row],[VALUE]]-MIS[[#This Row],[LIVE_VALUE]],MIS[[#This Row],[LIVE_VALUE]]-MIS[[#This Row],[VALUE]])</f>
        <v>-63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SENSEX2552079000PE</v>
      </c>
      <c r="AJ4453" t="str">
        <f>IF(RIGHT(MIS[[#This Row],[Main/Hedge]],4)="MAIN","MAIN","HEDGE")</f>
        <v>HEDGE</v>
      </c>
      <c r="AK4453" t="str" cm="1">
        <f t="array" ref="AK4453">_xlfn._xlws.FILTER(Table4[Column1],ISNUMBER(SEARCH(Table4[Column1],MIS[[#This Row],[OrderUniqueIdentifier]])),"")</f>
        <v>XYT</v>
      </c>
      <c r="AL4453" t="str">
        <f>MIS[[#This Row],[Broker]]</f>
        <v>AR</v>
      </c>
      <c r="AM4453" t="str">
        <f>MIS[[#This Row],[ClientID]]</f>
        <v>JPS7N102</v>
      </c>
    </row>
    <row r="4454" spans="1:39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3.7</v>
      </c>
      <c r="AE4454">
        <f>MIS[[#This Row],[OrderAverageTradedPrice]]*MIS[[#This Row],[OrderQuantity]]</f>
        <v>500</v>
      </c>
      <c r="AF4454">
        <f>MIS[[#This Row],[LTP]]*MIS[[#This Row],[OrderQuantity]]</f>
        <v>370</v>
      </c>
      <c r="AG4454">
        <f>IF(MIS[[#This Row],[OrderSide]]="SELL",MIS[[#This Row],[VALUE]]-MIS[[#This Row],[LIVE_VALUE]],MIS[[#This Row],[LIVE_VALUE]]-MIS[[#This Row],[VALUE]])</f>
        <v>-130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SENSEX2552085400CE</v>
      </c>
      <c r="AJ4454" t="str">
        <f>IF(RIGHT(MIS[[#This Row],[Main/Hedge]],4)="MAIN","MAIN","HEDGE")</f>
        <v>HEDGE</v>
      </c>
      <c r="AK4454" t="str" cm="1">
        <f t="array" ref="AK4454">_xlfn._xlws.FILTER(Table4[Column1],ISNUMBER(SEARCH(Table4[Column1],MIS[[#This Row],[OrderUniqueIdentifier]])),"")</f>
        <v>XYT</v>
      </c>
      <c r="AL4454" t="str">
        <f>MIS[[#This Row],[Broker]]</f>
        <v>JM</v>
      </c>
      <c r="AM4454" t="str">
        <f>MIS[[#This Row],[ClientID]]</f>
        <v>12314412</v>
      </c>
    </row>
    <row r="4455" spans="1:39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5.15</v>
      </c>
      <c r="AE4455">
        <f>MIS[[#This Row],[OrderAverageTradedPrice]]*MIS[[#This Row],[OrderQuantity]]</f>
        <v>840</v>
      </c>
      <c r="AF4455">
        <f>MIS[[#This Row],[LTP]]*MIS[[#This Row],[OrderQuantity]]</f>
        <v>515</v>
      </c>
      <c r="AG4455">
        <f>IF(MIS[[#This Row],[OrderSide]]="SELL",MIS[[#This Row],[VALUE]]-MIS[[#This Row],[LIVE_VALUE]],MIS[[#This Row],[LIVE_VALUE]]-MIS[[#This Row],[VALUE]])</f>
        <v>-325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SENSEX2552079000PE</v>
      </c>
      <c r="AJ4455" t="str">
        <f>IF(RIGHT(MIS[[#This Row],[Main/Hedge]],4)="MAIN","MAIN","HEDGE")</f>
        <v>HEDGE</v>
      </c>
      <c r="AK4455" t="str" cm="1">
        <f t="array" ref="AK4455">_xlfn._xlws.FILTER(Table4[Column1],ISNUMBER(SEARCH(Table4[Column1],MIS[[#This Row],[OrderUniqueIdentifier]])),"")</f>
        <v>XYT</v>
      </c>
      <c r="AL4455" t="str">
        <f>MIS[[#This Row],[Broker]]</f>
        <v>JM</v>
      </c>
      <c r="AM4455" t="str">
        <f>MIS[[#This Row],[ClientID]]</f>
        <v>12314412</v>
      </c>
    </row>
    <row r="4456" spans="1:39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3.7</v>
      </c>
      <c r="AE4456">
        <f>MIS[[#This Row],[OrderAverageTradedPrice]]*MIS[[#This Row],[OrderQuantity]]</f>
        <v>900</v>
      </c>
      <c r="AF4456">
        <f>MIS[[#This Row],[LTP]]*MIS[[#This Row],[OrderQuantity]]</f>
        <v>666</v>
      </c>
      <c r="AG4456">
        <f>IF(MIS[[#This Row],[OrderSide]]="SELL",MIS[[#This Row],[VALUE]]-MIS[[#This Row],[LIVE_VALUE]],MIS[[#This Row],[LIVE_VALUE]]-MIS[[#This Row],[VALUE]])</f>
        <v>-234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SENSEX2552085400CE</v>
      </c>
      <c r="AJ4456" t="str">
        <f>IF(RIGHT(MIS[[#This Row],[Main/Hedge]],4)="MAIN","MAIN","HEDGE")</f>
        <v>HEDGE</v>
      </c>
      <c r="AK4456" t="str" cm="1">
        <f t="array" ref="AK4456">_xlfn._xlws.FILTER(Table4[Column1],ISNUMBER(SEARCH(Table4[Column1],MIS[[#This Row],[OrderUniqueIdentifier]])),"")</f>
        <v>XYT</v>
      </c>
      <c r="AL4456" t="str">
        <f>MIS[[#This Row],[Broker]]</f>
        <v>JM</v>
      </c>
      <c r="AM4456" t="str">
        <f>MIS[[#This Row],[ClientID]]</f>
        <v>12314455</v>
      </c>
    </row>
    <row r="4457" spans="1:39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5.15</v>
      </c>
      <c r="AE4457">
        <f>MIS[[#This Row],[OrderAverageTradedPrice]]*MIS[[#This Row],[OrderQuantity]]</f>
        <v>1512</v>
      </c>
      <c r="AF4457">
        <f>MIS[[#This Row],[LTP]]*MIS[[#This Row],[OrderQuantity]]</f>
        <v>927.00000000000011</v>
      </c>
      <c r="AG4457">
        <f>IF(MIS[[#This Row],[OrderSide]]="SELL",MIS[[#This Row],[VALUE]]-MIS[[#This Row],[LIVE_VALUE]],MIS[[#This Row],[LIVE_VALUE]]-MIS[[#This Row],[VALUE]])</f>
        <v>-584.99999999999989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SENSEX2552079000PE</v>
      </c>
      <c r="AJ4457" t="str">
        <f>IF(RIGHT(MIS[[#This Row],[Main/Hedge]],4)="MAIN","MAIN","HEDGE")</f>
        <v>HEDGE</v>
      </c>
      <c r="AK4457" t="str" cm="1">
        <f t="array" ref="AK4457">_xlfn._xlws.FILTER(Table4[Column1],ISNUMBER(SEARCH(Table4[Column1],MIS[[#This Row],[OrderUniqueIdentifier]])),"")</f>
        <v>XYT</v>
      </c>
      <c r="AL4457" t="str">
        <f>MIS[[#This Row],[Broker]]</f>
        <v>JM</v>
      </c>
      <c r="AM4457" t="str">
        <f>MIS[[#This Row],[ClientID]]</f>
        <v>12314455</v>
      </c>
    </row>
    <row r="4458" spans="1:39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3.7</v>
      </c>
      <c r="AE4458">
        <f>MIS[[#This Row],[OrderAverageTradedPrice]]*MIS[[#This Row],[OrderQuantity]]</f>
        <v>1300</v>
      </c>
      <c r="AF4458">
        <f>MIS[[#This Row],[LTP]]*MIS[[#This Row],[OrderQuantity]]</f>
        <v>962</v>
      </c>
      <c r="AG4458">
        <f>IF(MIS[[#This Row],[OrderSide]]="SELL",MIS[[#This Row],[VALUE]]-MIS[[#This Row],[LIVE_VALUE]],MIS[[#This Row],[LIVE_VALUE]]-MIS[[#This Row],[VALUE]])</f>
        <v>-338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SENSEX2552085400CE</v>
      </c>
      <c r="AJ4458" t="str">
        <f>IF(RIGHT(MIS[[#This Row],[Main/Hedge]],4)="MAIN","MAIN","HEDGE")</f>
        <v>HEDGE</v>
      </c>
      <c r="AK4458" t="str" cm="1">
        <f t="array" ref="AK4458">_xlfn._xlws.FILTER(Table4[Column1],ISNUMBER(SEARCH(Table4[Column1],MIS[[#This Row],[OrderUniqueIdentifier]])),"")</f>
        <v>XYT</v>
      </c>
      <c r="AL4458" t="str">
        <f>MIS[[#This Row],[Broker]]</f>
        <v>JM</v>
      </c>
      <c r="AM4458" t="str">
        <f>MIS[[#This Row],[ClientID]]</f>
        <v>12314964</v>
      </c>
    </row>
    <row r="4459" spans="1:39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5.15</v>
      </c>
      <c r="AE4459">
        <f>MIS[[#This Row],[OrderAverageTradedPrice]]*MIS[[#This Row],[OrderQuantity]]</f>
        <v>2184</v>
      </c>
      <c r="AF4459">
        <f>MIS[[#This Row],[LTP]]*MIS[[#This Row],[OrderQuantity]]</f>
        <v>1339</v>
      </c>
      <c r="AG4459">
        <f>IF(MIS[[#This Row],[OrderSide]]="SELL",MIS[[#This Row],[VALUE]]-MIS[[#This Row],[LIVE_VALUE]],MIS[[#This Row],[LIVE_VALUE]]-MIS[[#This Row],[VALUE]])</f>
        <v>-845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SENSEX2552079000PE</v>
      </c>
      <c r="AJ4459" t="str">
        <f>IF(RIGHT(MIS[[#This Row],[Main/Hedge]],4)="MAIN","MAIN","HEDGE")</f>
        <v>HEDGE</v>
      </c>
      <c r="AK4459" t="str" cm="1">
        <f t="array" ref="AK4459">_xlfn._xlws.FILTER(Table4[Column1],ISNUMBER(SEARCH(Table4[Column1],MIS[[#This Row],[OrderUniqueIdentifier]])),"")</f>
        <v>XYT</v>
      </c>
      <c r="AL4459" t="str">
        <f>MIS[[#This Row],[Broker]]</f>
        <v>JM</v>
      </c>
      <c r="AM4459" t="str">
        <f>MIS[[#This Row],[ClientID]]</f>
        <v>12314964</v>
      </c>
    </row>
    <row r="4460" spans="1:39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5.15</v>
      </c>
      <c r="AE4460">
        <f>MIS[[#This Row],[OrderAverageTradedPrice]]*MIS[[#This Row],[OrderQuantity]]</f>
        <v>332</v>
      </c>
      <c r="AF4460">
        <f>MIS[[#This Row],[LTP]]*MIS[[#This Row],[OrderQuantity]]</f>
        <v>206</v>
      </c>
      <c r="AG4460">
        <f>IF(MIS[[#This Row],[OrderSide]]="SELL",MIS[[#This Row],[VALUE]]-MIS[[#This Row],[LIVE_VALUE]],MIS[[#This Row],[LIVE_VALUE]]-MIS[[#This Row],[VALUE]])</f>
        <v>-126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SENSEX2552079000PE</v>
      </c>
      <c r="AJ4460" t="str">
        <f>IF(RIGHT(MIS[[#This Row],[Main/Hedge]],4)="MAIN","MAIN","HEDGE")</f>
        <v>HEDGE</v>
      </c>
      <c r="AK4460" t="str" cm="1">
        <f t="array" ref="AK4460">_xlfn._xlws.FILTER(Table4[Column1],ISNUMBER(SEARCH(Table4[Column1],MIS[[#This Row],[OrderUniqueIdentifier]])),"")</f>
        <v>XYT</v>
      </c>
      <c r="AL4460" t="str">
        <f>MIS[[#This Row],[Broker]]</f>
        <v>MO</v>
      </c>
      <c r="AM4460" t="str">
        <f>MIS[[#This Row],[ClientID]]</f>
        <v>FINE1F02</v>
      </c>
    </row>
    <row r="4461" spans="1:39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5.15</v>
      </c>
      <c r="AE4461">
        <f>MIS[[#This Row],[OrderAverageTradedPrice]]*MIS[[#This Row],[OrderQuantity]]</f>
        <v>498.00000000000006</v>
      </c>
      <c r="AF4461">
        <f>MIS[[#This Row],[LTP]]*MIS[[#This Row],[OrderQuantity]]</f>
        <v>309</v>
      </c>
      <c r="AG4461">
        <f>IF(MIS[[#This Row],[OrderSide]]="SELL",MIS[[#This Row],[VALUE]]-MIS[[#This Row],[LIVE_VALUE]],MIS[[#This Row],[LIVE_VALUE]]-MIS[[#This Row],[VALUE]])</f>
        <v>-189.00000000000006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SENSEX2552079000PE</v>
      </c>
      <c r="AJ4461" t="str">
        <f>IF(RIGHT(MIS[[#This Row],[Main/Hedge]],4)="MAIN","MAIN","HEDGE")</f>
        <v>HEDGE</v>
      </c>
      <c r="AK4461" t="str" cm="1">
        <f t="array" ref="AK4461">_xlfn._xlws.FILTER(Table4[Column1],ISNUMBER(SEARCH(Table4[Column1],MIS[[#This Row],[OrderUniqueIdentifier]])),"")</f>
        <v>XYT</v>
      </c>
      <c r="AL4461" t="str">
        <f>MIS[[#This Row],[Broker]]</f>
        <v>MO</v>
      </c>
      <c r="AM4461" t="str">
        <f>MIS[[#This Row],[ClientID]]</f>
        <v>OMDLAS1215</v>
      </c>
    </row>
    <row r="4462" spans="1:39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3.7</v>
      </c>
      <c r="AE4462">
        <f>MIS[[#This Row],[OrderAverageTradedPrice]]*MIS[[#This Row],[OrderQuantity]]</f>
        <v>200</v>
      </c>
      <c r="AF4462">
        <f>MIS[[#This Row],[LTP]]*MIS[[#This Row],[OrderQuantity]]</f>
        <v>148</v>
      </c>
      <c r="AG4462">
        <f>IF(MIS[[#This Row],[OrderSide]]="SELL",MIS[[#This Row],[VALUE]]-MIS[[#This Row],[LIVE_VALUE]],MIS[[#This Row],[LIVE_VALUE]]-MIS[[#This Row],[VALUE]])</f>
        <v>-52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SENSEX2552085400CE</v>
      </c>
      <c r="AJ4462" t="str">
        <f>IF(RIGHT(MIS[[#This Row],[Main/Hedge]],4)="MAIN","MAIN","HEDGE")</f>
        <v>HEDGE</v>
      </c>
      <c r="AK4462" t="str" cm="1">
        <f t="array" ref="AK4462">_xlfn._xlws.FILTER(Table4[Column1],ISNUMBER(SEARCH(Table4[Column1],MIS[[#This Row],[OrderUniqueIdentifier]])),"")</f>
        <v>XYT</v>
      </c>
      <c r="AL4462" t="str">
        <f>MIS[[#This Row],[Broker]]</f>
        <v>MO</v>
      </c>
      <c r="AM4462" t="str">
        <f>MIS[[#This Row],[ClientID]]</f>
        <v>OMDLAS1223</v>
      </c>
    </row>
    <row r="4463" spans="1:39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5.15</v>
      </c>
      <c r="AE4463">
        <f>MIS[[#This Row],[OrderAverageTradedPrice]]*MIS[[#This Row],[OrderQuantity]]</f>
        <v>336</v>
      </c>
      <c r="AF4463">
        <f>MIS[[#This Row],[LTP]]*MIS[[#This Row],[OrderQuantity]]</f>
        <v>206</v>
      </c>
      <c r="AG4463">
        <f>IF(MIS[[#This Row],[OrderSide]]="SELL",MIS[[#This Row],[VALUE]]-MIS[[#This Row],[LIVE_VALUE]],MIS[[#This Row],[LIVE_VALUE]]-MIS[[#This Row],[VALUE]])</f>
        <v>-130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SENSEX2552079000PE</v>
      </c>
      <c r="AJ4463" t="str">
        <f>IF(RIGHT(MIS[[#This Row],[Main/Hedge]],4)="MAIN","MAIN","HEDGE")</f>
        <v>HEDGE</v>
      </c>
      <c r="AK4463" t="str" cm="1">
        <f t="array" ref="AK4463">_xlfn._xlws.FILTER(Table4[Column1],ISNUMBER(SEARCH(Table4[Column1],MIS[[#This Row],[OrderUniqueIdentifier]])),"")</f>
        <v>XYT</v>
      </c>
      <c r="AL4463" t="str">
        <f>MIS[[#This Row],[Broker]]</f>
        <v>MO</v>
      </c>
      <c r="AM4463" t="str">
        <f>MIS[[#This Row],[ClientID]]</f>
        <v>OMDLAS1223</v>
      </c>
    </row>
    <row r="4464" spans="1:39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3.7</v>
      </c>
      <c r="AE4464">
        <f>MIS[[#This Row],[OrderAverageTradedPrice]]*MIS[[#This Row],[OrderQuantity]]</f>
        <v>99</v>
      </c>
      <c r="AF4464">
        <f>MIS[[#This Row],[LTP]]*MIS[[#This Row],[OrderQuantity]]</f>
        <v>74</v>
      </c>
      <c r="AG4464">
        <f>IF(MIS[[#This Row],[OrderSide]]="SELL",MIS[[#This Row],[VALUE]]-MIS[[#This Row],[LIVE_VALUE]],MIS[[#This Row],[LIVE_VALUE]]-MIS[[#This Row],[VALUE]])</f>
        <v>-25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SENSEX2552085400CE</v>
      </c>
      <c r="AJ4464" t="str">
        <f>IF(RIGHT(MIS[[#This Row],[Main/Hedge]],4)="MAIN","MAIN","HEDGE")</f>
        <v>HEDGE</v>
      </c>
      <c r="AK4464" t="str" cm="1">
        <f t="array" ref="AK4464">_xlfn._xlws.FILTER(Table4[Column1],ISNUMBER(SEARCH(Table4[Column1],MIS[[#This Row],[OrderUniqueIdentifier]])),"")</f>
        <v>XYT</v>
      </c>
      <c r="AL4464" t="str">
        <f>MIS[[#This Row],[Broker]]</f>
        <v>MO</v>
      </c>
      <c r="AM4464" t="str">
        <f>MIS[[#This Row],[ClientID]]</f>
        <v>OMDLAS1230</v>
      </c>
    </row>
    <row r="4465" spans="1:39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5.15</v>
      </c>
      <c r="AE4465">
        <f>MIS[[#This Row],[OrderAverageTradedPrice]]*MIS[[#This Row],[OrderQuantity]]</f>
        <v>168</v>
      </c>
      <c r="AF4465">
        <f>MIS[[#This Row],[LTP]]*MIS[[#This Row],[OrderQuantity]]</f>
        <v>103</v>
      </c>
      <c r="AG4465">
        <f>IF(MIS[[#This Row],[OrderSide]]="SELL",MIS[[#This Row],[VALUE]]-MIS[[#This Row],[LIVE_VALUE]],MIS[[#This Row],[LIVE_VALUE]]-MIS[[#This Row],[VALUE]])</f>
        <v>-65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SENSEX2552079000PE</v>
      </c>
      <c r="AJ4465" t="str">
        <f>IF(RIGHT(MIS[[#This Row],[Main/Hedge]],4)="MAIN","MAIN","HEDGE")</f>
        <v>HEDGE</v>
      </c>
      <c r="AK4465" t="str" cm="1">
        <f t="array" ref="AK4465">_xlfn._xlws.FILTER(Table4[Column1],ISNUMBER(SEARCH(Table4[Column1],MIS[[#This Row],[OrderUniqueIdentifier]])),"")</f>
        <v>XYT</v>
      </c>
      <c r="AL4465" t="str">
        <f>MIS[[#This Row],[Broker]]</f>
        <v>MO</v>
      </c>
      <c r="AM4465" t="str">
        <f>MIS[[#This Row],[ClientID]]</f>
        <v>OMDLAS1230</v>
      </c>
    </row>
    <row r="4466" spans="1:39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3.7</v>
      </c>
      <c r="AE4466">
        <f>MIS[[#This Row],[OrderAverageTradedPrice]]*MIS[[#This Row],[OrderQuantity]]</f>
        <v>100</v>
      </c>
      <c r="AF4466">
        <f>MIS[[#This Row],[LTP]]*MIS[[#This Row],[OrderQuantity]]</f>
        <v>74</v>
      </c>
      <c r="AG4466">
        <f>IF(MIS[[#This Row],[OrderSide]]="SELL",MIS[[#This Row],[VALUE]]-MIS[[#This Row],[LIVE_VALUE]],MIS[[#This Row],[LIVE_VALUE]]-MIS[[#This Row],[VALUE]])</f>
        <v>-26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SENSEX2552085400CE</v>
      </c>
      <c r="AJ4466" t="str">
        <f>IF(RIGHT(MIS[[#This Row],[Main/Hedge]],4)="MAIN","MAIN","HEDGE")</f>
        <v>HEDGE</v>
      </c>
      <c r="AK4466" t="str" cm="1">
        <f t="array" ref="AK4466">_xlfn._xlws.FILTER(Table4[Column1],ISNUMBER(SEARCH(Table4[Column1],MIS[[#This Row],[OrderUniqueIdentifier]])),"")</f>
        <v>XYT</v>
      </c>
      <c r="AL4466" t="str">
        <f>MIS[[#This Row],[Broker]]</f>
        <v>AR</v>
      </c>
      <c r="AM4466" t="str">
        <f>MIS[[#This Row],[ClientID]]</f>
        <v>GDL1R112</v>
      </c>
    </row>
    <row r="4467" spans="1:39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3.7</v>
      </c>
      <c r="AE4467">
        <f>MIS[[#This Row],[OrderAverageTradedPrice]]*MIS[[#This Row],[OrderQuantity]]</f>
        <v>600</v>
      </c>
      <c r="AF4467">
        <f>MIS[[#This Row],[LTP]]*MIS[[#This Row],[OrderQuantity]]</f>
        <v>444</v>
      </c>
      <c r="AG4467">
        <f>IF(MIS[[#This Row],[OrderSide]]="SELL",MIS[[#This Row],[VALUE]]-MIS[[#This Row],[LIVE_VALUE]],MIS[[#This Row],[LIVE_VALUE]]-MIS[[#This Row],[VALUE]])</f>
        <v>-156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SENSEX2552085400CE</v>
      </c>
      <c r="AJ4467" t="str">
        <f>IF(RIGHT(MIS[[#This Row],[Main/Hedge]],4)="MAIN","MAIN","HEDGE")</f>
        <v>HEDGE</v>
      </c>
      <c r="AK4467" t="str" cm="1">
        <f t="array" ref="AK4467">_xlfn._xlws.FILTER(Table4[Column1],ISNUMBER(SEARCH(Table4[Column1],MIS[[#This Row],[OrderUniqueIdentifier]])),"")</f>
        <v>XYT</v>
      </c>
      <c r="AL4467" t="str">
        <f>MIS[[#This Row],[Broker]]</f>
        <v>AR</v>
      </c>
      <c r="AM4467" t="str">
        <f>MIS[[#This Row],[ClientID]]</f>
        <v>GKOHN3R110</v>
      </c>
    </row>
    <row r="4468" spans="1:39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5.15</v>
      </c>
      <c r="AE4468">
        <f>MIS[[#This Row],[OrderAverageTradedPrice]]*MIS[[#This Row],[OrderQuantity]]</f>
        <v>1008</v>
      </c>
      <c r="AF4468">
        <f>MIS[[#This Row],[LTP]]*MIS[[#This Row],[OrderQuantity]]</f>
        <v>618</v>
      </c>
      <c r="AG4468">
        <f>IF(MIS[[#This Row],[OrderSide]]="SELL",MIS[[#This Row],[VALUE]]-MIS[[#This Row],[LIVE_VALUE]],MIS[[#This Row],[LIVE_VALUE]]-MIS[[#This Row],[VALUE]])</f>
        <v>-390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SENSEX2552079000PE</v>
      </c>
      <c r="AJ4468" t="str">
        <f>IF(RIGHT(MIS[[#This Row],[Main/Hedge]],4)="MAIN","MAIN","HEDGE")</f>
        <v>HEDGE</v>
      </c>
      <c r="AK4468" t="str" cm="1">
        <f t="array" ref="AK4468">_xlfn._xlws.FILTER(Table4[Column1],ISNUMBER(SEARCH(Table4[Column1],MIS[[#This Row],[OrderUniqueIdentifier]])),"")</f>
        <v>XYT</v>
      </c>
      <c r="AL4468" t="str">
        <f>MIS[[#This Row],[Broker]]</f>
        <v>AR</v>
      </c>
      <c r="AM4468" t="str">
        <f>MIS[[#This Row],[ClientID]]</f>
        <v>GKOHN3R110</v>
      </c>
    </row>
    <row r="4469" spans="1:39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3.7</v>
      </c>
      <c r="AE4469">
        <f>MIS[[#This Row],[OrderAverageTradedPrice]]*MIS[[#This Row],[OrderQuantity]]</f>
        <v>100</v>
      </c>
      <c r="AF4469">
        <f>MIS[[#This Row],[LTP]]*MIS[[#This Row],[OrderQuantity]]</f>
        <v>74</v>
      </c>
      <c r="AG4469">
        <f>IF(MIS[[#This Row],[OrderSide]]="SELL",MIS[[#This Row],[VALUE]]-MIS[[#This Row],[LIVE_VALUE]],MIS[[#This Row],[LIVE_VALUE]]-MIS[[#This Row],[VALUE]])</f>
        <v>-26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SENSEX2552085400CE</v>
      </c>
      <c r="AJ4469" t="str">
        <f>IF(RIGHT(MIS[[#This Row],[Main/Hedge]],4)="MAIN","MAIN","HEDGE")</f>
        <v>HEDGE</v>
      </c>
      <c r="AK4469" t="str" cm="1">
        <f t="array" ref="AK4469">_xlfn._xlws.FILTER(Table4[Column1],ISNUMBER(SEARCH(Table4[Column1],MIS[[#This Row],[OrderUniqueIdentifier]])),"")</f>
        <v>XYT</v>
      </c>
      <c r="AL4469" t="str">
        <f>MIS[[#This Row],[Broker]]</f>
        <v>AR</v>
      </c>
      <c r="AM4469" t="str">
        <f>MIS[[#This Row],[ClientID]]</f>
        <v>HYD5K129</v>
      </c>
    </row>
    <row r="4470" spans="1:39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3.7</v>
      </c>
      <c r="AE4470">
        <f>MIS[[#This Row],[OrderAverageTradedPrice]]*MIS[[#This Row],[OrderQuantity]]</f>
        <v>200</v>
      </c>
      <c r="AF4470">
        <f>MIS[[#This Row],[LTP]]*MIS[[#This Row],[OrderQuantity]]</f>
        <v>148</v>
      </c>
      <c r="AG4470">
        <f>IF(MIS[[#This Row],[OrderSide]]="SELL",MIS[[#This Row],[VALUE]]-MIS[[#This Row],[LIVE_VALUE]],MIS[[#This Row],[LIVE_VALUE]]-MIS[[#This Row],[VALUE]])</f>
        <v>-52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SENSEX2552085400CE</v>
      </c>
      <c r="AJ4470" t="str">
        <f>IF(RIGHT(MIS[[#This Row],[Main/Hedge]],4)="MAIN","MAIN","HEDGE")</f>
        <v>HEDGE</v>
      </c>
      <c r="AK4470" t="str" cm="1">
        <f t="array" ref="AK4470">_xlfn._xlws.FILTER(Table4[Column1],ISNUMBER(SEARCH(Table4[Column1],MIS[[#This Row],[OrderUniqueIdentifier]])),"")</f>
        <v>XYT</v>
      </c>
      <c r="AL4470" t="str">
        <f>MIS[[#This Row],[Broker]]</f>
        <v>AR</v>
      </c>
      <c r="AM4470" t="str">
        <f>MIS[[#This Row],[ClientID]]</f>
        <v>JPF1A119</v>
      </c>
    </row>
    <row r="4471" spans="1:39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5.15</v>
      </c>
      <c r="AE4471">
        <f>MIS[[#This Row],[OrderAverageTradedPrice]]*MIS[[#This Row],[OrderQuantity]]</f>
        <v>336</v>
      </c>
      <c r="AF4471">
        <f>MIS[[#This Row],[LTP]]*MIS[[#This Row],[OrderQuantity]]</f>
        <v>206</v>
      </c>
      <c r="AG4471">
        <f>IF(MIS[[#This Row],[OrderSide]]="SELL",MIS[[#This Row],[VALUE]]-MIS[[#This Row],[LIVE_VALUE]],MIS[[#This Row],[LIVE_VALUE]]-MIS[[#This Row],[VALUE]])</f>
        <v>-130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SENSEX2552079000PE</v>
      </c>
      <c r="AJ4471" t="str">
        <f>IF(RIGHT(MIS[[#This Row],[Main/Hedge]],4)="MAIN","MAIN","HEDGE")</f>
        <v>HEDGE</v>
      </c>
      <c r="AK4471" t="str" cm="1">
        <f t="array" ref="AK4471">_xlfn._xlws.FILTER(Table4[Column1],ISNUMBER(SEARCH(Table4[Column1],MIS[[#This Row],[OrderUniqueIdentifier]])),"")</f>
        <v>XYT</v>
      </c>
      <c r="AL4471" t="str">
        <f>MIS[[#This Row],[Broker]]</f>
        <v>AR</v>
      </c>
      <c r="AM4471" t="str">
        <f>MIS[[#This Row],[ClientID]]</f>
        <v>JPF1A119</v>
      </c>
    </row>
    <row r="4472" spans="1:39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5.15</v>
      </c>
      <c r="AE4472">
        <f>MIS[[#This Row],[OrderAverageTradedPrice]]*MIS[[#This Row],[OrderQuantity]]</f>
        <v>1008</v>
      </c>
      <c r="AF4472">
        <f>MIS[[#This Row],[LTP]]*MIS[[#This Row],[OrderQuantity]]</f>
        <v>618</v>
      </c>
      <c r="AG4472">
        <f>IF(MIS[[#This Row],[OrderSide]]="SELL",MIS[[#This Row],[VALUE]]-MIS[[#This Row],[LIVE_VALUE]],MIS[[#This Row],[LIVE_VALUE]]-MIS[[#This Row],[VALUE]])</f>
        <v>-390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SENSEX2552079000PE</v>
      </c>
      <c r="AJ4472" t="str">
        <f>IF(RIGHT(MIS[[#This Row],[Main/Hedge]],4)="MAIN","MAIN","HEDGE")</f>
        <v>HEDGE</v>
      </c>
      <c r="AK4472" t="str" cm="1">
        <f t="array" ref="AK4472">_xlfn._xlws.FILTER(Table4[Column1],ISNUMBER(SEARCH(Table4[Column1],MIS[[#This Row],[OrderUniqueIdentifier]])),"")</f>
        <v>XYT</v>
      </c>
      <c r="AL4472" t="str">
        <f>MIS[[#This Row],[Broker]]</f>
        <v>AR</v>
      </c>
      <c r="AM4472" t="str">
        <f>MIS[[#This Row],[ClientID]]</f>
        <v>JPF1A197</v>
      </c>
    </row>
    <row r="4473" spans="1:39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3.7</v>
      </c>
      <c r="AE4473">
        <f>MIS[[#This Row],[OrderAverageTradedPrice]]*MIS[[#This Row],[OrderQuantity]]</f>
        <v>300</v>
      </c>
      <c r="AF4473">
        <f>MIS[[#This Row],[LTP]]*MIS[[#This Row],[OrderQuantity]]</f>
        <v>222</v>
      </c>
      <c r="AG4473">
        <f>IF(MIS[[#This Row],[OrderSide]]="SELL",MIS[[#This Row],[VALUE]]-MIS[[#This Row],[LIVE_VALUE]],MIS[[#This Row],[LIVE_VALUE]]-MIS[[#This Row],[VALUE]])</f>
        <v>-78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SENSEX2552085400CE</v>
      </c>
      <c r="AJ4473" t="str">
        <f>IF(RIGHT(MIS[[#This Row],[Main/Hedge]],4)="MAIN","MAIN","HEDGE")</f>
        <v>HEDGE</v>
      </c>
      <c r="AK4473" t="str" cm="1">
        <f t="array" ref="AK4473">_xlfn._xlws.FILTER(Table4[Column1],ISNUMBER(SEARCH(Table4[Column1],MIS[[#This Row],[OrderUniqueIdentifier]])),"")</f>
        <v>XYT</v>
      </c>
      <c r="AL4473" t="str">
        <f>MIS[[#This Row],[Broker]]</f>
        <v>AR</v>
      </c>
      <c r="AM4473" t="str">
        <f>MIS[[#This Row],[ClientID]]</f>
        <v>JPF1C156</v>
      </c>
    </row>
    <row r="4474" spans="1:39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3.7</v>
      </c>
      <c r="AE4474">
        <f>MIS[[#This Row],[OrderAverageTradedPrice]]*MIS[[#This Row],[OrderQuantity]]</f>
        <v>300</v>
      </c>
      <c r="AF4474">
        <f>MIS[[#This Row],[LTP]]*MIS[[#This Row],[OrderQuantity]]</f>
        <v>222</v>
      </c>
      <c r="AG4474">
        <f>IF(MIS[[#This Row],[OrderSide]]="SELL",MIS[[#This Row],[VALUE]]-MIS[[#This Row],[LIVE_VALUE]],MIS[[#This Row],[LIVE_VALUE]]-MIS[[#This Row],[VALUE]])</f>
        <v>-78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SENSEX2552085400CE</v>
      </c>
      <c r="AJ4474" t="str">
        <f>IF(RIGHT(MIS[[#This Row],[Main/Hedge]],4)="MAIN","MAIN","HEDGE")</f>
        <v>HEDGE</v>
      </c>
      <c r="AK4474" t="str" cm="1">
        <f t="array" ref="AK4474">_xlfn._xlws.FILTER(Table4[Column1],ISNUMBER(SEARCH(Table4[Column1],MIS[[#This Row],[OrderUniqueIdentifier]])),"")</f>
        <v>XYT</v>
      </c>
      <c r="AL4474" t="str">
        <f>MIS[[#This Row],[Broker]]</f>
        <v>AR</v>
      </c>
      <c r="AM4474" t="str">
        <f>MIS[[#This Row],[ClientID]]</f>
        <v>JPF1H158</v>
      </c>
    </row>
    <row r="4475" spans="1:39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3.7</v>
      </c>
      <c r="AE4475">
        <f>MIS[[#This Row],[OrderAverageTradedPrice]]*MIS[[#This Row],[OrderQuantity]]</f>
        <v>100</v>
      </c>
      <c r="AF4475">
        <f>MIS[[#This Row],[LTP]]*MIS[[#This Row],[OrderQuantity]]</f>
        <v>74</v>
      </c>
      <c r="AG4475">
        <f>IF(MIS[[#This Row],[OrderSide]]="SELL",MIS[[#This Row],[VALUE]]-MIS[[#This Row],[LIVE_VALUE]],MIS[[#This Row],[LIVE_VALUE]]-MIS[[#This Row],[VALUE]])</f>
        <v>-26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SENSEX2552085400CE</v>
      </c>
      <c r="AJ4475" t="str">
        <f>IF(RIGHT(MIS[[#This Row],[Main/Hedge]],4)="MAIN","MAIN","HEDGE")</f>
        <v>HEDGE</v>
      </c>
      <c r="AK4475" t="str" cm="1">
        <f t="array" ref="AK4475">_xlfn._xlws.FILTER(Table4[Column1],ISNUMBER(SEARCH(Table4[Column1],MIS[[#This Row],[OrderUniqueIdentifier]])),"")</f>
        <v>XYT</v>
      </c>
      <c r="AL4475" t="str">
        <f>MIS[[#This Row],[Broker]]</f>
        <v>AR</v>
      </c>
      <c r="AM4475" t="str">
        <f>MIS[[#This Row],[ClientID]]</f>
        <v>JPF1L103</v>
      </c>
    </row>
    <row r="4476" spans="1:39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5.15</v>
      </c>
      <c r="AE4476">
        <f>MIS[[#This Row],[OrderAverageTradedPrice]]*MIS[[#This Row],[OrderQuantity]]</f>
        <v>168</v>
      </c>
      <c r="AF4476">
        <f>MIS[[#This Row],[LTP]]*MIS[[#This Row],[OrderQuantity]]</f>
        <v>103</v>
      </c>
      <c r="AG4476">
        <f>IF(MIS[[#This Row],[OrderSide]]="SELL",MIS[[#This Row],[VALUE]]-MIS[[#This Row],[LIVE_VALUE]],MIS[[#This Row],[LIVE_VALUE]]-MIS[[#This Row],[VALUE]])</f>
        <v>-65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SENSEX2552079000PE</v>
      </c>
      <c r="AJ4476" t="str">
        <f>IF(RIGHT(MIS[[#This Row],[Main/Hedge]],4)="MAIN","MAIN","HEDGE")</f>
        <v>HEDGE</v>
      </c>
      <c r="AK4476" t="str" cm="1">
        <f t="array" ref="AK4476">_xlfn._xlws.FILTER(Table4[Column1],ISNUMBER(SEARCH(Table4[Column1],MIS[[#This Row],[OrderUniqueIdentifier]])),"")</f>
        <v>XYT</v>
      </c>
      <c r="AL4476" t="str">
        <f>MIS[[#This Row],[Broker]]</f>
        <v>AR</v>
      </c>
      <c r="AM4476" t="str">
        <f>MIS[[#This Row],[ClientID]]</f>
        <v>JPF1L103</v>
      </c>
    </row>
    <row r="4477" spans="1:39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5.15</v>
      </c>
      <c r="AE4477">
        <f>MIS[[#This Row],[OrderAverageTradedPrice]]*MIS[[#This Row],[OrderQuantity]]</f>
        <v>168</v>
      </c>
      <c r="AF4477">
        <f>MIS[[#This Row],[LTP]]*MIS[[#This Row],[OrderQuantity]]</f>
        <v>103</v>
      </c>
      <c r="AG4477">
        <f>IF(MIS[[#This Row],[OrderSide]]="SELL",MIS[[#This Row],[VALUE]]-MIS[[#This Row],[LIVE_VALUE]],MIS[[#This Row],[LIVE_VALUE]]-MIS[[#This Row],[VALUE]])</f>
        <v>-65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SENSEX2552079000PE</v>
      </c>
      <c r="AJ4477" t="str">
        <f>IF(RIGHT(MIS[[#This Row],[Main/Hedge]],4)="MAIN","MAIN","HEDGE")</f>
        <v>HEDGE</v>
      </c>
      <c r="AK4477" t="str" cm="1">
        <f t="array" ref="AK4477">_xlfn._xlws.FILTER(Table4[Column1],ISNUMBER(SEARCH(Table4[Column1],MIS[[#This Row],[OrderUniqueIdentifier]])),"")</f>
        <v>XYT</v>
      </c>
      <c r="AL4477" t="str">
        <f>MIS[[#This Row],[Broker]]</f>
        <v>AR</v>
      </c>
      <c r="AM4477" t="str">
        <f>MIS[[#This Row],[ClientID]]</f>
        <v>JPF1N173</v>
      </c>
    </row>
    <row r="4478" spans="1:39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5.15</v>
      </c>
      <c r="AE4478">
        <f>MIS[[#This Row],[OrderAverageTradedPrice]]*MIS[[#This Row],[OrderQuantity]]</f>
        <v>168</v>
      </c>
      <c r="AF4478">
        <f>MIS[[#This Row],[LTP]]*MIS[[#This Row],[OrderQuantity]]</f>
        <v>103</v>
      </c>
      <c r="AG4478">
        <f>IF(MIS[[#This Row],[OrderSide]]="SELL",MIS[[#This Row],[VALUE]]-MIS[[#This Row],[LIVE_VALUE]],MIS[[#This Row],[LIVE_VALUE]]-MIS[[#This Row],[VALUE]])</f>
        <v>-65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SENSEX2552079000PE</v>
      </c>
      <c r="AJ4478" t="str">
        <f>IF(RIGHT(MIS[[#This Row],[Main/Hedge]],4)="MAIN","MAIN","HEDGE")</f>
        <v>HEDGE</v>
      </c>
      <c r="AK4478" t="str" cm="1">
        <f t="array" ref="AK4478">_xlfn._xlws.FILTER(Table4[Column1],ISNUMBER(SEARCH(Table4[Column1],MIS[[#This Row],[OrderUniqueIdentifier]])),"")</f>
        <v>XYT</v>
      </c>
      <c r="AL4478" t="str">
        <f>MIS[[#This Row],[Broker]]</f>
        <v>AR</v>
      </c>
      <c r="AM4478" t="str">
        <f>MIS[[#This Row],[ClientID]]</f>
        <v>JPF1P165</v>
      </c>
    </row>
    <row r="4479" spans="1:39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5.15</v>
      </c>
      <c r="AE4479">
        <f>MIS[[#This Row],[OrderAverageTradedPrice]]*MIS[[#This Row],[OrderQuantity]]</f>
        <v>1008</v>
      </c>
      <c r="AF4479">
        <f>MIS[[#This Row],[LTP]]*MIS[[#This Row],[OrderQuantity]]</f>
        <v>618</v>
      </c>
      <c r="AG4479">
        <f>IF(MIS[[#This Row],[OrderSide]]="SELL",MIS[[#This Row],[VALUE]]-MIS[[#This Row],[LIVE_VALUE]],MIS[[#This Row],[LIVE_VALUE]]-MIS[[#This Row],[VALUE]])</f>
        <v>-390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SENSEX2552079000PE</v>
      </c>
      <c r="AJ4479" t="str">
        <f>IF(RIGHT(MIS[[#This Row],[Main/Hedge]],4)="MAIN","MAIN","HEDGE")</f>
        <v>HEDGE</v>
      </c>
      <c r="AK4479" t="str" cm="1">
        <f t="array" ref="AK4479">_xlfn._xlws.FILTER(Table4[Column1],ISNUMBER(SEARCH(Table4[Column1],MIS[[#This Row],[OrderUniqueIdentifier]])),"")</f>
        <v>XYT</v>
      </c>
      <c r="AL4479" t="str">
        <f>MIS[[#This Row],[Broker]]</f>
        <v>AR</v>
      </c>
      <c r="AM4479" t="str">
        <f>MIS[[#This Row],[ClientID]]</f>
        <v>JPF1R197</v>
      </c>
    </row>
    <row r="4480" spans="1:39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3.7</v>
      </c>
      <c r="AE4480">
        <f>MIS[[#This Row],[OrderAverageTradedPrice]]*MIS[[#This Row],[OrderQuantity]]</f>
        <v>100</v>
      </c>
      <c r="AF4480">
        <f>MIS[[#This Row],[LTP]]*MIS[[#This Row],[OrderQuantity]]</f>
        <v>74</v>
      </c>
      <c r="AG4480">
        <f>IF(MIS[[#This Row],[OrderSide]]="SELL",MIS[[#This Row],[VALUE]]-MIS[[#This Row],[LIVE_VALUE]],MIS[[#This Row],[LIVE_VALUE]]-MIS[[#This Row],[VALUE]])</f>
        <v>-26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SENSEX2552085400CE</v>
      </c>
      <c r="AJ4480" t="str">
        <f>IF(RIGHT(MIS[[#This Row],[Main/Hedge]],4)="MAIN","MAIN","HEDGE")</f>
        <v>HEDGE</v>
      </c>
      <c r="AK4480" t="str" cm="1">
        <f t="array" ref="AK4480">_xlfn._xlws.FILTER(Table4[Column1],ISNUMBER(SEARCH(Table4[Column1],MIS[[#This Row],[OrderUniqueIdentifier]])),"")</f>
        <v>XYT</v>
      </c>
      <c r="AL4480" t="str">
        <f>MIS[[#This Row],[Broker]]</f>
        <v>AR</v>
      </c>
      <c r="AM4480" t="str">
        <f>MIS[[#This Row],[ClientID]]</f>
        <v>JPF1R205</v>
      </c>
    </row>
    <row r="4481" spans="1:39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5.15</v>
      </c>
      <c r="AE4481">
        <f>MIS[[#This Row],[OrderAverageTradedPrice]]*MIS[[#This Row],[OrderQuantity]]</f>
        <v>840</v>
      </c>
      <c r="AF4481">
        <f>MIS[[#This Row],[LTP]]*MIS[[#This Row],[OrderQuantity]]</f>
        <v>515</v>
      </c>
      <c r="AG4481">
        <f>IF(MIS[[#This Row],[OrderSide]]="SELL",MIS[[#This Row],[VALUE]]-MIS[[#This Row],[LIVE_VALUE]],MIS[[#This Row],[LIVE_VALUE]]-MIS[[#This Row],[VALUE]])</f>
        <v>-325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SENSEX2552079000PE</v>
      </c>
      <c r="AJ4481" t="str">
        <f>IF(RIGHT(MIS[[#This Row],[Main/Hedge]],4)="MAIN","MAIN","HEDGE")</f>
        <v>HEDGE</v>
      </c>
      <c r="AK4481" t="str" cm="1">
        <f t="array" ref="AK4481">_xlfn._xlws.FILTER(Table4[Column1],ISNUMBER(SEARCH(Table4[Column1],MIS[[#This Row],[OrderUniqueIdentifier]])),"")</f>
        <v>XYT</v>
      </c>
      <c r="AL4481" t="str">
        <f>MIS[[#This Row],[Broker]]</f>
        <v>AR</v>
      </c>
      <c r="AM4481" t="str">
        <f>MIS[[#This Row],[ClientID]]</f>
        <v>JPF1S132</v>
      </c>
    </row>
    <row r="4482" spans="1:39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5.15</v>
      </c>
      <c r="AE4482">
        <f>MIS[[#This Row],[OrderAverageTradedPrice]]*MIS[[#This Row],[OrderQuantity]]</f>
        <v>672</v>
      </c>
      <c r="AF4482">
        <f>MIS[[#This Row],[LTP]]*MIS[[#This Row],[OrderQuantity]]</f>
        <v>412</v>
      </c>
      <c r="AG4482">
        <f>IF(MIS[[#This Row],[OrderSide]]="SELL",MIS[[#This Row],[VALUE]]-MIS[[#This Row],[LIVE_VALUE]],MIS[[#This Row],[LIVE_VALUE]]-MIS[[#This Row],[VALUE]])</f>
        <v>-260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SENSEX2552079000PE</v>
      </c>
      <c r="AJ4482" t="str">
        <f>IF(RIGHT(MIS[[#This Row],[Main/Hedge]],4)="MAIN","MAIN","HEDGE")</f>
        <v>HEDGE</v>
      </c>
      <c r="AK4482" t="str" cm="1">
        <f t="array" ref="AK4482">_xlfn._xlws.FILTER(Table4[Column1],ISNUMBER(SEARCH(Table4[Column1],MIS[[#This Row],[OrderUniqueIdentifier]])),"")</f>
        <v>XYT</v>
      </c>
      <c r="AL4482" t="str">
        <f>MIS[[#This Row],[Broker]]</f>
        <v>AR</v>
      </c>
      <c r="AM4482" t="str">
        <f>MIS[[#This Row],[ClientID]]</f>
        <v>JPF1S215</v>
      </c>
    </row>
    <row r="4483" spans="1:39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5.15</v>
      </c>
      <c r="AE4483">
        <f>MIS[[#This Row],[OrderAverageTradedPrice]]*MIS[[#This Row],[OrderQuantity]]</f>
        <v>168</v>
      </c>
      <c r="AF4483">
        <f>MIS[[#This Row],[LTP]]*MIS[[#This Row],[OrderQuantity]]</f>
        <v>103</v>
      </c>
      <c r="AG4483">
        <f>IF(MIS[[#This Row],[OrderSide]]="SELL",MIS[[#This Row],[VALUE]]-MIS[[#This Row],[LIVE_VALUE]],MIS[[#This Row],[LIVE_VALUE]]-MIS[[#This Row],[VALUE]])</f>
        <v>-65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SENSEX2552079000PE</v>
      </c>
      <c r="AJ4483" t="str">
        <f>IF(RIGHT(MIS[[#This Row],[Main/Hedge]],4)="MAIN","MAIN","HEDGE")</f>
        <v>HEDGE</v>
      </c>
      <c r="AK4483" t="str" cm="1">
        <f t="array" ref="AK4483">_xlfn._xlws.FILTER(Table4[Column1],ISNUMBER(SEARCH(Table4[Column1],MIS[[#This Row],[OrderUniqueIdentifier]])),"")</f>
        <v>XYT</v>
      </c>
      <c r="AL4483" t="str">
        <f>MIS[[#This Row],[Broker]]</f>
        <v>AR</v>
      </c>
      <c r="AM4483" t="str">
        <f>MIS[[#This Row],[ClientID]]</f>
        <v>JPF1S233</v>
      </c>
    </row>
    <row r="4484" spans="1:39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3.7</v>
      </c>
      <c r="AE4484">
        <f>MIS[[#This Row],[OrderAverageTradedPrice]]*MIS[[#This Row],[OrderQuantity]]</f>
        <v>100</v>
      </c>
      <c r="AF4484">
        <f>MIS[[#This Row],[LTP]]*MIS[[#This Row],[OrderQuantity]]</f>
        <v>74</v>
      </c>
      <c r="AG4484">
        <f>IF(MIS[[#This Row],[OrderSide]]="SELL",MIS[[#This Row],[VALUE]]-MIS[[#This Row],[LIVE_VALUE]],MIS[[#This Row],[LIVE_VALUE]]-MIS[[#This Row],[VALUE]])</f>
        <v>-26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SENSEX2552085400CE</v>
      </c>
      <c r="AJ4484" t="str">
        <f>IF(RIGHT(MIS[[#This Row],[Main/Hedge]],4)="MAIN","MAIN","HEDGE")</f>
        <v>HEDGE</v>
      </c>
      <c r="AK4484" t="str" cm="1">
        <f t="array" ref="AK4484">_xlfn._xlws.FILTER(Table4[Column1],ISNUMBER(SEARCH(Table4[Column1],MIS[[#This Row],[OrderUniqueIdentifier]])),"")</f>
        <v>XYT</v>
      </c>
      <c r="AL4484" t="str">
        <f>MIS[[#This Row],[Broker]]</f>
        <v>AR</v>
      </c>
      <c r="AM4484" t="str">
        <f>MIS[[#This Row],[ClientID]]</f>
        <v>JPF1S241</v>
      </c>
    </row>
    <row r="4485" spans="1:39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5.15</v>
      </c>
      <c r="AE4485">
        <f>MIS[[#This Row],[OrderAverageTradedPrice]]*MIS[[#This Row],[OrderQuantity]]</f>
        <v>168</v>
      </c>
      <c r="AF4485">
        <f>MIS[[#This Row],[LTP]]*MIS[[#This Row],[OrderQuantity]]</f>
        <v>103</v>
      </c>
      <c r="AG4485">
        <f>IF(MIS[[#This Row],[OrderSide]]="SELL",MIS[[#This Row],[VALUE]]-MIS[[#This Row],[LIVE_VALUE]],MIS[[#This Row],[LIVE_VALUE]]-MIS[[#This Row],[VALUE]])</f>
        <v>-65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SENSEX2552079000PE</v>
      </c>
      <c r="AJ4485" t="str">
        <f>IF(RIGHT(MIS[[#This Row],[Main/Hedge]],4)="MAIN","MAIN","HEDGE")</f>
        <v>HEDGE</v>
      </c>
      <c r="AK4485" t="str" cm="1">
        <f t="array" ref="AK4485">_xlfn._xlws.FILTER(Table4[Column1],ISNUMBER(SEARCH(Table4[Column1],MIS[[#This Row],[OrderUniqueIdentifier]])),"")</f>
        <v>XYT</v>
      </c>
      <c r="AL4485" t="str">
        <f>MIS[[#This Row],[Broker]]</f>
        <v>AR</v>
      </c>
      <c r="AM4485" t="str">
        <f>MIS[[#This Row],[ClientID]]</f>
        <v>JPF1S241</v>
      </c>
    </row>
    <row r="4486" spans="1:39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5.15</v>
      </c>
      <c r="AE4486">
        <f>MIS[[#This Row],[OrderAverageTradedPrice]]*MIS[[#This Row],[OrderQuantity]]</f>
        <v>168</v>
      </c>
      <c r="AF4486">
        <f>MIS[[#This Row],[LTP]]*MIS[[#This Row],[OrderQuantity]]</f>
        <v>103</v>
      </c>
      <c r="AG4486">
        <f>IF(MIS[[#This Row],[OrderSide]]="SELL",MIS[[#This Row],[VALUE]]-MIS[[#This Row],[LIVE_VALUE]],MIS[[#This Row],[LIVE_VALUE]]-MIS[[#This Row],[VALUE]])</f>
        <v>-65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SENSEX2552079000PE</v>
      </c>
      <c r="AJ4486" t="str">
        <f>IF(RIGHT(MIS[[#This Row],[Main/Hedge]],4)="MAIN","MAIN","HEDGE")</f>
        <v>HEDGE</v>
      </c>
      <c r="AK4486" t="str" cm="1">
        <f t="array" ref="AK4486">_xlfn._xlws.FILTER(Table4[Column1],ISNUMBER(SEARCH(Table4[Column1],MIS[[#This Row],[OrderUniqueIdentifier]])),"")</f>
        <v>XYT</v>
      </c>
      <c r="AL4486" t="str">
        <f>MIS[[#This Row],[Broker]]</f>
        <v>AR</v>
      </c>
      <c r="AM4486" t="str">
        <f>MIS[[#This Row],[ClientID]]</f>
        <v>JPF1Y102</v>
      </c>
    </row>
    <row r="4487" spans="1:39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3.7</v>
      </c>
      <c r="AE4487">
        <f>MIS[[#This Row],[OrderAverageTradedPrice]]*MIS[[#This Row],[OrderQuantity]]</f>
        <v>200</v>
      </c>
      <c r="AF4487">
        <f>MIS[[#This Row],[LTP]]*MIS[[#This Row],[OrderQuantity]]</f>
        <v>148</v>
      </c>
      <c r="AG4487">
        <f>IF(MIS[[#This Row],[OrderSide]]="SELL",MIS[[#This Row],[VALUE]]-MIS[[#This Row],[LIVE_VALUE]],MIS[[#This Row],[LIVE_VALUE]]-MIS[[#This Row],[VALUE]])</f>
        <v>-52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SENSEX2552085400CE</v>
      </c>
      <c r="AJ4487" t="str">
        <f>IF(RIGHT(MIS[[#This Row],[Main/Hedge]],4)="MAIN","MAIN","HEDGE")</f>
        <v>HEDGE</v>
      </c>
      <c r="AK4487" t="str" cm="1">
        <f t="array" ref="AK4487">_xlfn._xlws.FILTER(Table4[Column1],ISNUMBER(SEARCH(Table4[Column1],MIS[[#This Row],[OrderUniqueIdentifier]])),"")</f>
        <v>XYT</v>
      </c>
      <c r="AL4487" t="str">
        <f>MIS[[#This Row],[Broker]]</f>
        <v>AR</v>
      </c>
      <c r="AM4487" t="str">
        <f>MIS[[#This Row],[ClientID]]</f>
        <v>JPS10M103</v>
      </c>
    </row>
    <row r="4488" spans="1:39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3.7</v>
      </c>
      <c r="AE4488">
        <f>MIS[[#This Row],[OrderAverageTradedPrice]]*MIS[[#This Row],[OrderQuantity]]</f>
        <v>100</v>
      </c>
      <c r="AF4488">
        <f>MIS[[#This Row],[LTP]]*MIS[[#This Row],[OrderQuantity]]</f>
        <v>74</v>
      </c>
      <c r="AG4488">
        <f>IF(MIS[[#This Row],[OrderSide]]="SELL",MIS[[#This Row],[VALUE]]-MIS[[#This Row],[LIVE_VALUE]],MIS[[#This Row],[LIVE_VALUE]]-MIS[[#This Row],[VALUE]])</f>
        <v>-26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SENSEX2552085400CE</v>
      </c>
      <c r="AJ4488" t="str">
        <f>IF(RIGHT(MIS[[#This Row],[Main/Hedge]],4)="MAIN","MAIN","HEDGE")</f>
        <v>HEDGE</v>
      </c>
      <c r="AK4488" t="str" cm="1">
        <f t="array" ref="AK4488">_xlfn._xlws.FILTER(Table4[Column1],ISNUMBER(SEARCH(Table4[Column1],MIS[[#This Row],[OrderUniqueIdentifier]])),"")</f>
        <v>XYT</v>
      </c>
      <c r="AL4488" t="str">
        <f>MIS[[#This Row],[Broker]]</f>
        <v>MO</v>
      </c>
      <c r="AM4488" t="str">
        <f>MIS[[#This Row],[ClientID]]</f>
        <v>OMDLAS1220</v>
      </c>
    </row>
    <row r="4489" spans="1:39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5.15</v>
      </c>
      <c r="AE4489">
        <f>MIS[[#This Row],[OrderAverageTradedPrice]]*MIS[[#This Row],[OrderQuantity]]</f>
        <v>167</v>
      </c>
      <c r="AF4489">
        <f>MIS[[#This Row],[LTP]]*MIS[[#This Row],[OrderQuantity]]</f>
        <v>103</v>
      </c>
      <c r="AG4489">
        <f>IF(MIS[[#This Row],[OrderSide]]="SELL",MIS[[#This Row],[VALUE]]-MIS[[#This Row],[LIVE_VALUE]],MIS[[#This Row],[LIVE_VALUE]]-MIS[[#This Row],[VALUE]])</f>
        <v>-64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SENSEX2552079000PE</v>
      </c>
      <c r="AJ4489" t="str">
        <f>IF(RIGHT(MIS[[#This Row],[Main/Hedge]],4)="MAIN","MAIN","HEDGE")</f>
        <v>HEDGE</v>
      </c>
      <c r="AK4489" t="str" cm="1">
        <f t="array" ref="AK4489">_xlfn._xlws.FILTER(Table4[Column1],ISNUMBER(SEARCH(Table4[Column1],MIS[[#This Row],[OrderUniqueIdentifier]])),"")</f>
        <v>XYT</v>
      </c>
      <c r="AL4489" t="str">
        <f>MIS[[#This Row],[Broker]]</f>
        <v>MO</v>
      </c>
      <c r="AM4489" t="str">
        <f>MIS[[#This Row],[ClientID]]</f>
        <v>OMDLAS1220</v>
      </c>
    </row>
    <row r="4490" spans="1:39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3.7</v>
      </c>
      <c r="AE4490">
        <f>MIS[[#This Row],[OrderAverageTradedPrice]]*MIS[[#This Row],[OrderQuantity]]</f>
        <v>100</v>
      </c>
      <c r="AF4490">
        <f>MIS[[#This Row],[LTP]]*MIS[[#This Row],[OrderQuantity]]</f>
        <v>74</v>
      </c>
      <c r="AG4490">
        <f>IF(MIS[[#This Row],[OrderSide]]="SELL",MIS[[#This Row],[VALUE]]-MIS[[#This Row],[LIVE_VALUE]],MIS[[#This Row],[LIVE_VALUE]]-MIS[[#This Row],[VALUE]])</f>
        <v>-26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SENSEX2552085400CE</v>
      </c>
      <c r="AJ4490" t="str">
        <f>IF(RIGHT(MIS[[#This Row],[Main/Hedge]],4)="MAIN","MAIN","HEDGE")</f>
        <v>HEDGE</v>
      </c>
      <c r="AK4490" t="str" cm="1">
        <f t="array" ref="AK4490">_xlfn._xlws.FILTER(Table4[Column1],ISNUMBER(SEARCH(Table4[Column1],MIS[[#This Row],[OrderUniqueIdentifier]])),"")</f>
        <v>XYT</v>
      </c>
      <c r="AL4490" t="str">
        <f>MIS[[#This Row],[Broker]]</f>
        <v>MO</v>
      </c>
      <c r="AM4490" t="str">
        <f>MIS[[#This Row],[ClientID]]</f>
        <v>OMDLAS1234</v>
      </c>
    </row>
    <row r="4491" spans="1:39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5.15</v>
      </c>
      <c r="AE4491">
        <f>MIS[[#This Row],[OrderAverageTradedPrice]]*MIS[[#This Row],[OrderQuantity]]</f>
        <v>168</v>
      </c>
      <c r="AF4491">
        <f>MIS[[#This Row],[LTP]]*MIS[[#This Row],[OrderQuantity]]</f>
        <v>103</v>
      </c>
      <c r="AG4491">
        <f>IF(MIS[[#This Row],[OrderSide]]="SELL",MIS[[#This Row],[VALUE]]-MIS[[#This Row],[LIVE_VALUE]],MIS[[#This Row],[LIVE_VALUE]]-MIS[[#This Row],[VALUE]])</f>
        <v>-65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SENSEX2552079000PE</v>
      </c>
      <c r="AJ4491" t="str">
        <f>IF(RIGHT(MIS[[#This Row],[Main/Hedge]],4)="MAIN","MAIN","HEDGE")</f>
        <v>HEDGE</v>
      </c>
      <c r="AK4491" t="str" cm="1">
        <f t="array" ref="AK4491">_xlfn._xlws.FILTER(Table4[Column1],ISNUMBER(SEARCH(Table4[Column1],MIS[[#This Row],[OrderUniqueIdentifier]])),"")</f>
        <v>XYT</v>
      </c>
      <c r="AL4491" t="str">
        <f>MIS[[#This Row],[Broker]]</f>
        <v>MO</v>
      </c>
      <c r="AM4491" t="str">
        <f>MIS[[#This Row],[ClientID]]</f>
        <v>OMDLAS1234</v>
      </c>
    </row>
    <row r="4492" spans="1:39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5.15</v>
      </c>
      <c r="AE4492">
        <f>MIS[[#This Row],[OrderAverageTradedPrice]]*MIS[[#This Row],[OrderQuantity]]</f>
        <v>168</v>
      </c>
      <c r="AF4492">
        <f>MIS[[#This Row],[LTP]]*MIS[[#This Row],[OrderQuantity]]</f>
        <v>103</v>
      </c>
      <c r="AG4492">
        <f>IF(MIS[[#This Row],[OrderSide]]="SELL",MIS[[#This Row],[VALUE]]-MIS[[#This Row],[LIVE_VALUE]],MIS[[#This Row],[LIVE_VALUE]]-MIS[[#This Row],[VALUE]])</f>
        <v>-65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SENSEX2552079000PE</v>
      </c>
      <c r="AJ4492" t="str">
        <f>IF(RIGHT(MIS[[#This Row],[Main/Hedge]],4)="MAIN","MAIN","HEDGE")</f>
        <v>HEDGE</v>
      </c>
      <c r="AK4492" t="str" cm="1">
        <f t="array" ref="AK4492">_xlfn._xlws.FILTER(Table4[Column1],ISNUMBER(SEARCH(Table4[Column1],MIS[[#This Row],[OrderUniqueIdentifier]])),"")</f>
        <v>XYT</v>
      </c>
      <c r="AL4492" t="str">
        <f>MIS[[#This Row],[Broker]]</f>
        <v>AR</v>
      </c>
      <c r="AM4492" t="str">
        <f>MIS[[#This Row],[ClientID]]</f>
        <v>GDL1R112</v>
      </c>
    </row>
    <row r="4493" spans="1:39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3.7</v>
      </c>
      <c r="AE4493">
        <f>MIS[[#This Row],[OrderAverageTradedPrice]]*MIS[[#This Row],[OrderQuantity]]</f>
        <v>100</v>
      </c>
      <c r="AF4493">
        <f>MIS[[#This Row],[LTP]]*MIS[[#This Row],[OrderQuantity]]</f>
        <v>74</v>
      </c>
      <c r="AG4493">
        <f>IF(MIS[[#This Row],[OrderSide]]="SELL",MIS[[#This Row],[VALUE]]-MIS[[#This Row],[LIVE_VALUE]],MIS[[#This Row],[LIVE_VALUE]]-MIS[[#This Row],[VALUE]])</f>
        <v>-26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SENSEX2552085400CE</v>
      </c>
      <c r="AJ4493" t="str">
        <f>IF(RIGHT(MIS[[#This Row],[Main/Hedge]],4)="MAIN","MAIN","HEDGE")</f>
        <v>HEDGE</v>
      </c>
      <c r="AK4493" t="str" cm="1">
        <f t="array" ref="AK4493">_xlfn._xlws.FILTER(Table4[Column1],ISNUMBER(SEARCH(Table4[Column1],MIS[[#This Row],[OrderUniqueIdentifier]])),"")</f>
        <v>XYT</v>
      </c>
      <c r="AL4493" t="str">
        <f>MIS[[#This Row],[Broker]]</f>
        <v>AR</v>
      </c>
      <c r="AM4493" t="str">
        <f>MIS[[#This Row],[ClientID]]</f>
        <v>GDLC2R124</v>
      </c>
    </row>
    <row r="4494" spans="1:39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5.15</v>
      </c>
      <c r="AE4494">
        <f>MIS[[#This Row],[OrderAverageTradedPrice]]*MIS[[#This Row],[OrderQuantity]]</f>
        <v>168</v>
      </c>
      <c r="AF4494">
        <f>MIS[[#This Row],[LTP]]*MIS[[#This Row],[OrderQuantity]]</f>
        <v>103</v>
      </c>
      <c r="AG4494">
        <f>IF(MIS[[#This Row],[OrderSide]]="SELL",MIS[[#This Row],[VALUE]]-MIS[[#This Row],[LIVE_VALUE]],MIS[[#This Row],[LIVE_VALUE]]-MIS[[#This Row],[VALUE]])</f>
        <v>-65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SENSEX2552079000PE</v>
      </c>
      <c r="AJ4494" t="str">
        <f>IF(RIGHT(MIS[[#This Row],[Main/Hedge]],4)="MAIN","MAIN","HEDGE")</f>
        <v>HEDGE</v>
      </c>
      <c r="AK4494" t="str" cm="1">
        <f t="array" ref="AK4494">_xlfn._xlws.FILTER(Table4[Column1],ISNUMBER(SEARCH(Table4[Column1],MIS[[#This Row],[OrderUniqueIdentifier]])),"")</f>
        <v>XYT</v>
      </c>
      <c r="AL4494" t="str">
        <f>MIS[[#This Row],[Broker]]</f>
        <v>AR</v>
      </c>
      <c r="AM4494" t="str">
        <f>MIS[[#This Row],[ClientID]]</f>
        <v>GDLC2R124</v>
      </c>
    </row>
    <row r="4495" spans="1:39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3.7</v>
      </c>
      <c r="AE4495">
        <f>MIS[[#This Row],[OrderAverageTradedPrice]]*MIS[[#This Row],[OrderQuantity]]</f>
        <v>100</v>
      </c>
      <c r="AF4495">
        <f>MIS[[#This Row],[LTP]]*MIS[[#This Row],[OrderQuantity]]</f>
        <v>74</v>
      </c>
      <c r="AG4495">
        <f>IF(MIS[[#This Row],[OrderSide]]="SELL",MIS[[#This Row],[VALUE]]-MIS[[#This Row],[LIVE_VALUE]],MIS[[#This Row],[LIVE_VALUE]]-MIS[[#This Row],[VALUE]])</f>
        <v>-26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SENSEX2552085400CE</v>
      </c>
      <c r="AJ4495" t="str">
        <f>IF(RIGHT(MIS[[#This Row],[Main/Hedge]],4)="MAIN","MAIN","HEDGE")</f>
        <v>HEDGE</v>
      </c>
      <c r="AK4495" t="str" cm="1">
        <f t="array" ref="AK4495">_xlfn._xlws.FILTER(Table4[Column1],ISNUMBER(SEARCH(Table4[Column1],MIS[[#This Row],[OrderUniqueIdentifier]])),"")</f>
        <v>XYT</v>
      </c>
      <c r="AL4495" t="str">
        <f>MIS[[#This Row],[Broker]]</f>
        <v>AR</v>
      </c>
      <c r="AM4495" t="str">
        <f>MIS[[#This Row],[ClientID]]</f>
        <v>GKOHNA327</v>
      </c>
    </row>
    <row r="4496" spans="1:39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3.7</v>
      </c>
      <c r="AE4496">
        <f>MIS[[#This Row],[OrderAverageTradedPrice]]*MIS[[#This Row],[OrderQuantity]]</f>
        <v>100</v>
      </c>
      <c r="AF4496">
        <f>MIS[[#This Row],[LTP]]*MIS[[#This Row],[OrderQuantity]]</f>
        <v>74</v>
      </c>
      <c r="AG4496">
        <f>IF(MIS[[#This Row],[OrderSide]]="SELL",MIS[[#This Row],[VALUE]]-MIS[[#This Row],[LIVE_VALUE]],MIS[[#This Row],[LIVE_VALUE]]-MIS[[#This Row],[VALUE]])</f>
        <v>-26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SENSEX2552085400CE</v>
      </c>
      <c r="AJ4496" t="str">
        <f>IF(RIGHT(MIS[[#This Row],[Main/Hedge]],4)="MAIN","MAIN","HEDGE")</f>
        <v>HEDGE</v>
      </c>
      <c r="AK4496" t="str" cm="1">
        <f t="array" ref="AK4496">_xlfn._xlws.FILTER(Table4[Column1],ISNUMBER(SEARCH(Table4[Column1],MIS[[#This Row],[OrderUniqueIdentifier]])),"")</f>
        <v>XYT</v>
      </c>
      <c r="AL4496" t="str">
        <f>MIS[[#This Row],[Broker]]</f>
        <v>AR</v>
      </c>
      <c r="AM4496" t="str">
        <f>MIS[[#This Row],[ClientID]]</f>
        <v>HOT133</v>
      </c>
    </row>
    <row r="4497" spans="1:39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5.15</v>
      </c>
      <c r="AE4497">
        <f>MIS[[#This Row],[OrderAverageTradedPrice]]*MIS[[#This Row],[OrderQuantity]]</f>
        <v>168</v>
      </c>
      <c r="AF4497">
        <f>MIS[[#This Row],[LTP]]*MIS[[#This Row],[OrderQuantity]]</f>
        <v>103</v>
      </c>
      <c r="AG4497">
        <f>IF(MIS[[#This Row],[OrderSide]]="SELL",MIS[[#This Row],[VALUE]]-MIS[[#This Row],[LIVE_VALUE]],MIS[[#This Row],[LIVE_VALUE]]-MIS[[#This Row],[VALUE]])</f>
        <v>-65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SENSEX2552079000PE</v>
      </c>
      <c r="AJ4497" t="str">
        <f>IF(RIGHT(MIS[[#This Row],[Main/Hedge]],4)="MAIN","MAIN","HEDGE")</f>
        <v>HEDGE</v>
      </c>
      <c r="AK4497" t="str" cm="1">
        <f t="array" ref="AK4497">_xlfn._xlws.FILTER(Table4[Column1],ISNUMBER(SEARCH(Table4[Column1],MIS[[#This Row],[OrderUniqueIdentifier]])),"")</f>
        <v>XYT</v>
      </c>
      <c r="AL4497" t="str">
        <f>MIS[[#This Row],[Broker]]</f>
        <v>AR</v>
      </c>
      <c r="AM4497" t="str">
        <f>MIS[[#This Row],[ClientID]]</f>
        <v>HYD5K129</v>
      </c>
    </row>
    <row r="4498" spans="1:39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3.7</v>
      </c>
      <c r="AE4498">
        <f>MIS[[#This Row],[OrderAverageTradedPrice]]*MIS[[#This Row],[OrderQuantity]]</f>
        <v>100</v>
      </c>
      <c r="AF4498">
        <f>MIS[[#This Row],[LTP]]*MIS[[#This Row],[OrderQuantity]]</f>
        <v>74</v>
      </c>
      <c r="AG4498">
        <f>IF(MIS[[#This Row],[OrderSide]]="SELL",MIS[[#This Row],[VALUE]]-MIS[[#This Row],[LIVE_VALUE]],MIS[[#This Row],[LIVE_VALUE]]-MIS[[#This Row],[VALUE]])</f>
        <v>-26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SENSEX2552085400CE</v>
      </c>
      <c r="AJ4498" t="str">
        <f>IF(RIGHT(MIS[[#This Row],[Main/Hedge]],4)="MAIN","MAIN","HEDGE")</f>
        <v>HEDGE</v>
      </c>
      <c r="AK4498" t="str" cm="1">
        <f t="array" ref="AK4498">_xlfn._xlws.FILTER(Table4[Column1],ISNUMBER(SEARCH(Table4[Column1],MIS[[#This Row],[OrderUniqueIdentifier]])),"")</f>
        <v>XYT</v>
      </c>
      <c r="AL4498" t="str">
        <f>MIS[[#This Row],[Broker]]</f>
        <v>AR</v>
      </c>
      <c r="AM4498" t="str">
        <f>MIS[[#This Row],[ClientID]]</f>
        <v>JPA1043</v>
      </c>
    </row>
    <row r="4499" spans="1:39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5.15</v>
      </c>
      <c r="AE4499">
        <f>MIS[[#This Row],[OrderAverageTradedPrice]]*MIS[[#This Row],[OrderQuantity]]</f>
        <v>504</v>
      </c>
      <c r="AF4499">
        <f>MIS[[#This Row],[LTP]]*MIS[[#This Row],[OrderQuantity]]</f>
        <v>309</v>
      </c>
      <c r="AG4499">
        <f>IF(MIS[[#This Row],[OrderSide]]="SELL",MIS[[#This Row],[VALUE]]-MIS[[#This Row],[LIVE_VALUE]],MIS[[#This Row],[LIVE_VALUE]]-MIS[[#This Row],[VALUE]])</f>
        <v>-195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SENSEX2552079000PE</v>
      </c>
      <c r="AJ4499" t="str">
        <f>IF(RIGHT(MIS[[#This Row],[Main/Hedge]],4)="MAIN","MAIN","HEDGE")</f>
        <v>HEDGE</v>
      </c>
      <c r="AK4499" t="str" cm="1">
        <f t="array" ref="AK4499">_xlfn._xlws.FILTER(Table4[Column1],ISNUMBER(SEARCH(Table4[Column1],MIS[[#This Row],[OrderUniqueIdentifier]])),"")</f>
        <v>XYT</v>
      </c>
      <c r="AL4499" t="str">
        <f>MIS[[#This Row],[Broker]]</f>
        <v>AR</v>
      </c>
      <c r="AM4499" t="str">
        <f>MIS[[#This Row],[ClientID]]</f>
        <v>JPF1C156</v>
      </c>
    </row>
    <row r="4500" spans="1:39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5.15</v>
      </c>
      <c r="AE4500">
        <f>MIS[[#This Row],[OrderAverageTradedPrice]]*MIS[[#This Row],[OrderQuantity]]</f>
        <v>504</v>
      </c>
      <c r="AF4500">
        <f>MIS[[#This Row],[LTP]]*MIS[[#This Row],[OrderQuantity]]</f>
        <v>309</v>
      </c>
      <c r="AG4500">
        <f>IF(MIS[[#This Row],[OrderSide]]="SELL",MIS[[#This Row],[VALUE]]-MIS[[#This Row],[LIVE_VALUE]],MIS[[#This Row],[LIVE_VALUE]]-MIS[[#This Row],[VALUE]])</f>
        <v>-195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SENSEX2552079000PE</v>
      </c>
      <c r="AJ4500" t="str">
        <f>IF(RIGHT(MIS[[#This Row],[Main/Hedge]],4)="MAIN","MAIN","HEDGE")</f>
        <v>HEDGE</v>
      </c>
      <c r="AK4500" t="str" cm="1">
        <f t="array" ref="AK4500">_xlfn._xlws.FILTER(Table4[Column1],ISNUMBER(SEARCH(Table4[Column1],MIS[[#This Row],[OrderUniqueIdentifier]])),"")</f>
        <v>XYT</v>
      </c>
      <c r="AL4500" t="str">
        <f>MIS[[#This Row],[Broker]]</f>
        <v>AR</v>
      </c>
      <c r="AM4500" t="str">
        <f>MIS[[#This Row],[ClientID]]</f>
        <v>JPF1H158</v>
      </c>
    </row>
    <row r="4501" spans="1:39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3.7</v>
      </c>
      <c r="AE4501">
        <f>MIS[[#This Row],[OrderAverageTradedPrice]]*MIS[[#This Row],[OrderQuantity]]</f>
        <v>100</v>
      </c>
      <c r="AF4501">
        <f>MIS[[#This Row],[LTP]]*MIS[[#This Row],[OrderQuantity]]</f>
        <v>74</v>
      </c>
      <c r="AG4501">
        <f>IF(MIS[[#This Row],[OrderSide]]="SELL",MIS[[#This Row],[VALUE]]-MIS[[#This Row],[LIVE_VALUE]],MIS[[#This Row],[LIVE_VALUE]]-MIS[[#This Row],[VALUE]])</f>
        <v>-26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SENSEX2552085400CE</v>
      </c>
      <c r="AJ4501" t="str">
        <f>IF(RIGHT(MIS[[#This Row],[Main/Hedge]],4)="MAIN","MAIN","HEDGE")</f>
        <v>HEDGE</v>
      </c>
      <c r="AK4501" t="str" cm="1">
        <f t="array" ref="AK4501">_xlfn._xlws.FILTER(Table4[Column1],ISNUMBER(SEARCH(Table4[Column1],MIS[[#This Row],[OrderUniqueIdentifier]])),"")</f>
        <v>XYT</v>
      </c>
      <c r="AL4501" t="str">
        <f>MIS[[#This Row],[Broker]]</f>
        <v>AR</v>
      </c>
      <c r="AM4501" t="str">
        <f>MIS[[#This Row],[ClientID]]</f>
        <v>JPF1K172</v>
      </c>
    </row>
    <row r="4502" spans="1:39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5.15</v>
      </c>
      <c r="AE4502">
        <f>MIS[[#This Row],[OrderAverageTradedPrice]]*MIS[[#This Row],[OrderQuantity]]</f>
        <v>168</v>
      </c>
      <c r="AF4502">
        <f>MIS[[#This Row],[LTP]]*MIS[[#This Row],[OrderQuantity]]</f>
        <v>103</v>
      </c>
      <c r="AG4502">
        <f>IF(MIS[[#This Row],[OrderSide]]="SELL",MIS[[#This Row],[VALUE]]-MIS[[#This Row],[LIVE_VALUE]],MIS[[#This Row],[LIVE_VALUE]]-MIS[[#This Row],[VALUE]])</f>
        <v>-65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SENSEX2552079000PE</v>
      </c>
      <c r="AJ4502" t="str">
        <f>IF(RIGHT(MIS[[#This Row],[Main/Hedge]],4)="MAIN","MAIN","HEDGE")</f>
        <v>HEDGE</v>
      </c>
      <c r="AK4502" t="str" cm="1">
        <f t="array" ref="AK4502">_xlfn._xlws.FILTER(Table4[Column1],ISNUMBER(SEARCH(Table4[Column1],MIS[[#This Row],[OrderUniqueIdentifier]])),"")</f>
        <v>XYT</v>
      </c>
      <c r="AL4502" t="str">
        <f>MIS[[#This Row],[Broker]]</f>
        <v>AR</v>
      </c>
      <c r="AM4502" t="str">
        <f>MIS[[#This Row],[ClientID]]</f>
        <v>JPF1K172</v>
      </c>
    </row>
    <row r="4503" spans="1:39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5.15</v>
      </c>
      <c r="AE4503">
        <f>MIS[[#This Row],[OrderAverageTradedPrice]]*MIS[[#This Row],[OrderQuantity]]</f>
        <v>168</v>
      </c>
      <c r="AF4503">
        <f>MIS[[#This Row],[LTP]]*MIS[[#This Row],[OrderQuantity]]</f>
        <v>103</v>
      </c>
      <c r="AG4503">
        <f>IF(MIS[[#This Row],[OrderSide]]="SELL",MIS[[#This Row],[VALUE]]-MIS[[#This Row],[LIVE_VALUE]],MIS[[#This Row],[LIVE_VALUE]]-MIS[[#This Row],[VALUE]])</f>
        <v>-65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SENSEX2552079000PE</v>
      </c>
      <c r="AJ4503" t="str">
        <f>IF(RIGHT(MIS[[#This Row],[Main/Hedge]],4)="MAIN","MAIN","HEDGE")</f>
        <v>HEDGE</v>
      </c>
      <c r="AK4503" t="str" cm="1">
        <f t="array" ref="AK4503">_xlfn._xlws.FILTER(Table4[Column1],ISNUMBER(SEARCH(Table4[Column1],MIS[[#This Row],[OrderUniqueIdentifier]])),"")</f>
        <v>XYT</v>
      </c>
      <c r="AL4503" t="str">
        <f>MIS[[#This Row],[Broker]]</f>
        <v>AR</v>
      </c>
      <c r="AM4503" t="str">
        <f>MIS[[#This Row],[ClientID]]</f>
        <v>JPF1R205</v>
      </c>
    </row>
    <row r="4504" spans="1:39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3.7</v>
      </c>
      <c r="AE4504">
        <f>MIS[[#This Row],[OrderAverageTradedPrice]]*MIS[[#This Row],[OrderQuantity]]</f>
        <v>100</v>
      </c>
      <c r="AF4504">
        <f>MIS[[#This Row],[LTP]]*MIS[[#This Row],[OrderQuantity]]</f>
        <v>74</v>
      </c>
      <c r="AG4504">
        <f>IF(MIS[[#This Row],[OrderSide]]="SELL",MIS[[#This Row],[VALUE]]-MIS[[#This Row],[LIVE_VALUE]],MIS[[#This Row],[LIVE_VALUE]]-MIS[[#This Row],[VALUE]])</f>
        <v>-26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SENSEX2552085400CE</v>
      </c>
      <c r="AJ4504" t="str">
        <f>IF(RIGHT(MIS[[#This Row],[Main/Hedge]],4)="MAIN","MAIN","HEDGE")</f>
        <v>HEDGE</v>
      </c>
      <c r="AK4504" t="str" cm="1">
        <f t="array" ref="AK4504">_xlfn._xlws.FILTER(Table4[Column1],ISNUMBER(SEARCH(Table4[Column1],MIS[[#This Row],[OrderUniqueIdentifier]])),"")</f>
        <v>XYT</v>
      </c>
      <c r="AL4504" t="str">
        <f>MIS[[#This Row],[Broker]]</f>
        <v>AR</v>
      </c>
      <c r="AM4504" t="str">
        <f>MIS[[#This Row],[ClientID]]</f>
        <v>JPP690</v>
      </c>
    </row>
    <row r="4505" spans="1:39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3.7</v>
      </c>
      <c r="AE4505">
        <f>MIS[[#This Row],[OrderAverageTradedPrice]]*MIS[[#This Row],[OrderQuantity]]</f>
        <v>200</v>
      </c>
      <c r="AF4505">
        <f>MIS[[#This Row],[LTP]]*MIS[[#This Row],[OrderQuantity]]</f>
        <v>148</v>
      </c>
      <c r="AG4505">
        <f>IF(MIS[[#This Row],[OrderSide]]="SELL",MIS[[#This Row],[VALUE]]-MIS[[#This Row],[LIVE_VALUE]],MIS[[#This Row],[LIVE_VALUE]]-MIS[[#This Row],[VALUE]])</f>
        <v>-52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SENSEX2552085400CE</v>
      </c>
      <c r="AJ4505" t="str">
        <f>IF(RIGHT(MIS[[#This Row],[Main/Hedge]],4)="MAIN","MAIN","HEDGE")</f>
        <v>HEDGE</v>
      </c>
      <c r="AK4505" t="str" cm="1">
        <f t="array" ref="AK4505">_xlfn._xlws.FILTER(Table4[Column1],ISNUMBER(SEARCH(Table4[Column1],MIS[[#This Row],[OrderUniqueIdentifier]])),"")</f>
        <v>XYT</v>
      </c>
      <c r="AL4505" t="str">
        <f>MIS[[#This Row],[Broker]]</f>
        <v>AR</v>
      </c>
      <c r="AM4505" t="str">
        <f>MIS[[#This Row],[ClientID]]</f>
        <v>JPS10G101</v>
      </c>
    </row>
    <row r="4506" spans="1:39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5.15</v>
      </c>
      <c r="AE4506">
        <f>MIS[[#This Row],[OrderAverageTradedPrice]]*MIS[[#This Row],[OrderQuantity]]</f>
        <v>336</v>
      </c>
      <c r="AF4506">
        <f>MIS[[#This Row],[LTP]]*MIS[[#This Row],[OrderQuantity]]</f>
        <v>206</v>
      </c>
      <c r="AG4506">
        <f>IF(MIS[[#This Row],[OrderSide]]="SELL",MIS[[#This Row],[VALUE]]-MIS[[#This Row],[LIVE_VALUE]],MIS[[#This Row],[LIVE_VALUE]]-MIS[[#This Row],[VALUE]])</f>
        <v>-130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SENSEX2552079000PE</v>
      </c>
      <c r="AJ4506" t="str">
        <f>IF(RIGHT(MIS[[#This Row],[Main/Hedge]],4)="MAIN","MAIN","HEDGE")</f>
        <v>HEDGE</v>
      </c>
      <c r="AK4506" t="str" cm="1">
        <f t="array" ref="AK4506">_xlfn._xlws.FILTER(Table4[Column1],ISNUMBER(SEARCH(Table4[Column1],MIS[[#This Row],[OrderUniqueIdentifier]])),"")</f>
        <v>XYT</v>
      </c>
      <c r="AL4506" t="str">
        <f>MIS[[#This Row],[Broker]]</f>
        <v>AR</v>
      </c>
      <c r="AM4506" t="str">
        <f>MIS[[#This Row],[ClientID]]</f>
        <v>JPS10M103</v>
      </c>
    </row>
    <row r="4507" spans="1:39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3.7</v>
      </c>
      <c r="AE4507">
        <f>MIS[[#This Row],[OrderAverageTradedPrice]]*MIS[[#This Row],[OrderQuantity]]</f>
        <v>100</v>
      </c>
      <c r="AF4507">
        <f>MIS[[#This Row],[LTP]]*MIS[[#This Row],[OrderQuantity]]</f>
        <v>74</v>
      </c>
      <c r="AG4507">
        <f>IF(MIS[[#This Row],[OrderSide]]="SELL",MIS[[#This Row],[VALUE]]-MIS[[#This Row],[LIVE_VALUE]],MIS[[#This Row],[LIVE_VALUE]]-MIS[[#This Row],[VALUE]])</f>
        <v>-26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SENSEX2552085400CE</v>
      </c>
      <c r="AJ4507" t="str">
        <f>IF(RIGHT(MIS[[#This Row],[Main/Hedge]],4)="MAIN","MAIN","HEDGE")</f>
        <v>HEDGE</v>
      </c>
      <c r="AK4507" t="str" cm="1">
        <f t="array" ref="AK4507">_xlfn._xlws.FILTER(Table4[Column1],ISNUMBER(SEARCH(Table4[Column1],MIS[[#This Row],[OrderUniqueIdentifier]])),"")</f>
        <v>XYT</v>
      </c>
      <c r="AL4507" t="str">
        <f>MIS[[#This Row],[Broker]]</f>
        <v>AR</v>
      </c>
      <c r="AM4507" t="str">
        <f>MIS[[#This Row],[ClientID]]</f>
        <v>JPS10S109</v>
      </c>
    </row>
    <row r="4508" spans="1:39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3.7</v>
      </c>
      <c r="AE4508">
        <f>MIS[[#This Row],[OrderAverageTradedPrice]]*MIS[[#This Row],[OrderQuantity]]</f>
        <v>100</v>
      </c>
      <c r="AF4508">
        <f>MIS[[#This Row],[LTP]]*MIS[[#This Row],[OrderQuantity]]</f>
        <v>74</v>
      </c>
      <c r="AG4508">
        <f>IF(MIS[[#This Row],[OrderSide]]="SELL",MIS[[#This Row],[VALUE]]-MIS[[#This Row],[LIVE_VALUE]],MIS[[#This Row],[LIVE_VALUE]]-MIS[[#This Row],[VALUE]])</f>
        <v>-26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SENSEX2552085400CE</v>
      </c>
      <c r="AJ4508" t="str">
        <f>IF(RIGHT(MIS[[#This Row],[Main/Hedge]],4)="MAIN","MAIN","HEDGE")</f>
        <v>HEDGE</v>
      </c>
      <c r="AK4508" t="str" cm="1">
        <f t="array" ref="AK4508">_xlfn._xlws.FILTER(Table4[Column1],ISNUMBER(SEARCH(Table4[Column1],MIS[[#This Row],[OrderUniqueIdentifier]])),"")</f>
        <v>XYT</v>
      </c>
      <c r="AL4508" t="str">
        <f>MIS[[#This Row],[Broker]]</f>
        <v>AR</v>
      </c>
      <c r="AM4508" t="str">
        <f>MIS[[#This Row],[ClientID]]</f>
        <v>JPS10U102</v>
      </c>
    </row>
    <row r="4509" spans="1:39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3.7</v>
      </c>
      <c r="AE4509">
        <f>MIS[[#This Row],[OrderAverageTradedPrice]]*MIS[[#This Row],[OrderQuantity]]</f>
        <v>400</v>
      </c>
      <c r="AF4509">
        <f>MIS[[#This Row],[LTP]]*MIS[[#This Row],[OrderQuantity]]</f>
        <v>296</v>
      </c>
      <c r="AG4509">
        <f>IF(MIS[[#This Row],[OrderSide]]="SELL",MIS[[#This Row],[VALUE]]-MIS[[#This Row],[LIVE_VALUE]],MIS[[#This Row],[LIVE_VALUE]]-MIS[[#This Row],[VALUE]])</f>
        <v>-104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SENSEX2552085400CE</v>
      </c>
      <c r="AJ4509" t="str">
        <f>IF(RIGHT(MIS[[#This Row],[Main/Hedge]],4)="MAIN","MAIN","HEDGE")</f>
        <v>HEDGE</v>
      </c>
      <c r="AK4509" t="str" cm="1">
        <f t="array" ref="AK4509">_xlfn._xlws.FILTER(Table4[Column1],ISNUMBER(SEARCH(Table4[Column1],MIS[[#This Row],[OrderUniqueIdentifier]])),"")</f>
        <v>XYT</v>
      </c>
      <c r="AL4509" t="str">
        <f>MIS[[#This Row],[Broker]]</f>
        <v>AR</v>
      </c>
      <c r="AM4509" t="str">
        <f>MIS[[#This Row],[ClientID]]</f>
        <v>JPS1787</v>
      </c>
    </row>
    <row r="4510" spans="1:39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3.7</v>
      </c>
      <c r="AE4510">
        <f>MIS[[#This Row],[OrderAverageTradedPrice]]*MIS[[#This Row],[OrderQuantity]]</f>
        <v>100</v>
      </c>
      <c r="AF4510">
        <f>MIS[[#This Row],[LTP]]*MIS[[#This Row],[OrderQuantity]]</f>
        <v>74</v>
      </c>
      <c r="AG4510">
        <f>IF(MIS[[#This Row],[OrderSide]]="SELL",MIS[[#This Row],[VALUE]]-MIS[[#This Row],[LIVE_VALUE]],MIS[[#This Row],[LIVE_VALUE]]-MIS[[#This Row],[VALUE]])</f>
        <v>-26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SENSEX2552085400CE</v>
      </c>
      <c r="AJ4510" t="str">
        <f>IF(RIGHT(MIS[[#This Row],[Main/Hedge]],4)="MAIN","MAIN","HEDGE")</f>
        <v>HEDGE</v>
      </c>
      <c r="AK4510" t="str" cm="1">
        <f t="array" ref="AK4510">_xlfn._xlws.FILTER(Table4[Column1],ISNUMBER(SEARCH(Table4[Column1],MIS[[#This Row],[OrderUniqueIdentifier]])),"")</f>
        <v>XYT</v>
      </c>
      <c r="AL4510" t="str">
        <f>MIS[[#This Row],[Broker]]</f>
        <v>JM</v>
      </c>
      <c r="AM4510" t="str">
        <f>MIS[[#This Row],[ClientID]]</f>
        <v>12314526</v>
      </c>
    </row>
    <row r="4511" spans="1:39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5.15</v>
      </c>
      <c r="AE4511">
        <f>MIS[[#This Row],[OrderAverageTradedPrice]]*MIS[[#This Row],[OrderQuantity]]</f>
        <v>168</v>
      </c>
      <c r="AF4511">
        <f>MIS[[#This Row],[LTP]]*MIS[[#This Row],[OrderQuantity]]</f>
        <v>103</v>
      </c>
      <c r="AG4511">
        <f>IF(MIS[[#This Row],[OrderSide]]="SELL",MIS[[#This Row],[VALUE]]-MIS[[#This Row],[LIVE_VALUE]],MIS[[#This Row],[LIVE_VALUE]]-MIS[[#This Row],[VALUE]])</f>
        <v>-65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SENSEX2552079000PE</v>
      </c>
      <c r="AJ4511" t="str">
        <f>IF(RIGHT(MIS[[#This Row],[Main/Hedge]],4)="MAIN","MAIN","HEDGE")</f>
        <v>HEDGE</v>
      </c>
      <c r="AK4511" t="str" cm="1">
        <f t="array" ref="AK4511">_xlfn._xlws.FILTER(Table4[Column1],ISNUMBER(SEARCH(Table4[Column1],MIS[[#This Row],[OrderUniqueIdentifier]])),"")</f>
        <v>XYT</v>
      </c>
      <c r="AL4511" t="str">
        <f>MIS[[#This Row],[Broker]]</f>
        <v>JM</v>
      </c>
      <c r="AM4511" t="str">
        <f>MIS[[#This Row],[ClientID]]</f>
        <v>12314526</v>
      </c>
    </row>
    <row r="4512" spans="1:39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3.7</v>
      </c>
      <c r="AE4512">
        <f>MIS[[#This Row],[OrderAverageTradedPrice]]*MIS[[#This Row],[OrderQuantity]]</f>
        <v>100</v>
      </c>
      <c r="AF4512">
        <f>MIS[[#This Row],[LTP]]*MIS[[#This Row],[OrderQuantity]]</f>
        <v>74</v>
      </c>
      <c r="AG4512">
        <f>IF(MIS[[#This Row],[OrderSide]]="SELL",MIS[[#This Row],[VALUE]]-MIS[[#This Row],[LIVE_VALUE]],MIS[[#This Row],[LIVE_VALUE]]-MIS[[#This Row],[VALUE]])</f>
        <v>-26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SENSEX2552085400CE</v>
      </c>
      <c r="AJ4512" t="str">
        <f>IF(RIGHT(MIS[[#This Row],[Main/Hedge]],4)="MAIN","MAIN","HEDGE")</f>
        <v>HEDGE</v>
      </c>
      <c r="AK4512" t="str" cm="1">
        <f t="array" ref="AK4512">_xlfn._xlws.FILTER(Table4[Column1],ISNUMBER(SEARCH(Table4[Column1],MIS[[#This Row],[OrderUniqueIdentifier]])),"")</f>
        <v>XYT</v>
      </c>
      <c r="AL4512" t="str">
        <f>MIS[[#This Row],[Broker]]</f>
        <v>JM</v>
      </c>
      <c r="AM4512" t="str">
        <f>MIS[[#This Row],[ClientID]]</f>
        <v>12314604</v>
      </c>
    </row>
    <row r="4513" spans="1:39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5.15</v>
      </c>
      <c r="AE4513">
        <f>MIS[[#This Row],[OrderAverageTradedPrice]]*MIS[[#This Row],[OrderQuantity]]</f>
        <v>168</v>
      </c>
      <c r="AF4513">
        <f>MIS[[#This Row],[LTP]]*MIS[[#This Row],[OrderQuantity]]</f>
        <v>103</v>
      </c>
      <c r="AG4513">
        <f>IF(MIS[[#This Row],[OrderSide]]="SELL",MIS[[#This Row],[VALUE]]-MIS[[#This Row],[LIVE_VALUE]],MIS[[#This Row],[LIVE_VALUE]]-MIS[[#This Row],[VALUE]])</f>
        <v>-65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SENSEX2552079000PE</v>
      </c>
      <c r="AJ4513" t="str">
        <f>IF(RIGHT(MIS[[#This Row],[Main/Hedge]],4)="MAIN","MAIN","HEDGE")</f>
        <v>HEDGE</v>
      </c>
      <c r="AK4513" t="str" cm="1">
        <f t="array" ref="AK4513">_xlfn._xlws.FILTER(Table4[Column1],ISNUMBER(SEARCH(Table4[Column1],MIS[[#This Row],[OrderUniqueIdentifier]])),"")</f>
        <v>XYT</v>
      </c>
      <c r="AL4513" t="str">
        <f>MIS[[#This Row],[Broker]]</f>
        <v>JM</v>
      </c>
      <c r="AM4513" t="str">
        <f>MIS[[#This Row],[ClientID]]</f>
        <v>12314604</v>
      </c>
    </row>
    <row r="4514" spans="1:39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3.7</v>
      </c>
      <c r="AE4514">
        <f>MIS[[#This Row],[OrderAverageTradedPrice]]*MIS[[#This Row],[OrderQuantity]]</f>
        <v>100</v>
      </c>
      <c r="AF4514">
        <f>MIS[[#This Row],[LTP]]*MIS[[#This Row],[OrderQuantity]]</f>
        <v>74</v>
      </c>
      <c r="AG4514">
        <f>IF(MIS[[#This Row],[OrderSide]]="SELL",MIS[[#This Row],[VALUE]]-MIS[[#This Row],[LIVE_VALUE]],MIS[[#This Row],[LIVE_VALUE]]-MIS[[#This Row],[VALUE]])</f>
        <v>-26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SENSEX2552085400CE</v>
      </c>
      <c r="AJ4514" t="str">
        <f>IF(RIGHT(MIS[[#This Row],[Main/Hedge]],4)="MAIN","MAIN","HEDGE")</f>
        <v>HEDGE</v>
      </c>
      <c r="AK4514" t="str" cm="1">
        <f t="array" ref="AK4514">_xlfn._xlws.FILTER(Table4[Column1],ISNUMBER(SEARCH(Table4[Column1],MIS[[#This Row],[OrderUniqueIdentifier]])),"")</f>
        <v>XYT</v>
      </c>
      <c r="AL4514" t="str">
        <f>MIS[[#This Row],[Broker]]</f>
        <v>JM</v>
      </c>
      <c r="AM4514" t="str">
        <f>MIS[[#This Row],[ClientID]]</f>
        <v>12314883</v>
      </c>
    </row>
    <row r="4515" spans="1:39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5.15</v>
      </c>
      <c r="AE4515">
        <f>MIS[[#This Row],[OrderAverageTradedPrice]]*MIS[[#This Row],[OrderQuantity]]</f>
        <v>168</v>
      </c>
      <c r="AF4515">
        <f>MIS[[#This Row],[LTP]]*MIS[[#This Row],[OrderQuantity]]</f>
        <v>103</v>
      </c>
      <c r="AG4515">
        <f>IF(MIS[[#This Row],[OrderSide]]="SELL",MIS[[#This Row],[VALUE]]-MIS[[#This Row],[LIVE_VALUE]],MIS[[#This Row],[LIVE_VALUE]]-MIS[[#This Row],[VALUE]])</f>
        <v>-65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SENSEX2552079000PE</v>
      </c>
      <c r="AJ4515" t="str">
        <f>IF(RIGHT(MIS[[#This Row],[Main/Hedge]],4)="MAIN","MAIN","HEDGE")</f>
        <v>HEDGE</v>
      </c>
      <c r="AK4515" t="str" cm="1">
        <f t="array" ref="AK4515">_xlfn._xlws.FILTER(Table4[Column1],ISNUMBER(SEARCH(Table4[Column1],MIS[[#This Row],[OrderUniqueIdentifier]])),"")</f>
        <v>XYT</v>
      </c>
      <c r="AL4515" t="str">
        <f>MIS[[#This Row],[Broker]]</f>
        <v>JM</v>
      </c>
      <c r="AM4515" t="str">
        <f>MIS[[#This Row],[ClientID]]</f>
        <v>12314883</v>
      </c>
    </row>
    <row r="4516" spans="1:39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5.15</v>
      </c>
      <c r="AE4516">
        <f>MIS[[#This Row],[OrderAverageTradedPrice]]*MIS[[#This Row],[OrderQuantity]]</f>
        <v>167</v>
      </c>
      <c r="AF4516">
        <f>MIS[[#This Row],[LTP]]*MIS[[#This Row],[OrderQuantity]]</f>
        <v>103</v>
      </c>
      <c r="AG4516">
        <f>IF(MIS[[#This Row],[OrderSide]]="SELL",MIS[[#This Row],[VALUE]]-MIS[[#This Row],[LIVE_VALUE]],MIS[[#This Row],[LIVE_VALUE]]-MIS[[#This Row],[VALUE]])</f>
        <v>-64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SENSEX2552079000PE</v>
      </c>
      <c r="AJ4516" t="str">
        <f>IF(RIGHT(MIS[[#This Row],[Main/Hedge]],4)="MAIN","MAIN","HEDGE")</f>
        <v>HEDGE</v>
      </c>
      <c r="AK4516" t="str" cm="1">
        <f t="array" ref="AK4516">_xlfn._xlws.FILTER(Table4[Column1],ISNUMBER(SEARCH(Table4[Column1],MIS[[#This Row],[OrderUniqueIdentifier]])),"")</f>
        <v>XYT</v>
      </c>
      <c r="AL4516" t="str">
        <f>MIS[[#This Row],[Broker]]</f>
        <v>AR</v>
      </c>
      <c r="AM4516" t="str">
        <f>MIS[[#This Row],[ClientID]]</f>
        <v>GKOHNA327</v>
      </c>
    </row>
    <row r="4517" spans="1:39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5.15</v>
      </c>
      <c r="AE4517">
        <f>MIS[[#This Row],[OrderAverageTradedPrice]]*MIS[[#This Row],[OrderQuantity]]</f>
        <v>168</v>
      </c>
      <c r="AF4517">
        <f>MIS[[#This Row],[LTP]]*MIS[[#This Row],[OrderQuantity]]</f>
        <v>103</v>
      </c>
      <c r="AG4517">
        <f>IF(MIS[[#This Row],[OrderSide]]="SELL",MIS[[#This Row],[VALUE]]-MIS[[#This Row],[LIVE_VALUE]],MIS[[#This Row],[LIVE_VALUE]]-MIS[[#This Row],[VALUE]])</f>
        <v>-65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SENSEX2552079000PE</v>
      </c>
      <c r="AJ4517" t="str">
        <f>IF(RIGHT(MIS[[#This Row],[Main/Hedge]],4)="MAIN","MAIN","HEDGE")</f>
        <v>HEDGE</v>
      </c>
      <c r="AK4517" t="str" cm="1">
        <f t="array" ref="AK4517">_xlfn._xlws.FILTER(Table4[Column1],ISNUMBER(SEARCH(Table4[Column1],MIS[[#This Row],[OrderUniqueIdentifier]])),"")</f>
        <v>XYT</v>
      </c>
      <c r="AL4517" t="str">
        <f>MIS[[#This Row],[Broker]]</f>
        <v>AR</v>
      </c>
      <c r="AM4517" t="str">
        <f>MIS[[#This Row],[ClientID]]</f>
        <v>HOT133</v>
      </c>
    </row>
    <row r="4518" spans="1:39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5.15</v>
      </c>
      <c r="AE4518">
        <f>MIS[[#This Row],[OrderAverageTradedPrice]]*MIS[[#This Row],[OrderQuantity]]</f>
        <v>168</v>
      </c>
      <c r="AF4518">
        <f>MIS[[#This Row],[LTP]]*MIS[[#This Row],[OrderQuantity]]</f>
        <v>103</v>
      </c>
      <c r="AG4518">
        <f>IF(MIS[[#This Row],[OrderSide]]="SELL",MIS[[#This Row],[VALUE]]-MIS[[#This Row],[LIVE_VALUE]],MIS[[#This Row],[LIVE_VALUE]]-MIS[[#This Row],[VALUE]])</f>
        <v>-65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SENSEX2552079000PE</v>
      </c>
      <c r="AJ4518" t="str">
        <f>IF(RIGHT(MIS[[#This Row],[Main/Hedge]],4)="MAIN","MAIN","HEDGE")</f>
        <v>HEDGE</v>
      </c>
      <c r="AK4518" t="str" cm="1">
        <f t="array" ref="AK4518">_xlfn._xlws.FILTER(Table4[Column1],ISNUMBER(SEARCH(Table4[Column1],MIS[[#This Row],[OrderUniqueIdentifier]])),"")</f>
        <v>XYT</v>
      </c>
      <c r="AL4518" t="str">
        <f>MIS[[#This Row],[Broker]]</f>
        <v>AR</v>
      </c>
      <c r="AM4518" t="str">
        <f>MIS[[#This Row],[ClientID]]</f>
        <v>JPA1043</v>
      </c>
    </row>
    <row r="4519" spans="1:39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5.15</v>
      </c>
      <c r="AE4519">
        <f>MIS[[#This Row],[OrderAverageTradedPrice]]*MIS[[#This Row],[OrderQuantity]]</f>
        <v>168</v>
      </c>
      <c r="AF4519">
        <f>MIS[[#This Row],[LTP]]*MIS[[#This Row],[OrderQuantity]]</f>
        <v>103</v>
      </c>
      <c r="AG4519">
        <f>IF(MIS[[#This Row],[OrderSide]]="SELL",MIS[[#This Row],[VALUE]]-MIS[[#This Row],[LIVE_VALUE]],MIS[[#This Row],[LIVE_VALUE]]-MIS[[#This Row],[VALUE]])</f>
        <v>-65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SENSEX2552079000PE</v>
      </c>
      <c r="AJ4519" t="str">
        <f>IF(RIGHT(MIS[[#This Row],[Main/Hedge]],4)="MAIN","MAIN","HEDGE")</f>
        <v>HEDGE</v>
      </c>
      <c r="AK4519" t="str" cm="1">
        <f t="array" ref="AK4519">_xlfn._xlws.FILTER(Table4[Column1],ISNUMBER(SEARCH(Table4[Column1],MIS[[#This Row],[OrderUniqueIdentifier]])),"")</f>
        <v>XYT</v>
      </c>
      <c r="AL4519" t="str">
        <f>MIS[[#This Row],[Broker]]</f>
        <v>AR</v>
      </c>
      <c r="AM4519" t="str">
        <f>MIS[[#This Row],[ClientID]]</f>
        <v>JPP690</v>
      </c>
    </row>
    <row r="4520" spans="1:39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5.15</v>
      </c>
      <c r="AE4520">
        <f>MIS[[#This Row],[OrderAverageTradedPrice]]*MIS[[#This Row],[OrderQuantity]]</f>
        <v>336</v>
      </c>
      <c r="AF4520">
        <f>MIS[[#This Row],[LTP]]*MIS[[#This Row],[OrderQuantity]]</f>
        <v>206</v>
      </c>
      <c r="AG4520">
        <f>IF(MIS[[#This Row],[OrderSide]]="SELL",MIS[[#This Row],[VALUE]]-MIS[[#This Row],[LIVE_VALUE]],MIS[[#This Row],[LIVE_VALUE]]-MIS[[#This Row],[VALUE]])</f>
        <v>-130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SENSEX2552079000PE</v>
      </c>
      <c r="AJ4520" t="str">
        <f>IF(RIGHT(MIS[[#This Row],[Main/Hedge]],4)="MAIN","MAIN","HEDGE")</f>
        <v>HEDGE</v>
      </c>
      <c r="AK4520" t="str" cm="1">
        <f t="array" ref="AK4520">_xlfn._xlws.FILTER(Table4[Column1],ISNUMBER(SEARCH(Table4[Column1],MIS[[#This Row],[OrderUniqueIdentifier]])),"")</f>
        <v>XYT</v>
      </c>
      <c r="AL4520" t="str">
        <f>MIS[[#This Row],[Broker]]</f>
        <v>AR</v>
      </c>
      <c r="AM4520" t="str">
        <f>MIS[[#This Row],[ClientID]]</f>
        <v>JPS10G101</v>
      </c>
    </row>
    <row r="4521" spans="1:39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5.15</v>
      </c>
      <c r="AE4521">
        <f>MIS[[#This Row],[OrderAverageTradedPrice]]*MIS[[#This Row],[OrderQuantity]]</f>
        <v>168</v>
      </c>
      <c r="AF4521">
        <f>MIS[[#This Row],[LTP]]*MIS[[#This Row],[OrderQuantity]]</f>
        <v>103</v>
      </c>
      <c r="AG4521">
        <f>IF(MIS[[#This Row],[OrderSide]]="SELL",MIS[[#This Row],[VALUE]]-MIS[[#This Row],[LIVE_VALUE]],MIS[[#This Row],[LIVE_VALUE]]-MIS[[#This Row],[VALUE]])</f>
        <v>-65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SENSEX2552079000PE</v>
      </c>
      <c r="AJ4521" t="str">
        <f>IF(RIGHT(MIS[[#This Row],[Main/Hedge]],4)="MAIN","MAIN","HEDGE")</f>
        <v>HEDGE</v>
      </c>
      <c r="AK4521" t="str" cm="1">
        <f t="array" ref="AK4521">_xlfn._xlws.FILTER(Table4[Column1],ISNUMBER(SEARCH(Table4[Column1],MIS[[#This Row],[OrderUniqueIdentifier]])),"")</f>
        <v>XYT</v>
      </c>
      <c r="AL4521" t="str">
        <f>MIS[[#This Row],[Broker]]</f>
        <v>AR</v>
      </c>
      <c r="AM4521" t="str">
        <f>MIS[[#This Row],[ClientID]]</f>
        <v>JPS10S109</v>
      </c>
    </row>
    <row r="4522" spans="1:39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5.15</v>
      </c>
      <c r="AE4522">
        <f>MIS[[#This Row],[OrderAverageTradedPrice]]*MIS[[#This Row],[OrderQuantity]]</f>
        <v>168</v>
      </c>
      <c r="AF4522">
        <f>MIS[[#This Row],[LTP]]*MIS[[#This Row],[OrderQuantity]]</f>
        <v>103</v>
      </c>
      <c r="AG4522">
        <f>IF(MIS[[#This Row],[OrderSide]]="SELL",MIS[[#This Row],[VALUE]]-MIS[[#This Row],[LIVE_VALUE]],MIS[[#This Row],[LIVE_VALUE]]-MIS[[#This Row],[VALUE]])</f>
        <v>-65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SENSEX2552079000PE</v>
      </c>
      <c r="AJ4522" t="str">
        <f>IF(RIGHT(MIS[[#This Row],[Main/Hedge]],4)="MAIN","MAIN","HEDGE")</f>
        <v>HEDGE</v>
      </c>
      <c r="AK4522" t="str" cm="1">
        <f t="array" ref="AK4522">_xlfn._xlws.FILTER(Table4[Column1],ISNUMBER(SEARCH(Table4[Column1],MIS[[#This Row],[OrderUniqueIdentifier]])),"")</f>
        <v>XYT</v>
      </c>
      <c r="AL4522" t="str">
        <f>MIS[[#This Row],[Broker]]</f>
        <v>AR</v>
      </c>
      <c r="AM4522" t="str">
        <f>MIS[[#This Row],[ClientID]]</f>
        <v>JPS10U102</v>
      </c>
    </row>
    <row r="4523" spans="1:39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5.15</v>
      </c>
      <c r="AE4523">
        <f>MIS[[#This Row],[OrderAverageTradedPrice]]*MIS[[#This Row],[OrderQuantity]]</f>
        <v>668</v>
      </c>
      <c r="AF4523">
        <f>MIS[[#This Row],[LTP]]*MIS[[#This Row],[OrderQuantity]]</f>
        <v>412</v>
      </c>
      <c r="AG4523">
        <f>IF(MIS[[#This Row],[OrderSide]]="SELL",MIS[[#This Row],[VALUE]]-MIS[[#This Row],[LIVE_VALUE]],MIS[[#This Row],[LIVE_VALUE]]-MIS[[#This Row],[VALUE]])</f>
        <v>-256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SENSEX2552079000PE</v>
      </c>
      <c r="AJ4523" t="str">
        <f>IF(RIGHT(MIS[[#This Row],[Main/Hedge]],4)="MAIN","MAIN","HEDGE")</f>
        <v>HEDGE</v>
      </c>
      <c r="AK4523" t="str" cm="1">
        <f t="array" ref="AK4523">_xlfn._xlws.FILTER(Table4[Column1],ISNUMBER(SEARCH(Table4[Column1],MIS[[#This Row],[OrderUniqueIdentifier]])),"")</f>
        <v>XYT</v>
      </c>
      <c r="AL4523" t="str">
        <f>MIS[[#This Row],[Broker]]</f>
        <v>AR</v>
      </c>
      <c r="AM4523" t="str">
        <f>MIS[[#This Row],[ClientID]]</f>
        <v>JPS1787</v>
      </c>
    </row>
    <row r="4524" spans="1:39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10.65</v>
      </c>
      <c r="AE4524">
        <f>MIS[[#This Row],[OrderAverageTradedPrice]]*MIS[[#This Row],[OrderQuantity]]</f>
        <v>957</v>
      </c>
      <c r="AF4524">
        <f>MIS[[#This Row],[LTP]]*MIS[[#This Row],[OrderQuantity]]</f>
        <v>639</v>
      </c>
      <c r="AG4524">
        <f>IF(MIS[[#This Row],[OrderSide]]="SELL",MIS[[#This Row],[VALUE]]-MIS[[#This Row],[LIVE_VALUE]],MIS[[#This Row],[LIVE_VALUE]]-MIS[[#This Row],[VALUE]])</f>
        <v>-318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SENSEX2552084400CE</v>
      </c>
      <c r="AJ4524" t="str">
        <f>IF(RIGHT(MIS[[#This Row],[Main/Hedge]],4)="MAIN","MAIN","HEDGE")</f>
        <v>HEDGE</v>
      </c>
      <c r="AK4524" t="str" cm="1">
        <f t="array" ref="AK4524">_xlfn._xlws.FILTER(Table4[Column1],ISNUMBER(SEARCH(Table4[Column1],MIS[[#This Row],[OrderUniqueIdentifier]])),"")</f>
        <v>XYT</v>
      </c>
      <c r="AL4524" t="str">
        <f>MIS[[#This Row],[Broker]]</f>
        <v>CHOICE</v>
      </c>
      <c r="AM4524" t="str">
        <f>MIS[[#This Row],[ClientID]]</f>
        <v>D600</v>
      </c>
    </row>
    <row r="4525" spans="1:39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3.7</v>
      </c>
      <c r="AE4525">
        <f>MIS[[#This Row],[OrderAverageTradedPrice]]*MIS[[#This Row],[OrderQuantity]]</f>
        <v>100</v>
      </c>
      <c r="AF4525">
        <f>MIS[[#This Row],[LTP]]*MIS[[#This Row],[OrderQuantity]]</f>
        <v>74</v>
      </c>
      <c r="AG4525">
        <f>IF(MIS[[#This Row],[OrderSide]]="SELL",MIS[[#This Row],[VALUE]]-MIS[[#This Row],[LIVE_VALUE]],MIS[[#This Row],[LIVE_VALUE]]-MIS[[#This Row],[VALUE]])</f>
        <v>-26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SENSEX2552085400CE</v>
      </c>
      <c r="AJ4525" t="str">
        <f>IF(RIGHT(MIS[[#This Row],[Main/Hedge]],4)="MAIN","MAIN","HEDGE")</f>
        <v>HEDGE</v>
      </c>
      <c r="AK4525" t="str" cm="1">
        <f t="array" ref="AK4525">_xlfn._xlws.FILTER(Table4[Column1],ISNUMBER(SEARCH(Table4[Column1],MIS[[#This Row],[OrderUniqueIdentifier]])),"")</f>
        <v>XYT</v>
      </c>
      <c r="AL4525" t="str">
        <f>MIS[[#This Row],[Broker]]</f>
        <v>IIFL</v>
      </c>
      <c r="AM4525" t="str">
        <f>MIS[[#This Row],[ClientID]]</f>
        <v>FINE1P01</v>
      </c>
    </row>
    <row r="4526" spans="1:39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5.15</v>
      </c>
      <c r="AE4526">
        <f>MIS[[#This Row],[OrderAverageTradedPrice]]*MIS[[#This Row],[OrderQuantity]]</f>
        <v>168</v>
      </c>
      <c r="AF4526">
        <f>MIS[[#This Row],[LTP]]*MIS[[#This Row],[OrderQuantity]]</f>
        <v>103</v>
      </c>
      <c r="AG4526">
        <f>IF(MIS[[#This Row],[OrderSide]]="SELL",MIS[[#This Row],[VALUE]]-MIS[[#This Row],[LIVE_VALUE]],MIS[[#This Row],[LIVE_VALUE]]-MIS[[#This Row],[VALUE]])</f>
        <v>-65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SENSEX2552079000PE</v>
      </c>
      <c r="AJ4526" t="str">
        <f>IF(RIGHT(MIS[[#This Row],[Main/Hedge]],4)="MAIN","MAIN","HEDGE")</f>
        <v>HEDGE</v>
      </c>
      <c r="AK4526" t="str" cm="1">
        <f t="array" ref="AK4526">_xlfn._xlws.FILTER(Table4[Column1],ISNUMBER(SEARCH(Table4[Column1],MIS[[#This Row],[OrderUniqueIdentifier]])),"")</f>
        <v>XYT</v>
      </c>
      <c r="AL4526" t="str">
        <f>MIS[[#This Row],[Broker]]</f>
        <v>IIFL</v>
      </c>
      <c r="AM4526" t="str">
        <f>MIS[[#This Row],[ClientID]]</f>
        <v>FINE1P01</v>
      </c>
    </row>
    <row r="4527" spans="1:39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3.7</v>
      </c>
      <c r="AE4527">
        <f>MIS[[#This Row],[OrderAverageTradedPrice]]*MIS[[#This Row],[OrderQuantity]]</f>
        <v>397</v>
      </c>
      <c r="AF4527">
        <f>MIS[[#This Row],[LTP]]*MIS[[#This Row],[OrderQuantity]]</f>
        <v>296</v>
      </c>
      <c r="AG4527">
        <f>IF(MIS[[#This Row],[OrderSide]]="SELL",MIS[[#This Row],[VALUE]]-MIS[[#This Row],[LIVE_VALUE]],MIS[[#This Row],[LIVE_VALUE]]-MIS[[#This Row],[VALUE]])</f>
        <v>-101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SENSEX2552085400CE</v>
      </c>
      <c r="AJ4527" t="str">
        <f>IF(RIGHT(MIS[[#This Row],[Main/Hedge]],4)="MAIN","MAIN","HEDGE")</f>
        <v>HEDGE</v>
      </c>
      <c r="AK4527" t="str" cm="1">
        <f t="array" ref="AK4527">_xlfn._xlws.FILTER(Table4[Column1],ISNUMBER(SEARCH(Table4[Column1],MIS[[#This Row],[OrderUniqueIdentifier]])),"")</f>
        <v>XYT</v>
      </c>
      <c r="AL4527" t="str">
        <f>MIS[[#This Row],[Broker]]</f>
        <v>MO</v>
      </c>
      <c r="AM4527" t="str">
        <f>MIS[[#This Row],[ClientID]]</f>
        <v>SHSS083</v>
      </c>
    </row>
    <row r="4528" spans="1:39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5.15</v>
      </c>
      <c r="AE4528">
        <f>MIS[[#This Row],[OrderAverageTradedPrice]]*MIS[[#This Row],[OrderQuantity]]</f>
        <v>672</v>
      </c>
      <c r="AF4528">
        <f>MIS[[#This Row],[LTP]]*MIS[[#This Row],[OrderQuantity]]</f>
        <v>412</v>
      </c>
      <c r="AG4528">
        <f>IF(MIS[[#This Row],[OrderSide]]="SELL",MIS[[#This Row],[VALUE]]-MIS[[#This Row],[LIVE_VALUE]],MIS[[#This Row],[LIVE_VALUE]]-MIS[[#This Row],[VALUE]])</f>
        <v>-260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SENSEX2552079000PE</v>
      </c>
      <c r="AJ4528" t="str">
        <f>IF(RIGHT(MIS[[#This Row],[Main/Hedge]],4)="MAIN","MAIN","HEDGE")</f>
        <v>HEDGE</v>
      </c>
      <c r="AK4528" t="str" cm="1">
        <f t="array" ref="AK4528">_xlfn._xlws.FILTER(Table4[Column1],ISNUMBER(SEARCH(Table4[Column1],MIS[[#This Row],[OrderUniqueIdentifier]])),"")</f>
        <v>XYT</v>
      </c>
      <c r="AL4528" t="str">
        <f>MIS[[#This Row],[Broker]]</f>
        <v>MO</v>
      </c>
      <c r="AM4528" t="str">
        <f>MIS[[#This Row],[ClientID]]</f>
        <v>SHSS083</v>
      </c>
    </row>
    <row r="4529" spans="1:39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3.7</v>
      </c>
      <c r="AE4529">
        <f>MIS[[#This Row],[OrderAverageTradedPrice]]*MIS[[#This Row],[OrderQuantity]]</f>
        <v>500</v>
      </c>
      <c r="AF4529">
        <f>MIS[[#This Row],[LTP]]*MIS[[#This Row],[OrderQuantity]]</f>
        <v>370</v>
      </c>
      <c r="AG4529">
        <f>IF(MIS[[#This Row],[OrderSide]]="SELL",MIS[[#This Row],[VALUE]]-MIS[[#This Row],[LIVE_VALUE]],MIS[[#This Row],[LIVE_VALUE]]-MIS[[#This Row],[VALUE]])</f>
        <v>-130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SENSEX2552085400CE</v>
      </c>
      <c r="AJ4529" t="str">
        <f>IF(RIGHT(MIS[[#This Row],[Main/Hedge]],4)="MAIN","MAIN","HEDGE")</f>
        <v>HEDGE</v>
      </c>
      <c r="AK4529" t="str" cm="1">
        <f t="array" ref="AK4529">_xlfn._xlws.FILTER(Table4[Column1],ISNUMBER(SEARCH(Table4[Column1],MIS[[#This Row],[OrderUniqueIdentifier]])),"")</f>
        <v>XYT</v>
      </c>
      <c r="AL4529" t="str">
        <f>MIS[[#This Row],[Broker]]</f>
        <v>AR</v>
      </c>
      <c r="AM4529" t="str">
        <f>MIS[[#This Row],[ClientID]]</f>
        <v>JPF1A235</v>
      </c>
    </row>
    <row r="4530" spans="1:39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3.7</v>
      </c>
      <c r="AE4530">
        <f>MIS[[#This Row],[OrderAverageTradedPrice]]*MIS[[#This Row],[OrderQuantity]]</f>
        <v>99</v>
      </c>
      <c r="AF4530">
        <f>MIS[[#This Row],[LTP]]*MIS[[#This Row],[OrderQuantity]]</f>
        <v>74</v>
      </c>
      <c r="AG4530">
        <f>IF(MIS[[#This Row],[OrderSide]]="SELL",MIS[[#This Row],[VALUE]]-MIS[[#This Row],[LIVE_VALUE]],MIS[[#This Row],[LIVE_VALUE]]-MIS[[#This Row],[VALUE]])</f>
        <v>-25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SENSEX2552085400CE</v>
      </c>
      <c r="AJ4530" t="str">
        <f>IF(RIGHT(MIS[[#This Row],[Main/Hedge]],4)="MAIN","MAIN","HEDGE")</f>
        <v>HEDGE</v>
      </c>
      <c r="AK4530" t="str" cm="1">
        <f t="array" ref="AK4530">_xlfn._xlws.FILTER(Table4[Column1],ISNUMBER(SEARCH(Table4[Column1],MIS[[#This Row],[OrderUniqueIdentifier]])),"")</f>
        <v>XYT</v>
      </c>
      <c r="AL4530" t="str">
        <f>MIS[[#This Row],[Broker]]</f>
        <v>JM</v>
      </c>
      <c r="AM4530" t="str">
        <f>MIS[[#This Row],[ClientID]]</f>
        <v>12314417</v>
      </c>
    </row>
    <row r="4531" spans="1:39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5.15</v>
      </c>
      <c r="AE4531">
        <f>MIS[[#This Row],[OrderAverageTradedPrice]]*MIS[[#This Row],[OrderQuantity]]</f>
        <v>168</v>
      </c>
      <c r="AF4531">
        <f>MIS[[#This Row],[LTP]]*MIS[[#This Row],[OrderQuantity]]</f>
        <v>103</v>
      </c>
      <c r="AG4531">
        <f>IF(MIS[[#This Row],[OrderSide]]="SELL",MIS[[#This Row],[VALUE]]-MIS[[#This Row],[LIVE_VALUE]],MIS[[#This Row],[LIVE_VALUE]]-MIS[[#This Row],[VALUE]])</f>
        <v>-65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SENSEX2552079000PE</v>
      </c>
      <c r="AJ4531" t="str">
        <f>IF(RIGHT(MIS[[#This Row],[Main/Hedge]],4)="MAIN","MAIN","HEDGE")</f>
        <v>HEDGE</v>
      </c>
      <c r="AK4531" t="str" cm="1">
        <f t="array" ref="AK4531">_xlfn._xlws.FILTER(Table4[Column1],ISNUMBER(SEARCH(Table4[Column1],MIS[[#This Row],[OrderUniqueIdentifier]])),"")</f>
        <v>XYT</v>
      </c>
      <c r="AL4531" t="str">
        <f>MIS[[#This Row],[Broker]]</f>
        <v>JM</v>
      </c>
      <c r="AM4531" t="str">
        <f>MIS[[#This Row],[ClientID]]</f>
        <v>12314417</v>
      </c>
    </row>
    <row r="4532" spans="1:39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3.7</v>
      </c>
      <c r="AE4532">
        <f>MIS[[#This Row],[OrderAverageTradedPrice]]*MIS[[#This Row],[OrderQuantity]]</f>
        <v>100</v>
      </c>
      <c r="AF4532">
        <f>MIS[[#This Row],[LTP]]*MIS[[#This Row],[OrderQuantity]]</f>
        <v>74</v>
      </c>
      <c r="AG4532">
        <f>IF(MIS[[#This Row],[OrderSide]]="SELL",MIS[[#This Row],[VALUE]]-MIS[[#This Row],[LIVE_VALUE]],MIS[[#This Row],[LIVE_VALUE]]-MIS[[#This Row],[VALUE]])</f>
        <v>-26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SENSEX2552085400CE</v>
      </c>
      <c r="AJ4532" t="str">
        <f>IF(RIGHT(MIS[[#This Row],[Main/Hedge]],4)="MAIN","MAIN","HEDGE")</f>
        <v>HEDGE</v>
      </c>
      <c r="AK4532" t="str" cm="1">
        <f t="array" ref="AK4532">_xlfn._xlws.FILTER(Table4[Column1],ISNUMBER(SEARCH(Table4[Column1],MIS[[#This Row],[OrderUniqueIdentifier]])),"")</f>
        <v>XYT</v>
      </c>
      <c r="AL4532" t="str">
        <f>MIS[[#This Row],[Broker]]</f>
        <v>JM</v>
      </c>
      <c r="AM4532" t="str">
        <f>MIS[[#This Row],[ClientID]]</f>
        <v>12314523</v>
      </c>
    </row>
    <row r="4533" spans="1:39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5.15</v>
      </c>
      <c r="AE4533">
        <f>MIS[[#This Row],[OrderAverageTradedPrice]]*MIS[[#This Row],[OrderQuantity]]</f>
        <v>168</v>
      </c>
      <c r="AF4533">
        <f>MIS[[#This Row],[LTP]]*MIS[[#This Row],[OrderQuantity]]</f>
        <v>103</v>
      </c>
      <c r="AG4533">
        <f>IF(MIS[[#This Row],[OrderSide]]="SELL",MIS[[#This Row],[VALUE]]-MIS[[#This Row],[LIVE_VALUE]],MIS[[#This Row],[LIVE_VALUE]]-MIS[[#This Row],[VALUE]])</f>
        <v>-65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SENSEX2552079000PE</v>
      </c>
      <c r="AJ4533" t="str">
        <f>IF(RIGHT(MIS[[#This Row],[Main/Hedge]],4)="MAIN","MAIN","HEDGE")</f>
        <v>HEDGE</v>
      </c>
      <c r="AK4533" t="str" cm="1">
        <f t="array" ref="AK4533">_xlfn._xlws.FILTER(Table4[Column1],ISNUMBER(SEARCH(Table4[Column1],MIS[[#This Row],[OrderUniqueIdentifier]])),"")</f>
        <v>XYT</v>
      </c>
      <c r="AL4533" t="str">
        <f>MIS[[#This Row],[Broker]]</f>
        <v>JM</v>
      </c>
      <c r="AM4533" t="str">
        <f>MIS[[#This Row],[ClientID]]</f>
        <v>12314523</v>
      </c>
    </row>
    <row r="4534" spans="1:39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3.7</v>
      </c>
      <c r="AE4534">
        <f>MIS[[#This Row],[OrderAverageTradedPrice]]*MIS[[#This Row],[OrderQuantity]]</f>
        <v>100</v>
      </c>
      <c r="AF4534">
        <f>MIS[[#This Row],[LTP]]*MIS[[#This Row],[OrderQuantity]]</f>
        <v>74</v>
      </c>
      <c r="AG4534">
        <f>IF(MIS[[#This Row],[OrderSide]]="SELL",MIS[[#This Row],[VALUE]]-MIS[[#This Row],[LIVE_VALUE]],MIS[[#This Row],[LIVE_VALUE]]-MIS[[#This Row],[VALUE]])</f>
        <v>-26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SENSEX2552085400CE</v>
      </c>
      <c r="AJ4534" t="str">
        <f>IF(RIGHT(MIS[[#This Row],[Main/Hedge]],4)="MAIN","MAIN","HEDGE")</f>
        <v>HEDGE</v>
      </c>
      <c r="AK4534" t="str" cm="1">
        <f t="array" ref="AK4534">_xlfn._xlws.FILTER(Table4[Column1],ISNUMBER(SEARCH(Table4[Column1],MIS[[#This Row],[OrderUniqueIdentifier]])),"")</f>
        <v>XYT</v>
      </c>
      <c r="AL4534" t="str">
        <f>MIS[[#This Row],[Broker]]</f>
        <v>JM</v>
      </c>
      <c r="AM4534" t="str">
        <f>MIS[[#This Row],[ClientID]]</f>
        <v>12314576</v>
      </c>
    </row>
    <row r="4535" spans="1:39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5.15</v>
      </c>
      <c r="AE4535">
        <f>MIS[[#This Row],[OrderAverageTradedPrice]]*MIS[[#This Row],[OrderQuantity]]</f>
        <v>168</v>
      </c>
      <c r="AF4535">
        <f>MIS[[#This Row],[LTP]]*MIS[[#This Row],[OrderQuantity]]</f>
        <v>103</v>
      </c>
      <c r="AG4535">
        <f>IF(MIS[[#This Row],[OrderSide]]="SELL",MIS[[#This Row],[VALUE]]-MIS[[#This Row],[LIVE_VALUE]],MIS[[#This Row],[LIVE_VALUE]]-MIS[[#This Row],[VALUE]])</f>
        <v>-65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SENSEX2552079000PE</v>
      </c>
      <c r="AJ4535" t="str">
        <f>IF(RIGHT(MIS[[#This Row],[Main/Hedge]],4)="MAIN","MAIN","HEDGE")</f>
        <v>HEDGE</v>
      </c>
      <c r="AK4535" t="str" cm="1">
        <f t="array" ref="AK4535">_xlfn._xlws.FILTER(Table4[Column1],ISNUMBER(SEARCH(Table4[Column1],MIS[[#This Row],[OrderUniqueIdentifier]])),"")</f>
        <v>XYT</v>
      </c>
      <c r="AL4535" t="str">
        <f>MIS[[#This Row],[Broker]]</f>
        <v>JM</v>
      </c>
      <c r="AM4535" t="str">
        <f>MIS[[#This Row],[ClientID]]</f>
        <v>12314576</v>
      </c>
    </row>
    <row r="4536" spans="1:39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3.7</v>
      </c>
      <c r="AE4536">
        <f>MIS[[#This Row],[OrderAverageTradedPrice]]*MIS[[#This Row],[OrderQuantity]]</f>
        <v>396</v>
      </c>
      <c r="AF4536">
        <f>MIS[[#This Row],[LTP]]*MIS[[#This Row],[OrderQuantity]]</f>
        <v>296</v>
      </c>
      <c r="AG4536">
        <f>IF(MIS[[#This Row],[OrderSide]]="SELL",MIS[[#This Row],[VALUE]]-MIS[[#This Row],[LIVE_VALUE]],MIS[[#This Row],[LIVE_VALUE]]-MIS[[#This Row],[VALUE]])</f>
        <v>-100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SENSEX2552085400CE</v>
      </c>
      <c r="AJ4536" t="str">
        <f>IF(RIGHT(MIS[[#This Row],[Main/Hedge]],4)="MAIN","MAIN","HEDGE")</f>
        <v>HEDGE</v>
      </c>
      <c r="AK4536" t="str" cm="1">
        <f t="array" ref="AK4536">_xlfn._xlws.FILTER(Table4[Column1],ISNUMBER(SEARCH(Table4[Column1],MIS[[#This Row],[OrderUniqueIdentifier]])),"")</f>
        <v>XYT</v>
      </c>
      <c r="AL4536" t="str">
        <f>MIS[[#This Row],[Broker]]</f>
        <v>JM</v>
      </c>
      <c r="AM4536" t="str">
        <f>MIS[[#This Row],[ClientID]]</f>
        <v>12314927</v>
      </c>
    </row>
    <row r="4537" spans="1:39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5.15</v>
      </c>
      <c r="AE4537">
        <f>MIS[[#This Row],[OrderAverageTradedPrice]]*MIS[[#This Row],[OrderQuantity]]</f>
        <v>672</v>
      </c>
      <c r="AF4537">
        <f>MIS[[#This Row],[LTP]]*MIS[[#This Row],[OrderQuantity]]</f>
        <v>412</v>
      </c>
      <c r="AG4537">
        <f>IF(MIS[[#This Row],[OrderSide]]="SELL",MIS[[#This Row],[VALUE]]-MIS[[#This Row],[LIVE_VALUE]],MIS[[#This Row],[LIVE_VALUE]]-MIS[[#This Row],[VALUE]])</f>
        <v>-260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SENSEX2552079000PE</v>
      </c>
      <c r="AJ4537" t="str">
        <f>IF(RIGHT(MIS[[#This Row],[Main/Hedge]],4)="MAIN","MAIN","HEDGE")</f>
        <v>HEDGE</v>
      </c>
      <c r="AK4537" t="str" cm="1">
        <f t="array" ref="AK4537">_xlfn._xlws.FILTER(Table4[Column1],ISNUMBER(SEARCH(Table4[Column1],MIS[[#This Row],[OrderUniqueIdentifier]])),"")</f>
        <v>XYT</v>
      </c>
      <c r="AL4537" t="str">
        <f>MIS[[#This Row],[Broker]]</f>
        <v>JM</v>
      </c>
      <c r="AM4537" t="str">
        <f>MIS[[#This Row],[ClientID]]</f>
        <v>12314927</v>
      </c>
    </row>
    <row r="4538" spans="1:39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14.65</v>
      </c>
      <c r="AE4538">
        <f>MIS[[#This Row],[OrderAverageTradedPrice]]*MIS[[#This Row],[OrderQuantity]]</f>
        <v>1476</v>
      </c>
      <c r="AF4538">
        <f>MIS[[#This Row],[LTP]]*MIS[[#This Row],[OrderQuantity]]</f>
        <v>879</v>
      </c>
      <c r="AG4538">
        <f>IF(MIS[[#This Row],[OrderSide]]="SELL",MIS[[#This Row],[VALUE]]-MIS[[#This Row],[LIVE_VALUE]],MIS[[#This Row],[LIVE_VALUE]]-MIS[[#This Row],[VALUE]])</f>
        <v>-597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SENSEX2552080000PE</v>
      </c>
      <c r="AJ4538" t="str">
        <f>IF(RIGHT(MIS[[#This Row],[Main/Hedge]],4)="MAIN","MAIN","HEDGE")</f>
        <v>HEDGE</v>
      </c>
      <c r="AK4538" t="str" cm="1">
        <f t="array" ref="AK4538">_xlfn._xlws.FILTER(Table4[Column1],ISNUMBER(SEARCH(Table4[Column1],MIS[[#This Row],[OrderUniqueIdentifier]])),"")</f>
        <v>XYT</v>
      </c>
      <c r="AL4538" t="str">
        <f>MIS[[#This Row],[Broker]]</f>
        <v>CHOICE</v>
      </c>
      <c r="AM4538" t="str">
        <f>MIS[[#This Row],[ClientID]]</f>
        <v>D600</v>
      </c>
    </row>
    <row r="4539" spans="1:39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5.15</v>
      </c>
      <c r="AE4539">
        <f>MIS[[#This Row],[OrderAverageTradedPrice]]*MIS[[#This Row],[OrderQuantity]]</f>
        <v>844.99999999999989</v>
      </c>
      <c r="AF4539">
        <f>MIS[[#This Row],[LTP]]*MIS[[#This Row],[OrderQuantity]]</f>
        <v>515</v>
      </c>
      <c r="AG4539">
        <f>IF(MIS[[#This Row],[OrderSide]]="SELL",MIS[[#This Row],[VALUE]]-MIS[[#This Row],[LIVE_VALUE]],MIS[[#This Row],[LIVE_VALUE]]-MIS[[#This Row],[VALUE]])</f>
        <v>-329.99999999999989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SENSEX2552079000PE</v>
      </c>
      <c r="AJ4539" t="str">
        <f>IF(RIGHT(MIS[[#This Row],[Main/Hedge]],4)="MAIN","MAIN","HEDGE")</f>
        <v>HEDGE</v>
      </c>
      <c r="AK4539" t="str" cm="1">
        <f t="array" ref="AK4539">_xlfn._xlws.FILTER(Table4[Column1],ISNUMBER(SEARCH(Table4[Column1],MIS[[#This Row],[OrderUniqueIdentifier]])),"")</f>
        <v>XYT</v>
      </c>
      <c r="AL4539" t="str">
        <f>MIS[[#This Row],[Broker]]</f>
        <v>AR</v>
      </c>
      <c r="AM4539" t="str">
        <f>MIS[[#This Row],[ClientID]]</f>
        <v>JPF1A235</v>
      </c>
    </row>
    <row r="4540" spans="1:39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10.65</v>
      </c>
      <c r="AE4540">
        <f>MIS[[#This Row],[OrderAverageTradedPrice]]*MIS[[#This Row],[OrderQuantity]]</f>
        <v>2233</v>
      </c>
      <c r="AF4540">
        <f>MIS[[#This Row],[LTP]]*MIS[[#This Row],[OrderQuantity]]</f>
        <v>1491</v>
      </c>
      <c r="AG4540">
        <f>IF(MIS[[#This Row],[OrderSide]]="SELL",MIS[[#This Row],[VALUE]]-MIS[[#This Row],[LIVE_VALUE]],MIS[[#This Row],[LIVE_VALUE]]-MIS[[#This Row],[VALUE]])</f>
        <v>-742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SENSEX2552084400CE</v>
      </c>
      <c r="AJ4540" t="str">
        <f>IF(RIGHT(MIS[[#This Row],[Main/Hedge]],4)="MAIN","MAIN","HEDGE")</f>
        <v>HEDGE</v>
      </c>
      <c r="AK4540" t="str" cm="1">
        <f t="array" ref="AK4540">_xlfn._xlws.FILTER(Table4[Column1],ISNUMBER(SEARCH(Table4[Column1],MIS[[#This Row],[OrderUniqueIdentifier]])),"")</f>
        <v>XYT</v>
      </c>
      <c r="AL4540" t="str">
        <f>MIS[[#This Row],[Broker]]</f>
        <v>JAINAM</v>
      </c>
      <c r="AM4540" t="str">
        <f>MIS[[#This Row],[ClientID]]</f>
        <v>DLL14013</v>
      </c>
    </row>
    <row r="4541" spans="1:39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3.7</v>
      </c>
      <c r="AE4541">
        <f>MIS[[#This Row],[OrderAverageTradedPrice]]*MIS[[#This Row],[OrderQuantity]]</f>
        <v>99</v>
      </c>
      <c r="AF4541">
        <f>MIS[[#This Row],[LTP]]*MIS[[#This Row],[OrderQuantity]]</f>
        <v>74</v>
      </c>
      <c r="AG4541">
        <f>IF(MIS[[#This Row],[OrderSide]]="SELL",MIS[[#This Row],[VALUE]]-MIS[[#This Row],[LIVE_VALUE]],MIS[[#This Row],[LIVE_VALUE]]-MIS[[#This Row],[VALUE]])</f>
        <v>-25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SENSEX2552085400CE</v>
      </c>
      <c r="AJ4541" t="str">
        <f>IF(RIGHT(MIS[[#This Row],[Main/Hedge]],4)="MAIN","MAIN","HEDGE")</f>
        <v>HEDGE</v>
      </c>
      <c r="AK4541" t="str" cm="1">
        <f t="array" ref="AK4541">_xlfn._xlws.FILTER(Table4[Column1],ISNUMBER(SEARCH(Table4[Column1],MIS[[#This Row],[OrderUniqueIdentifier]])),"")</f>
        <v>XYT</v>
      </c>
      <c r="AL4541" t="str">
        <f>MIS[[#This Row],[Broker]]</f>
        <v>AR</v>
      </c>
      <c r="AM4541" t="str">
        <f>MIS[[#This Row],[ClientID]]</f>
        <v>JPF1M106</v>
      </c>
    </row>
    <row r="4542" spans="1:39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5.15</v>
      </c>
      <c r="AE4542">
        <f>MIS[[#This Row],[OrderAverageTradedPrice]]*MIS[[#This Row],[OrderQuantity]]</f>
        <v>170</v>
      </c>
      <c r="AF4542">
        <f>MIS[[#This Row],[LTP]]*MIS[[#This Row],[OrderQuantity]]</f>
        <v>103</v>
      </c>
      <c r="AG4542">
        <f>IF(MIS[[#This Row],[OrderSide]]="SELL",MIS[[#This Row],[VALUE]]-MIS[[#This Row],[LIVE_VALUE]],MIS[[#This Row],[LIVE_VALUE]]-MIS[[#This Row],[VALUE]])</f>
        <v>-67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SENSEX2552079000PE</v>
      </c>
      <c r="AJ4542" t="str">
        <f>IF(RIGHT(MIS[[#This Row],[Main/Hedge]],4)="MAIN","MAIN","HEDGE")</f>
        <v>HEDGE</v>
      </c>
      <c r="AK4542" t="str" cm="1">
        <f t="array" ref="AK4542">_xlfn._xlws.FILTER(Table4[Column1],ISNUMBER(SEARCH(Table4[Column1],MIS[[#This Row],[OrderUniqueIdentifier]])),"")</f>
        <v>XYT</v>
      </c>
      <c r="AL4542" t="str">
        <f>MIS[[#This Row],[Broker]]</f>
        <v>AR</v>
      </c>
      <c r="AM4542" t="str">
        <f>MIS[[#This Row],[ClientID]]</f>
        <v>JPF1M106</v>
      </c>
    </row>
    <row r="4543" spans="1:39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14.65</v>
      </c>
      <c r="AE4543">
        <f>MIS[[#This Row],[OrderAverageTradedPrice]]*MIS[[#This Row],[OrderQuantity]]</f>
        <v>3430</v>
      </c>
      <c r="AF4543">
        <f>MIS[[#This Row],[LTP]]*MIS[[#This Row],[OrderQuantity]]</f>
        <v>2051</v>
      </c>
      <c r="AG4543">
        <f>IF(MIS[[#This Row],[OrderSide]]="SELL",MIS[[#This Row],[VALUE]]-MIS[[#This Row],[LIVE_VALUE]],MIS[[#This Row],[LIVE_VALUE]]-MIS[[#This Row],[VALUE]])</f>
        <v>-1379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SENSEX2552080000PE</v>
      </c>
      <c r="AJ4543" t="str">
        <f>IF(RIGHT(MIS[[#This Row],[Main/Hedge]],4)="MAIN","MAIN","HEDGE")</f>
        <v>HEDGE</v>
      </c>
      <c r="AK4543" t="str" cm="1">
        <f t="array" ref="AK4543">_xlfn._xlws.FILTER(Table4[Column1],ISNUMBER(SEARCH(Table4[Column1],MIS[[#This Row],[OrderUniqueIdentifier]])),"")</f>
        <v>XYT</v>
      </c>
      <c r="AL4543" t="str">
        <f>MIS[[#This Row],[Broker]]</f>
        <v>JAINAM</v>
      </c>
      <c r="AM4543" t="str">
        <f>MIS[[#This Row],[ClientID]]</f>
        <v>DLL14013</v>
      </c>
    </row>
    <row r="4544" spans="1:39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10.65</v>
      </c>
      <c r="AE4544">
        <f>MIS[[#This Row],[OrderAverageTradedPrice]]*MIS[[#This Row],[OrderQuantity]]</f>
        <v>948</v>
      </c>
      <c r="AF4544">
        <f>MIS[[#This Row],[LTP]]*MIS[[#This Row],[OrderQuantity]]</f>
        <v>639</v>
      </c>
      <c r="AG4544">
        <f>IF(MIS[[#This Row],[OrderSide]]="SELL",MIS[[#This Row],[VALUE]]-MIS[[#This Row],[LIVE_VALUE]],MIS[[#This Row],[LIVE_VALUE]]-MIS[[#This Row],[VALUE]])</f>
        <v>-309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SENSEX2552084400CE</v>
      </c>
      <c r="AJ4544" t="str">
        <f>IF(RIGHT(MIS[[#This Row],[Main/Hedge]],4)="MAIN","MAIN","HEDGE")</f>
        <v>HEDGE</v>
      </c>
      <c r="AK4544" t="str" cm="1">
        <f t="array" ref="AK4544">_xlfn._xlws.FILTER(Table4[Column1],ISNUMBER(SEARCH(Table4[Column1],MIS[[#This Row],[OrderUniqueIdentifier]])),"")</f>
        <v>XYT</v>
      </c>
      <c r="AL4544" t="str">
        <f>MIS[[#This Row],[Broker]]</f>
        <v>JAINAM3001</v>
      </c>
      <c r="AM4544" t="str">
        <f>MIS[[#This Row],[ClientID]]</f>
        <v>DLL13461</v>
      </c>
    </row>
    <row r="4545" spans="1:39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14.65</v>
      </c>
      <c r="AE4545">
        <f>MIS[[#This Row],[OrderAverageTradedPrice]]*MIS[[#This Row],[OrderQuantity]]</f>
        <v>1473</v>
      </c>
      <c r="AF4545">
        <f>MIS[[#This Row],[LTP]]*MIS[[#This Row],[OrderQuantity]]</f>
        <v>879</v>
      </c>
      <c r="AG4545">
        <f>IF(MIS[[#This Row],[OrderSide]]="SELL",MIS[[#This Row],[VALUE]]-MIS[[#This Row],[LIVE_VALUE]],MIS[[#This Row],[LIVE_VALUE]]-MIS[[#This Row],[VALUE]])</f>
        <v>-594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SENSEX2552080000PE</v>
      </c>
      <c r="AJ4545" t="str">
        <f>IF(RIGHT(MIS[[#This Row],[Main/Hedge]],4)="MAIN","MAIN","HEDGE")</f>
        <v>HEDGE</v>
      </c>
      <c r="AK4545" t="str" cm="1">
        <f t="array" ref="AK4545">_xlfn._xlws.FILTER(Table4[Column1],ISNUMBER(SEARCH(Table4[Column1],MIS[[#This Row],[OrderUniqueIdentifier]])),"")</f>
        <v>XYT</v>
      </c>
      <c r="AL4545" t="str">
        <f>MIS[[#This Row],[Broker]]</f>
        <v>JAINAM3001</v>
      </c>
      <c r="AM4545" t="str">
        <f>MIS[[#This Row],[ClientID]]</f>
        <v>DLL13461</v>
      </c>
    </row>
    <row r="4546" spans="1:39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10.65</v>
      </c>
      <c r="AE4546">
        <f>MIS[[#This Row],[OrderAverageTradedPrice]]*MIS[[#This Row],[OrderQuantity]]</f>
        <v>5072</v>
      </c>
      <c r="AF4546">
        <f>MIS[[#This Row],[LTP]]*MIS[[#This Row],[OrderQuantity]]</f>
        <v>3408</v>
      </c>
      <c r="AG4546">
        <f>IF(MIS[[#This Row],[OrderSide]]="SELL",MIS[[#This Row],[VALUE]]-MIS[[#This Row],[LIVE_VALUE]],MIS[[#This Row],[LIVE_VALUE]]-MIS[[#This Row],[VALUE]])</f>
        <v>-1664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SENSEX2552084400CE</v>
      </c>
      <c r="AJ4546" t="str">
        <f>IF(RIGHT(MIS[[#This Row],[Main/Hedge]],4)="MAIN","MAIN","HEDGE")</f>
        <v>HEDGE</v>
      </c>
      <c r="AK4546" t="str" cm="1">
        <f t="array" ref="AK4546">_xlfn._xlws.FILTER(Table4[Column1],ISNUMBER(SEARCH(Table4[Column1],MIS[[#This Row],[OrderUniqueIdentifier]])),"")</f>
        <v>XYT</v>
      </c>
      <c r="AL4546" t="str">
        <f>MIS[[#This Row],[Broker]]</f>
        <v>JAINAM3001</v>
      </c>
      <c r="AM4546" t="str">
        <f>MIS[[#This Row],[ClientID]]</f>
        <v>MITH675</v>
      </c>
    </row>
    <row r="4547" spans="1:39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14.65</v>
      </c>
      <c r="AE4547">
        <f>MIS[[#This Row],[OrderAverageTradedPrice]]*MIS[[#This Row],[OrderQuantity]]</f>
        <v>7856</v>
      </c>
      <c r="AF4547">
        <f>MIS[[#This Row],[LTP]]*MIS[[#This Row],[OrderQuantity]]</f>
        <v>4688</v>
      </c>
      <c r="AG4547">
        <f>IF(MIS[[#This Row],[OrderSide]]="SELL",MIS[[#This Row],[VALUE]]-MIS[[#This Row],[LIVE_VALUE]],MIS[[#This Row],[LIVE_VALUE]]-MIS[[#This Row],[VALUE]])</f>
        <v>-3168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SENSEX2552080000PE</v>
      </c>
      <c r="AJ4547" t="str">
        <f>IF(RIGHT(MIS[[#This Row],[Main/Hedge]],4)="MAIN","MAIN","HEDGE")</f>
        <v>HEDGE</v>
      </c>
      <c r="AK4547" t="str" cm="1">
        <f t="array" ref="AK4547">_xlfn._xlws.FILTER(Table4[Column1],ISNUMBER(SEARCH(Table4[Column1],MIS[[#This Row],[OrderUniqueIdentifier]])),"")</f>
        <v>XYT</v>
      </c>
      <c r="AL4547" t="str">
        <f>MIS[[#This Row],[Broker]]</f>
        <v>JAINAM3001</v>
      </c>
      <c r="AM4547" t="str">
        <f>MIS[[#This Row],[ClientID]]</f>
        <v>MITH675</v>
      </c>
    </row>
    <row r="4548" spans="1:39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3.7</v>
      </c>
      <c r="AE4548">
        <f>MIS[[#This Row],[OrderAverageTradedPrice]]*MIS[[#This Row],[OrderQuantity]]</f>
        <v>100</v>
      </c>
      <c r="AF4548">
        <f>MIS[[#This Row],[LTP]]*MIS[[#This Row],[OrderQuantity]]</f>
        <v>74</v>
      </c>
      <c r="AG4548">
        <f>IF(MIS[[#This Row],[OrderSide]]="SELL",MIS[[#This Row],[VALUE]]-MIS[[#This Row],[LIVE_VALUE]],MIS[[#This Row],[LIVE_VALUE]]-MIS[[#This Row],[VALUE]])</f>
        <v>-26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SENSEX2552085400CE</v>
      </c>
      <c r="AJ4548" t="str">
        <f>IF(RIGHT(MIS[[#This Row],[Main/Hedge]],4)="MAIN","MAIN","HEDGE")</f>
        <v>HEDGE</v>
      </c>
      <c r="AK4548" t="str" cm="1">
        <f t="array" ref="AK4548">_xlfn._xlws.FILTER(Table4[Column1],ISNUMBER(SEARCH(Table4[Column1],MIS[[#This Row],[OrderUniqueIdentifier]])),"")</f>
        <v>XYT</v>
      </c>
      <c r="AL4548" t="str">
        <f>MIS[[#This Row],[Broker]]</f>
        <v>JAINAM</v>
      </c>
      <c r="AM4548" t="str">
        <f>MIS[[#This Row],[ClientID]]</f>
        <v>MITH442</v>
      </c>
    </row>
    <row r="4549" spans="1:39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5.15</v>
      </c>
      <c r="AE4549">
        <f>MIS[[#This Row],[OrderAverageTradedPrice]]*MIS[[#This Row],[OrderQuantity]]</f>
        <v>170</v>
      </c>
      <c r="AF4549">
        <f>MIS[[#This Row],[LTP]]*MIS[[#This Row],[OrderQuantity]]</f>
        <v>103</v>
      </c>
      <c r="AG4549">
        <f>IF(MIS[[#This Row],[OrderSide]]="SELL",MIS[[#This Row],[VALUE]]-MIS[[#This Row],[LIVE_VALUE]],MIS[[#This Row],[LIVE_VALUE]]-MIS[[#This Row],[VALUE]])</f>
        <v>-67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SENSEX2552079000PE</v>
      </c>
      <c r="AJ4549" t="str">
        <f>IF(RIGHT(MIS[[#This Row],[Main/Hedge]],4)="MAIN","MAIN","HEDGE")</f>
        <v>HEDGE</v>
      </c>
      <c r="AK4549" t="str" cm="1">
        <f t="array" ref="AK4549">_xlfn._xlws.FILTER(Table4[Column1],ISNUMBER(SEARCH(Table4[Column1],MIS[[#This Row],[OrderUniqueIdentifier]])),"")</f>
        <v>XYT</v>
      </c>
      <c r="AL4549" t="str">
        <f>MIS[[#This Row],[Broker]]</f>
        <v>JAINAM</v>
      </c>
      <c r="AM4549" t="str">
        <f>MIS[[#This Row],[ClientID]]</f>
        <v>MITH442</v>
      </c>
    </row>
    <row r="4550" spans="1:39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10.65</v>
      </c>
      <c r="AE4550">
        <f>MIS[[#This Row],[OrderAverageTradedPrice]]*MIS[[#This Row],[OrderQuantity]]</f>
        <v>951</v>
      </c>
      <c r="AF4550">
        <f>MIS[[#This Row],[LTP]]*MIS[[#This Row],[OrderQuantity]]</f>
        <v>639</v>
      </c>
      <c r="AG4550">
        <f>IF(MIS[[#This Row],[OrderSide]]="SELL",MIS[[#This Row],[VALUE]]-MIS[[#This Row],[LIVE_VALUE]],MIS[[#This Row],[LIVE_VALUE]]-MIS[[#This Row],[VALUE]])</f>
        <v>-312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SENSEX2552084400CE</v>
      </c>
      <c r="AJ4550" t="str">
        <f>IF(RIGHT(MIS[[#This Row],[Main/Hedge]],4)="MAIN","MAIN","HEDGE")</f>
        <v>HEDGE</v>
      </c>
      <c r="AK4550" t="str" cm="1">
        <f t="array" ref="AK4550">_xlfn._xlws.FILTER(Table4[Column1],ISNUMBER(SEARCH(Table4[Column1],MIS[[#This Row],[OrderUniqueIdentifier]])),"")</f>
        <v>XYT</v>
      </c>
      <c r="AL4550" t="str">
        <f>MIS[[#This Row],[Broker]]</f>
        <v>MOTI</v>
      </c>
      <c r="AM4550" t="str">
        <f>MIS[[#This Row],[ClientID]]</f>
        <v>5708</v>
      </c>
    </row>
    <row r="4551" spans="1:39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14.65</v>
      </c>
      <c r="AE4551">
        <f>MIS[[#This Row],[OrderAverageTradedPrice]]*MIS[[#This Row],[OrderQuantity]]</f>
        <v>1479</v>
      </c>
      <c r="AF4551">
        <f>MIS[[#This Row],[LTP]]*MIS[[#This Row],[OrderQuantity]]</f>
        <v>879</v>
      </c>
      <c r="AG4551">
        <f>IF(MIS[[#This Row],[OrderSide]]="SELL",MIS[[#This Row],[VALUE]]-MIS[[#This Row],[LIVE_VALUE]],MIS[[#This Row],[LIVE_VALUE]]-MIS[[#This Row],[VALUE]])</f>
        <v>-600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SENSEX2552080000PE</v>
      </c>
      <c r="AJ4551" t="str">
        <f>IF(RIGHT(MIS[[#This Row],[Main/Hedge]],4)="MAIN","MAIN","HEDGE")</f>
        <v>HEDGE</v>
      </c>
      <c r="AK4551" t="str" cm="1">
        <f t="array" ref="AK4551">_xlfn._xlws.FILTER(Table4[Column1],ISNUMBER(SEARCH(Table4[Column1],MIS[[#This Row],[OrderUniqueIdentifier]])),"")</f>
        <v>XYT</v>
      </c>
      <c r="AL4551" t="str">
        <f>MIS[[#This Row],[Broker]]</f>
        <v>MOTI</v>
      </c>
      <c r="AM4551" t="str">
        <f>MIS[[#This Row],[ClientID]]</f>
        <v>5708</v>
      </c>
    </row>
    <row r="4552" spans="1:39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155.05000000000001</v>
      </c>
      <c r="AE4552">
        <f>MIS[[#This Row],[OrderAverageTradedPrice]]*MIS[[#This Row],[OrderQuantity]]</f>
        <v>39375</v>
      </c>
      <c r="AF4552">
        <f>MIS[[#This Row],[LTP]]*MIS[[#This Row],[OrderQuantity]]</f>
        <v>34886.25</v>
      </c>
      <c r="AG4552">
        <f>IF(MIS[[#This Row],[OrderSide]]="SELL",MIS[[#This Row],[VALUE]]-MIS[[#This Row],[LIVE_VALUE]],MIS[[#This Row],[LIVE_VALUE]]-MIS[[#This Row],[VALUE]])</f>
        <v>-4488.75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2" t="str">
        <f>MIS[[#This Row],[TRADING SYMBOL]]</f>
        <v>NIFTY2552225000PE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VWAP</v>
      </c>
      <c r="AL4552" t="str">
        <f>MIS[[#This Row],[Broker]]</f>
        <v>AR</v>
      </c>
      <c r="AM4552" t="str">
        <f>MIS[[#This Row],[ClientID]]</f>
        <v>GDL1R112</v>
      </c>
    </row>
    <row r="4553" spans="1:39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155.05000000000001</v>
      </c>
      <c r="AE4553">
        <f>MIS[[#This Row],[OrderAverageTradedPrice]]*MIS[[#This Row],[OrderQuantity]]</f>
        <v>39375</v>
      </c>
      <c r="AF4553">
        <f>MIS[[#This Row],[LTP]]*MIS[[#This Row],[OrderQuantity]]</f>
        <v>34886.25</v>
      </c>
      <c r="AG4553">
        <f>IF(MIS[[#This Row],[OrderSide]]="SELL",MIS[[#This Row],[VALUE]]-MIS[[#This Row],[LIVE_VALUE]],MIS[[#This Row],[LIVE_VALUE]]-MIS[[#This Row],[VALUE]])</f>
        <v>-4488.75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3" t="str">
        <f>MIS[[#This Row],[TRADING SYMBOL]]</f>
        <v>NIFTY2552225000PE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VWAP</v>
      </c>
      <c r="AL4553" t="str">
        <f>MIS[[#This Row],[Broker]]</f>
        <v>AR</v>
      </c>
      <c r="AM4553" t="str">
        <f>MIS[[#This Row],[ClientID]]</f>
        <v>GDLC2R124</v>
      </c>
    </row>
    <row r="4554" spans="1:39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155.05000000000001</v>
      </c>
      <c r="AE4554">
        <f>MIS[[#This Row],[OrderAverageTradedPrice]]*MIS[[#This Row],[OrderQuantity]]</f>
        <v>118125</v>
      </c>
      <c r="AF4554">
        <f>MIS[[#This Row],[LTP]]*MIS[[#This Row],[OrderQuantity]]</f>
        <v>104658.75000000001</v>
      </c>
      <c r="AG4554">
        <f>IF(MIS[[#This Row],[OrderSide]]="SELL",MIS[[#This Row],[VALUE]]-MIS[[#This Row],[LIVE_VALUE]],MIS[[#This Row],[LIVE_VALUE]]-MIS[[#This Row],[VALUE]])</f>
        <v>-13466.249999999985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4" t="str">
        <f>MIS[[#This Row],[TRADING SYMBOL]]</f>
        <v>NIFTY2552225000PE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VWAP</v>
      </c>
      <c r="AL4554" t="str">
        <f>MIS[[#This Row],[Broker]]</f>
        <v>AR</v>
      </c>
      <c r="AM4554" t="str">
        <f>MIS[[#This Row],[ClientID]]</f>
        <v>GDLP1S332</v>
      </c>
    </row>
    <row r="4555" spans="1:39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155.05000000000001</v>
      </c>
      <c r="AE4555">
        <f>MIS[[#This Row],[OrderAverageTradedPrice]]*MIS[[#This Row],[OrderQuantity]]</f>
        <v>183750</v>
      </c>
      <c r="AF4555">
        <f>MIS[[#This Row],[LTP]]*MIS[[#This Row],[OrderQuantity]]</f>
        <v>162802.5</v>
      </c>
      <c r="AG4555">
        <f>IF(MIS[[#This Row],[OrderSide]]="SELL",MIS[[#This Row],[VALUE]]-MIS[[#This Row],[LIVE_VALUE]],MIS[[#This Row],[LIVE_VALUE]]-MIS[[#This Row],[VALUE]])</f>
        <v>-20947.5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5" t="str">
        <f>MIS[[#This Row],[TRADING SYMBOL]]</f>
        <v>NIFTY2552225000PE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VWAP</v>
      </c>
      <c r="AL4555" t="str">
        <f>MIS[[#This Row],[Broker]]</f>
        <v>AR</v>
      </c>
      <c r="AM4555" t="str">
        <f>MIS[[#This Row],[ClientID]]</f>
        <v>GKOHN3R110</v>
      </c>
    </row>
    <row r="4556" spans="1:39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155.05000000000001</v>
      </c>
      <c r="AE4556">
        <f>MIS[[#This Row],[OrderAverageTradedPrice]]*MIS[[#This Row],[OrderQuantity]]</f>
        <v>39375</v>
      </c>
      <c r="AF4556">
        <f>MIS[[#This Row],[LTP]]*MIS[[#This Row],[OrderQuantity]]</f>
        <v>34886.25</v>
      </c>
      <c r="AG4556">
        <f>IF(MIS[[#This Row],[OrderSide]]="SELL",MIS[[#This Row],[VALUE]]-MIS[[#This Row],[LIVE_VALUE]],MIS[[#This Row],[LIVE_VALUE]]-MIS[[#This Row],[VALUE]])</f>
        <v>-4488.75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6" t="str">
        <f>MIS[[#This Row],[TRADING SYMBOL]]</f>
        <v>NIFTY2552225000PE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VWAP</v>
      </c>
      <c r="AL4556" t="str">
        <f>MIS[[#This Row],[Broker]]</f>
        <v>AR</v>
      </c>
      <c r="AM4556" t="str">
        <f>MIS[[#This Row],[ClientID]]</f>
        <v>GKOHNA327</v>
      </c>
    </row>
    <row r="4557" spans="1:39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155.05000000000001</v>
      </c>
      <c r="AE4557">
        <f>MIS[[#This Row],[OrderAverageTradedPrice]]*MIS[[#This Row],[OrderQuantity]]</f>
        <v>78750</v>
      </c>
      <c r="AF4557">
        <f>MIS[[#This Row],[LTP]]*MIS[[#This Row],[OrderQuantity]]</f>
        <v>69772.5</v>
      </c>
      <c r="AG4557">
        <f>IF(MIS[[#This Row],[OrderSide]]="SELL",MIS[[#This Row],[VALUE]]-MIS[[#This Row],[LIVE_VALUE]],MIS[[#This Row],[LIVE_VALUE]]-MIS[[#This Row],[VALUE]])</f>
        <v>-8977.5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7" t="str">
        <f>MIS[[#This Row],[TRADING SYMBOL]]</f>
        <v>NIFTY2552225000PE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VWAP</v>
      </c>
      <c r="AL4557" t="str">
        <f>MIS[[#This Row],[Broker]]</f>
        <v>AR</v>
      </c>
      <c r="AM4557" t="str">
        <f>MIS[[#This Row],[ClientID]]</f>
        <v>GKOHNS211</v>
      </c>
    </row>
    <row r="4558" spans="1:39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155.05000000000001</v>
      </c>
      <c r="AE4558">
        <f>MIS[[#This Row],[OrderAverageTradedPrice]]*MIS[[#This Row],[OrderQuantity]]</f>
        <v>39375</v>
      </c>
      <c r="AF4558">
        <f>MIS[[#This Row],[LTP]]*MIS[[#This Row],[OrderQuantity]]</f>
        <v>34886.25</v>
      </c>
      <c r="AG4558">
        <f>IF(MIS[[#This Row],[OrderSide]]="SELL",MIS[[#This Row],[VALUE]]-MIS[[#This Row],[LIVE_VALUE]],MIS[[#This Row],[LIVE_VALUE]]-MIS[[#This Row],[VALUE]])</f>
        <v>-4488.75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8" t="str">
        <f>MIS[[#This Row],[TRADING SYMBOL]]</f>
        <v>NIFTY2552225000PE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VWAP</v>
      </c>
      <c r="AL4558" t="str">
        <f>MIS[[#This Row],[Broker]]</f>
        <v>AR</v>
      </c>
      <c r="AM4558" t="str">
        <f>MIS[[#This Row],[ClientID]]</f>
        <v>HOT133</v>
      </c>
    </row>
    <row r="4559" spans="1:39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155.05000000000001</v>
      </c>
      <c r="AE4559">
        <f>MIS[[#This Row],[OrderAverageTradedPrice]]*MIS[[#This Row],[OrderQuantity]]</f>
        <v>26250</v>
      </c>
      <c r="AF4559">
        <f>MIS[[#This Row],[LTP]]*MIS[[#This Row],[OrderQuantity]]</f>
        <v>23257.5</v>
      </c>
      <c r="AG4559">
        <f>IF(MIS[[#This Row],[OrderSide]]="SELL",MIS[[#This Row],[VALUE]]-MIS[[#This Row],[LIVE_VALUE]],MIS[[#This Row],[LIVE_VALUE]]-MIS[[#This Row],[VALUE]])</f>
        <v>-2992.5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9" t="str">
        <f>MIS[[#This Row],[TRADING SYMBOL]]</f>
        <v>NIFTY2552225000PE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VWAP</v>
      </c>
      <c r="AL4559" t="str">
        <f>MIS[[#This Row],[Broker]]</f>
        <v>AR</v>
      </c>
      <c r="AM4559" t="str">
        <f>MIS[[#This Row],[ClientID]]</f>
        <v>HYD5K129</v>
      </c>
    </row>
    <row r="4560" spans="1:39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155.05000000000001</v>
      </c>
      <c r="AE4560">
        <f>MIS[[#This Row],[OrderAverageTradedPrice]]*MIS[[#This Row],[OrderQuantity]]</f>
        <v>39375</v>
      </c>
      <c r="AF4560">
        <f>MIS[[#This Row],[LTP]]*MIS[[#This Row],[OrderQuantity]]</f>
        <v>34886.25</v>
      </c>
      <c r="AG4560">
        <f>IF(MIS[[#This Row],[OrderSide]]="SELL",MIS[[#This Row],[VALUE]]-MIS[[#This Row],[LIVE_VALUE]],MIS[[#This Row],[LIVE_VALUE]]-MIS[[#This Row],[VALUE]])</f>
        <v>-4488.75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0" t="str">
        <f>MIS[[#This Row],[TRADING SYMBOL]]</f>
        <v>NIFTY2552225000PE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VWAP</v>
      </c>
      <c r="AL4560" t="str">
        <f>MIS[[#This Row],[Broker]]</f>
        <v>AR</v>
      </c>
      <c r="AM4560" t="str">
        <f>MIS[[#This Row],[ClientID]]</f>
        <v>JPA1043</v>
      </c>
    </row>
    <row r="4561" spans="1:39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155.05000000000001</v>
      </c>
      <c r="AE4561">
        <f>MIS[[#This Row],[OrderAverageTradedPrice]]*MIS[[#This Row],[OrderQuantity]]</f>
        <v>13125</v>
      </c>
      <c r="AF4561">
        <f>MIS[[#This Row],[LTP]]*MIS[[#This Row],[OrderQuantity]]</f>
        <v>11628.75</v>
      </c>
      <c r="AG4561">
        <f>IF(MIS[[#This Row],[OrderSide]]="SELL",MIS[[#This Row],[VALUE]]-MIS[[#This Row],[LIVE_VALUE]],MIS[[#This Row],[LIVE_VALUE]]-MIS[[#This Row],[VALUE]])</f>
        <v>-1496.25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1" t="str">
        <f>MIS[[#This Row],[TRADING SYMBOL]]</f>
        <v>NIFTY2552225000PE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VWAP</v>
      </c>
      <c r="AL4561" t="str">
        <f>MIS[[#This Row],[Broker]]</f>
        <v>AR</v>
      </c>
      <c r="AM4561" t="str">
        <f>MIS[[#This Row],[ClientID]]</f>
        <v>JPF1A104</v>
      </c>
    </row>
    <row r="4562" spans="1:39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155.05000000000001</v>
      </c>
      <c r="AE4562">
        <f>MIS[[#This Row],[OrderAverageTradedPrice]]*MIS[[#This Row],[OrderQuantity]]</f>
        <v>52500</v>
      </c>
      <c r="AF4562">
        <f>MIS[[#This Row],[LTP]]*MIS[[#This Row],[OrderQuantity]]</f>
        <v>46515</v>
      </c>
      <c r="AG4562">
        <f>IF(MIS[[#This Row],[OrderSide]]="SELL",MIS[[#This Row],[VALUE]]-MIS[[#This Row],[LIVE_VALUE]],MIS[[#This Row],[LIVE_VALUE]]-MIS[[#This Row],[VALUE]])</f>
        <v>-5985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2" t="str">
        <f>MIS[[#This Row],[TRADING SYMBOL]]</f>
        <v>NIFTY2552225000PE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VWAP</v>
      </c>
      <c r="AL4562" t="str">
        <f>MIS[[#This Row],[Broker]]</f>
        <v>AR</v>
      </c>
      <c r="AM4562" t="str">
        <f>MIS[[#This Row],[ClientID]]</f>
        <v>JPF1A119</v>
      </c>
    </row>
    <row r="4563" spans="1:39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155.05000000000001</v>
      </c>
      <c r="AE4563">
        <f>MIS[[#This Row],[OrderAverageTradedPrice]]*MIS[[#This Row],[OrderQuantity]]</f>
        <v>26250</v>
      </c>
      <c r="AF4563">
        <f>MIS[[#This Row],[LTP]]*MIS[[#This Row],[OrderQuantity]]</f>
        <v>23257.5</v>
      </c>
      <c r="AG4563">
        <f>IF(MIS[[#This Row],[OrderSide]]="SELL",MIS[[#This Row],[VALUE]]-MIS[[#This Row],[LIVE_VALUE]],MIS[[#This Row],[LIVE_VALUE]]-MIS[[#This Row],[VALUE]])</f>
        <v>-2992.5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3" t="str">
        <f>MIS[[#This Row],[TRADING SYMBOL]]</f>
        <v>NIFTY2552225000PE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VWAP</v>
      </c>
      <c r="AL4563" t="str">
        <f>MIS[[#This Row],[Broker]]</f>
        <v>AR</v>
      </c>
      <c r="AM4563" t="str">
        <f>MIS[[#This Row],[ClientID]]</f>
        <v>JPF1A121</v>
      </c>
    </row>
    <row r="4564" spans="1:39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155.05000000000001</v>
      </c>
      <c r="AE4564">
        <f>MIS[[#This Row],[OrderAverageTradedPrice]]*MIS[[#This Row],[OrderQuantity]]</f>
        <v>13125</v>
      </c>
      <c r="AF4564">
        <f>MIS[[#This Row],[LTP]]*MIS[[#This Row],[OrderQuantity]]</f>
        <v>11628.75</v>
      </c>
      <c r="AG4564">
        <f>IF(MIS[[#This Row],[OrderSide]]="SELL",MIS[[#This Row],[VALUE]]-MIS[[#This Row],[LIVE_VALUE]],MIS[[#This Row],[LIVE_VALUE]]-MIS[[#This Row],[VALUE]])</f>
        <v>-1496.25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4" t="str">
        <f>MIS[[#This Row],[TRADING SYMBOL]]</f>
        <v>NIFTY2552225000PE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VWAP</v>
      </c>
      <c r="AL4564" t="str">
        <f>MIS[[#This Row],[Broker]]</f>
        <v>AR</v>
      </c>
      <c r="AM4564" t="str">
        <f>MIS[[#This Row],[ClientID]]</f>
        <v>JPF1A122</v>
      </c>
    </row>
    <row r="4565" spans="1:39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155.05000000000001</v>
      </c>
      <c r="AE4565">
        <f>MIS[[#This Row],[OrderAverageTradedPrice]]*MIS[[#This Row],[OrderQuantity]]</f>
        <v>26250</v>
      </c>
      <c r="AF4565">
        <f>MIS[[#This Row],[LTP]]*MIS[[#This Row],[OrderQuantity]]</f>
        <v>23257.5</v>
      </c>
      <c r="AG4565">
        <f>IF(MIS[[#This Row],[OrderSide]]="SELL",MIS[[#This Row],[VALUE]]-MIS[[#This Row],[LIVE_VALUE]],MIS[[#This Row],[LIVE_VALUE]]-MIS[[#This Row],[VALUE]])</f>
        <v>-2992.5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5" t="str">
        <f>MIS[[#This Row],[TRADING SYMBOL]]</f>
        <v>NIFTY2552225000PE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VWAP</v>
      </c>
      <c r="AL4565" t="str">
        <f>MIS[[#This Row],[Broker]]</f>
        <v>AR</v>
      </c>
      <c r="AM4565" t="str">
        <f>MIS[[#This Row],[ClientID]]</f>
        <v>JPF1A184</v>
      </c>
    </row>
    <row r="4566" spans="1:39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155.05000000000001</v>
      </c>
      <c r="AE4566">
        <f>MIS[[#This Row],[OrderAverageTradedPrice]]*MIS[[#This Row],[OrderQuantity]]</f>
        <v>52500</v>
      </c>
      <c r="AF4566">
        <f>MIS[[#This Row],[LTP]]*MIS[[#This Row],[OrderQuantity]]</f>
        <v>46515</v>
      </c>
      <c r="AG4566">
        <f>IF(MIS[[#This Row],[OrderSide]]="SELL",MIS[[#This Row],[VALUE]]-MIS[[#This Row],[LIVE_VALUE]],MIS[[#This Row],[LIVE_VALUE]]-MIS[[#This Row],[VALUE]])</f>
        <v>-5985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6" t="str">
        <f>MIS[[#This Row],[TRADING SYMBOL]]</f>
        <v>NIFTY2552225000PE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VWAP</v>
      </c>
      <c r="AL4566" t="str">
        <f>MIS[[#This Row],[Broker]]</f>
        <v>AR</v>
      </c>
      <c r="AM4566" t="str">
        <f>MIS[[#This Row],[ClientID]]</f>
        <v>JPF1A187</v>
      </c>
    </row>
    <row r="4567" spans="1:39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155.05000000000001</v>
      </c>
      <c r="AE4567">
        <f>MIS[[#This Row],[OrderAverageTradedPrice]]*MIS[[#This Row],[OrderQuantity]]</f>
        <v>13125</v>
      </c>
      <c r="AF4567">
        <f>MIS[[#This Row],[LTP]]*MIS[[#This Row],[OrderQuantity]]</f>
        <v>11628.75</v>
      </c>
      <c r="AG4567">
        <f>IF(MIS[[#This Row],[OrderSide]]="SELL",MIS[[#This Row],[VALUE]]-MIS[[#This Row],[LIVE_VALUE]],MIS[[#This Row],[LIVE_VALUE]]-MIS[[#This Row],[VALUE]])</f>
        <v>-1496.25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7" t="str">
        <f>MIS[[#This Row],[TRADING SYMBOL]]</f>
        <v>NIFTY2552225000PE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VWAP</v>
      </c>
      <c r="AL4567" t="str">
        <f>MIS[[#This Row],[Broker]]</f>
        <v>AR</v>
      </c>
      <c r="AM4567" t="str">
        <f>MIS[[#This Row],[ClientID]]</f>
        <v>JPF1A188</v>
      </c>
    </row>
    <row r="4568" spans="1:39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155.05000000000001</v>
      </c>
      <c r="AE4568">
        <f>MIS[[#This Row],[OrderAverageTradedPrice]]*MIS[[#This Row],[OrderQuantity]]</f>
        <v>78750</v>
      </c>
      <c r="AF4568">
        <f>MIS[[#This Row],[LTP]]*MIS[[#This Row],[OrderQuantity]]</f>
        <v>69772.5</v>
      </c>
      <c r="AG4568">
        <f>IF(MIS[[#This Row],[OrderSide]]="SELL",MIS[[#This Row],[VALUE]]-MIS[[#This Row],[LIVE_VALUE]],MIS[[#This Row],[LIVE_VALUE]]-MIS[[#This Row],[VALUE]])</f>
        <v>-8977.5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8" t="str">
        <f>MIS[[#This Row],[TRADING SYMBOL]]</f>
        <v>NIFTY2552225000PE</v>
      </c>
      <c r="AJ4568" t="str">
        <f>IF(RIGHT(MIS[[#This Row],[Main/Hedge]],4)="MAIN","MAIN","HEDGE")</f>
        <v>MAIN</v>
      </c>
      <c r="AK4568" t="str" cm="1">
        <f t="array" ref="AK4568">_xlfn._xlws.FILTER(Table4[Column1],ISNUMBER(SEARCH(Table4[Column1],MIS[[#This Row],[OrderUniqueIdentifier]])),"")</f>
        <v>VWAP</v>
      </c>
      <c r="AL4568" t="str">
        <f>MIS[[#This Row],[Broker]]</f>
        <v>AR</v>
      </c>
      <c r="AM4568" t="str">
        <f>MIS[[#This Row],[ClientID]]</f>
        <v>JPF1A195</v>
      </c>
    </row>
    <row r="4569" spans="1:39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155.05000000000001</v>
      </c>
      <c r="AE4569">
        <f>MIS[[#This Row],[OrderAverageTradedPrice]]*MIS[[#This Row],[OrderQuantity]]</f>
        <v>183750</v>
      </c>
      <c r="AF4569">
        <f>MIS[[#This Row],[LTP]]*MIS[[#This Row],[OrderQuantity]]</f>
        <v>162802.5</v>
      </c>
      <c r="AG4569">
        <f>IF(MIS[[#This Row],[OrderSide]]="SELL",MIS[[#This Row],[VALUE]]-MIS[[#This Row],[LIVE_VALUE]],MIS[[#This Row],[LIVE_VALUE]]-MIS[[#This Row],[VALUE]])</f>
        <v>-20947.5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9" t="str">
        <f>MIS[[#This Row],[TRADING SYMBOL]]</f>
        <v>NIFTY2552225000PE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VWAP</v>
      </c>
      <c r="AL4569" t="str">
        <f>MIS[[#This Row],[Broker]]</f>
        <v>AR</v>
      </c>
      <c r="AM4569" t="str">
        <f>MIS[[#This Row],[ClientID]]</f>
        <v>JPF1A197</v>
      </c>
    </row>
    <row r="4570" spans="1:39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155.05000000000001</v>
      </c>
      <c r="AE4570">
        <f>MIS[[#This Row],[OrderAverageTradedPrice]]*MIS[[#This Row],[OrderQuantity]]</f>
        <v>26250</v>
      </c>
      <c r="AF4570">
        <f>MIS[[#This Row],[LTP]]*MIS[[#This Row],[OrderQuantity]]</f>
        <v>23257.5</v>
      </c>
      <c r="AG4570">
        <f>IF(MIS[[#This Row],[OrderSide]]="SELL",MIS[[#This Row],[VALUE]]-MIS[[#This Row],[LIVE_VALUE]],MIS[[#This Row],[LIVE_VALUE]]-MIS[[#This Row],[VALUE]])</f>
        <v>-2992.5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0" t="str">
        <f>MIS[[#This Row],[TRADING SYMBOL]]</f>
        <v>NIFTY2552225000PE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VWAP</v>
      </c>
      <c r="AL4570" t="str">
        <f>MIS[[#This Row],[Broker]]</f>
        <v>AR</v>
      </c>
      <c r="AM4570" t="str">
        <f>MIS[[#This Row],[ClientID]]</f>
        <v>JPF1A200</v>
      </c>
    </row>
    <row r="4571" spans="1:39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155.05000000000001</v>
      </c>
      <c r="AE4571">
        <f>MIS[[#This Row],[OrderAverageTradedPrice]]*MIS[[#This Row],[OrderQuantity]]</f>
        <v>13125</v>
      </c>
      <c r="AF4571">
        <f>MIS[[#This Row],[LTP]]*MIS[[#This Row],[OrderQuantity]]</f>
        <v>11628.75</v>
      </c>
      <c r="AG4571">
        <f>IF(MIS[[#This Row],[OrderSide]]="SELL",MIS[[#This Row],[VALUE]]-MIS[[#This Row],[LIVE_VALUE]],MIS[[#This Row],[LIVE_VALUE]]-MIS[[#This Row],[VALUE]])</f>
        <v>-1496.25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1" t="str">
        <f>MIS[[#This Row],[TRADING SYMBOL]]</f>
        <v>NIFTY2552225000PE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VWAP</v>
      </c>
      <c r="AL4571" t="str">
        <f>MIS[[#This Row],[Broker]]</f>
        <v>AR</v>
      </c>
      <c r="AM4571" t="str">
        <f>MIS[[#This Row],[ClientID]]</f>
        <v>JPF1A206</v>
      </c>
    </row>
    <row r="4572" spans="1:39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155.05000000000001</v>
      </c>
      <c r="AE4572">
        <f>MIS[[#This Row],[OrderAverageTradedPrice]]*MIS[[#This Row],[OrderQuantity]]</f>
        <v>315000</v>
      </c>
      <c r="AF4572">
        <f>MIS[[#This Row],[LTP]]*MIS[[#This Row],[OrderQuantity]]</f>
        <v>279090</v>
      </c>
      <c r="AG4572">
        <f>IF(MIS[[#This Row],[OrderSide]]="SELL",MIS[[#This Row],[VALUE]]-MIS[[#This Row],[LIVE_VALUE]],MIS[[#This Row],[LIVE_VALUE]]-MIS[[#This Row],[VALUE]])</f>
        <v>-35910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2" t="str">
        <f>MIS[[#This Row],[TRADING SYMBOL]]</f>
        <v>NIFTY2552225000PE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VWAP</v>
      </c>
      <c r="AL4572" t="str">
        <f>MIS[[#This Row],[Broker]]</f>
        <v>AR</v>
      </c>
      <c r="AM4572" t="str">
        <f>MIS[[#This Row],[ClientID]]</f>
        <v>JPF1A207</v>
      </c>
    </row>
    <row r="4573" spans="1:39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155.05000000000001</v>
      </c>
      <c r="AE4573">
        <f>MIS[[#This Row],[OrderAverageTradedPrice]]*MIS[[#This Row],[OrderQuantity]]</f>
        <v>26250</v>
      </c>
      <c r="AF4573">
        <f>MIS[[#This Row],[LTP]]*MIS[[#This Row],[OrderQuantity]]</f>
        <v>23257.5</v>
      </c>
      <c r="AG4573">
        <f>IF(MIS[[#This Row],[OrderSide]]="SELL",MIS[[#This Row],[VALUE]]-MIS[[#This Row],[LIVE_VALUE]],MIS[[#This Row],[LIVE_VALUE]]-MIS[[#This Row],[VALUE]])</f>
        <v>-2992.5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3" t="str">
        <f>MIS[[#This Row],[TRADING SYMBOL]]</f>
        <v>NIFTY2552225000PE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VWAP</v>
      </c>
      <c r="AL4573" t="str">
        <f>MIS[[#This Row],[Broker]]</f>
        <v>AR</v>
      </c>
      <c r="AM4573" t="str">
        <f>MIS[[#This Row],[ClientID]]</f>
        <v>JPF1A207</v>
      </c>
    </row>
    <row r="4574" spans="1:39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155.05000000000001</v>
      </c>
      <c r="AE4574">
        <f>MIS[[#This Row],[OrderAverageTradedPrice]]*MIS[[#This Row],[OrderQuantity]]</f>
        <v>13125</v>
      </c>
      <c r="AF4574">
        <f>MIS[[#This Row],[LTP]]*MIS[[#This Row],[OrderQuantity]]</f>
        <v>11628.75</v>
      </c>
      <c r="AG4574">
        <f>IF(MIS[[#This Row],[OrderSide]]="SELL",MIS[[#This Row],[VALUE]]-MIS[[#This Row],[LIVE_VALUE]],MIS[[#This Row],[LIVE_VALUE]]-MIS[[#This Row],[VALUE]])</f>
        <v>-1496.25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4" t="str">
        <f>MIS[[#This Row],[TRADING SYMBOL]]</f>
        <v>NIFTY2552225000PE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VWAP</v>
      </c>
      <c r="AL4574" t="str">
        <f>MIS[[#This Row],[Broker]]</f>
        <v>AR</v>
      </c>
      <c r="AM4574" t="str">
        <f>MIS[[#This Row],[ClientID]]</f>
        <v>JPF1A208</v>
      </c>
    </row>
    <row r="4575" spans="1:39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155.05000000000001</v>
      </c>
      <c r="AE4575">
        <f>MIS[[#This Row],[OrderAverageTradedPrice]]*MIS[[#This Row],[OrderQuantity]]</f>
        <v>26250</v>
      </c>
      <c r="AF4575">
        <f>MIS[[#This Row],[LTP]]*MIS[[#This Row],[OrderQuantity]]</f>
        <v>23257.5</v>
      </c>
      <c r="AG4575">
        <f>IF(MIS[[#This Row],[OrderSide]]="SELL",MIS[[#This Row],[VALUE]]-MIS[[#This Row],[LIVE_VALUE]],MIS[[#This Row],[LIVE_VALUE]]-MIS[[#This Row],[VALUE]])</f>
        <v>-2992.5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5" t="str">
        <f>MIS[[#This Row],[TRADING SYMBOL]]</f>
        <v>NIFTY2552225000PE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VWAP</v>
      </c>
      <c r="AL4575" t="str">
        <f>MIS[[#This Row],[Broker]]</f>
        <v>AR</v>
      </c>
      <c r="AM4575" t="str">
        <f>MIS[[#This Row],[ClientID]]</f>
        <v>JPF1A222</v>
      </c>
    </row>
    <row r="4576" spans="1:39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155.05000000000001</v>
      </c>
      <c r="AE4576">
        <f>MIS[[#This Row],[OrderAverageTradedPrice]]*MIS[[#This Row],[OrderQuantity]]</f>
        <v>52500</v>
      </c>
      <c r="AF4576">
        <f>MIS[[#This Row],[LTP]]*MIS[[#This Row],[OrderQuantity]]</f>
        <v>46515</v>
      </c>
      <c r="AG4576">
        <f>IF(MIS[[#This Row],[OrderSide]]="SELL",MIS[[#This Row],[VALUE]]-MIS[[#This Row],[LIVE_VALUE]],MIS[[#This Row],[LIVE_VALUE]]-MIS[[#This Row],[VALUE]])</f>
        <v>-5985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6" t="str">
        <f>MIS[[#This Row],[TRADING SYMBOL]]</f>
        <v>NIFTY2552225000PE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VWAP</v>
      </c>
      <c r="AL4576" t="str">
        <f>MIS[[#This Row],[Broker]]</f>
        <v>AR</v>
      </c>
      <c r="AM4576" t="str">
        <f>MIS[[#This Row],[ClientID]]</f>
        <v>JPF1A229</v>
      </c>
    </row>
    <row r="4577" spans="1:39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155.05000000000001</v>
      </c>
      <c r="AE4577">
        <f>MIS[[#This Row],[OrderAverageTradedPrice]]*MIS[[#This Row],[OrderQuantity]]</f>
        <v>144375</v>
      </c>
      <c r="AF4577">
        <f>MIS[[#This Row],[LTP]]*MIS[[#This Row],[OrderQuantity]]</f>
        <v>127916.25000000001</v>
      </c>
      <c r="AG4577">
        <f>IF(MIS[[#This Row],[OrderSide]]="SELL",MIS[[#This Row],[VALUE]]-MIS[[#This Row],[LIVE_VALUE]],MIS[[#This Row],[LIVE_VALUE]]-MIS[[#This Row],[VALUE]])</f>
        <v>-16458.749999999985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7" t="str">
        <f>MIS[[#This Row],[TRADING SYMBOL]]</f>
        <v>NIFTY2552225000PE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VWAP</v>
      </c>
      <c r="AL4577" t="str">
        <f>MIS[[#This Row],[Broker]]</f>
        <v>AR</v>
      </c>
      <c r="AM4577" t="str">
        <f>MIS[[#This Row],[ClientID]]</f>
        <v>JPF1A235</v>
      </c>
    </row>
    <row r="4578" spans="1:39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155.05000000000001</v>
      </c>
      <c r="AE4578">
        <f>MIS[[#This Row],[OrderAverageTradedPrice]]*MIS[[#This Row],[OrderQuantity]]</f>
        <v>91875</v>
      </c>
      <c r="AF4578">
        <f>MIS[[#This Row],[LTP]]*MIS[[#This Row],[OrderQuantity]]</f>
        <v>81401.25</v>
      </c>
      <c r="AG4578">
        <f>IF(MIS[[#This Row],[OrderSide]]="SELL",MIS[[#This Row],[VALUE]]-MIS[[#This Row],[LIVE_VALUE]],MIS[[#This Row],[LIVE_VALUE]]-MIS[[#This Row],[VALUE]])</f>
        <v>-10473.75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8" t="str">
        <f>MIS[[#This Row],[TRADING SYMBOL]]</f>
        <v>NIFTY2552225000PE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VWAP</v>
      </c>
      <c r="AL4578" t="str">
        <f>MIS[[#This Row],[Broker]]</f>
        <v>AR</v>
      </c>
      <c r="AM4578" t="str">
        <f>MIS[[#This Row],[ClientID]]</f>
        <v>JPF1C156</v>
      </c>
    </row>
    <row r="4579" spans="1:39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155.05000000000001</v>
      </c>
      <c r="AE4579">
        <f>MIS[[#This Row],[OrderAverageTradedPrice]]*MIS[[#This Row],[OrderQuantity]]</f>
        <v>26250</v>
      </c>
      <c r="AF4579">
        <f>MIS[[#This Row],[LTP]]*MIS[[#This Row],[OrderQuantity]]</f>
        <v>23257.5</v>
      </c>
      <c r="AG4579">
        <f>IF(MIS[[#This Row],[OrderSide]]="SELL",MIS[[#This Row],[VALUE]]-MIS[[#This Row],[LIVE_VALUE]],MIS[[#This Row],[LIVE_VALUE]]-MIS[[#This Row],[VALUE]])</f>
        <v>-2992.5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9" t="str">
        <f>MIS[[#This Row],[TRADING SYMBOL]]</f>
        <v>NIFTY2552225000PE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VWAP</v>
      </c>
      <c r="AL4579" t="str">
        <f>MIS[[#This Row],[Broker]]</f>
        <v>AR</v>
      </c>
      <c r="AM4579" t="str">
        <f>MIS[[#This Row],[ClientID]]</f>
        <v>JPF1D107</v>
      </c>
    </row>
    <row r="4580" spans="1:39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155.05000000000001</v>
      </c>
      <c r="AE4580">
        <f>MIS[[#This Row],[OrderAverageTradedPrice]]*MIS[[#This Row],[OrderQuantity]]</f>
        <v>105000</v>
      </c>
      <c r="AF4580">
        <f>MIS[[#This Row],[LTP]]*MIS[[#This Row],[OrderQuantity]]</f>
        <v>93030</v>
      </c>
      <c r="AG4580">
        <f>IF(MIS[[#This Row],[OrderSide]]="SELL",MIS[[#This Row],[VALUE]]-MIS[[#This Row],[LIVE_VALUE]],MIS[[#This Row],[LIVE_VALUE]]-MIS[[#This Row],[VALUE]])</f>
        <v>-11970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0" t="str">
        <f>MIS[[#This Row],[TRADING SYMBOL]]</f>
        <v>NIFTY2552225000PE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VWAP</v>
      </c>
      <c r="AL4580" t="str">
        <f>MIS[[#This Row],[Broker]]</f>
        <v>AR</v>
      </c>
      <c r="AM4580" t="str">
        <f>MIS[[#This Row],[ClientID]]</f>
        <v>JPF1D108</v>
      </c>
    </row>
    <row r="4581" spans="1:39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155.05000000000001</v>
      </c>
      <c r="AE4581">
        <f>MIS[[#This Row],[OrderAverageTradedPrice]]*MIS[[#This Row],[OrderQuantity]]</f>
        <v>26250</v>
      </c>
      <c r="AF4581">
        <f>MIS[[#This Row],[LTP]]*MIS[[#This Row],[OrderQuantity]]</f>
        <v>23257.5</v>
      </c>
      <c r="AG4581">
        <f>IF(MIS[[#This Row],[OrderSide]]="SELL",MIS[[#This Row],[VALUE]]-MIS[[#This Row],[LIVE_VALUE]],MIS[[#This Row],[LIVE_VALUE]]-MIS[[#This Row],[VALUE]])</f>
        <v>-2992.5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1" t="str">
        <f>MIS[[#This Row],[TRADING SYMBOL]]</f>
        <v>NIFTY2552225000PE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VWAP</v>
      </c>
      <c r="AL4581" t="str">
        <f>MIS[[#This Row],[Broker]]</f>
        <v>AR</v>
      </c>
      <c r="AM4581" t="str">
        <f>MIS[[#This Row],[ClientID]]</f>
        <v>JPF1D162</v>
      </c>
    </row>
    <row r="4582" spans="1:39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155.05000000000001</v>
      </c>
      <c r="AE4582">
        <f>MIS[[#This Row],[OrderAverageTradedPrice]]*MIS[[#This Row],[OrderQuantity]]</f>
        <v>13125</v>
      </c>
      <c r="AF4582">
        <f>MIS[[#This Row],[LTP]]*MIS[[#This Row],[OrderQuantity]]</f>
        <v>11628.75</v>
      </c>
      <c r="AG4582">
        <f>IF(MIS[[#This Row],[OrderSide]]="SELL",MIS[[#This Row],[VALUE]]-MIS[[#This Row],[LIVE_VALUE]],MIS[[#This Row],[LIVE_VALUE]]-MIS[[#This Row],[VALUE]])</f>
        <v>-1496.25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2" t="str">
        <f>MIS[[#This Row],[TRADING SYMBOL]]</f>
        <v>NIFTY2552225000PE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VWAP</v>
      </c>
      <c r="AL4582" t="str">
        <f>MIS[[#This Row],[Broker]]</f>
        <v>AR</v>
      </c>
      <c r="AM4582" t="str">
        <f>MIS[[#This Row],[ClientID]]</f>
        <v>JPF1D166</v>
      </c>
    </row>
    <row r="4583" spans="1:39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155.05000000000001</v>
      </c>
      <c r="AE4583">
        <f>MIS[[#This Row],[OrderAverageTradedPrice]]*MIS[[#This Row],[OrderQuantity]]</f>
        <v>26250</v>
      </c>
      <c r="AF4583">
        <f>MIS[[#This Row],[LTP]]*MIS[[#This Row],[OrderQuantity]]</f>
        <v>23257.5</v>
      </c>
      <c r="AG4583">
        <f>IF(MIS[[#This Row],[OrderSide]]="SELL",MIS[[#This Row],[VALUE]]-MIS[[#This Row],[LIVE_VALUE]],MIS[[#This Row],[LIVE_VALUE]]-MIS[[#This Row],[VALUE]])</f>
        <v>-2992.5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3" t="str">
        <f>MIS[[#This Row],[TRADING SYMBOL]]</f>
        <v>NIFTY2552225000PE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VWAP</v>
      </c>
      <c r="AL4583" t="str">
        <f>MIS[[#This Row],[Broker]]</f>
        <v>AR</v>
      </c>
      <c r="AM4583" t="str">
        <f>MIS[[#This Row],[ClientID]]</f>
        <v>JPF1G102</v>
      </c>
    </row>
    <row r="4584" spans="1:39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155.05000000000001</v>
      </c>
      <c r="AE4584">
        <f>MIS[[#This Row],[OrderAverageTradedPrice]]*MIS[[#This Row],[OrderQuantity]]</f>
        <v>13125</v>
      </c>
      <c r="AF4584">
        <f>MIS[[#This Row],[LTP]]*MIS[[#This Row],[OrderQuantity]]</f>
        <v>11628.75</v>
      </c>
      <c r="AG4584">
        <f>IF(MIS[[#This Row],[OrderSide]]="SELL",MIS[[#This Row],[VALUE]]-MIS[[#This Row],[LIVE_VALUE]],MIS[[#This Row],[LIVE_VALUE]]-MIS[[#This Row],[VALUE]])</f>
        <v>-1496.25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4" t="str">
        <f>MIS[[#This Row],[TRADING SYMBOL]]</f>
        <v>NIFTY2552225000PE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VWAP</v>
      </c>
      <c r="AL4584" t="str">
        <f>MIS[[#This Row],[Broker]]</f>
        <v>AR</v>
      </c>
      <c r="AM4584" t="str">
        <f>MIS[[#This Row],[ClientID]]</f>
        <v>JPF1G157</v>
      </c>
    </row>
    <row r="4585" spans="1:39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155.05000000000001</v>
      </c>
      <c r="AE4585">
        <f>MIS[[#This Row],[OrderAverageTradedPrice]]*MIS[[#This Row],[OrderQuantity]]</f>
        <v>26250</v>
      </c>
      <c r="AF4585">
        <f>MIS[[#This Row],[LTP]]*MIS[[#This Row],[OrderQuantity]]</f>
        <v>23257.5</v>
      </c>
      <c r="AG4585">
        <f>IF(MIS[[#This Row],[OrderSide]]="SELL",MIS[[#This Row],[VALUE]]-MIS[[#This Row],[LIVE_VALUE]],MIS[[#This Row],[LIVE_VALUE]]-MIS[[#This Row],[VALUE]])</f>
        <v>-2992.5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5" t="str">
        <f>MIS[[#This Row],[TRADING SYMBOL]]</f>
        <v>NIFTY2552225000PE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VWAP</v>
      </c>
      <c r="AL4585" t="str">
        <f>MIS[[#This Row],[Broker]]</f>
        <v>AR</v>
      </c>
      <c r="AM4585" t="str">
        <f>MIS[[#This Row],[ClientID]]</f>
        <v>JPF1G159</v>
      </c>
    </row>
    <row r="4586" spans="1:39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155.05000000000001</v>
      </c>
      <c r="AE4586">
        <f>MIS[[#This Row],[OrderAverageTradedPrice]]*MIS[[#This Row],[OrderQuantity]]</f>
        <v>26250</v>
      </c>
      <c r="AF4586">
        <f>MIS[[#This Row],[LTP]]*MIS[[#This Row],[OrderQuantity]]</f>
        <v>23257.5</v>
      </c>
      <c r="AG4586">
        <f>IF(MIS[[#This Row],[OrderSide]]="SELL",MIS[[#This Row],[VALUE]]-MIS[[#This Row],[LIVE_VALUE]],MIS[[#This Row],[LIVE_VALUE]]-MIS[[#This Row],[VALUE]])</f>
        <v>-2992.5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6" t="str">
        <f>MIS[[#This Row],[TRADING SYMBOL]]</f>
        <v>NIFTY2552225000PE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VWAP</v>
      </c>
      <c r="AL4586" t="str">
        <f>MIS[[#This Row],[Broker]]</f>
        <v>AR</v>
      </c>
      <c r="AM4586" t="str">
        <f>MIS[[#This Row],[ClientID]]</f>
        <v>JPF1H106</v>
      </c>
    </row>
    <row r="4587" spans="1:39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155.05000000000001</v>
      </c>
      <c r="AE4587">
        <f>MIS[[#This Row],[OrderAverageTradedPrice]]*MIS[[#This Row],[OrderQuantity]]</f>
        <v>91875</v>
      </c>
      <c r="AF4587">
        <f>MIS[[#This Row],[LTP]]*MIS[[#This Row],[OrderQuantity]]</f>
        <v>81401.25</v>
      </c>
      <c r="AG4587">
        <f>IF(MIS[[#This Row],[OrderSide]]="SELL",MIS[[#This Row],[VALUE]]-MIS[[#This Row],[LIVE_VALUE]],MIS[[#This Row],[LIVE_VALUE]]-MIS[[#This Row],[VALUE]])</f>
        <v>-10473.75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7" t="str">
        <f>MIS[[#This Row],[TRADING SYMBOL]]</f>
        <v>NIFTY2552225000PE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VWAP</v>
      </c>
      <c r="AL4587" t="str">
        <f>MIS[[#This Row],[Broker]]</f>
        <v>AR</v>
      </c>
      <c r="AM4587" t="str">
        <f>MIS[[#This Row],[ClientID]]</f>
        <v>JPF1H158</v>
      </c>
    </row>
    <row r="4588" spans="1:39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155.05000000000001</v>
      </c>
      <c r="AE4588">
        <f>MIS[[#This Row],[OrderAverageTradedPrice]]*MIS[[#This Row],[OrderQuantity]]</f>
        <v>13125</v>
      </c>
      <c r="AF4588">
        <f>MIS[[#This Row],[LTP]]*MIS[[#This Row],[OrderQuantity]]</f>
        <v>11628.75</v>
      </c>
      <c r="AG4588">
        <f>IF(MIS[[#This Row],[OrderSide]]="SELL",MIS[[#This Row],[VALUE]]-MIS[[#This Row],[LIVE_VALUE]],MIS[[#This Row],[LIVE_VALUE]]-MIS[[#This Row],[VALUE]])</f>
        <v>-1496.25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8" t="str">
        <f>MIS[[#This Row],[TRADING SYMBOL]]</f>
        <v>NIFTY2552225000PE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VWAP</v>
      </c>
      <c r="AL4588" t="str">
        <f>MIS[[#This Row],[Broker]]</f>
        <v>AR</v>
      </c>
      <c r="AM4588" t="str">
        <f>MIS[[#This Row],[ClientID]]</f>
        <v>JPF1J101</v>
      </c>
    </row>
    <row r="4589" spans="1:39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155.05000000000001</v>
      </c>
      <c r="AE4589">
        <f>MIS[[#This Row],[OrderAverageTradedPrice]]*MIS[[#This Row],[OrderQuantity]]</f>
        <v>183750</v>
      </c>
      <c r="AF4589">
        <f>MIS[[#This Row],[LTP]]*MIS[[#This Row],[OrderQuantity]]</f>
        <v>162802.5</v>
      </c>
      <c r="AG4589">
        <f>IF(MIS[[#This Row],[OrderSide]]="SELL",MIS[[#This Row],[VALUE]]-MIS[[#This Row],[LIVE_VALUE]],MIS[[#This Row],[LIVE_VALUE]]-MIS[[#This Row],[VALUE]])</f>
        <v>-20947.5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9" t="str">
        <f>MIS[[#This Row],[TRADING SYMBOL]]</f>
        <v>NIFTY2552225000PE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VWAP</v>
      </c>
      <c r="AL4589" t="str">
        <f>MIS[[#This Row],[Broker]]</f>
        <v>AR</v>
      </c>
      <c r="AM4589" t="str">
        <f>MIS[[#This Row],[ClientID]]</f>
        <v>JPF1K110</v>
      </c>
    </row>
    <row r="4590" spans="1:39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155.05000000000001</v>
      </c>
      <c r="AE4590">
        <f>MIS[[#This Row],[OrderAverageTradedPrice]]*MIS[[#This Row],[OrderQuantity]]</f>
        <v>13125</v>
      </c>
      <c r="AF4590">
        <f>MIS[[#This Row],[LTP]]*MIS[[#This Row],[OrderQuantity]]</f>
        <v>11628.75</v>
      </c>
      <c r="AG4590">
        <f>IF(MIS[[#This Row],[OrderSide]]="SELL",MIS[[#This Row],[VALUE]]-MIS[[#This Row],[LIVE_VALUE]],MIS[[#This Row],[LIVE_VALUE]]-MIS[[#This Row],[VALUE]])</f>
        <v>-1496.25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0" t="str">
        <f>MIS[[#This Row],[TRADING SYMBOL]]</f>
        <v>NIFTY2552225000PE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VWAP</v>
      </c>
      <c r="AL4590" t="str">
        <f>MIS[[#This Row],[Broker]]</f>
        <v>AR</v>
      </c>
      <c r="AM4590" t="str">
        <f>MIS[[#This Row],[ClientID]]</f>
        <v>JPF1K163</v>
      </c>
    </row>
    <row r="4591" spans="1:39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155.05000000000001</v>
      </c>
      <c r="AE4591">
        <f>MIS[[#This Row],[OrderAverageTradedPrice]]*MIS[[#This Row],[OrderQuantity]]</f>
        <v>26250</v>
      </c>
      <c r="AF4591">
        <f>MIS[[#This Row],[LTP]]*MIS[[#This Row],[OrderQuantity]]</f>
        <v>23257.5</v>
      </c>
      <c r="AG4591">
        <f>IF(MIS[[#This Row],[OrderSide]]="SELL",MIS[[#This Row],[VALUE]]-MIS[[#This Row],[LIVE_VALUE]],MIS[[#This Row],[LIVE_VALUE]]-MIS[[#This Row],[VALUE]])</f>
        <v>-2992.5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1" t="str">
        <f>MIS[[#This Row],[TRADING SYMBOL]]</f>
        <v>NIFTY2552225000PE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VWAP</v>
      </c>
      <c r="AL4591" t="str">
        <f>MIS[[#This Row],[Broker]]</f>
        <v>AR</v>
      </c>
      <c r="AM4591" t="str">
        <f>MIS[[#This Row],[ClientID]]</f>
        <v>JPF1K172</v>
      </c>
    </row>
    <row r="4592" spans="1:39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155.05000000000001</v>
      </c>
      <c r="AE4592">
        <f>MIS[[#This Row],[OrderAverageTradedPrice]]*MIS[[#This Row],[OrderQuantity]]</f>
        <v>26250</v>
      </c>
      <c r="AF4592">
        <f>MIS[[#This Row],[LTP]]*MIS[[#This Row],[OrderQuantity]]</f>
        <v>23257.5</v>
      </c>
      <c r="AG4592">
        <f>IF(MIS[[#This Row],[OrderSide]]="SELL",MIS[[#This Row],[VALUE]]-MIS[[#This Row],[LIVE_VALUE]],MIS[[#This Row],[LIVE_VALUE]]-MIS[[#This Row],[VALUE]])</f>
        <v>-2992.5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2" t="str">
        <f>MIS[[#This Row],[TRADING SYMBOL]]</f>
        <v>NIFTY2552225000PE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VWAP</v>
      </c>
      <c r="AL4592" t="str">
        <f>MIS[[#This Row],[Broker]]</f>
        <v>AR</v>
      </c>
      <c r="AM4592" t="str">
        <f>MIS[[#This Row],[ClientID]]</f>
        <v>JPF1L102</v>
      </c>
    </row>
    <row r="4593" spans="1:39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155.05000000000001</v>
      </c>
      <c r="AE4593">
        <f>MIS[[#This Row],[OrderAverageTradedPrice]]*MIS[[#This Row],[OrderQuantity]]</f>
        <v>39375</v>
      </c>
      <c r="AF4593">
        <f>MIS[[#This Row],[LTP]]*MIS[[#This Row],[OrderQuantity]]</f>
        <v>34886.25</v>
      </c>
      <c r="AG4593">
        <f>IF(MIS[[#This Row],[OrderSide]]="SELL",MIS[[#This Row],[VALUE]]-MIS[[#This Row],[LIVE_VALUE]],MIS[[#This Row],[LIVE_VALUE]]-MIS[[#This Row],[VALUE]])</f>
        <v>-4488.75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3" t="str">
        <f>MIS[[#This Row],[TRADING SYMBOL]]</f>
        <v>NIFTY2552225000PE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VWAP</v>
      </c>
      <c r="AL4593" t="str">
        <f>MIS[[#This Row],[Broker]]</f>
        <v>AR</v>
      </c>
      <c r="AM4593" t="str">
        <f>MIS[[#This Row],[ClientID]]</f>
        <v>JPF1L103</v>
      </c>
    </row>
    <row r="4594" spans="1:39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155.05000000000001</v>
      </c>
      <c r="AE4594">
        <f>MIS[[#This Row],[OrderAverageTradedPrice]]*MIS[[#This Row],[OrderQuantity]]</f>
        <v>26250</v>
      </c>
      <c r="AF4594">
        <f>MIS[[#This Row],[LTP]]*MIS[[#This Row],[OrderQuantity]]</f>
        <v>23257.5</v>
      </c>
      <c r="AG4594">
        <f>IF(MIS[[#This Row],[OrderSide]]="SELL",MIS[[#This Row],[VALUE]]-MIS[[#This Row],[LIVE_VALUE]],MIS[[#This Row],[LIVE_VALUE]]-MIS[[#This Row],[VALUE]])</f>
        <v>-2992.5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4" t="str">
        <f>MIS[[#This Row],[TRADING SYMBOL]]</f>
        <v>NIFTY2552225000PE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VWAP</v>
      </c>
      <c r="AL4594" t="str">
        <f>MIS[[#This Row],[Broker]]</f>
        <v>AR</v>
      </c>
      <c r="AM4594" t="str">
        <f>MIS[[#This Row],[ClientID]]</f>
        <v>JPF1M106</v>
      </c>
    </row>
    <row r="4595" spans="1:39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155.05000000000001</v>
      </c>
      <c r="AE4595">
        <f>MIS[[#This Row],[OrderAverageTradedPrice]]*MIS[[#This Row],[OrderQuantity]]</f>
        <v>26250</v>
      </c>
      <c r="AF4595">
        <f>MIS[[#This Row],[LTP]]*MIS[[#This Row],[OrderQuantity]]</f>
        <v>23257.5</v>
      </c>
      <c r="AG4595">
        <f>IF(MIS[[#This Row],[OrderSide]]="SELL",MIS[[#This Row],[VALUE]]-MIS[[#This Row],[LIVE_VALUE]],MIS[[#This Row],[LIVE_VALUE]]-MIS[[#This Row],[VALUE]])</f>
        <v>-2992.5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5" t="str">
        <f>MIS[[#This Row],[TRADING SYMBOL]]</f>
        <v>NIFTY2552225000PE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VWAP</v>
      </c>
      <c r="AL4595" t="str">
        <f>MIS[[#This Row],[Broker]]</f>
        <v>AR</v>
      </c>
      <c r="AM4595" t="str">
        <f>MIS[[#This Row],[ClientID]]</f>
        <v>JPF1M118</v>
      </c>
    </row>
    <row r="4596" spans="1:39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155.05000000000001</v>
      </c>
      <c r="AE4596">
        <f>MIS[[#This Row],[OrderAverageTradedPrice]]*MIS[[#This Row],[OrderQuantity]]</f>
        <v>13125</v>
      </c>
      <c r="AF4596">
        <f>MIS[[#This Row],[LTP]]*MIS[[#This Row],[OrderQuantity]]</f>
        <v>11628.75</v>
      </c>
      <c r="AG4596">
        <f>IF(MIS[[#This Row],[OrderSide]]="SELL",MIS[[#This Row],[VALUE]]-MIS[[#This Row],[LIVE_VALUE]],MIS[[#This Row],[LIVE_VALUE]]-MIS[[#This Row],[VALUE]])</f>
        <v>-1496.25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6" t="str">
        <f>MIS[[#This Row],[TRADING SYMBOL]]</f>
        <v>NIFTY2552225000PE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VWAP</v>
      </c>
      <c r="AL4596" t="str">
        <f>MIS[[#This Row],[Broker]]</f>
        <v>AR</v>
      </c>
      <c r="AM4596" t="str">
        <f>MIS[[#This Row],[ClientID]]</f>
        <v>JPF1M170</v>
      </c>
    </row>
    <row r="4597" spans="1:39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155.05000000000001</v>
      </c>
      <c r="AE4597">
        <f>MIS[[#This Row],[OrderAverageTradedPrice]]*MIS[[#This Row],[OrderQuantity]]</f>
        <v>26250</v>
      </c>
      <c r="AF4597">
        <f>MIS[[#This Row],[LTP]]*MIS[[#This Row],[OrderQuantity]]</f>
        <v>23257.5</v>
      </c>
      <c r="AG4597">
        <f>IF(MIS[[#This Row],[OrderSide]]="SELL",MIS[[#This Row],[VALUE]]-MIS[[#This Row],[LIVE_VALUE]],MIS[[#This Row],[LIVE_VALUE]]-MIS[[#This Row],[VALUE]])</f>
        <v>-2992.5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7" t="str">
        <f>MIS[[#This Row],[TRADING SYMBOL]]</f>
        <v>NIFTY2552225000PE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VWAP</v>
      </c>
      <c r="AL4597" t="str">
        <f>MIS[[#This Row],[Broker]]</f>
        <v>AR</v>
      </c>
      <c r="AM4597" t="str">
        <f>MIS[[#This Row],[ClientID]]</f>
        <v>JPF1M174</v>
      </c>
    </row>
    <row r="4598" spans="1:39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155.05000000000001</v>
      </c>
      <c r="AE4598">
        <f>MIS[[#This Row],[OrderAverageTradedPrice]]*MIS[[#This Row],[OrderQuantity]]</f>
        <v>91875</v>
      </c>
      <c r="AF4598">
        <f>MIS[[#This Row],[LTP]]*MIS[[#This Row],[OrderQuantity]]</f>
        <v>81401.25</v>
      </c>
      <c r="AG4598">
        <f>IF(MIS[[#This Row],[OrderSide]]="SELL",MIS[[#This Row],[VALUE]]-MIS[[#This Row],[LIVE_VALUE]],MIS[[#This Row],[LIVE_VALUE]]-MIS[[#This Row],[VALUE]])</f>
        <v>-10473.75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8" t="str">
        <f>MIS[[#This Row],[TRADING SYMBOL]]</f>
        <v>NIFTY2552225000PE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VWAP</v>
      </c>
      <c r="AL4598" t="str">
        <f>MIS[[#This Row],[Broker]]</f>
        <v>AR</v>
      </c>
      <c r="AM4598" t="str">
        <f>MIS[[#This Row],[ClientID]]</f>
        <v>JPF1M176</v>
      </c>
    </row>
    <row r="4599" spans="1:39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155.05000000000001</v>
      </c>
      <c r="AE4599">
        <f>MIS[[#This Row],[OrderAverageTradedPrice]]*MIS[[#This Row],[OrderQuantity]]</f>
        <v>78750</v>
      </c>
      <c r="AF4599">
        <f>MIS[[#This Row],[LTP]]*MIS[[#This Row],[OrderQuantity]]</f>
        <v>69772.5</v>
      </c>
      <c r="AG4599">
        <f>IF(MIS[[#This Row],[OrderSide]]="SELL",MIS[[#This Row],[VALUE]]-MIS[[#This Row],[LIVE_VALUE]],MIS[[#This Row],[LIVE_VALUE]]-MIS[[#This Row],[VALUE]])</f>
        <v>-8977.5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9" t="str">
        <f>MIS[[#This Row],[TRADING SYMBOL]]</f>
        <v>NIFTY2552225000PE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VWAP</v>
      </c>
      <c r="AL4599" t="str">
        <f>MIS[[#This Row],[Broker]]</f>
        <v>AR</v>
      </c>
      <c r="AM4599" t="str">
        <f>MIS[[#This Row],[ClientID]]</f>
        <v>JPF1N112</v>
      </c>
    </row>
    <row r="4600" spans="1:39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155.05000000000001</v>
      </c>
      <c r="AE4600">
        <f>MIS[[#This Row],[OrderAverageTradedPrice]]*MIS[[#This Row],[OrderQuantity]]</f>
        <v>78750</v>
      </c>
      <c r="AF4600">
        <f>MIS[[#This Row],[LTP]]*MIS[[#This Row],[OrderQuantity]]</f>
        <v>69772.5</v>
      </c>
      <c r="AG4600">
        <f>IF(MIS[[#This Row],[OrderSide]]="SELL",MIS[[#This Row],[VALUE]]-MIS[[#This Row],[LIVE_VALUE]],MIS[[#This Row],[LIVE_VALUE]]-MIS[[#This Row],[VALUE]])</f>
        <v>-8977.5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0" t="str">
        <f>MIS[[#This Row],[TRADING SYMBOL]]</f>
        <v>NIFTY2552225000PE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VWAP</v>
      </c>
      <c r="AL4600" t="str">
        <f>MIS[[#This Row],[Broker]]</f>
        <v>AR</v>
      </c>
      <c r="AM4600" t="str">
        <f>MIS[[#This Row],[ClientID]]</f>
        <v>JPF1N117</v>
      </c>
    </row>
    <row r="4601" spans="1:39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155.05000000000001</v>
      </c>
      <c r="AE4601">
        <f>MIS[[#This Row],[OrderAverageTradedPrice]]*MIS[[#This Row],[OrderQuantity]]</f>
        <v>13125</v>
      </c>
      <c r="AF4601">
        <f>MIS[[#This Row],[LTP]]*MIS[[#This Row],[OrderQuantity]]</f>
        <v>11628.75</v>
      </c>
      <c r="AG4601">
        <f>IF(MIS[[#This Row],[OrderSide]]="SELL",MIS[[#This Row],[VALUE]]-MIS[[#This Row],[LIVE_VALUE]],MIS[[#This Row],[LIVE_VALUE]]-MIS[[#This Row],[VALUE]])</f>
        <v>-1496.25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1" t="str">
        <f>MIS[[#This Row],[TRADING SYMBOL]]</f>
        <v>NIFTY2552225000PE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VWAP</v>
      </c>
      <c r="AL4601" t="str">
        <f>MIS[[#This Row],[Broker]]</f>
        <v>AR</v>
      </c>
      <c r="AM4601" t="str">
        <f>MIS[[#This Row],[ClientID]]</f>
        <v>JPF1N167</v>
      </c>
    </row>
    <row r="4602" spans="1:39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155.05000000000001</v>
      </c>
      <c r="AE4602">
        <f>MIS[[#This Row],[OrderAverageTradedPrice]]*MIS[[#This Row],[OrderQuantity]]</f>
        <v>26250</v>
      </c>
      <c r="AF4602">
        <f>MIS[[#This Row],[LTP]]*MIS[[#This Row],[OrderQuantity]]</f>
        <v>23257.5</v>
      </c>
      <c r="AG4602">
        <f>IF(MIS[[#This Row],[OrderSide]]="SELL",MIS[[#This Row],[VALUE]]-MIS[[#This Row],[LIVE_VALUE]],MIS[[#This Row],[LIVE_VALUE]]-MIS[[#This Row],[VALUE]])</f>
        <v>-2992.5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2" t="str">
        <f>MIS[[#This Row],[TRADING SYMBOL]]</f>
        <v>NIFTY2552225000PE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VWAP</v>
      </c>
      <c r="AL4602" t="str">
        <f>MIS[[#This Row],[Broker]]</f>
        <v>AR</v>
      </c>
      <c r="AM4602" t="str">
        <f>MIS[[#This Row],[ClientID]]</f>
        <v>JPF1N169</v>
      </c>
    </row>
    <row r="4603" spans="1:39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155.05000000000001</v>
      </c>
      <c r="AE4603">
        <f>MIS[[#This Row],[OrderAverageTradedPrice]]*MIS[[#This Row],[OrderQuantity]]</f>
        <v>39375</v>
      </c>
      <c r="AF4603">
        <f>MIS[[#This Row],[LTP]]*MIS[[#This Row],[OrderQuantity]]</f>
        <v>34886.25</v>
      </c>
      <c r="AG4603">
        <f>IF(MIS[[#This Row],[OrderSide]]="SELL",MIS[[#This Row],[VALUE]]-MIS[[#This Row],[LIVE_VALUE]],MIS[[#This Row],[LIVE_VALUE]]-MIS[[#This Row],[VALUE]])</f>
        <v>-4488.75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3" t="str">
        <f>MIS[[#This Row],[TRADING SYMBOL]]</f>
        <v>NIFTY2552225000PE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VWAP</v>
      </c>
      <c r="AL4603" t="str">
        <f>MIS[[#This Row],[Broker]]</f>
        <v>AR</v>
      </c>
      <c r="AM4603" t="str">
        <f>MIS[[#This Row],[ClientID]]</f>
        <v>JPF1N171</v>
      </c>
    </row>
    <row r="4604" spans="1:39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155.05000000000001</v>
      </c>
      <c r="AE4604">
        <f>MIS[[#This Row],[OrderAverageTradedPrice]]*MIS[[#This Row],[OrderQuantity]]</f>
        <v>210000</v>
      </c>
      <c r="AF4604">
        <f>MIS[[#This Row],[LTP]]*MIS[[#This Row],[OrderQuantity]]</f>
        <v>186060</v>
      </c>
      <c r="AG4604">
        <f>IF(MIS[[#This Row],[OrderSide]]="SELL",MIS[[#This Row],[VALUE]]-MIS[[#This Row],[LIVE_VALUE]],MIS[[#This Row],[LIVE_VALUE]]-MIS[[#This Row],[VALUE]])</f>
        <v>-23940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4" t="str">
        <f>MIS[[#This Row],[TRADING SYMBOL]]</f>
        <v>NIFTY2552225000PE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VWAP</v>
      </c>
      <c r="AL4604" t="str">
        <f>MIS[[#This Row],[Broker]]</f>
        <v>AR</v>
      </c>
      <c r="AM4604" t="str">
        <f>MIS[[#This Row],[ClientID]]</f>
        <v>JPF1N172</v>
      </c>
    </row>
    <row r="4605" spans="1:39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155.05000000000001</v>
      </c>
      <c r="AE4605">
        <f>MIS[[#This Row],[OrderAverageTradedPrice]]*MIS[[#This Row],[OrderQuantity]]</f>
        <v>26250</v>
      </c>
      <c r="AF4605">
        <f>MIS[[#This Row],[LTP]]*MIS[[#This Row],[OrderQuantity]]</f>
        <v>23257.5</v>
      </c>
      <c r="AG4605">
        <f>IF(MIS[[#This Row],[OrderSide]]="SELL",MIS[[#This Row],[VALUE]]-MIS[[#This Row],[LIVE_VALUE]],MIS[[#This Row],[LIVE_VALUE]]-MIS[[#This Row],[VALUE]])</f>
        <v>-2992.5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5" t="str">
        <f>MIS[[#This Row],[TRADING SYMBOL]]</f>
        <v>NIFTY2552225000PE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VWAP</v>
      </c>
      <c r="AL4605" t="str">
        <f>MIS[[#This Row],[Broker]]</f>
        <v>AR</v>
      </c>
      <c r="AM4605" t="str">
        <f>MIS[[#This Row],[ClientID]]</f>
        <v>JPF1N173</v>
      </c>
    </row>
    <row r="4606" spans="1:39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155.05000000000001</v>
      </c>
      <c r="AE4606">
        <f>MIS[[#This Row],[OrderAverageTradedPrice]]*MIS[[#This Row],[OrderQuantity]]</f>
        <v>26250</v>
      </c>
      <c r="AF4606">
        <f>MIS[[#This Row],[LTP]]*MIS[[#This Row],[OrderQuantity]]</f>
        <v>23257.5</v>
      </c>
      <c r="AG4606">
        <f>IF(MIS[[#This Row],[OrderSide]]="SELL",MIS[[#This Row],[VALUE]]-MIS[[#This Row],[LIVE_VALUE]],MIS[[#This Row],[LIVE_VALUE]]-MIS[[#This Row],[VALUE]])</f>
        <v>-2992.5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6" t="str">
        <f>MIS[[#This Row],[TRADING SYMBOL]]</f>
        <v>NIFTY2552225000PE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VWAP</v>
      </c>
      <c r="AL4606" t="str">
        <f>MIS[[#This Row],[Broker]]</f>
        <v>AR</v>
      </c>
      <c r="AM4606" t="str">
        <f>MIS[[#This Row],[ClientID]]</f>
        <v>JPF1N180</v>
      </c>
    </row>
    <row r="4607" spans="1:39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155.05000000000001</v>
      </c>
      <c r="AE4607">
        <f>MIS[[#This Row],[OrderAverageTradedPrice]]*MIS[[#This Row],[OrderQuantity]]</f>
        <v>13125</v>
      </c>
      <c r="AF4607">
        <f>MIS[[#This Row],[LTP]]*MIS[[#This Row],[OrderQuantity]]</f>
        <v>11628.75</v>
      </c>
      <c r="AG4607">
        <f>IF(MIS[[#This Row],[OrderSide]]="SELL",MIS[[#This Row],[VALUE]]-MIS[[#This Row],[LIVE_VALUE]],MIS[[#This Row],[LIVE_VALUE]]-MIS[[#This Row],[VALUE]])</f>
        <v>-1496.25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7" t="str">
        <f>MIS[[#This Row],[TRADING SYMBOL]]</f>
        <v>NIFTY2552225000PE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VWAP</v>
      </c>
      <c r="AL4607" t="str">
        <f>MIS[[#This Row],[Broker]]</f>
        <v>AR</v>
      </c>
      <c r="AM4607" t="str">
        <f>MIS[[#This Row],[ClientID]]</f>
        <v>JPF1O151</v>
      </c>
    </row>
    <row r="4608" spans="1:39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155.05000000000001</v>
      </c>
      <c r="AE4608">
        <f>MIS[[#This Row],[OrderAverageTradedPrice]]*MIS[[#This Row],[OrderQuantity]]</f>
        <v>26250</v>
      </c>
      <c r="AF4608">
        <f>MIS[[#This Row],[LTP]]*MIS[[#This Row],[OrderQuantity]]</f>
        <v>23257.5</v>
      </c>
      <c r="AG4608">
        <f>IF(MIS[[#This Row],[OrderSide]]="SELL",MIS[[#This Row],[VALUE]]-MIS[[#This Row],[LIVE_VALUE]],MIS[[#This Row],[LIVE_VALUE]]-MIS[[#This Row],[VALUE]])</f>
        <v>-2992.5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8" t="str">
        <f>MIS[[#This Row],[TRADING SYMBOL]]</f>
        <v>NIFTY2552225000PE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VWAP</v>
      </c>
      <c r="AL4608" t="str">
        <f>MIS[[#This Row],[Broker]]</f>
        <v>AR</v>
      </c>
      <c r="AM4608" t="str">
        <f>MIS[[#This Row],[ClientID]]</f>
        <v>JPF1P111</v>
      </c>
    </row>
    <row r="4609" spans="1:39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155.05000000000001</v>
      </c>
      <c r="AE4609">
        <f>MIS[[#This Row],[OrderAverageTradedPrice]]*MIS[[#This Row],[OrderQuantity]]</f>
        <v>13125</v>
      </c>
      <c r="AF4609">
        <f>MIS[[#This Row],[LTP]]*MIS[[#This Row],[OrderQuantity]]</f>
        <v>11628.75</v>
      </c>
      <c r="AG4609">
        <f>IF(MIS[[#This Row],[OrderSide]]="SELL",MIS[[#This Row],[VALUE]]-MIS[[#This Row],[LIVE_VALUE]],MIS[[#This Row],[LIVE_VALUE]]-MIS[[#This Row],[VALUE]])</f>
        <v>-1496.25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9" t="str">
        <f>MIS[[#This Row],[TRADING SYMBOL]]</f>
        <v>NIFTY2552225000PE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VWAP</v>
      </c>
      <c r="AL4609" t="str">
        <f>MIS[[#This Row],[Broker]]</f>
        <v>AR</v>
      </c>
      <c r="AM4609" t="str">
        <f>MIS[[#This Row],[ClientID]]</f>
        <v>JPF1P112</v>
      </c>
    </row>
    <row r="4610" spans="1:39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155.05000000000001</v>
      </c>
      <c r="AE4610">
        <f>MIS[[#This Row],[OrderAverageTradedPrice]]*MIS[[#This Row],[OrderQuantity]]</f>
        <v>78750</v>
      </c>
      <c r="AF4610">
        <f>MIS[[#This Row],[LTP]]*MIS[[#This Row],[OrderQuantity]]</f>
        <v>69772.5</v>
      </c>
      <c r="AG4610">
        <f>IF(MIS[[#This Row],[OrderSide]]="SELL",MIS[[#This Row],[VALUE]]-MIS[[#This Row],[LIVE_VALUE]],MIS[[#This Row],[LIVE_VALUE]]-MIS[[#This Row],[VALUE]])</f>
        <v>-8977.5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0" t="str">
        <f>MIS[[#This Row],[TRADING SYMBOL]]</f>
        <v>NIFTY2552225000PE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VWAP</v>
      </c>
      <c r="AL4610" t="str">
        <f>MIS[[#This Row],[Broker]]</f>
        <v>AR</v>
      </c>
      <c r="AM4610" t="str">
        <f>MIS[[#This Row],[ClientID]]</f>
        <v>JPF1P164</v>
      </c>
    </row>
    <row r="4611" spans="1:39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155.05000000000001</v>
      </c>
      <c r="AE4611">
        <f>MIS[[#This Row],[OrderAverageTradedPrice]]*MIS[[#This Row],[OrderQuantity]]</f>
        <v>39375</v>
      </c>
      <c r="AF4611">
        <f>MIS[[#This Row],[LTP]]*MIS[[#This Row],[OrderQuantity]]</f>
        <v>34886.25</v>
      </c>
      <c r="AG4611">
        <f>IF(MIS[[#This Row],[OrderSide]]="SELL",MIS[[#This Row],[VALUE]]-MIS[[#This Row],[LIVE_VALUE]],MIS[[#This Row],[LIVE_VALUE]]-MIS[[#This Row],[VALUE]])</f>
        <v>-4488.75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1" t="str">
        <f>MIS[[#This Row],[TRADING SYMBOL]]</f>
        <v>NIFTY2552225000PE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VWAP</v>
      </c>
      <c r="AL4611" t="str">
        <f>MIS[[#This Row],[Broker]]</f>
        <v>AR</v>
      </c>
      <c r="AM4611" t="str">
        <f>MIS[[#This Row],[ClientID]]</f>
        <v>JPF1P165</v>
      </c>
    </row>
    <row r="4612" spans="1:39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155.05000000000001</v>
      </c>
      <c r="AE4612">
        <f>MIS[[#This Row],[OrderAverageTradedPrice]]*MIS[[#This Row],[OrderQuantity]]</f>
        <v>26250</v>
      </c>
      <c r="AF4612">
        <f>MIS[[#This Row],[LTP]]*MIS[[#This Row],[OrderQuantity]]</f>
        <v>23257.5</v>
      </c>
      <c r="AG4612">
        <f>IF(MIS[[#This Row],[OrderSide]]="SELL",MIS[[#This Row],[VALUE]]-MIS[[#This Row],[LIVE_VALUE]],MIS[[#This Row],[LIVE_VALUE]]-MIS[[#This Row],[VALUE]])</f>
        <v>-2992.5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2" t="str">
        <f>MIS[[#This Row],[TRADING SYMBOL]]</f>
        <v>NIFTY2552225000PE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VWAP</v>
      </c>
      <c r="AL4612" t="str">
        <f>MIS[[#This Row],[Broker]]</f>
        <v>AR</v>
      </c>
      <c r="AM4612" t="str">
        <f>MIS[[#This Row],[ClientID]]</f>
        <v>JPF1P170</v>
      </c>
    </row>
    <row r="4613" spans="1:39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155.05000000000001</v>
      </c>
      <c r="AE4613">
        <f>MIS[[#This Row],[OrderAverageTradedPrice]]*MIS[[#This Row],[OrderQuantity]]</f>
        <v>52500</v>
      </c>
      <c r="AF4613">
        <f>MIS[[#This Row],[LTP]]*MIS[[#This Row],[OrderQuantity]]</f>
        <v>46515</v>
      </c>
      <c r="AG4613">
        <f>IF(MIS[[#This Row],[OrderSide]]="SELL",MIS[[#This Row],[VALUE]]-MIS[[#This Row],[LIVE_VALUE]],MIS[[#This Row],[LIVE_VALUE]]-MIS[[#This Row],[VALUE]])</f>
        <v>-5985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3" t="str">
        <f>MIS[[#This Row],[TRADING SYMBOL]]</f>
        <v>NIFTY2552225000PE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VWAP</v>
      </c>
      <c r="AL4613" t="str">
        <f>MIS[[#This Row],[Broker]]</f>
        <v>AR</v>
      </c>
      <c r="AM4613" t="str">
        <f>MIS[[#This Row],[ClientID]]</f>
        <v>JPF1R123</v>
      </c>
    </row>
    <row r="4614" spans="1:39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155.05000000000001</v>
      </c>
      <c r="AE4614">
        <f>MIS[[#This Row],[OrderAverageTradedPrice]]*MIS[[#This Row],[OrderQuantity]]</f>
        <v>13125</v>
      </c>
      <c r="AF4614">
        <f>MIS[[#This Row],[LTP]]*MIS[[#This Row],[OrderQuantity]]</f>
        <v>11628.75</v>
      </c>
      <c r="AG4614">
        <f>IF(MIS[[#This Row],[OrderSide]]="SELL",MIS[[#This Row],[VALUE]]-MIS[[#This Row],[LIVE_VALUE]],MIS[[#This Row],[LIVE_VALUE]]-MIS[[#This Row],[VALUE]])</f>
        <v>-1496.25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NIFTY2552225000PE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  <c r="AL4614" t="str">
        <f>MIS[[#This Row],[Broker]]</f>
        <v>AR</v>
      </c>
      <c r="AM4614" t="str">
        <f>MIS[[#This Row],[ClientID]]</f>
        <v>JPF1R134</v>
      </c>
    </row>
    <row r="4615" spans="1:39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155.05000000000001</v>
      </c>
      <c r="AE4615">
        <f>MIS[[#This Row],[OrderAverageTradedPrice]]*MIS[[#This Row],[OrderQuantity]]</f>
        <v>39375</v>
      </c>
      <c r="AF4615">
        <f>MIS[[#This Row],[LTP]]*MIS[[#This Row],[OrderQuantity]]</f>
        <v>34886.25</v>
      </c>
      <c r="AG4615">
        <f>IF(MIS[[#This Row],[OrderSide]]="SELL",MIS[[#This Row],[VALUE]]-MIS[[#This Row],[LIVE_VALUE]],MIS[[#This Row],[LIVE_VALUE]]-MIS[[#This Row],[VALUE]])</f>
        <v>-4488.75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NIFTY2552225000PE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  <c r="AL4615" t="str">
        <f>MIS[[#This Row],[Broker]]</f>
        <v>AR</v>
      </c>
      <c r="AM4615" t="str">
        <f>MIS[[#This Row],[ClientID]]</f>
        <v>JPF1R193</v>
      </c>
    </row>
    <row r="4616" spans="1:39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155.05000000000001</v>
      </c>
      <c r="AE4616">
        <f>MIS[[#This Row],[OrderAverageTradedPrice]]*MIS[[#This Row],[OrderQuantity]]</f>
        <v>13125</v>
      </c>
      <c r="AF4616">
        <f>MIS[[#This Row],[LTP]]*MIS[[#This Row],[OrderQuantity]]</f>
        <v>11628.75</v>
      </c>
      <c r="AG4616">
        <f>IF(MIS[[#This Row],[OrderSide]]="SELL",MIS[[#This Row],[VALUE]]-MIS[[#This Row],[LIVE_VALUE]],MIS[[#This Row],[LIVE_VALUE]]-MIS[[#This Row],[VALUE]])</f>
        <v>-1496.25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NIFTY2552225000PE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  <c r="AL4616" t="str">
        <f>MIS[[#This Row],[Broker]]</f>
        <v>AR</v>
      </c>
      <c r="AM4616" t="str">
        <f>MIS[[#This Row],[ClientID]]</f>
        <v>JPF1R194</v>
      </c>
    </row>
    <row r="4617" spans="1:39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155.05000000000001</v>
      </c>
      <c r="AE4617">
        <f>MIS[[#This Row],[OrderAverageTradedPrice]]*MIS[[#This Row],[OrderQuantity]]</f>
        <v>157500</v>
      </c>
      <c r="AF4617">
        <f>MIS[[#This Row],[LTP]]*MIS[[#This Row],[OrderQuantity]]</f>
        <v>139545</v>
      </c>
      <c r="AG4617">
        <f>IF(MIS[[#This Row],[OrderSide]]="SELL",MIS[[#This Row],[VALUE]]-MIS[[#This Row],[LIVE_VALUE]],MIS[[#This Row],[LIVE_VALUE]]-MIS[[#This Row],[VALUE]])</f>
        <v>-17955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NIFTY2552225000PE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  <c r="AL4617" t="str">
        <f>MIS[[#This Row],[Broker]]</f>
        <v>AR</v>
      </c>
      <c r="AM4617" t="str">
        <f>MIS[[#This Row],[ClientID]]</f>
        <v>JPF1R197</v>
      </c>
    </row>
    <row r="4618" spans="1:39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155.05000000000001</v>
      </c>
      <c r="AE4618">
        <f>MIS[[#This Row],[OrderAverageTradedPrice]]*MIS[[#This Row],[OrderQuantity]]</f>
        <v>39375</v>
      </c>
      <c r="AF4618">
        <f>MIS[[#This Row],[LTP]]*MIS[[#This Row],[OrderQuantity]]</f>
        <v>34886.25</v>
      </c>
      <c r="AG4618">
        <f>IF(MIS[[#This Row],[OrderSide]]="SELL",MIS[[#This Row],[VALUE]]-MIS[[#This Row],[LIVE_VALUE]],MIS[[#This Row],[LIVE_VALUE]]-MIS[[#This Row],[VALUE]])</f>
        <v>-4488.75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NIFTY2552225000PE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  <c r="AL4618" t="str">
        <f>MIS[[#This Row],[Broker]]</f>
        <v>AR</v>
      </c>
      <c r="AM4618" t="str">
        <f>MIS[[#This Row],[ClientID]]</f>
        <v>JPF1R199</v>
      </c>
    </row>
    <row r="4619" spans="1:39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155.05000000000001</v>
      </c>
      <c r="AE4619">
        <f>MIS[[#This Row],[OrderAverageTradedPrice]]*MIS[[#This Row],[OrderQuantity]]</f>
        <v>91875</v>
      </c>
      <c r="AF4619">
        <f>MIS[[#This Row],[LTP]]*MIS[[#This Row],[OrderQuantity]]</f>
        <v>81401.25</v>
      </c>
      <c r="AG4619">
        <f>IF(MIS[[#This Row],[OrderSide]]="SELL",MIS[[#This Row],[VALUE]]-MIS[[#This Row],[LIVE_VALUE]],MIS[[#This Row],[LIVE_VALUE]]-MIS[[#This Row],[VALUE]])</f>
        <v>-10473.75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NIFTY2552225000PE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  <c r="AL4619" t="str">
        <f>MIS[[#This Row],[Broker]]</f>
        <v>AR</v>
      </c>
      <c r="AM4619" t="str">
        <f>MIS[[#This Row],[ClientID]]</f>
        <v>JPF1R202</v>
      </c>
    </row>
    <row r="4620" spans="1:39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155.05000000000001</v>
      </c>
      <c r="AE4620">
        <f>MIS[[#This Row],[OrderAverageTradedPrice]]*MIS[[#This Row],[OrderQuantity]]</f>
        <v>13125</v>
      </c>
      <c r="AF4620">
        <f>MIS[[#This Row],[LTP]]*MIS[[#This Row],[OrderQuantity]]</f>
        <v>11628.75</v>
      </c>
      <c r="AG4620">
        <f>IF(MIS[[#This Row],[OrderSide]]="SELL",MIS[[#This Row],[VALUE]]-MIS[[#This Row],[LIVE_VALUE]],MIS[[#This Row],[LIVE_VALUE]]-MIS[[#This Row],[VALUE]])</f>
        <v>-1496.25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NIFTY2552225000PE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  <c r="AL4620" t="str">
        <f>MIS[[#This Row],[Broker]]</f>
        <v>AR</v>
      </c>
      <c r="AM4620" t="str">
        <f>MIS[[#This Row],[ClientID]]</f>
        <v>JPF1R203</v>
      </c>
    </row>
    <row r="4621" spans="1:39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155.05000000000001</v>
      </c>
      <c r="AE4621">
        <f>MIS[[#This Row],[OrderAverageTradedPrice]]*MIS[[#This Row],[OrderQuantity]]</f>
        <v>39375</v>
      </c>
      <c r="AF4621">
        <f>MIS[[#This Row],[LTP]]*MIS[[#This Row],[OrderQuantity]]</f>
        <v>34886.25</v>
      </c>
      <c r="AG4621">
        <f>IF(MIS[[#This Row],[OrderSide]]="SELL",MIS[[#This Row],[VALUE]]-MIS[[#This Row],[LIVE_VALUE]],MIS[[#This Row],[LIVE_VALUE]]-MIS[[#This Row],[VALUE]])</f>
        <v>-4488.75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NIFTY2552225000PE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  <c r="AL4621" t="str">
        <f>MIS[[#This Row],[Broker]]</f>
        <v>AR</v>
      </c>
      <c r="AM4621" t="str">
        <f>MIS[[#This Row],[ClientID]]</f>
        <v>JPF1R205</v>
      </c>
    </row>
    <row r="4622" spans="1:39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155.05000000000001</v>
      </c>
      <c r="AE4622">
        <f>MIS[[#This Row],[OrderAverageTradedPrice]]*MIS[[#This Row],[OrderQuantity]]</f>
        <v>13125</v>
      </c>
      <c r="AF4622">
        <f>MIS[[#This Row],[LTP]]*MIS[[#This Row],[OrderQuantity]]</f>
        <v>11628.75</v>
      </c>
      <c r="AG4622">
        <f>IF(MIS[[#This Row],[OrderSide]]="SELL",MIS[[#This Row],[VALUE]]-MIS[[#This Row],[LIVE_VALUE]],MIS[[#This Row],[LIVE_VALUE]]-MIS[[#This Row],[VALUE]])</f>
        <v>-1496.25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NIFTY2552225000PE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  <c r="AL4622" t="str">
        <f>MIS[[#This Row],[Broker]]</f>
        <v>AR</v>
      </c>
      <c r="AM4622" t="str">
        <f>MIS[[#This Row],[ClientID]]</f>
        <v>JPF1R212</v>
      </c>
    </row>
    <row r="4623" spans="1:39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155.05000000000001</v>
      </c>
      <c r="AE4623">
        <f>MIS[[#This Row],[OrderAverageTradedPrice]]*MIS[[#This Row],[OrderQuantity]]</f>
        <v>13125</v>
      </c>
      <c r="AF4623">
        <f>MIS[[#This Row],[LTP]]*MIS[[#This Row],[OrderQuantity]]</f>
        <v>11628.75</v>
      </c>
      <c r="AG4623">
        <f>IF(MIS[[#This Row],[OrderSide]]="SELL",MIS[[#This Row],[VALUE]]-MIS[[#This Row],[LIVE_VALUE]],MIS[[#This Row],[LIVE_VALUE]]-MIS[[#This Row],[VALUE]])</f>
        <v>-1496.25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NIFTY2552225000PE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  <c r="AL4623" t="str">
        <f>MIS[[#This Row],[Broker]]</f>
        <v>AR</v>
      </c>
      <c r="AM4623" t="str">
        <f>MIS[[#This Row],[ClientID]]</f>
        <v>JPF1S104</v>
      </c>
    </row>
    <row r="4624" spans="1:39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155.05000000000001</v>
      </c>
      <c r="AE4624">
        <f>MIS[[#This Row],[OrderAverageTradedPrice]]*MIS[[#This Row],[OrderQuantity]]</f>
        <v>13125</v>
      </c>
      <c r="AF4624">
        <f>MIS[[#This Row],[LTP]]*MIS[[#This Row],[OrderQuantity]]</f>
        <v>11628.75</v>
      </c>
      <c r="AG4624">
        <f>IF(MIS[[#This Row],[OrderSide]]="SELL",MIS[[#This Row],[VALUE]]-MIS[[#This Row],[LIVE_VALUE]],MIS[[#This Row],[LIVE_VALUE]]-MIS[[#This Row],[VALUE]])</f>
        <v>-1496.25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NIFTY2552225000PE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  <c r="AL4624" t="str">
        <f>MIS[[#This Row],[Broker]]</f>
        <v>AR</v>
      </c>
      <c r="AM4624" t="str">
        <f>MIS[[#This Row],[ClientID]]</f>
        <v>JPF1S131</v>
      </c>
    </row>
    <row r="4625" spans="1:39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155.05000000000001</v>
      </c>
      <c r="AE4625">
        <f>MIS[[#This Row],[OrderAverageTradedPrice]]*MIS[[#This Row],[OrderQuantity]]</f>
        <v>144375</v>
      </c>
      <c r="AF4625">
        <f>MIS[[#This Row],[LTP]]*MIS[[#This Row],[OrderQuantity]]</f>
        <v>127916.25000000001</v>
      </c>
      <c r="AG4625">
        <f>IF(MIS[[#This Row],[OrderSide]]="SELL",MIS[[#This Row],[VALUE]]-MIS[[#This Row],[LIVE_VALUE]],MIS[[#This Row],[LIVE_VALUE]]-MIS[[#This Row],[VALUE]])</f>
        <v>-16458.749999999985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NIFTY2552225000PE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  <c r="AL4625" t="str">
        <f>MIS[[#This Row],[Broker]]</f>
        <v>AR</v>
      </c>
      <c r="AM4625" t="str">
        <f>MIS[[#This Row],[ClientID]]</f>
        <v>JPF1S132</v>
      </c>
    </row>
    <row r="4626" spans="1:39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155.05000000000001</v>
      </c>
      <c r="AE4626">
        <f>MIS[[#This Row],[OrderAverageTradedPrice]]*MIS[[#This Row],[OrderQuantity]]</f>
        <v>26250</v>
      </c>
      <c r="AF4626">
        <f>MIS[[#This Row],[LTP]]*MIS[[#This Row],[OrderQuantity]]</f>
        <v>23257.5</v>
      </c>
      <c r="AG4626">
        <f>IF(MIS[[#This Row],[OrderSide]]="SELL",MIS[[#This Row],[VALUE]]-MIS[[#This Row],[LIVE_VALUE]],MIS[[#This Row],[LIVE_VALUE]]-MIS[[#This Row],[VALUE]])</f>
        <v>-2992.5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NIFTY2552225000PE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  <c r="AL4626" t="str">
        <f>MIS[[#This Row],[Broker]]</f>
        <v>AR</v>
      </c>
      <c r="AM4626" t="str">
        <f>MIS[[#This Row],[ClientID]]</f>
        <v>JPF1S138</v>
      </c>
    </row>
    <row r="4627" spans="1:39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155.05000000000001</v>
      </c>
      <c r="AE4627">
        <f>MIS[[#This Row],[OrderAverageTradedPrice]]*MIS[[#This Row],[OrderQuantity]]</f>
        <v>39375</v>
      </c>
      <c r="AF4627">
        <f>MIS[[#This Row],[LTP]]*MIS[[#This Row],[OrderQuantity]]</f>
        <v>34886.25</v>
      </c>
      <c r="AG4627">
        <f>IF(MIS[[#This Row],[OrderSide]]="SELL",MIS[[#This Row],[VALUE]]-MIS[[#This Row],[LIVE_VALUE]],MIS[[#This Row],[LIVE_VALUE]]-MIS[[#This Row],[VALUE]])</f>
        <v>-4488.75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NIFTY2552225000PE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  <c r="AL4627" t="str">
        <f>MIS[[#This Row],[Broker]]</f>
        <v>AR</v>
      </c>
      <c r="AM4627" t="str">
        <f>MIS[[#This Row],[ClientID]]</f>
        <v>JPF1S152</v>
      </c>
    </row>
    <row r="4628" spans="1:39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155.05000000000001</v>
      </c>
      <c r="AE4628">
        <f>MIS[[#This Row],[OrderAverageTradedPrice]]*MIS[[#This Row],[OrderQuantity]]</f>
        <v>13125</v>
      </c>
      <c r="AF4628">
        <f>MIS[[#This Row],[LTP]]*MIS[[#This Row],[OrderQuantity]]</f>
        <v>11628.75</v>
      </c>
      <c r="AG4628">
        <f>IF(MIS[[#This Row],[OrderSide]]="SELL",MIS[[#This Row],[VALUE]]-MIS[[#This Row],[LIVE_VALUE]],MIS[[#This Row],[LIVE_VALUE]]-MIS[[#This Row],[VALUE]])</f>
        <v>-1496.25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NIFTY2552225000PE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  <c r="AL4628" t="str">
        <f>MIS[[#This Row],[Broker]]</f>
        <v>AR</v>
      </c>
      <c r="AM4628" t="str">
        <f>MIS[[#This Row],[ClientID]]</f>
        <v>JPF1S210</v>
      </c>
    </row>
    <row r="4629" spans="1:39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155.05000000000001</v>
      </c>
      <c r="AE4629">
        <f>MIS[[#This Row],[OrderAverageTradedPrice]]*MIS[[#This Row],[OrderQuantity]]</f>
        <v>13125</v>
      </c>
      <c r="AF4629">
        <f>MIS[[#This Row],[LTP]]*MIS[[#This Row],[OrderQuantity]]</f>
        <v>11628.75</v>
      </c>
      <c r="AG4629">
        <f>IF(MIS[[#This Row],[OrderSide]]="SELL",MIS[[#This Row],[VALUE]]-MIS[[#This Row],[LIVE_VALUE]],MIS[[#This Row],[LIVE_VALUE]]-MIS[[#This Row],[VALUE]])</f>
        <v>-1496.25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NIFTY2552225000PE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  <c r="AL4629" t="str">
        <f>MIS[[#This Row],[Broker]]</f>
        <v>AR</v>
      </c>
      <c r="AM4629" t="str">
        <f>MIS[[#This Row],[ClientID]]</f>
        <v>JPF1S213</v>
      </c>
    </row>
    <row r="4630" spans="1:39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155.05000000000001</v>
      </c>
      <c r="AE4630">
        <f>MIS[[#This Row],[OrderAverageTradedPrice]]*MIS[[#This Row],[OrderQuantity]]</f>
        <v>131250</v>
      </c>
      <c r="AF4630">
        <f>MIS[[#This Row],[LTP]]*MIS[[#This Row],[OrderQuantity]]</f>
        <v>116287.50000000001</v>
      </c>
      <c r="AG4630">
        <f>IF(MIS[[#This Row],[OrderSide]]="SELL",MIS[[#This Row],[VALUE]]-MIS[[#This Row],[LIVE_VALUE]],MIS[[#This Row],[LIVE_VALUE]]-MIS[[#This Row],[VALUE]])</f>
        <v>-14962.499999999985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NIFTY2552225000PE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  <c r="AL4630" t="str">
        <f>MIS[[#This Row],[Broker]]</f>
        <v>AR</v>
      </c>
      <c r="AM4630" t="str">
        <f>MIS[[#This Row],[ClientID]]</f>
        <v>JPF1S215</v>
      </c>
    </row>
    <row r="4631" spans="1:39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155.05000000000001</v>
      </c>
      <c r="AE4631">
        <f>MIS[[#This Row],[OrderAverageTradedPrice]]*MIS[[#This Row],[OrderQuantity]]</f>
        <v>26250</v>
      </c>
      <c r="AF4631">
        <f>MIS[[#This Row],[LTP]]*MIS[[#This Row],[OrderQuantity]]</f>
        <v>23257.5</v>
      </c>
      <c r="AG4631">
        <f>IF(MIS[[#This Row],[OrderSide]]="SELL",MIS[[#This Row],[VALUE]]-MIS[[#This Row],[LIVE_VALUE]],MIS[[#This Row],[LIVE_VALUE]]-MIS[[#This Row],[VALUE]])</f>
        <v>-2992.5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NIFTY2552225000PE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  <c r="AL4631" t="str">
        <f>MIS[[#This Row],[Broker]]</f>
        <v>AR</v>
      </c>
      <c r="AM4631" t="str">
        <f>MIS[[#This Row],[ClientID]]</f>
        <v>JPF1S217</v>
      </c>
    </row>
    <row r="4632" spans="1:39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155.05000000000001</v>
      </c>
      <c r="AE4632">
        <f>MIS[[#This Row],[OrderAverageTradedPrice]]*MIS[[#This Row],[OrderQuantity]]</f>
        <v>26250</v>
      </c>
      <c r="AF4632">
        <f>MIS[[#This Row],[LTP]]*MIS[[#This Row],[OrderQuantity]]</f>
        <v>23257.5</v>
      </c>
      <c r="AG4632">
        <f>IF(MIS[[#This Row],[OrderSide]]="SELL",MIS[[#This Row],[VALUE]]-MIS[[#This Row],[LIVE_VALUE]],MIS[[#This Row],[LIVE_VALUE]]-MIS[[#This Row],[VALUE]])</f>
        <v>-2992.5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NIFTY2552225000PE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  <c r="AL4632" t="str">
        <f>MIS[[#This Row],[Broker]]</f>
        <v>AR</v>
      </c>
      <c r="AM4632" t="str">
        <f>MIS[[#This Row],[ClientID]]</f>
        <v>JPF1S218</v>
      </c>
    </row>
    <row r="4633" spans="1:39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155.05000000000001</v>
      </c>
      <c r="AE4633">
        <f>MIS[[#This Row],[OrderAverageTradedPrice]]*MIS[[#This Row],[OrderQuantity]]</f>
        <v>26250</v>
      </c>
      <c r="AF4633">
        <f>MIS[[#This Row],[LTP]]*MIS[[#This Row],[OrderQuantity]]</f>
        <v>23257.5</v>
      </c>
      <c r="AG4633">
        <f>IF(MIS[[#This Row],[OrderSide]]="SELL",MIS[[#This Row],[VALUE]]-MIS[[#This Row],[LIVE_VALUE]],MIS[[#This Row],[LIVE_VALUE]]-MIS[[#This Row],[VALUE]])</f>
        <v>-2992.5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NIFTY2552225000PE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  <c r="AL4633" t="str">
        <f>MIS[[#This Row],[Broker]]</f>
        <v>AR</v>
      </c>
      <c r="AM4633" t="str">
        <f>MIS[[#This Row],[ClientID]]</f>
        <v>JPF1S222</v>
      </c>
    </row>
    <row r="4634" spans="1:39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155.05000000000001</v>
      </c>
      <c r="AE4634">
        <f>MIS[[#This Row],[OrderAverageTradedPrice]]*MIS[[#This Row],[OrderQuantity]]</f>
        <v>26250</v>
      </c>
      <c r="AF4634">
        <f>MIS[[#This Row],[LTP]]*MIS[[#This Row],[OrderQuantity]]</f>
        <v>23257.5</v>
      </c>
      <c r="AG4634">
        <f>IF(MIS[[#This Row],[OrderSide]]="SELL",MIS[[#This Row],[VALUE]]-MIS[[#This Row],[LIVE_VALUE]],MIS[[#This Row],[LIVE_VALUE]]-MIS[[#This Row],[VALUE]])</f>
        <v>-2992.5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NIFTY2552225000PE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  <c r="AL4634" t="str">
        <f>MIS[[#This Row],[Broker]]</f>
        <v>AR</v>
      </c>
      <c r="AM4634" t="str">
        <f>MIS[[#This Row],[ClientID]]</f>
        <v>JPF1S233</v>
      </c>
    </row>
    <row r="4635" spans="1:39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155.05000000000001</v>
      </c>
      <c r="AE4635">
        <f>MIS[[#This Row],[OrderAverageTradedPrice]]*MIS[[#This Row],[OrderQuantity]]</f>
        <v>26250</v>
      </c>
      <c r="AF4635">
        <f>MIS[[#This Row],[LTP]]*MIS[[#This Row],[OrderQuantity]]</f>
        <v>23257.5</v>
      </c>
      <c r="AG4635">
        <f>IF(MIS[[#This Row],[OrderSide]]="SELL",MIS[[#This Row],[VALUE]]-MIS[[#This Row],[LIVE_VALUE]],MIS[[#This Row],[LIVE_VALUE]]-MIS[[#This Row],[VALUE]])</f>
        <v>-2992.5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NIFTY2552225000PE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  <c r="AL4635" t="str">
        <f>MIS[[#This Row],[Broker]]</f>
        <v>AR</v>
      </c>
      <c r="AM4635" t="str">
        <f>MIS[[#This Row],[ClientID]]</f>
        <v>JPF1S241</v>
      </c>
    </row>
    <row r="4636" spans="1:39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155.05000000000001</v>
      </c>
      <c r="AE4636">
        <f>MIS[[#This Row],[OrderAverageTradedPrice]]*MIS[[#This Row],[OrderQuantity]]</f>
        <v>13125</v>
      </c>
      <c r="AF4636">
        <f>MIS[[#This Row],[LTP]]*MIS[[#This Row],[OrderQuantity]]</f>
        <v>11628.75</v>
      </c>
      <c r="AG4636">
        <f>IF(MIS[[#This Row],[OrderSide]]="SELL",MIS[[#This Row],[VALUE]]-MIS[[#This Row],[LIVE_VALUE]],MIS[[#This Row],[LIVE_VALUE]]-MIS[[#This Row],[VALUE]])</f>
        <v>-1496.25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NIFTY2552225000PE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  <c r="AL4636" t="str">
        <f>MIS[[#This Row],[Broker]]</f>
        <v>AR</v>
      </c>
      <c r="AM4636" t="str">
        <f>MIS[[#This Row],[ClientID]]</f>
        <v>JPF1T101</v>
      </c>
    </row>
    <row r="4637" spans="1:39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155.05000000000001</v>
      </c>
      <c r="AE4637">
        <f>MIS[[#This Row],[OrderAverageTradedPrice]]*MIS[[#This Row],[OrderQuantity]]</f>
        <v>26250</v>
      </c>
      <c r="AF4637">
        <f>MIS[[#This Row],[LTP]]*MIS[[#This Row],[OrderQuantity]]</f>
        <v>23257.5</v>
      </c>
      <c r="AG4637">
        <f>IF(MIS[[#This Row],[OrderSide]]="SELL",MIS[[#This Row],[VALUE]]-MIS[[#This Row],[LIVE_VALUE]],MIS[[#This Row],[LIVE_VALUE]]-MIS[[#This Row],[VALUE]])</f>
        <v>-2992.5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NIFTY2552225000PE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  <c r="AL4637" t="str">
        <f>MIS[[#This Row],[Broker]]</f>
        <v>AR</v>
      </c>
      <c r="AM4637" t="str">
        <f>MIS[[#This Row],[ClientID]]</f>
        <v>JPF1V101</v>
      </c>
    </row>
    <row r="4638" spans="1:39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155.05000000000001</v>
      </c>
      <c r="AE4638">
        <f>MIS[[#This Row],[OrderAverageTradedPrice]]*MIS[[#This Row],[OrderQuantity]]</f>
        <v>78750</v>
      </c>
      <c r="AF4638">
        <f>MIS[[#This Row],[LTP]]*MIS[[#This Row],[OrderQuantity]]</f>
        <v>69772.5</v>
      </c>
      <c r="AG4638">
        <f>IF(MIS[[#This Row],[OrderSide]]="SELL",MIS[[#This Row],[VALUE]]-MIS[[#This Row],[LIVE_VALUE]],MIS[[#This Row],[LIVE_VALUE]]-MIS[[#This Row],[VALUE]])</f>
        <v>-8977.5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NIFTY2552225000PE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  <c r="AL4638" t="str">
        <f>MIS[[#This Row],[Broker]]</f>
        <v>AR</v>
      </c>
      <c r="AM4638" t="str">
        <f>MIS[[#This Row],[ClientID]]</f>
        <v>JPF1V110</v>
      </c>
    </row>
    <row r="4639" spans="1:39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155.05000000000001</v>
      </c>
      <c r="AE4639">
        <f>MIS[[#This Row],[OrderAverageTradedPrice]]*MIS[[#This Row],[OrderQuantity]]</f>
        <v>13125</v>
      </c>
      <c r="AF4639">
        <f>MIS[[#This Row],[LTP]]*MIS[[#This Row],[OrderQuantity]]</f>
        <v>11628.75</v>
      </c>
      <c r="AG4639">
        <f>IF(MIS[[#This Row],[OrderSide]]="SELL",MIS[[#This Row],[VALUE]]-MIS[[#This Row],[LIVE_VALUE]],MIS[[#This Row],[LIVE_VALUE]]-MIS[[#This Row],[VALUE]])</f>
        <v>-1496.25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NIFTY2552225000PE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  <c r="AL4639" t="str">
        <f>MIS[[#This Row],[Broker]]</f>
        <v>AR</v>
      </c>
      <c r="AM4639" t="str">
        <f>MIS[[#This Row],[ClientID]]</f>
        <v>JPF1V163</v>
      </c>
    </row>
    <row r="4640" spans="1:39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155.05000000000001</v>
      </c>
      <c r="AE4640">
        <f>MIS[[#This Row],[OrderAverageTradedPrice]]*MIS[[#This Row],[OrderQuantity]]</f>
        <v>26250</v>
      </c>
      <c r="AF4640">
        <f>MIS[[#This Row],[LTP]]*MIS[[#This Row],[OrderQuantity]]</f>
        <v>23257.5</v>
      </c>
      <c r="AG4640">
        <f>IF(MIS[[#This Row],[OrderSide]]="SELL",MIS[[#This Row],[VALUE]]-MIS[[#This Row],[LIVE_VALUE]],MIS[[#This Row],[LIVE_VALUE]]-MIS[[#This Row],[VALUE]])</f>
        <v>-2992.5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NIFTY2552225000PE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  <c r="AL4640" t="str">
        <f>MIS[[#This Row],[Broker]]</f>
        <v>AR</v>
      </c>
      <c r="AM4640" t="str">
        <f>MIS[[#This Row],[ClientID]]</f>
        <v>JPF1V164</v>
      </c>
    </row>
    <row r="4641" spans="1:39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155.05000000000001</v>
      </c>
      <c r="AE4641">
        <f>MIS[[#This Row],[OrderAverageTradedPrice]]*MIS[[#This Row],[OrderQuantity]]</f>
        <v>26250</v>
      </c>
      <c r="AF4641">
        <f>MIS[[#This Row],[LTP]]*MIS[[#This Row],[OrderQuantity]]</f>
        <v>23257.5</v>
      </c>
      <c r="AG4641">
        <f>IF(MIS[[#This Row],[OrderSide]]="SELL",MIS[[#This Row],[VALUE]]-MIS[[#This Row],[LIVE_VALUE]],MIS[[#This Row],[LIVE_VALUE]]-MIS[[#This Row],[VALUE]])</f>
        <v>-2992.5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NIFTY2552225000PE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  <c r="AL4641" t="str">
        <f>MIS[[#This Row],[Broker]]</f>
        <v>AR</v>
      </c>
      <c r="AM4641" t="str">
        <f>MIS[[#This Row],[ClientID]]</f>
        <v>JPF1V179</v>
      </c>
    </row>
    <row r="4642" spans="1:39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155.05000000000001</v>
      </c>
      <c r="AE4642">
        <f>MIS[[#This Row],[OrderAverageTradedPrice]]*MIS[[#This Row],[OrderQuantity]]</f>
        <v>39375</v>
      </c>
      <c r="AF4642">
        <f>MIS[[#This Row],[LTP]]*MIS[[#This Row],[OrderQuantity]]</f>
        <v>34886.25</v>
      </c>
      <c r="AG4642">
        <f>IF(MIS[[#This Row],[OrderSide]]="SELL",MIS[[#This Row],[VALUE]]-MIS[[#This Row],[LIVE_VALUE]],MIS[[#This Row],[LIVE_VALUE]]-MIS[[#This Row],[VALUE]])</f>
        <v>-4488.75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NIFTY2552225000PE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  <c r="AL4642" t="str">
        <f>MIS[[#This Row],[Broker]]</f>
        <v>AR</v>
      </c>
      <c r="AM4642" t="str">
        <f>MIS[[#This Row],[ClientID]]</f>
        <v>JPF1Y102</v>
      </c>
    </row>
    <row r="4643" spans="1:39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155.05000000000001</v>
      </c>
      <c r="AE4643">
        <f>MIS[[#This Row],[OrderAverageTradedPrice]]*MIS[[#This Row],[OrderQuantity]]</f>
        <v>39375</v>
      </c>
      <c r="AF4643">
        <f>MIS[[#This Row],[LTP]]*MIS[[#This Row],[OrderQuantity]]</f>
        <v>34886.25</v>
      </c>
      <c r="AG4643">
        <f>IF(MIS[[#This Row],[OrderSide]]="SELL",MIS[[#This Row],[VALUE]]-MIS[[#This Row],[LIVE_VALUE]],MIS[[#This Row],[LIVE_VALUE]]-MIS[[#This Row],[VALUE]])</f>
        <v>-4488.75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NIFTY2552225000PE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  <c r="AL4643" t="str">
        <f>MIS[[#This Row],[Broker]]</f>
        <v>AR</v>
      </c>
      <c r="AM4643" t="str">
        <f>MIS[[#This Row],[ClientID]]</f>
        <v>JPP032</v>
      </c>
    </row>
    <row r="4644" spans="1:39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155.05000000000001</v>
      </c>
      <c r="AE4644">
        <f>MIS[[#This Row],[OrderAverageTradedPrice]]*MIS[[#This Row],[OrderQuantity]]</f>
        <v>39375</v>
      </c>
      <c r="AF4644">
        <f>MIS[[#This Row],[LTP]]*MIS[[#This Row],[OrderQuantity]]</f>
        <v>34886.25</v>
      </c>
      <c r="AG4644">
        <f>IF(MIS[[#This Row],[OrderSide]]="SELL",MIS[[#This Row],[VALUE]]-MIS[[#This Row],[LIVE_VALUE]],MIS[[#This Row],[LIVE_VALUE]]-MIS[[#This Row],[VALUE]])</f>
        <v>-4488.75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NIFTY2552225000PE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  <c r="AL4644" t="str">
        <f>MIS[[#This Row],[Broker]]</f>
        <v>AR</v>
      </c>
      <c r="AM4644" t="str">
        <f>MIS[[#This Row],[ClientID]]</f>
        <v>JPP690</v>
      </c>
    </row>
    <row r="4645" spans="1:39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155.05000000000001</v>
      </c>
      <c r="AE4645">
        <f>MIS[[#This Row],[OrderAverageTradedPrice]]*MIS[[#This Row],[OrderQuantity]]</f>
        <v>65625</v>
      </c>
      <c r="AF4645">
        <f>MIS[[#This Row],[LTP]]*MIS[[#This Row],[OrderQuantity]]</f>
        <v>58143.750000000007</v>
      </c>
      <c r="AG4645">
        <f>IF(MIS[[#This Row],[OrderSide]]="SELL",MIS[[#This Row],[VALUE]]-MIS[[#This Row],[LIVE_VALUE]],MIS[[#This Row],[LIVE_VALUE]]-MIS[[#This Row],[VALUE]])</f>
        <v>-7481.2499999999927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NIFTY2552225000PE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  <c r="AL4645" t="str">
        <f>MIS[[#This Row],[Broker]]</f>
        <v>AR</v>
      </c>
      <c r="AM4645" t="str">
        <f>MIS[[#This Row],[ClientID]]</f>
        <v>JPS10G101</v>
      </c>
    </row>
    <row r="4646" spans="1:39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155.05000000000001</v>
      </c>
      <c r="AE4646">
        <f>MIS[[#This Row],[OrderAverageTradedPrice]]*MIS[[#This Row],[OrderQuantity]]</f>
        <v>65625</v>
      </c>
      <c r="AF4646">
        <f>MIS[[#This Row],[LTP]]*MIS[[#This Row],[OrderQuantity]]</f>
        <v>58143.750000000007</v>
      </c>
      <c r="AG4646">
        <f>IF(MIS[[#This Row],[OrderSide]]="SELL",MIS[[#This Row],[VALUE]]-MIS[[#This Row],[LIVE_VALUE]],MIS[[#This Row],[LIVE_VALUE]]-MIS[[#This Row],[VALUE]])</f>
        <v>-7481.2499999999927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NIFTY2552225000PE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  <c r="AL4646" t="str">
        <f>MIS[[#This Row],[Broker]]</f>
        <v>AR</v>
      </c>
      <c r="AM4646" t="str">
        <f>MIS[[#This Row],[ClientID]]</f>
        <v>JPS10M103</v>
      </c>
    </row>
    <row r="4647" spans="1:39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155.05000000000001</v>
      </c>
      <c r="AE4647">
        <f>MIS[[#This Row],[OrderAverageTradedPrice]]*MIS[[#This Row],[OrderQuantity]]</f>
        <v>13125</v>
      </c>
      <c r="AF4647">
        <f>MIS[[#This Row],[LTP]]*MIS[[#This Row],[OrderQuantity]]</f>
        <v>11628.75</v>
      </c>
      <c r="AG4647">
        <f>IF(MIS[[#This Row],[OrderSide]]="SELL",MIS[[#This Row],[VALUE]]-MIS[[#This Row],[LIVE_VALUE]],MIS[[#This Row],[LIVE_VALUE]]-MIS[[#This Row],[VALUE]])</f>
        <v>-1496.25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NIFTY2552225000PE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  <c r="AL4647" t="str">
        <f>MIS[[#This Row],[Broker]]</f>
        <v>AR</v>
      </c>
      <c r="AM4647" t="str">
        <f>MIS[[#This Row],[ClientID]]</f>
        <v>JPS10S109</v>
      </c>
    </row>
    <row r="4648" spans="1:39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155.05000000000001</v>
      </c>
      <c r="AE4648">
        <f>MIS[[#This Row],[OrderAverageTradedPrice]]*MIS[[#This Row],[OrderQuantity]]</f>
        <v>26250</v>
      </c>
      <c r="AF4648">
        <f>MIS[[#This Row],[LTP]]*MIS[[#This Row],[OrderQuantity]]</f>
        <v>23257.5</v>
      </c>
      <c r="AG4648">
        <f>IF(MIS[[#This Row],[OrderSide]]="SELL",MIS[[#This Row],[VALUE]]-MIS[[#This Row],[LIVE_VALUE]],MIS[[#This Row],[LIVE_VALUE]]-MIS[[#This Row],[VALUE]])</f>
        <v>-2992.5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NIFTY2552225000PE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  <c r="AL4648" t="str">
        <f>MIS[[#This Row],[Broker]]</f>
        <v>AR</v>
      </c>
      <c r="AM4648" t="str">
        <f>MIS[[#This Row],[ClientID]]</f>
        <v>JPS10U102</v>
      </c>
    </row>
    <row r="4649" spans="1:39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155.05000000000001</v>
      </c>
      <c r="AE4649">
        <f>MIS[[#This Row],[OrderAverageTradedPrice]]*MIS[[#This Row],[OrderQuantity]]</f>
        <v>78750</v>
      </c>
      <c r="AF4649">
        <f>MIS[[#This Row],[LTP]]*MIS[[#This Row],[OrderQuantity]]</f>
        <v>69772.5</v>
      </c>
      <c r="AG4649">
        <f>IF(MIS[[#This Row],[OrderSide]]="SELL",MIS[[#This Row],[VALUE]]-MIS[[#This Row],[LIVE_VALUE]],MIS[[#This Row],[LIVE_VALUE]]-MIS[[#This Row],[VALUE]])</f>
        <v>-8977.5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NIFTY2552225000PE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  <c r="AL4649" t="str">
        <f>MIS[[#This Row],[Broker]]</f>
        <v>AR</v>
      </c>
      <c r="AM4649" t="str">
        <f>MIS[[#This Row],[ClientID]]</f>
        <v>JPS1787</v>
      </c>
    </row>
    <row r="4650" spans="1:39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155.05000000000001</v>
      </c>
      <c r="AE4650">
        <f>MIS[[#This Row],[OrderAverageTradedPrice]]*MIS[[#This Row],[OrderQuantity]]</f>
        <v>65625</v>
      </c>
      <c r="AF4650">
        <f>MIS[[#This Row],[LTP]]*MIS[[#This Row],[OrderQuantity]]</f>
        <v>58143.750000000007</v>
      </c>
      <c r="AG4650">
        <f>IF(MIS[[#This Row],[OrderSide]]="SELL",MIS[[#This Row],[VALUE]]-MIS[[#This Row],[LIVE_VALUE]],MIS[[#This Row],[LIVE_VALUE]]-MIS[[#This Row],[VALUE]])</f>
        <v>-7481.2499999999927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NIFTY2552225000PE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  <c r="AL4650" t="str">
        <f>MIS[[#This Row],[Broker]]</f>
        <v>AR</v>
      </c>
      <c r="AM4650" t="str">
        <f>MIS[[#This Row],[ClientID]]</f>
        <v>JPS7A101</v>
      </c>
    </row>
    <row r="4651" spans="1:39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155.05000000000001</v>
      </c>
      <c r="AE4651">
        <f>MIS[[#This Row],[OrderAverageTradedPrice]]*MIS[[#This Row],[OrderQuantity]]</f>
        <v>13125</v>
      </c>
      <c r="AF4651">
        <f>MIS[[#This Row],[LTP]]*MIS[[#This Row],[OrderQuantity]]</f>
        <v>11628.75</v>
      </c>
      <c r="AG4651">
        <f>IF(MIS[[#This Row],[OrderSide]]="SELL",MIS[[#This Row],[VALUE]]-MIS[[#This Row],[LIVE_VALUE]],MIS[[#This Row],[LIVE_VALUE]]-MIS[[#This Row],[VALUE]])</f>
        <v>-1496.25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NIFTY2552225000PE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  <c r="AL4651" t="str">
        <f>MIS[[#This Row],[Broker]]</f>
        <v>AR</v>
      </c>
      <c r="AM4651" t="str">
        <f>MIS[[#This Row],[ClientID]]</f>
        <v>JPS7N102</v>
      </c>
    </row>
    <row r="4652" spans="1:39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155.05000000000001</v>
      </c>
      <c r="AE4652">
        <f>MIS[[#This Row],[OrderAverageTradedPrice]]*MIS[[#This Row],[OrderQuantity]]</f>
        <v>78682.5</v>
      </c>
      <c r="AF4652">
        <f>MIS[[#This Row],[LTP]]*MIS[[#This Row],[OrderQuantity]]</f>
        <v>69772.5</v>
      </c>
      <c r="AG4652">
        <f>IF(MIS[[#This Row],[OrderSide]]="SELL",MIS[[#This Row],[VALUE]]-MIS[[#This Row],[LIVE_VALUE]],MIS[[#This Row],[LIVE_VALUE]]-MIS[[#This Row],[VALUE]])</f>
        <v>-8910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NIFTY2552225000PE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  <c r="AL4652" t="str">
        <f>MIS[[#This Row],[Broker]]</f>
        <v>CHOICE</v>
      </c>
      <c r="AM4652" t="str">
        <f>MIS[[#This Row],[ClientID]]</f>
        <v>D600</v>
      </c>
    </row>
    <row r="4653" spans="1:39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155.05000000000001</v>
      </c>
      <c r="AE4653">
        <f>MIS[[#This Row],[OrderAverageTradedPrice]]*MIS[[#This Row],[OrderQuantity]]</f>
        <v>13125</v>
      </c>
      <c r="AF4653">
        <f>MIS[[#This Row],[LTP]]*MIS[[#This Row],[OrderQuantity]]</f>
        <v>11628.75</v>
      </c>
      <c r="AG4653">
        <f>IF(MIS[[#This Row],[OrderSide]]="SELL",MIS[[#This Row],[VALUE]]-MIS[[#This Row],[LIVE_VALUE]],MIS[[#This Row],[LIVE_VALUE]]-MIS[[#This Row],[VALUE]])</f>
        <v>-1496.25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NIFTY2552225000PE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  <c r="AL4653" t="str">
        <f>MIS[[#This Row],[Broker]]</f>
        <v>IIFL</v>
      </c>
      <c r="AM4653" t="str">
        <f>MIS[[#This Row],[ClientID]]</f>
        <v>FINE1M02</v>
      </c>
    </row>
    <row r="4654" spans="1:39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155.05000000000001</v>
      </c>
      <c r="AE4654">
        <f>MIS[[#This Row],[OrderAverageTradedPrice]]*MIS[[#This Row],[OrderQuantity]]</f>
        <v>26250</v>
      </c>
      <c r="AF4654">
        <f>MIS[[#This Row],[LTP]]*MIS[[#This Row],[OrderQuantity]]</f>
        <v>23257.5</v>
      </c>
      <c r="AG4654">
        <f>IF(MIS[[#This Row],[OrderSide]]="SELL",MIS[[#This Row],[VALUE]]-MIS[[#This Row],[LIVE_VALUE]],MIS[[#This Row],[LIVE_VALUE]]-MIS[[#This Row],[VALUE]])</f>
        <v>-2992.5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NIFTY2552225000PE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  <c r="AL4654" t="str">
        <f>MIS[[#This Row],[Broker]]</f>
        <v>IIFL</v>
      </c>
      <c r="AM4654" t="str">
        <f>MIS[[#This Row],[ClientID]]</f>
        <v>FINE1P01</v>
      </c>
    </row>
    <row r="4655" spans="1:39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155.05000000000001</v>
      </c>
      <c r="AE4655">
        <f>MIS[[#This Row],[OrderAverageTradedPrice]]*MIS[[#This Row],[OrderQuantity]]</f>
        <v>91822.5</v>
      </c>
      <c r="AF4655">
        <f>MIS[[#This Row],[LTP]]*MIS[[#This Row],[OrderQuantity]]</f>
        <v>81401.25</v>
      </c>
      <c r="AG4655">
        <f>IF(MIS[[#This Row],[OrderSide]]="SELL",MIS[[#This Row],[VALUE]]-MIS[[#This Row],[LIVE_VALUE]],MIS[[#This Row],[LIVE_VALUE]]-MIS[[#This Row],[VALUE]])</f>
        <v>-10421.25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NIFTY2552225000PE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  <c r="AL4655" t="str">
        <f>MIS[[#This Row],[Broker]]</f>
        <v>JAINAM3001</v>
      </c>
      <c r="AM4655" t="str">
        <f>MIS[[#This Row],[ClientID]]</f>
        <v>DLL13461</v>
      </c>
    </row>
    <row r="4656" spans="1:39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155.05000000000001</v>
      </c>
      <c r="AE4656">
        <f>MIS[[#This Row],[OrderAverageTradedPrice]]*MIS[[#This Row],[OrderQuantity]]</f>
        <v>314820</v>
      </c>
      <c r="AF4656">
        <f>MIS[[#This Row],[LTP]]*MIS[[#This Row],[OrderQuantity]]</f>
        <v>279090</v>
      </c>
      <c r="AG4656">
        <f>IF(MIS[[#This Row],[OrderSide]]="SELL",MIS[[#This Row],[VALUE]]-MIS[[#This Row],[LIVE_VALUE]],MIS[[#This Row],[LIVE_VALUE]]-MIS[[#This Row],[VALUE]])</f>
        <v>-35730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NIFTY2552225000PE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  <c r="AL4656" t="str">
        <f>MIS[[#This Row],[Broker]]</f>
        <v>JAINAM3001</v>
      </c>
      <c r="AM4656" t="str">
        <f>MIS[[#This Row],[ClientID]]</f>
        <v>MITH675</v>
      </c>
    </row>
    <row r="4657" spans="1:39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155.05000000000001</v>
      </c>
      <c r="AE4657">
        <f>MIS[[#This Row],[OrderAverageTradedPrice]]*MIS[[#This Row],[OrderQuantity]]</f>
        <v>157410</v>
      </c>
      <c r="AF4657">
        <f>MIS[[#This Row],[LTP]]*MIS[[#This Row],[OrderQuantity]]</f>
        <v>139545</v>
      </c>
      <c r="AG4657">
        <f>IF(MIS[[#This Row],[OrderSide]]="SELL",MIS[[#This Row],[VALUE]]-MIS[[#This Row],[LIVE_VALUE]],MIS[[#This Row],[LIVE_VALUE]]-MIS[[#This Row],[VALUE]])</f>
        <v>-17865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NIFTY2552225000PE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  <c r="AL4657" t="str">
        <f>MIS[[#This Row],[Broker]]</f>
        <v>JAINAM3001</v>
      </c>
      <c r="AM4657" t="str">
        <f>MIS[[#This Row],[ClientID]]</f>
        <v>MITH675</v>
      </c>
    </row>
    <row r="4658" spans="1:39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155.05000000000001</v>
      </c>
      <c r="AE4658">
        <f>MIS[[#This Row],[OrderAverageTradedPrice]]*MIS[[#This Row],[OrderQuantity]]</f>
        <v>196736.24999999927</v>
      </c>
      <c r="AF4658">
        <f>MIS[[#This Row],[LTP]]*MIS[[#This Row],[OrderQuantity]]</f>
        <v>174431.25</v>
      </c>
      <c r="AG4658">
        <f>IF(MIS[[#This Row],[OrderSide]]="SELL",MIS[[#This Row],[VALUE]]-MIS[[#This Row],[LIVE_VALUE]],MIS[[#This Row],[LIVE_VALUE]]-MIS[[#This Row],[VALUE]])</f>
        <v>-22304.999999999272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NIFTY2552225000PE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  <c r="AL4658" t="str">
        <f>MIS[[#This Row],[Broker]]</f>
        <v>JAINAM</v>
      </c>
      <c r="AM4658" t="str">
        <f>MIS[[#This Row],[ClientID]]</f>
        <v>DLL14013</v>
      </c>
    </row>
    <row r="4659" spans="1:39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155.05000000000001</v>
      </c>
      <c r="AE4659">
        <f>MIS[[#This Row],[OrderAverageTradedPrice]]*MIS[[#This Row],[OrderQuantity]]</f>
        <v>26250</v>
      </c>
      <c r="AF4659">
        <f>MIS[[#This Row],[LTP]]*MIS[[#This Row],[OrderQuantity]]</f>
        <v>23257.5</v>
      </c>
      <c r="AG4659">
        <f>IF(MIS[[#This Row],[OrderSide]]="SELL",MIS[[#This Row],[VALUE]]-MIS[[#This Row],[LIVE_VALUE]],MIS[[#This Row],[LIVE_VALUE]]-MIS[[#This Row],[VALUE]])</f>
        <v>-2992.5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NIFTY2552225000PE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  <c r="AL4659" t="str">
        <f>MIS[[#This Row],[Broker]]</f>
        <v>JAINAM</v>
      </c>
      <c r="AM4659" t="str">
        <f>MIS[[#This Row],[ClientID]]</f>
        <v>MITH442</v>
      </c>
    </row>
    <row r="4660" spans="1:39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155.05000000000001</v>
      </c>
      <c r="AE4660">
        <f>MIS[[#This Row],[OrderAverageTradedPrice]]*MIS[[#This Row],[OrderQuantity]]</f>
        <v>131250</v>
      </c>
      <c r="AF4660">
        <f>MIS[[#This Row],[LTP]]*MIS[[#This Row],[OrderQuantity]]</f>
        <v>116287.50000000001</v>
      </c>
      <c r="AG4660">
        <f>IF(MIS[[#This Row],[OrderSide]]="SELL",MIS[[#This Row],[VALUE]]-MIS[[#This Row],[LIVE_VALUE]],MIS[[#This Row],[LIVE_VALUE]]-MIS[[#This Row],[VALUE]])</f>
        <v>-14962.499999999985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NIFTY2552225000PE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  <c r="AL4660" t="str">
        <f>MIS[[#This Row],[Broker]]</f>
        <v>JM</v>
      </c>
      <c r="AM4660" t="str">
        <f>MIS[[#This Row],[ClientID]]</f>
        <v>12314412</v>
      </c>
    </row>
    <row r="4661" spans="1:39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155.05000000000001</v>
      </c>
      <c r="AE4661">
        <f>MIS[[#This Row],[OrderAverageTradedPrice]]*MIS[[#This Row],[OrderQuantity]]</f>
        <v>39375</v>
      </c>
      <c r="AF4661">
        <f>MIS[[#This Row],[LTP]]*MIS[[#This Row],[OrderQuantity]]</f>
        <v>34886.25</v>
      </c>
      <c r="AG4661">
        <f>IF(MIS[[#This Row],[OrderSide]]="SELL",MIS[[#This Row],[VALUE]]-MIS[[#This Row],[LIVE_VALUE]],MIS[[#This Row],[LIVE_VALUE]]-MIS[[#This Row],[VALUE]])</f>
        <v>-4488.75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NIFTY2552225000PE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  <c r="AL4661" t="str">
        <f>MIS[[#This Row],[Broker]]</f>
        <v>JM</v>
      </c>
      <c r="AM4661" t="str">
        <f>MIS[[#This Row],[ClientID]]</f>
        <v>12314417</v>
      </c>
    </row>
    <row r="4662" spans="1:39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155.05000000000001</v>
      </c>
      <c r="AE4662">
        <f>MIS[[#This Row],[OrderAverageTradedPrice]]*MIS[[#This Row],[OrderQuantity]]</f>
        <v>249375</v>
      </c>
      <c r="AF4662">
        <f>MIS[[#This Row],[LTP]]*MIS[[#This Row],[OrderQuantity]]</f>
        <v>220946.25000000003</v>
      </c>
      <c r="AG4662">
        <f>IF(MIS[[#This Row],[OrderSide]]="SELL",MIS[[#This Row],[VALUE]]-MIS[[#This Row],[LIVE_VALUE]],MIS[[#This Row],[LIVE_VALUE]]-MIS[[#This Row],[VALUE]])</f>
        <v>-28428.749999999971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NIFTY2552225000PE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  <c r="AL4662" t="str">
        <f>MIS[[#This Row],[Broker]]</f>
        <v>JM</v>
      </c>
      <c r="AM4662" t="str">
        <f>MIS[[#This Row],[ClientID]]</f>
        <v>12314455</v>
      </c>
    </row>
    <row r="4663" spans="1:39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155.05000000000001</v>
      </c>
      <c r="AE4663">
        <f>MIS[[#This Row],[OrderAverageTradedPrice]]*MIS[[#This Row],[OrderQuantity]]</f>
        <v>26250</v>
      </c>
      <c r="AF4663">
        <f>MIS[[#This Row],[LTP]]*MIS[[#This Row],[OrderQuantity]]</f>
        <v>23257.5</v>
      </c>
      <c r="AG4663">
        <f>IF(MIS[[#This Row],[OrderSide]]="SELL",MIS[[#This Row],[VALUE]]-MIS[[#This Row],[LIVE_VALUE]],MIS[[#This Row],[LIVE_VALUE]]-MIS[[#This Row],[VALUE]])</f>
        <v>-2992.5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NIFTY2552225000PE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  <c r="AL4663" t="str">
        <f>MIS[[#This Row],[Broker]]</f>
        <v>JM</v>
      </c>
      <c r="AM4663" t="str">
        <f>MIS[[#This Row],[ClientID]]</f>
        <v>12314523</v>
      </c>
    </row>
    <row r="4664" spans="1:39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155.05000000000001</v>
      </c>
      <c r="AE4664">
        <f>MIS[[#This Row],[OrderAverageTradedPrice]]*MIS[[#This Row],[OrderQuantity]]</f>
        <v>13125</v>
      </c>
      <c r="AF4664">
        <f>MIS[[#This Row],[LTP]]*MIS[[#This Row],[OrderQuantity]]</f>
        <v>11628.75</v>
      </c>
      <c r="AG4664">
        <f>IF(MIS[[#This Row],[OrderSide]]="SELL",MIS[[#This Row],[VALUE]]-MIS[[#This Row],[LIVE_VALUE]],MIS[[#This Row],[LIVE_VALUE]]-MIS[[#This Row],[VALUE]])</f>
        <v>-1496.25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NIFTY2552225000PE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  <c r="AL4664" t="str">
        <f>MIS[[#This Row],[Broker]]</f>
        <v>JM</v>
      </c>
      <c r="AM4664" t="str">
        <f>MIS[[#This Row],[ClientID]]</f>
        <v>12314526</v>
      </c>
    </row>
    <row r="4665" spans="1:39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155.05000000000001</v>
      </c>
      <c r="AE4665">
        <f>MIS[[#This Row],[OrderAverageTradedPrice]]*MIS[[#This Row],[OrderQuantity]]</f>
        <v>39375</v>
      </c>
      <c r="AF4665">
        <f>MIS[[#This Row],[LTP]]*MIS[[#This Row],[OrderQuantity]]</f>
        <v>34886.25</v>
      </c>
      <c r="AG4665">
        <f>IF(MIS[[#This Row],[OrderSide]]="SELL",MIS[[#This Row],[VALUE]]-MIS[[#This Row],[LIVE_VALUE]],MIS[[#This Row],[LIVE_VALUE]]-MIS[[#This Row],[VALUE]])</f>
        <v>-4488.75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NIFTY2552225000PE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  <c r="AL4665" t="str">
        <f>MIS[[#This Row],[Broker]]</f>
        <v>JM</v>
      </c>
      <c r="AM4665" t="str">
        <f>MIS[[#This Row],[ClientID]]</f>
        <v>12314576</v>
      </c>
    </row>
    <row r="4666" spans="1:39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155.05000000000001</v>
      </c>
      <c r="AE4666">
        <f>MIS[[#This Row],[OrderAverageTradedPrice]]*MIS[[#This Row],[OrderQuantity]]</f>
        <v>26250</v>
      </c>
      <c r="AF4666">
        <f>MIS[[#This Row],[LTP]]*MIS[[#This Row],[OrderQuantity]]</f>
        <v>23257.5</v>
      </c>
      <c r="AG4666">
        <f>IF(MIS[[#This Row],[OrderSide]]="SELL",MIS[[#This Row],[VALUE]]-MIS[[#This Row],[LIVE_VALUE]],MIS[[#This Row],[LIVE_VALUE]]-MIS[[#This Row],[VALUE]])</f>
        <v>-2992.5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NIFTY2552225000PE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  <c r="AL4666" t="str">
        <f>MIS[[#This Row],[Broker]]</f>
        <v>JM</v>
      </c>
      <c r="AM4666" t="str">
        <f>MIS[[#This Row],[ClientID]]</f>
        <v>12314604</v>
      </c>
    </row>
    <row r="4667" spans="1:39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155.05000000000001</v>
      </c>
      <c r="AE4667">
        <f>MIS[[#This Row],[OrderAverageTradedPrice]]*MIS[[#This Row],[OrderQuantity]]</f>
        <v>26250</v>
      </c>
      <c r="AF4667">
        <f>MIS[[#This Row],[LTP]]*MIS[[#This Row],[OrderQuantity]]</f>
        <v>23257.5</v>
      </c>
      <c r="AG4667">
        <f>IF(MIS[[#This Row],[OrderSide]]="SELL",MIS[[#This Row],[VALUE]]-MIS[[#This Row],[LIVE_VALUE]],MIS[[#This Row],[LIVE_VALUE]]-MIS[[#This Row],[VALUE]])</f>
        <v>-2992.5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NIFTY2552225000PE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  <c r="AL4667" t="str">
        <f>MIS[[#This Row],[Broker]]</f>
        <v>JM</v>
      </c>
      <c r="AM4667" t="str">
        <f>MIS[[#This Row],[ClientID]]</f>
        <v>12314883</v>
      </c>
    </row>
    <row r="4668" spans="1:39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155.05000000000001</v>
      </c>
      <c r="AE4668">
        <f>MIS[[#This Row],[OrderAverageTradedPrice]]*MIS[[#This Row],[OrderQuantity]]</f>
        <v>105000</v>
      </c>
      <c r="AF4668">
        <f>MIS[[#This Row],[LTP]]*MIS[[#This Row],[OrderQuantity]]</f>
        <v>93030</v>
      </c>
      <c r="AG4668">
        <f>IF(MIS[[#This Row],[OrderSide]]="SELL",MIS[[#This Row],[VALUE]]-MIS[[#This Row],[LIVE_VALUE]],MIS[[#This Row],[LIVE_VALUE]]-MIS[[#This Row],[VALUE]])</f>
        <v>-11970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NIFTY2552225000PE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  <c r="AL4668" t="str">
        <f>MIS[[#This Row],[Broker]]</f>
        <v>JM</v>
      </c>
      <c r="AM4668" t="str">
        <f>MIS[[#This Row],[ClientID]]</f>
        <v>12314927</v>
      </c>
    </row>
    <row r="4669" spans="1:39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155.05000000000001</v>
      </c>
      <c r="AE4669">
        <f>MIS[[#This Row],[OrderAverageTradedPrice]]*MIS[[#This Row],[OrderQuantity]]</f>
        <v>315000</v>
      </c>
      <c r="AF4669">
        <f>MIS[[#This Row],[LTP]]*MIS[[#This Row],[OrderQuantity]]</f>
        <v>279090</v>
      </c>
      <c r="AG4669">
        <f>IF(MIS[[#This Row],[OrderSide]]="SELL",MIS[[#This Row],[VALUE]]-MIS[[#This Row],[LIVE_VALUE]],MIS[[#This Row],[LIVE_VALUE]]-MIS[[#This Row],[VALUE]])</f>
        <v>-35910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NIFTY2552225000PE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  <c r="AL4669" t="str">
        <f>MIS[[#This Row],[Broker]]</f>
        <v>JM</v>
      </c>
      <c r="AM4669" t="str">
        <f>MIS[[#This Row],[ClientID]]</f>
        <v>12314964</v>
      </c>
    </row>
    <row r="4670" spans="1:39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155.05000000000001</v>
      </c>
      <c r="AE4670">
        <f>MIS[[#This Row],[OrderAverageTradedPrice]]*MIS[[#This Row],[OrderQuantity]]</f>
        <v>52500</v>
      </c>
      <c r="AF4670">
        <f>MIS[[#This Row],[LTP]]*MIS[[#This Row],[OrderQuantity]]</f>
        <v>46515</v>
      </c>
      <c r="AG4670">
        <f>IF(MIS[[#This Row],[OrderSide]]="SELL",MIS[[#This Row],[VALUE]]-MIS[[#This Row],[LIVE_VALUE]],MIS[[#This Row],[LIVE_VALUE]]-MIS[[#This Row],[VALUE]])</f>
        <v>-5985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NIFTY2552225000PE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  <c r="AL4670" t="str">
        <f>MIS[[#This Row],[Broker]]</f>
        <v>JM</v>
      </c>
      <c r="AM4670" t="str">
        <f>MIS[[#This Row],[ClientID]]</f>
        <v>12314964</v>
      </c>
    </row>
    <row r="4671" spans="1:39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155.05000000000001</v>
      </c>
      <c r="AE4671">
        <f>MIS[[#This Row],[OrderAverageTradedPrice]]*MIS[[#This Row],[OrderQuantity]]</f>
        <v>91829.999999999622</v>
      </c>
      <c r="AF4671">
        <f>MIS[[#This Row],[LTP]]*MIS[[#This Row],[OrderQuantity]]</f>
        <v>81401.25</v>
      </c>
      <c r="AG4671">
        <f>IF(MIS[[#This Row],[OrderSide]]="SELL",MIS[[#This Row],[VALUE]]-MIS[[#This Row],[LIVE_VALUE]],MIS[[#This Row],[LIVE_VALUE]]-MIS[[#This Row],[VALUE]])</f>
        <v>-10428.749999999622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NIFTY2552225000PE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  <c r="AL4671" t="str">
        <f>MIS[[#This Row],[Broker]]</f>
        <v>MOTI</v>
      </c>
      <c r="AM4671" t="str">
        <f>MIS[[#This Row],[ClientID]]</f>
        <v>5708</v>
      </c>
    </row>
    <row r="4672" spans="1:39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155.05000000000001</v>
      </c>
      <c r="AE4672">
        <f>MIS[[#This Row],[OrderAverageTradedPrice]]*MIS[[#This Row],[OrderQuantity]]</f>
        <v>315000</v>
      </c>
      <c r="AF4672">
        <f>MIS[[#This Row],[LTP]]*MIS[[#This Row],[OrderQuantity]]</f>
        <v>279090</v>
      </c>
      <c r="AG4672">
        <f>IF(MIS[[#This Row],[OrderSide]]="SELL",MIS[[#This Row],[VALUE]]-MIS[[#This Row],[LIVE_VALUE]],MIS[[#This Row],[LIVE_VALUE]]-MIS[[#This Row],[VALUE]])</f>
        <v>-35910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NIFTY2552225000PE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  <c r="AL4672" t="str">
        <f>MIS[[#This Row],[Broker]]</f>
        <v>MO</v>
      </c>
      <c r="AM4672" t="str">
        <f>MIS[[#This Row],[ClientID]]</f>
        <v>DELD991</v>
      </c>
    </row>
    <row r="4673" spans="1:39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155.05000000000001</v>
      </c>
      <c r="AE4673">
        <f>MIS[[#This Row],[OrderAverageTradedPrice]]*MIS[[#This Row],[OrderQuantity]]</f>
        <v>91875</v>
      </c>
      <c r="AF4673">
        <f>MIS[[#This Row],[LTP]]*MIS[[#This Row],[OrderQuantity]]</f>
        <v>81401.25</v>
      </c>
      <c r="AG4673">
        <f>IF(MIS[[#This Row],[OrderSide]]="SELL",MIS[[#This Row],[VALUE]]-MIS[[#This Row],[LIVE_VALUE]],MIS[[#This Row],[LIVE_VALUE]]-MIS[[#This Row],[VALUE]])</f>
        <v>-10473.75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NIFTY2552225000PE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  <c r="AL4673" t="str">
        <f>MIS[[#This Row],[Broker]]</f>
        <v>MO</v>
      </c>
      <c r="AM4673" t="str">
        <f>MIS[[#This Row],[ClientID]]</f>
        <v>DELD991</v>
      </c>
    </row>
    <row r="4674" spans="1:39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155.05000000000001</v>
      </c>
      <c r="AE4674">
        <f>MIS[[#This Row],[OrderAverageTradedPrice]]*MIS[[#This Row],[OrderQuantity]]</f>
        <v>65625</v>
      </c>
      <c r="AF4674">
        <f>MIS[[#This Row],[LTP]]*MIS[[#This Row],[OrderQuantity]]</f>
        <v>58143.750000000007</v>
      </c>
      <c r="AG4674">
        <f>IF(MIS[[#This Row],[OrderSide]]="SELL",MIS[[#This Row],[VALUE]]-MIS[[#This Row],[LIVE_VALUE]],MIS[[#This Row],[LIVE_VALUE]]-MIS[[#This Row],[VALUE]])</f>
        <v>-7481.2499999999927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NIFTY2552225000PE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  <c r="AL4674" t="str">
        <f>MIS[[#This Row],[Broker]]</f>
        <v>MO</v>
      </c>
      <c r="AM4674" t="str">
        <f>MIS[[#This Row],[ClientID]]</f>
        <v>FINE1F02</v>
      </c>
    </row>
    <row r="4675" spans="1:39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155.05000000000001</v>
      </c>
      <c r="AE4675">
        <f>MIS[[#This Row],[OrderAverageTradedPrice]]*MIS[[#This Row],[OrderQuantity]]</f>
        <v>315000</v>
      </c>
      <c r="AF4675">
        <f>MIS[[#This Row],[LTP]]*MIS[[#This Row],[OrderQuantity]]</f>
        <v>279090</v>
      </c>
      <c r="AG4675">
        <f>IF(MIS[[#This Row],[OrderSide]]="SELL",MIS[[#This Row],[VALUE]]-MIS[[#This Row],[LIVE_VALUE]],MIS[[#This Row],[LIVE_VALUE]]-MIS[[#This Row],[VALUE]])</f>
        <v>-35910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NIFTY2552225000PE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  <c r="AL4675" t="str">
        <f>MIS[[#This Row],[Broker]]</f>
        <v>MO</v>
      </c>
      <c r="AM4675" t="str">
        <f>MIS[[#This Row],[ClientID]]</f>
        <v>JR0546</v>
      </c>
    </row>
    <row r="4676" spans="1:39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155.05000000000001</v>
      </c>
      <c r="AE4676">
        <f>MIS[[#This Row],[OrderAverageTradedPrice]]*MIS[[#This Row],[OrderQuantity]]</f>
        <v>52500</v>
      </c>
      <c r="AF4676">
        <f>MIS[[#This Row],[LTP]]*MIS[[#This Row],[OrderQuantity]]</f>
        <v>46515</v>
      </c>
      <c r="AG4676">
        <f>IF(MIS[[#This Row],[OrderSide]]="SELL",MIS[[#This Row],[VALUE]]-MIS[[#This Row],[LIVE_VALUE]],MIS[[#This Row],[LIVE_VALUE]]-MIS[[#This Row],[VALUE]])</f>
        <v>-5985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NIFTY2552225000PE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  <c r="AL4676" t="str">
        <f>MIS[[#This Row],[Broker]]</f>
        <v>MO</v>
      </c>
      <c r="AM4676" t="str">
        <f>MIS[[#This Row],[ClientID]]</f>
        <v>JR0546</v>
      </c>
    </row>
    <row r="4677" spans="1:39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155.05000000000001</v>
      </c>
      <c r="AE4677">
        <f>MIS[[#This Row],[OrderAverageTradedPrice]]*MIS[[#This Row],[OrderQuantity]]</f>
        <v>91875</v>
      </c>
      <c r="AF4677">
        <f>MIS[[#This Row],[LTP]]*MIS[[#This Row],[OrderQuantity]]</f>
        <v>81401.25</v>
      </c>
      <c r="AG4677">
        <f>IF(MIS[[#This Row],[OrderSide]]="SELL",MIS[[#This Row],[VALUE]]-MIS[[#This Row],[LIVE_VALUE]],MIS[[#This Row],[LIVE_VALUE]]-MIS[[#This Row],[VALUE]])</f>
        <v>-10473.75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NIFTY2552225000PE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  <c r="AL4677" t="str">
        <f>MIS[[#This Row],[Broker]]</f>
        <v>MO</v>
      </c>
      <c r="AM4677" t="str">
        <f>MIS[[#This Row],[ClientID]]</f>
        <v>OMDLAS1203</v>
      </c>
    </row>
    <row r="4678" spans="1:39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155.05000000000001</v>
      </c>
      <c r="AE4678">
        <f>MIS[[#This Row],[OrderAverageTradedPrice]]*MIS[[#This Row],[OrderQuantity]]</f>
        <v>78750</v>
      </c>
      <c r="AF4678">
        <f>MIS[[#This Row],[LTP]]*MIS[[#This Row],[OrderQuantity]]</f>
        <v>69772.5</v>
      </c>
      <c r="AG4678">
        <f>IF(MIS[[#This Row],[OrderSide]]="SELL",MIS[[#This Row],[VALUE]]-MIS[[#This Row],[LIVE_VALUE]],MIS[[#This Row],[LIVE_VALUE]]-MIS[[#This Row],[VALUE]])</f>
        <v>-8977.5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NIFTY2552225000PE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  <c r="AL4678" t="str">
        <f>MIS[[#This Row],[Broker]]</f>
        <v>MO</v>
      </c>
      <c r="AM4678" t="str">
        <f>MIS[[#This Row],[ClientID]]</f>
        <v>OMDLAS1215</v>
      </c>
    </row>
    <row r="4679" spans="1:39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155.05000000000001</v>
      </c>
      <c r="AE4679">
        <f>MIS[[#This Row],[OrderAverageTradedPrice]]*MIS[[#This Row],[OrderQuantity]]</f>
        <v>26250</v>
      </c>
      <c r="AF4679">
        <f>MIS[[#This Row],[LTP]]*MIS[[#This Row],[OrderQuantity]]</f>
        <v>23257.5</v>
      </c>
      <c r="AG4679">
        <f>IF(MIS[[#This Row],[OrderSide]]="SELL",MIS[[#This Row],[VALUE]]-MIS[[#This Row],[LIVE_VALUE]],MIS[[#This Row],[LIVE_VALUE]]-MIS[[#This Row],[VALUE]])</f>
        <v>-2992.5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NIFTY2552225000PE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  <c r="AL4679" t="str">
        <f>MIS[[#This Row],[Broker]]</f>
        <v>MO</v>
      </c>
      <c r="AM4679" t="str">
        <f>MIS[[#This Row],[ClientID]]</f>
        <v>OMDLAS1220</v>
      </c>
    </row>
    <row r="4680" spans="1:39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155.05000000000001</v>
      </c>
      <c r="AE4680">
        <f>MIS[[#This Row],[OrderAverageTradedPrice]]*MIS[[#This Row],[OrderQuantity]]</f>
        <v>26250</v>
      </c>
      <c r="AF4680">
        <f>MIS[[#This Row],[LTP]]*MIS[[#This Row],[OrderQuantity]]</f>
        <v>23257.5</v>
      </c>
      <c r="AG4680">
        <f>IF(MIS[[#This Row],[OrderSide]]="SELL",MIS[[#This Row],[VALUE]]-MIS[[#This Row],[LIVE_VALUE]],MIS[[#This Row],[LIVE_VALUE]]-MIS[[#This Row],[VALUE]])</f>
        <v>-2992.5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NIFTY2552225000PE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  <c r="AL4680" t="str">
        <f>MIS[[#This Row],[Broker]]</f>
        <v>MO</v>
      </c>
      <c r="AM4680" t="str">
        <f>MIS[[#This Row],[ClientID]]</f>
        <v>OMDLAS1223</v>
      </c>
    </row>
    <row r="4681" spans="1:39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155.05000000000001</v>
      </c>
      <c r="AE4681">
        <f>MIS[[#This Row],[OrderAverageTradedPrice]]*MIS[[#This Row],[OrderQuantity]]</f>
        <v>105000</v>
      </c>
      <c r="AF4681">
        <f>MIS[[#This Row],[LTP]]*MIS[[#This Row],[OrderQuantity]]</f>
        <v>93030</v>
      </c>
      <c r="AG4681">
        <f>IF(MIS[[#This Row],[OrderSide]]="SELL",MIS[[#This Row],[VALUE]]-MIS[[#This Row],[LIVE_VALUE]],MIS[[#This Row],[LIVE_VALUE]]-MIS[[#This Row],[VALUE]])</f>
        <v>-11970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NIFTY2552225000PE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  <c r="AL4681" t="str">
        <f>MIS[[#This Row],[Broker]]</f>
        <v>MO</v>
      </c>
      <c r="AM4681" t="str">
        <f>MIS[[#This Row],[ClientID]]</f>
        <v>OMDLAS1225</v>
      </c>
    </row>
    <row r="4682" spans="1:39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155.05000000000001</v>
      </c>
      <c r="AE4682">
        <f>MIS[[#This Row],[OrderAverageTradedPrice]]*MIS[[#This Row],[OrderQuantity]]</f>
        <v>105000</v>
      </c>
      <c r="AF4682">
        <f>MIS[[#This Row],[LTP]]*MIS[[#This Row],[OrderQuantity]]</f>
        <v>93030</v>
      </c>
      <c r="AG4682">
        <f>IF(MIS[[#This Row],[OrderSide]]="SELL",MIS[[#This Row],[VALUE]]-MIS[[#This Row],[LIVE_VALUE]],MIS[[#This Row],[LIVE_VALUE]]-MIS[[#This Row],[VALUE]])</f>
        <v>-11970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NIFTY2552225000PE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  <c r="AL4682" t="str">
        <f>MIS[[#This Row],[Broker]]</f>
        <v>MO</v>
      </c>
      <c r="AM4682" t="str">
        <f>MIS[[#This Row],[ClientID]]</f>
        <v>OMDLAS1226</v>
      </c>
    </row>
    <row r="4683" spans="1:39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155.05000000000001</v>
      </c>
      <c r="AE4683">
        <f>MIS[[#This Row],[OrderAverageTradedPrice]]*MIS[[#This Row],[OrderQuantity]]</f>
        <v>78750</v>
      </c>
      <c r="AF4683">
        <f>MIS[[#This Row],[LTP]]*MIS[[#This Row],[OrderQuantity]]</f>
        <v>69772.5</v>
      </c>
      <c r="AG4683">
        <f>IF(MIS[[#This Row],[OrderSide]]="SELL",MIS[[#This Row],[VALUE]]-MIS[[#This Row],[LIVE_VALUE]],MIS[[#This Row],[LIVE_VALUE]]-MIS[[#This Row],[VALUE]])</f>
        <v>-8977.5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NIFTY2552225000PE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  <c r="AL4683" t="str">
        <f>MIS[[#This Row],[Broker]]</f>
        <v>MO</v>
      </c>
      <c r="AM4683" t="str">
        <f>MIS[[#This Row],[ClientID]]</f>
        <v>OMDLAS1227</v>
      </c>
    </row>
    <row r="4684" spans="1:39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155.05000000000001</v>
      </c>
      <c r="AE4684">
        <f>MIS[[#This Row],[OrderAverageTradedPrice]]*MIS[[#This Row],[OrderQuantity]]</f>
        <v>144375</v>
      </c>
      <c r="AF4684">
        <f>MIS[[#This Row],[LTP]]*MIS[[#This Row],[OrderQuantity]]</f>
        <v>127916.25000000001</v>
      </c>
      <c r="AG4684">
        <f>IF(MIS[[#This Row],[OrderSide]]="SELL",MIS[[#This Row],[VALUE]]-MIS[[#This Row],[LIVE_VALUE]],MIS[[#This Row],[LIVE_VALUE]]-MIS[[#This Row],[VALUE]])</f>
        <v>-16458.749999999985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NIFTY2552225000PE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  <c r="AL4684" t="str">
        <f>MIS[[#This Row],[Broker]]</f>
        <v>MO</v>
      </c>
      <c r="AM4684" t="str">
        <f>MIS[[#This Row],[ClientID]]</f>
        <v>OMDLAS1229</v>
      </c>
    </row>
    <row r="4685" spans="1:39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155.05000000000001</v>
      </c>
      <c r="AE4685">
        <f>MIS[[#This Row],[OrderAverageTradedPrice]]*MIS[[#This Row],[OrderQuantity]]</f>
        <v>26250</v>
      </c>
      <c r="AF4685">
        <f>MIS[[#This Row],[LTP]]*MIS[[#This Row],[OrderQuantity]]</f>
        <v>23257.5</v>
      </c>
      <c r="AG4685">
        <f>IF(MIS[[#This Row],[OrderSide]]="SELL",MIS[[#This Row],[VALUE]]-MIS[[#This Row],[LIVE_VALUE]],MIS[[#This Row],[LIVE_VALUE]]-MIS[[#This Row],[VALUE]])</f>
        <v>-2992.5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NIFTY2552225000PE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  <c r="AL4685" t="str">
        <f>MIS[[#This Row],[Broker]]</f>
        <v>MO</v>
      </c>
      <c r="AM4685" t="str">
        <f>MIS[[#This Row],[ClientID]]</f>
        <v>OMDLAS1230</v>
      </c>
    </row>
    <row r="4686" spans="1:39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155.05000000000001</v>
      </c>
      <c r="AE4686">
        <f>MIS[[#This Row],[OrderAverageTradedPrice]]*MIS[[#This Row],[OrderQuantity]]</f>
        <v>13125</v>
      </c>
      <c r="AF4686">
        <f>MIS[[#This Row],[LTP]]*MIS[[#This Row],[OrderQuantity]]</f>
        <v>11628.75</v>
      </c>
      <c r="AG4686">
        <f>IF(MIS[[#This Row],[OrderSide]]="SELL",MIS[[#This Row],[VALUE]]-MIS[[#This Row],[LIVE_VALUE]],MIS[[#This Row],[LIVE_VALUE]]-MIS[[#This Row],[VALUE]])</f>
        <v>-1496.25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NIFTY2552225000PE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  <c r="AL4686" t="str">
        <f>MIS[[#This Row],[Broker]]</f>
        <v>MO</v>
      </c>
      <c r="AM4686" t="str">
        <f>MIS[[#This Row],[ClientID]]</f>
        <v>OMDLAS1231</v>
      </c>
    </row>
    <row r="4687" spans="1:39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155.05000000000001</v>
      </c>
      <c r="AE4687">
        <f>MIS[[#This Row],[OrderAverageTradedPrice]]*MIS[[#This Row],[OrderQuantity]]</f>
        <v>13125</v>
      </c>
      <c r="AF4687">
        <f>MIS[[#This Row],[LTP]]*MIS[[#This Row],[OrderQuantity]]</f>
        <v>11628.75</v>
      </c>
      <c r="AG4687">
        <f>IF(MIS[[#This Row],[OrderSide]]="SELL",MIS[[#This Row],[VALUE]]-MIS[[#This Row],[LIVE_VALUE]],MIS[[#This Row],[LIVE_VALUE]]-MIS[[#This Row],[VALUE]])</f>
        <v>-1496.25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NIFTY2552225000PE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  <c r="AL4687" t="str">
        <f>MIS[[#This Row],[Broker]]</f>
        <v>MO</v>
      </c>
      <c r="AM4687" t="str">
        <f>MIS[[#This Row],[ClientID]]</f>
        <v>OMDLAS1234</v>
      </c>
    </row>
    <row r="4688" spans="1:39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155.05000000000001</v>
      </c>
      <c r="AE4688">
        <f>MIS[[#This Row],[OrderAverageTradedPrice]]*MIS[[#This Row],[OrderQuantity]]</f>
        <v>131250</v>
      </c>
      <c r="AF4688">
        <f>MIS[[#This Row],[LTP]]*MIS[[#This Row],[OrderQuantity]]</f>
        <v>116287.50000000001</v>
      </c>
      <c r="AG4688">
        <f>IF(MIS[[#This Row],[OrderSide]]="SELL",MIS[[#This Row],[VALUE]]-MIS[[#This Row],[LIVE_VALUE]],MIS[[#This Row],[LIVE_VALUE]]-MIS[[#This Row],[VALUE]])</f>
        <v>-14962.499999999985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NIFTY2552225000PE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  <c r="AL4688" t="str">
        <f>MIS[[#This Row],[Broker]]</f>
        <v>MO</v>
      </c>
      <c r="AM4688" t="str">
        <f>MIS[[#This Row],[ClientID]]</f>
        <v>SHSS083</v>
      </c>
    </row>
    <row r="4689" spans="1:39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155.05000000000001</v>
      </c>
      <c r="AE4689">
        <f>MIS[[#This Row],[OrderAverageTradedPrice]]*MIS[[#This Row],[OrderQuantity]]</f>
        <v>52500</v>
      </c>
      <c r="AF4689">
        <f>MIS[[#This Row],[LTP]]*MIS[[#This Row],[OrderQuantity]]</f>
        <v>46515</v>
      </c>
      <c r="AG4689">
        <f>IF(MIS[[#This Row],[OrderSide]]="SELL",MIS[[#This Row],[VALUE]]-MIS[[#This Row],[LIVE_VALUE]],MIS[[#This Row],[LIVE_VALUE]]-MIS[[#This Row],[VALUE]])</f>
        <v>-5985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NIFTY2552225000PE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  <c r="AL4689" t="str">
        <f>MIS[[#This Row],[Broker]]</f>
        <v>TGL</v>
      </c>
      <c r="AM4689" t="str">
        <f>MIS[[#This Row],[ClientID]]</f>
        <v>TGL05</v>
      </c>
    </row>
    <row r="4690" spans="1:39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155.05000000000001</v>
      </c>
      <c r="AE4690">
        <f>MIS[[#This Row],[OrderAverageTradedPrice]]*MIS[[#This Row],[OrderQuantity]]</f>
        <v>223125</v>
      </c>
      <c r="AF4690">
        <f>MIS[[#This Row],[LTP]]*MIS[[#This Row],[OrderQuantity]]</f>
        <v>197688.75</v>
      </c>
      <c r="AG4690">
        <f>IF(MIS[[#This Row],[OrderSide]]="SELL",MIS[[#This Row],[VALUE]]-MIS[[#This Row],[LIVE_VALUE]],MIS[[#This Row],[LIVE_VALUE]]-MIS[[#This Row],[VALUE]])</f>
        <v>-25436.25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NIFTY2552225000PE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  <c r="AL4690" t="str">
        <f>MIS[[#This Row],[Broker]]</f>
        <v>XTS</v>
      </c>
      <c r="AM4690" t="str">
        <f>MIS[[#This Row],[ClientID]]</f>
        <v>FIXAKE0000</v>
      </c>
    </row>
    <row r="4691" spans="1:39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127.55</v>
      </c>
      <c r="AE4691">
        <f>MIS[[#This Row],[OrderAverageTradedPrice]]*MIS[[#This Row],[OrderQuantity]]</f>
        <v>2977</v>
      </c>
      <c r="AF4691">
        <f>MIS[[#This Row],[LTP]]*MIS[[#This Row],[OrderQuantity]]</f>
        <v>2551</v>
      </c>
      <c r="AG4691">
        <f>IF(MIS[[#This Row],[OrderSide]]="SELL",MIS[[#This Row],[VALUE]]-MIS[[#This Row],[LIVE_VALUE]],MIS[[#This Row],[LIVE_VALUE]]-MIS[[#This Row],[VALUE]])</f>
        <v>426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1" t="str">
        <f>MIS[[#This Row],[TRADING SYMBOL]]</f>
        <v>SENSEX2552082900CE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XYT</v>
      </c>
      <c r="AL4691" t="str">
        <f>MIS[[#This Row],[Broker]]</f>
        <v>AR</v>
      </c>
      <c r="AM4691" t="str">
        <f>MIS[[#This Row],[ClientID]]</f>
        <v>JPF1N180</v>
      </c>
    </row>
    <row r="4692" spans="1:39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127.55</v>
      </c>
      <c r="AE4692">
        <f>MIS[[#This Row],[OrderAverageTradedPrice]]*MIS[[#This Row],[OrderQuantity]]</f>
        <v>2980</v>
      </c>
      <c r="AF4692">
        <f>MIS[[#This Row],[LTP]]*MIS[[#This Row],[OrderQuantity]]</f>
        <v>2551</v>
      </c>
      <c r="AG4692">
        <f>IF(MIS[[#This Row],[OrderSide]]="SELL",MIS[[#This Row],[VALUE]]-MIS[[#This Row],[LIVE_VALUE]],MIS[[#This Row],[LIVE_VALUE]]-MIS[[#This Row],[VALUE]])</f>
        <v>429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2" t="str">
        <f>MIS[[#This Row],[TRADING SYMBOL]]</f>
        <v>SENSEX2552082900CE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XYT</v>
      </c>
      <c r="AL4692" t="str">
        <f>MIS[[#This Row],[Broker]]</f>
        <v>AR</v>
      </c>
      <c r="AM4692" t="str">
        <f>MIS[[#This Row],[ClientID]]</f>
        <v>JPF1S217</v>
      </c>
    </row>
    <row r="4693" spans="1:39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127.55</v>
      </c>
      <c r="AE4693">
        <f>MIS[[#This Row],[OrderAverageTradedPrice]]*MIS[[#This Row],[OrderQuantity]]</f>
        <v>2970</v>
      </c>
      <c r="AF4693">
        <f>MIS[[#This Row],[LTP]]*MIS[[#This Row],[OrderQuantity]]</f>
        <v>2551</v>
      </c>
      <c r="AG4693">
        <f>IF(MIS[[#This Row],[OrderSide]]="SELL",MIS[[#This Row],[VALUE]]-MIS[[#This Row],[LIVE_VALUE]],MIS[[#This Row],[LIVE_VALUE]]-MIS[[#This Row],[VALUE]])</f>
        <v>419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3" t="str">
        <f>MIS[[#This Row],[TRADING SYMBOL]]</f>
        <v>SENSEX2552082900CE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XYT</v>
      </c>
      <c r="AL4693" t="str">
        <f>MIS[[#This Row],[Broker]]</f>
        <v>AR</v>
      </c>
      <c r="AM4693" t="str">
        <f>MIS[[#This Row],[ClientID]]</f>
        <v>JPF1A206</v>
      </c>
    </row>
    <row r="4694" spans="1:39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127.55</v>
      </c>
      <c r="AE4694">
        <f>MIS[[#This Row],[OrderAverageTradedPrice]]*MIS[[#This Row],[OrderQuantity]]</f>
        <v>11856</v>
      </c>
      <c r="AF4694">
        <f>MIS[[#This Row],[LTP]]*MIS[[#This Row],[OrderQuantity]]</f>
        <v>10204</v>
      </c>
      <c r="AG4694">
        <f>IF(MIS[[#This Row],[OrderSide]]="SELL",MIS[[#This Row],[VALUE]]-MIS[[#This Row],[LIVE_VALUE]],MIS[[#This Row],[LIVE_VALUE]]-MIS[[#This Row],[VALUE]])</f>
        <v>1652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4" t="str">
        <f>MIS[[#This Row],[TRADING SYMBOL]]</f>
        <v>SENSEX2552082900CE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XYT</v>
      </c>
      <c r="AL4694" t="str">
        <f>MIS[[#This Row],[Broker]]</f>
        <v>AR</v>
      </c>
      <c r="AM4694" t="str">
        <f>MIS[[#This Row],[ClientID]]</f>
        <v>JPF1D108</v>
      </c>
    </row>
    <row r="4695" spans="1:39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127.55</v>
      </c>
      <c r="AE4695">
        <f>MIS[[#This Row],[OrderAverageTradedPrice]]*MIS[[#This Row],[OrderQuantity]]</f>
        <v>2963</v>
      </c>
      <c r="AF4695">
        <f>MIS[[#This Row],[LTP]]*MIS[[#This Row],[OrderQuantity]]</f>
        <v>2551</v>
      </c>
      <c r="AG4695">
        <f>IF(MIS[[#This Row],[OrderSide]]="SELL",MIS[[#This Row],[VALUE]]-MIS[[#This Row],[LIVE_VALUE]],MIS[[#This Row],[LIVE_VALUE]]-MIS[[#This Row],[VALUE]])</f>
        <v>412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5" t="str">
        <f>MIS[[#This Row],[TRADING SYMBOL]]</f>
        <v>SENSEX2552082900CE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XYT</v>
      </c>
      <c r="AL4695" t="str">
        <f>MIS[[#This Row],[Broker]]</f>
        <v>AR</v>
      </c>
      <c r="AM4695" t="str">
        <f>MIS[[#This Row],[ClientID]]</f>
        <v>JPF1D166</v>
      </c>
    </row>
    <row r="4696" spans="1:39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127.55</v>
      </c>
      <c r="AE4696">
        <f>MIS[[#This Row],[OrderAverageTradedPrice]]*MIS[[#This Row],[OrderQuantity]]</f>
        <v>2970</v>
      </c>
      <c r="AF4696">
        <f>MIS[[#This Row],[LTP]]*MIS[[#This Row],[OrderQuantity]]</f>
        <v>2551</v>
      </c>
      <c r="AG4696">
        <f>IF(MIS[[#This Row],[OrderSide]]="SELL",MIS[[#This Row],[VALUE]]-MIS[[#This Row],[LIVE_VALUE]],MIS[[#This Row],[LIVE_VALUE]]-MIS[[#This Row],[VALUE]])</f>
        <v>419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6" t="str">
        <f>MIS[[#This Row],[TRADING SYMBOL]]</f>
        <v>SENSEX2552082900CE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XYT</v>
      </c>
      <c r="AL4696" t="str">
        <f>MIS[[#This Row],[Broker]]</f>
        <v>AR</v>
      </c>
      <c r="AM4696" t="str">
        <f>MIS[[#This Row],[ClientID]]</f>
        <v>JPF1L102</v>
      </c>
    </row>
    <row r="4697" spans="1:39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127.55</v>
      </c>
      <c r="AE4697">
        <f>MIS[[#This Row],[OrderAverageTradedPrice]]*MIS[[#This Row],[OrderQuantity]]</f>
        <v>2972</v>
      </c>
      <c r="AF4697">
        <f>MIS[[#This Row],[LTP]]*MIS[[#This Row],[OrderQuantity]]</f>
        <v>2551</v>
      </c>
      <c r="AG4697">
        <f>IF(MIS[[#This Row],[OrderSide]]="SELL",MIS[[#This Row],[VALUE]]-MIS[[#This Row],[LIVE_VALUE]],MIS[[#This Row],[LIVE_VALUE]]-MIS[[#This Row],[VALUE]])</f>
        <v>421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7" t="str">
        <f>MIS[[#This Row],[TRADING SYMBOL]]</f>
        <v>SENSEX2552082900CE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XYT</v>
      </c>
      <c r="AL4697" t="str">
        <f>MIS[[#This Row],[Broker]]</f>
        <v>AR</v>
      </c>
      <c r="AM4697" t="str">
        <f>MIS[[#This Row],[ClientID]]</f>
        <v>JPF1N171</v>
      </c>
    </row>
    <row r="4698" spans="1:39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101</v>
      </c>
      <c r="AE4698">
        <f>MIS[[#This Row],[OrderAverageTradedPrice]]*MIS[[#This Row],[OrderQuantity]]</f>
        <v>3191</v>
      </c>
      <c r="AF4698">
        <f>MIS[[#This Row],[LTP]]*MIS[[#This Row],[OrderQuantity]]</f>
        <v>2020</v>
      </c>
      <c r="AG4698">
        <f>IF(MIS[[#This Row],[OrderSide]]="SELL",MIS[[#This Row],[VALUE]]-MIS[[#This Row],[LIVE_VALUE]],MIS[[#This Row],[LIVE_VALUE]]-MIS[[#This Row],[VALUE]])</f>
        <v>1171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8" t="str">
        <f>MIS[[#This Row],[TRADING SYMBOL]]</f>
        <v>SENSEX2552081500PE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XYT</v>
      </c>
      <c r="AL4698" t="str">
        <f>MIS[[#This Row],[Broker]]</f>
        <v>AR</v>
      </c>
      <c r="AM4698" t="str">
        <f>MIS[[#This Row],[ClientID]]</f>
        <v>JPF1N171</v>
      </c>
    </row>
    <row r="4699" spans="1:39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101</v>
      </c>
      <c r="AE4699">
        <f>MIS[[#This Row],[OrderAverageTradedPrice]]*MIS[[#This Row],[OrderQuantity]]</f>
        <v>3193</v>
      </c>
      <c r="AF4699">
        <f>MIS[[#This Row],[LTP]]*MIS[[#This Row],[OrderQuantity]]</f>
        <v>2020</v>
      </c>
      <c r="AG4699">
        <f>IF(MIS[[#This Row],[OrderSide]]="SELL",MIS[[#This Row],[VALUE]]-MIS[[#This Row],[LIVE_VALUE]],MIS[[#This Row],[LIVE_VALUE]]-MIS[[#This Row],[VALUE]])</f>
        <v>1173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9" t="str">
        <f>MIS[[#This Row],[TRADING SYMBOL]]</f>
        <v>SENSEX2552081500PE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XYT</v>
      </c>
      <c r="AL4699" t="str">
        <f>MIS[[#This Row],[Broker]]</f>
        <v>AR</v>
      </c>
      <c r="AM4699" t="str">
        <f>MIS[[#This Row],[ClientID]]</f>
        <v>JPF1N180</v>
      </c>
    </row>
    <row r="4700" spans="1:39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127.55</v>
      </c>
      <c r="AE4700">
        <f>MIS[[#This Row],[OrderAverageTradedPrice]]*MIS[[#This Row],[OrderQuantity]]</f>
        <v>2958</v>
      </c>
      <c r="AF4700">
        <f>MIS[[#This Row],[LTP]]*MIS[[#This Row],[OrderQuantity]]</f>
        <v>2551</v>
      </c>
      <c r="AG4700">
        <f>IF(MIS[[#This Row],[OrderSide]]="SELL",MIS[[#This Row],[VALUE]]-MIS[[#This Row],[LIVE_VALUE]],MIS[[#This Row],[LIVE_VALUE]]-MIS[[#This Row],[VALUE]])</f>
        <v>407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0" t="str">
        <f>MIS[[#This Row],[TRADING SYMBOL]]</f>
        <v>SENSEX2552082900CE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XYT</v>
      </c>
      <c r="AL4700" t="str">
        <f>MIS[[#This Row],[Broker]]</f>
        <v>AR</v>
      </c>
      <c r="AM4700" t="str">
        <f>MIS[[#This Row],[ClientID]]</f>
        <v>JPF1R134</v>
      </c>
    </row>
    <row r="4701" spans="1:39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127.55</v>
      </c>
      <c r="AE4701">
        <f>MIS[[#This Row],[OrderAverageTradedPrice]]*MIS[[#This Row],[OrderQuantity]]</f>
        <v>2962</v>
      </c>
      <c r="AF4701">
        <f>MIS[[#This Row],[LTP]]*MIS[[#This Row],[OrderQuantity]]</f>
        <v>2551</v>
      </c>
      <c r="AG4701">
        <f>IF(MIS[[#This Row],[OrderSide]]="SELL",MIS[[#This Row],[VALUE]]-MIS[[#This Row],[LIVE_VALUE]],MIS[[#This Row],[LIVE_VALUE]]-MIS[[#This Row],[VALUE]])</f>
        <v>411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1" t="str">
        <f>MIS[[#This Row],[TRADING SYMBOL]]</f>
        <v>SENSEX2552082900CE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XYT</v>
      </c>
      <c r="AL4701" t="str">
        <f>MIS[[#This Row],[Broker]]</f>
        <v>AR</v>
      </c>
      <c r="AM4701" t="str">
        <f>MIS[[#This Row],[ClientID]]</f>
        <v>JPF1R199</v>
      </c>
    </row>
    <row r="4702" spans="1:39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127.55</v>
      </c>
      <c r="AE4702">
        <f>MIS[[#This Row],[OrderAverageTradedPrice]]*MIS[[#This Row],[OrderQuantity]]</f>
        <v>8868</v>
      </c>
      <c r="AF4702">
        <f>MIS[[#This Row],[LTP]]*MIS[[#This Row],[OrderQuantity]]</f>
        <v>7653</v>
      </c>
      <c r="AG4702">
        <f>IF(MIS[[#This Row],[OrderSide]]="SELL",MIS[[#This Row],[VALUE]]-MIS[[#This Row],[LIVE_VALUE]],MIS[[#This Row],[LIVE_VALUE]]-MIS[[#This Row],[VALUE]])</f>
        <v>1215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2" t="str">
        <f>MIS[[#This Row],[TRADING SYMBOL]]</f>
        <v>SENSEX2552082900CE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XYT</v>
      </c>
      <c r="AL4702" t="str">
        <f>MIS[[#This Row],[Broker]]</f>
        <v>AR</v>
      </c>
      <c r="AM4702" t="str">
        <f>MIS[[#This Row],[ClientID]]</f>
        <v>JPF1R202</v>
      </c>
    </row>
    <row r="4703" spans="1:39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101</v>
      </c>
      <c r="AE4703">
        <f>MIS[[#This Row],[OrderAverageTradedPrice]]*MIS[[#This Row],[OrderQuantity]]</f>
        <v>3193</v>
      </c>
      <c r="AF4703">
        <f>MIS[[#This Row],[LTP]]*MIS[[#This Row],[OrderQuantity]]</f>
        <v>2020</v>
      </c>
      <c r="AG4703">
        <f>IF(MIS[[#This Row],[OrderSide]]="SELL",MIS[[#This Row],[VALUE]]-MIS[[#This Row],[LIVE_VALUE]],MIS[[#This Row],[LIVE_VALUE]]-MIS[[#This Row],[VALUE]])</f>
        <v>1173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3" t="str">
        <f>MIS[[#This Row],[TRADING SYMBOL]]</f>
        <v>SENSEX2552081500PE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XYT</v>
      </c>
      <c r="AL4703" t="str">
        <f>MIS[[#This Row],[Broker]]</f>
        <v>AR</v>
      </c>
      <c r="AM4703" t="str">
        <f>MIS[[#This Row],[ClientID]]</f>
        <v>JPF1S217</v>
      </c>
    </row>
    <row r="4704" spans="1:39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127.55</v>
      </c>
      <c r="AE4704">
        <f>MIS[[#This Row],[OrderAverageTradedPrice]]*MIS[[#This Row],[OrderQuantity]]</f>
        <v>2970</v>
      </c>
      <c r="AF4704">
        <f>MIS[[#This Row],[LTP]]*MIS[[#This Row],[OrderQuantity]]</f>
        <v>2551</v>
      </c>
      <c r="AG4704">
        <f>IF(MIS[[#This Row],[OrderSide]]="SELL",MIS[[#This Row],[VALUE]]-MIS[[#This Row],[LIVE_VALUE]],MIS[[#This Row],[LIVE_VALUE]]-MIS[[#This Row],[VALUE]])</f>
        <v>419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4" t="str">
        <f>MIS[[#This Row],[TRADING SYMBOL]]</f>
        <v>SENSEX2552082900CE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XYT</v>
      </c>
      <c r="AL4704" t="str">
        <f>MIS[[#This Row],[Broker]]</f>
        <v>AR</v>
      </c>
      <c r="AM4704" t="str">
        <f>MIS[[#This Row],[ClientID]]</f>
        <v>JPF1V164</v>
      </c>
    </row>
    <row r="4705" spans="1:39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127.55</v>
      </c>
      <c r="AE4705">
        <f>MIS[[#This Row],[OrderAverageTradedPrice]]*MIS[[#This Row],[OrderQuantity]]</f>
        <v>2958</v>
      </c>
      <c r="AF4705">
        <f>MIS[[#This Row],[LTP]]*MIS[[#This Row],[OrderQuantity]]</f>
        <v>2551</v>
      </c>
      <c r="AG4705">
        <f>IF(MIS[[#This Row],[OrderSide]]="SELL",MIS[[#This Row],[VALUE]]-MIS[[#This Row],[LIVE_VALUE]],MIS[[#This Row],[LIVE_VALUE]]-MIS[[#This Row],[VALUE]])</f>
        <v>407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5" t="str">
        <f>MIS[[#This Row],[TRADING SYMBOL]]</f>
        <v>SENSEX2552082900CE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XYT</v>
      </c>
      <c r="AL4705" t="str">
        <f>MIS[[#This Row],[Broker]]</f>
        <v>AR</v>
      </c>
      <c r="AM4705" t="str">
        <f>MIS[[#This Row],[ClientID]]</f>
        <v>JPP032</v>
      </c>
    </row>
    <row r="4706" spans="1:39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127.55</v>
      </c>
      <c r="AE4706">
        <f>MIS[[#This Row],[OrderAverageTradedPrice]]*MIS[[#This Row],[OrderQuantity]]</f>
        <v>2966</v>
      </c>
      <c r="AF4706">
        <f>MIS[[#This Row],[LTP]]*MIS[[#This Row],[OrderQuantity]]</f>
        <v>2551</v>
      </c>
      <c r="AG4706">
        <f>IF(MIS[[#This Row],[OrderSide]]="SELL",MIS[[#This Row],[VALUE]]-MIS[[#This Row],[LIVE_VALUE]],MIS[[#This Row],[LIVE_VALUE]]-MIS[[#This Row],[VALUE]])</f>
        <v>415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6" t="str">
        <f>MIS[[#This Row],[TRADING SYMBOL]]</f>
        <v>SENSEX2552082900CE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XYT</v>
      </c>
      <c r="AL4706" t="str">
        <f>MIS[[#This Row],[Broker]]</f>
        <v>AR</v>
      </c>
      <c r="AM4706" t="str">
        <f>MIS[[#This Row],[ClientID]]</f>
        <v>JPS7N102</v>
      </c>
    </row>
    <row r="4707" spans="1:39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127.55</v>
      </c>
      <c r="AE4707">
        <f>MIS[[#This Row],[OrderAverageTradedPrice]]*MIS[[#This Row],[OrderQuantity]]</f>
        <v>17838</v>
      </c>
      <c r="AF4707">
        <f>MIS[[#This Row],[LTP]]*MIS[[#This Row],[OrderQuantity]]</f>
        <v>15306</v>
      </c>
      <c r="AG4707">
        <f>IF(MIS[[#This Row],[OrderSide]]="SELL",MIS[[#This Row],[VALUE]]-MIS[[#This Row],[LIVE_VALUE]],MIS[[#This Row],[LIVE_VALUE]]-MIS[[#This Row],[VALUE]])</f>
        <v>2532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7" t="str">
        <f>MIS[[#This Row],[TRADING SYMBOL]]</f>
        <v>SENSEX2552082900CE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XYT</v>
      </c>
      <c r="AL4707" t="str">
        <f>MIS[[#This Row],[Broker]]</f>
        <v>AR</v>
      </c>
      <c r="AM4707" t="str">
        <f>MIS[[#This Row],[ClientID]]</f>
        <v>JPF1A197</v>
      </c>
    </row>
    <row r="4708" spans="1:39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101</v>
      </c>
      <c r="AE4708">
        <f>MIS[[#This Row],[OrderAverageTradedPrice]]*MIS[[#This Row],[OrderQuantity]]</f>
        <v>3197</v>
      </c>
      <c r="AF4708">
        <f>MIS[[#This Row],[LTP]]*MIS[[#This Row],[OrderQuantity]]</f>
        <v>2020</v>
      </c>
      <c r="AG4708">
        <f>IF(MIS[[#This Row],[OrderSide]]="SELL",MIS[[#This Row],[VALUE]]-MIS[[#This Row],[LIVE_VALUE]],MIS[[#This Row],[LIVE_VALUE]]-MIS[[#This Row],[VALUE]])</f>
        <v>1177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8" t="str">
        <f>MIS[[#This Row],[TRADING SYMBOL]]</f>
        <v>SENSEX2552081500PE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XYT</v>
      </c>
      <c r="AL4708" t="str">
        <f>MIS[[#This Row],[Broker]]</f>
        <v>AR</v>
      </c>
      <c r="AM4708" t="str">
        <f>MIS[[#This Row],[ClientID]]</f>
        <v>JPF1A206</v>
      </c>
    </row>
    <row r="4709" spans="1:39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101</v>
      </c>
      <c r="AE4709">
        <f>MIS[[#This Row],[OrderAverageTradedPrice]]*MIS[[#This Row],[OrderQuantity]]</f>
        <v>12830</v>
      </c>
      <c r="AF4709">
        <f>MIS[[#This Row],[LTP]]*MIS[[#This Row],[OrderQuantity]]</f>
        <v>8080</v>
      </c>
      <c r="AG4709">
        <f>IF(MIS[[#This Row],[OrderSide]]="SELL",MIS[[#This Row],[VALUE]]-MIS[[#This Row],[LIVE_VALUE]],MIS[[#This Row],[LIVE_VALUE]]-MIS[[#This Row],[VALUE]])</f>
        <v>4750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9" t="str">
        <f>MIS[[#This Row],[TRADING SYMBOL]]</f>
        <v>SENSEX2552081500PE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XYT</v>
      </c>
      <c r="AL4709" t="str">
        <f>MIS[[#This Row],[Broker]]</f>
        <v>AR</v>
      </c>
      <c r="AM4709" t="str">
        <f>MIS[[#This Row],[ClientID]]</f>
        <v>JPF1D108</v>
      </c>
    </row>
    <row r="4710" spans="1:39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101</v>
      </c>
      <c r="AE4710">
        <f>MIS[[#This Row],[OrderAverageTradedPrice]]*MIS[[#This Row],[OrderQuantity]]</f>
        <v>3213</v>
      </c>
      <c r="AF4710">
        <f>MIS[[#This Row],[LTP]]*MIS[[#This Row],[OrderQuantity]]</f>
        <v>2020</v>
      </c>
      <c r="AG4710">
        <f>IF(MIS[[#This Row],[OrderSide]]="SELL",MIS[[#This Row],[VALUE]]-MIS[[#This Row],[LIVE_VALUE]],MIS[[#This Row],[LIVE_VALUE]]-MIS[[#This Row],[VALUE]])</f>
        <v>1193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0" t="str">
        <f>MIS[[#This Row],[TRADING SYMBOL]]</f>
        <v>SENSEX2552081500PE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XYT</v>
      </c>
      <c r="AL4710" t="str">
        <f>MIS[[#This Row],[Broker]]</f>
        <v>AR</v>
      </c>
      <c r="AM4710" t="str">
        <f>MIS[[#This Row],[ClientID]]</f>
        <v>JPF1D166</v>
      </c>
    </row>
    <row r="4711" spans="1:39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127.55</v>
      </c>
      <c r="AE4711">
        <f>MIS[[#This Row],[OrderAverageTradedPrice]]*MIS[[#This Row],[OrderQuantity]]</f>
        <v>17796</v>
      </c>
      <c r="AF4711">
        <f>MIS[[#This Row],[LTP]]*MIS[[#This Row],[OrderQuantity]]</f>
        <v>15306</v>
      </c>
      <c r="AG4711">
        <f>IF(MIS[[#This Row],[OrderSide]]="SELL",MIS[[#This Row],[VALUE]]-MIS[[#This Row],[LIVE_VALUE]],MIS[[#This Row],[LIVE_VALUE]]-MIS[[#This Row],[VALUE]])</f>
        <v>2490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1" t="str">
        <f>MIS[[#This Row],[TRADING SYMBOL]]</f>
        <v>SENSEX2552082900CE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XYT</v>
      </c>
      <c r="AL4711" t="str">
        <f>MIS[[#This Row],[Broker]]</f>
        <v>AR</v>
      </c>
      <c r="AM4711" t="str">
        <f>MIS[[#This Row],[ClientID]]</f>
        <v>JPF1K110</v>
      </c>
    </row>
    <row r="4712" spans="1:39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101</v>
      </c>
      <c r="AE4712">
        <f>MIS[[#This Row],[OrderAverageTradedPrice]]*MIS[[#This Row],[OrderQuantity]]</f>
        <v>19332.99999999996</v>
      </c>
      <c r="AF4712">
        <f>MIS[[#This Row],[LTP]]*MIS[[#This Row],[OrderQuantity]]</f>
        <v>12120</v>
      </c>
      <c r="AG4712">
        <f>IF(MIS[[#This Row],[OrderSide]]="SELL",MIS[[#This Row],[VALUE]]-MIS[[#This Row],[LIVE_VALUE]],MIS[[#This Row],[LIVE_VALUE]]-MIS[[#This Row],[VALUE]])</f>
        <v>7212.99999999996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2" t="str">
        <f>MIS[[#This Row],[TRADING SYMBOL]]</f>
        <v>SENSEX2552081500PE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XYT</v>
      </c>
      <c r="AL4712" t="str">
        <f>MIS[[#This Row],[Broker]]</f>
        <v>AR</v>
      </c>
      <c r="AM4712" t="str">
        <f>MIS[[#This Row],[ClientID]]</f>
        <v>JPF1K110</v>
      </c>
    </row>
    <row r="4713" spans="1:39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101</v>
      </c>
      <c r="AE4713">
        <f>MIS[[#This Row],[OrderAverageTradedPrice]]*MIS[[#This Row],[OrderQuantity]]</f>
        <v>3204</v>
      </c>
      <c r="AF4713">
        <f>MIS[[#This Row],[LTP]]*MIS[[#This Row],[OrderQuantity]]</f>
        <v>2020</v>
      </c>
      <c r="AG4713">
        <f>IF(MIS[[#This Row],[OrderSide]]="SELL",MIS[[#This Row],[VALUE]]-MIS[[#This Row],[LIVE_VALUE]],MIS[[#This Row],[LIVE_VALUE]]-MIS[[#This Row],[VALUE]])</f>
        <v>1184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3" t="str">
        <f>MIS[[#This Row],[TRADING SYMBOL]]</f>
        <v>SENSEX2552081500PE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XYT</v>
      </c>
      <c r="AL4713" t="str">
        <f>MIS[[#This Row],[Broker]]</f>
        <v>AR</v>
      </c>
      <c r="AM4713" t="str">
        <f>MIS[[#This Row],[ClientID]]</f>
        <v>JPF1L102</v>
      </c>
    </row>
    <row r="4714" spans="1:39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127.55</v>
      </c>
      <c r="AE4714">
        <f>MIS[[#This Row],[OrderAverageTradedPrice]]*MIS[[#This Row],[OrderQuantity]]</f>
        <v>2986</v>
      </c>
      <c r="AF4714">
        <f>MIS[[#This Row],[LTP]]*MIS[[#This Row],[OrderQuantity]]</f>
        <v>2551</v>
      </c>
      <c r="AG4714">
        <f>IF(MIS[[#This Row],[OrderSide]]="SELL",MIS[[#This Row],[VALUE]]-MIS[[#This Row],[LIVE_VALUE]],MIS[[#This Row],[LIVE_VALUE]]-MIS[[#This Row],[VALUE]])</f>
        <v>435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4" t="str">
        <f>MIS[[#This Row],[TRADING SYMBOL]]</f>
        <v>SENSEX2552082900CE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XYT</v>
      </c>
      <c r="AL4714" t="str">
        <f>MIS[[#This Row],[Broker]]</f>
        <v>AR</v>
      </c>
      <c r="AM4714" t="str">
        <f>MIS[[#This Row],[ClientID]]</f>
        <v>JPF1L103</v>
      </c>
    </row>
    <row r="4715" spans="1:39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127.55</v>
      </c>
      <c r="AE4715">
        <f>MIS[[#This Row],[OrderAverageTradedPrice]]*MIS[[#This Row],[OrderQuantity]]</f>
        <v>2964</v>
      </c>
      <c r="AF4715">
        <f>MIS[[#This Row],[LTP]]*MIS[[#This Row],[OrderQuantity]]</f>
        <v>2551</v>
      </c>
      <c r="AG4715">
        <f>IF(MIS[[#This Row],[OrderSide]]="SELL",MIS[[#This Row],[VALUE]]-MIS[[#This Row],[LIVE_VALUE]],MIS[[#This Row],[LIVE_VALUE]]-MIS[[#This Row],[VALUE]])</f>
        <v>413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5" t="str">
        <f>MIS[[#This Row],[TRADING SYMBOL]]</f>
        <v>SENSEX2552082900CE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XYT</v>
      </c>
      <c r="AL4715" t="str">
        <f>MIS[[#This Row],[Broker]]</f>
        <v>AR</v>
      </c>
      <c r="AM4715" t="str">
        <f>MIS[[#This Row],[ClientID]]</f>
        <v>JPF1M170</v>
      </c>
    </row>
    <row r="4716" spans="1:39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101</v>
      </c>
      <c r="AE4716">
        <f>MIS[[#This Row],[OrderAverageTradedPrice]]*MIS[[#This Row],[OrderQuantity]]</f>
        <v>3206</v>
      </c>
      <c r="AF4716">
        <f>MIS[[#This Row],[LTP]]*MIS[[#This Row],[OrderQuantity]]</f>
        <v>2020</v>
      </c>
      <c r="AG4716">
        <f>IF(MIS[[#This Row],[OrderSide]]="SELL",MIS[[#This Row],[VALUE]]-MIS[[#This Row],[LIVE_VALUE]],MIS[[#This Row],[LIVE_VALUE]]-MIS[[#This Row],[VALUE]])</f>
        <v>1186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6" t="str">
        <f>MIS[[#This Row],[TRADING SYMBOL]]</f>
        <v>SENSEX2552081500PE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XYT</v>
      </c>
      <c r="AL4716" t="str">
        <f>MIS[[#This Row],[Broker]]</f>
        <v>AR</v>
      </c>
      <c r="AM4716" t="str">
        <f>MIS[[#This Row],[ClientID]]</f>
        <v>JPF1M170</v>
      </c>
    </row>
    <row r="4717" spans="1:39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127.55</v>
      </c>
      <c r="AE4717">
        <f>MIS[[#This Row],[OrderAverageTradedPrice]]*MIS[[#This Row],[OrderQuantity]]</f>
        <v>2966</v>
      </c>
      <c r="AF4717">
        <f>MIS[[#This Row],[LTP]]*MIS[[#This Row],[OrderQuantity]]</f>
        <v>2551</v>
      </c>
      <c r="AG4717">
        <f>IF(MIS[[#This Row],[OrderSide]]="SELL",MIS[[#This Row],[VALUE]]-MIS[[#This Row],[LIVE_VALUE]],MIS[[#This Row],[LIVE_VALUE]]-MIS[[#This Row],[VALUE]])</f>
        <v>415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7" t="str">
        <f>MIS[[#This Row],[TRADING SYMBOL]]</f>
        <v>SENSEX2552082900CE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XYT</v>
      </c>
      <c r="AL4717" t="str">
        <f>MIS[[#This Row],[Broker]]</f>
        <v>AR</v>
      </c>
      <c r="AM4717" t="str">
        <f>MIS[[#This Row],[ClientID]]</f>
        <v>JPF1N173</v>
      </c>
    </row>
    <row r="4718" spans="1:39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101</v>
      </c>
      <c r="AE4718">
        <f>MIS[[#This Row],[OrderAverageTradedPrice]]*MIS[[#This Row],[OrderQuantity]]</f>
        <v>3218</v>
      </c>
      <c r="AF4718">
        <f>MIS[[#This Row],[LTP]]*MIS[[#This Row],[OrderQuantity]]</f>
        <v>2020</v>
      </c>
      <c r="AG4718">
        <f>IF(MIS[[#This Row],[OrderSide]]="SELL",MIS[[#This Row],[VALUE]]-MIS[[#This Row],[LIVE_VALUE]],MIS[[#This Row],[LIVE_VALUE]]-MIS[[#This Row],[VALUE]])</f>
        <v>1198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8" t="str">
        <f>MIS[[#This Row],[TRADING SYMBOL]]</f>
        <v>SENSEX2552081500PE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XYT</v>
      </c>
      <c r="AL4718" t="str">
        <f>MIS[[#This Row],[Broker]]</f>
        <v>AR</v>
      </c>
      <c r="AM4718" t="str">
        <f>MIS[[#This Row],[ClientID]]</f>
        <v>JPF1N173</v>
      </c>
    </row>
    <row r="4719" spans="1:39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127.55</v>
      </c>
      <c r="AE4719">
        <f>MIS[[#This Row],[OrderAverageTradedPrice]]*MIS[[#This Row],[OrderQuantity]]</f>
        <v>2972</v>
      </c>
      <c r="AF4719">
        <f>MIS[[#This Row],[LTP]]*MIS[[#This Row],[OrderQuantity]]</f>
        <v>2551</v>
      </c>
      <c r="AG4719">
        <f>IF(MIS[[#This Row],[OrderSide]]="SELL",MIS[[#This Row],[VALUE]]-MIS[[#This Row],[LIVE_VALUE]],MIS[[#This Row],[LIVE_VALUE]]-MIS[[#This Row],[VALUE]])</f>
        <v>421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9" t="str">
        <f>MIS[[#This Row],[TRADING SYMBOL]]</f>
        <v>SENSEX2552082900CE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XYT</v>
      </c>
      <c r="AL4719" t="str">
        <f>MIS[[#This Row],[Broker]]</f>
        <v>AR</v>
      </c>
      <c r="AM4719" t="str">
        <f>MIS[[#This Row],[ClientID]]</f>
        <v>JPF1P165</v>
      </c>
    </row>
    <row r="4720" spans="1:39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101</v>
      </c>
      <c r="AE4720">
        <f>MIS[[#This Row],[OrderAverageTradedPrice]]*MIS[[#This Row],[OrderQuantity]]</f>
        <v>3228</v>
      </c>
      <c r="AF4720">
        <f>MIS[[#This Row],[LTP]]*MIS[[#This Row],[OrderQuantity]]</f>
        <v>2020</v>
      </c>
      <c r="AG4720">
        <f>IF(MIS[[#This Row],[OrderSide]]="SELL",MIS[[#This Row],[VALUE]]-MIS[[#This Row],[LIVE_VALUE]],MIS[[#This Row],[LIVE_VALUE]]-MIS[[#This Row],[VALUE]])</f>
        <v>1208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0" t="str">
        <f>MIS[[#This Row],[TRADING SYMBOL]]</f>
        <v>SENSEX2552081500PE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XYT</v>
      </c>
      <c r="AL4720" t="str">
        <f>MIS[[#This Row],[Broker]]</f>
        <v>AR</v>
      </c>
      <c r="AM4720" t="str">
        <f>MIS[[#This Row],[ClientID]]</f>
        <v>JPF1R134</v>
      </c>
    </row>
    <row r="4721" spans="1:39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127.55</v>
      </c>
      <c r="AE4721">
        <f>MIS[[#This Row],[OrderAverageTradedPrice]]*MIS[[#This Row],[OrderQuantity]]</f>
        <v>17796</v>
      </c>
      <c r="AF4721">
        <f>MIS[[#This Row],[LTP]]*MIS[[#This Row],[OrderQuantity]]</f>
        <v>15306</v>
      </c>
      <c r="AG4721">
        <f>IF(MIS[[#This Row],[OrderSide]]="SELL",MIS[[#This Row],[VALUE]]-MIS[[#This Row],[LIVE_VALUE]],MIS[[#This Row],[LIVE_VALUE]]-MIS[[#This Row],[VALUE]])</f>
        <v>2490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1" t="str">
        <f>MIS[[#This Row],[TRADING SYMBOL]]</f>
        <v>SENSEX2552082900CE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XYT</v>
      </c>
      <c r="AL4721" t="str">
        <f>MIS[[#This Row],[Broker]]</f>
        <v>AR</v>
      </c>
      <c r="AM4721" t="str">
        <f>MIS[[#This Row],[ClientID]]</f>
        <v>JPF1R197</v>
      </c>
    </row>
    <row r="4722" spans="1:39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101</v>
      </c>
      <c r="AE4722">
        <f>MIS[[#This Row],[OrderAverageTradedPrice]]*MIS[[#This Row],[OrderQuantity]]</f>
        <v>3209</v>
      </c>
      <c r="AF4722">
        <f>MIS[[#This Row],[LTP]]*MIS[[#This Row],[OrderQuantity]]</f>
        <v>2020</v>
      </c>
      <c r="AG4722">
        <f>IF(MIS[[#This Row],[OrderSide]]="SELL",MIS[[#This Row],[VALUE]]-MIS[[#This Row],[LIVE_VALUE]],MIS[[#This Row],[LIVE_VALUE]]-MIS[[#This Row],[VALUE]])</f>
        <v>1189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2" t="str">
        <f>MIS[[#This Row],[TRADING SYMBOL]]</f>
        <v>SENSEX2552081500PE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XYT</v>
      </c>
      <c r="AL4722" t="str">
        <f>MIS[[#This Row],[Broker]]</f>
        <v>AR</v>
      </c>
      <c r="AM4722" t="str">
        <f>MIS[[#This Row],[ClientID]]</f>
        <v>JPF1R199</v>
      </c>
    </row>
    <row r="4723" spans="1:39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101</v>
      </c>
      <c r="AE4723">
        <f>MIS[[#This Row],[OrderAverageTradedPrice]]*MIS[[#This Row],[OrderQuantity]]</f>
        <v>9624.99999999996</v>
      </c>
      <c r="AF4723">
        <f>MIS[[#This Row],[LTP]]*MIS[[#This Row],[OrderQuantity]]</f>
        <v>6060</v>
      </c>
      <c r="AG4723">
        <f>IF(MIS[[#This Row],[OrderSide]]="SELL",MIS[[#This Row],[VALUE]]-MIS[[#This Row],[LIVE_VALUE]],MIS[[#This Row],[LIVE_VALUE]]-MIS[[#This Row],[VALUE]])</f>
        <v>3564.99999999996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3" t="str">
        <f>MIS[[#This Row],[TRADING SYMBOL]]</f>
        <v>SENSEX2552081500PE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XYT</v>
      </c>
      <c r="AL4723" t="str">
        <f>MIS[[#This Row],[Broker]]</f>
        <v>AR</v>
      </c>
      <c r="AM4723" t="str">
        <f>MIS[[#This Row],[ClientID]]</f>
        <v>JPF1R202</v>
      </c>
    </row>
    <row r="4724" spans="1:39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127.55</v>
      </c>
      <c r="AE4724">
        <f>MIS[[#This Row],[OrderAverageTradedPrice]]*MIS[[#This Row],[OrderQuantity]]</f>
        <v>2966</v>
      </c>
      <c r="AF4724">
        <f>MIS[[#This Row],[LTP]]*MIS[[#This Row],[OrderQuantity]]</f>
        <v>2551</v>
      </c>
      <c r="AG4724">
        <f>IF(MIS[[#This Row],[OrderSide]]="SELL",MIS[[#This Row],[VALUE]]-MIS[[#This Row],[LIVE_VALUE]],MIS[[#This Row],[LIVE_VALUE]]-MIS[[#This Row],[VALUE]])</f>
        <v>415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4" t="str">
        <f>MIS[[#This Row],[TRADING SYMBOL]]</f>
        <v>SENSEX2552082900CE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XYT</v>
      </c>
      <c r="AL4724" t="str">
        <f>MIS[[#This Row],[Broker]]</f>
        <v>AR</v>
      </c>
      <c r="AM4724" t="str">
        <f>MIS[[#This Row],[ClientID]]</f>
        <v>JPF1R203</v>
      </c>
    </row>
    <row r="4725" spans="1:39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101</v>
      </c>
      <c r="AE4725">
        <f>MIS[[#This Row],[OrderAverageTradedPrice]]*MIS[[#This Row],[OrderQuantity]]</f>
        <v>3230</v>
      </c>
      <c r="AF4725">
        <f>MIS[[#This Row],[LTP]]*MIS[[#This Row],[OrderQuantity]]</f>
        <v>2020</v>
      </c>
      <c r="AG4725">
        <f>IF(MIS[[#This Row],[OrderSide]]="SELL",MIS[[#This Row],[VALUE]]-MIS[[#This Row],[LIVE_VALUE]],MIS[[#This Row],[LIVE_VALUE]]-MIS[[#This Row],[VALUE]])</f>
        <v>1210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5" t="str">
        <f>MIS[[#This Row],[TRADING SYMBOL]]</f>
        <v>SENSEX2552081500PE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XYT</v>
      </c>
      <c r="AL4725" t="str">
        <f>MIS[[#This Row],[Broker]]</f>
        <v>AR</v>
      </c>
      <c r="AM4725" t="str">
        <f>MIS[[#This Row],[ClientID]]</f>
        <v>JPF1R203</v>
      </c>
    </row>
    <row r="4726" spans="1:39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127.55</v>
      </c>
      <c r="AE4726">
        <f>MIS[[#This Row],[OrderAverageTradedPrice]]*MIS[[#This Row],[OrderQuantity]]</f>
        <v>14902.000000000002</v>
      </c>
      <c r="AF4726">
        <f>MIS[[#This Row],[LTP]]*MIS[[#This Row],[OrderQuantity]]</f>
        <v>12755</v>
      </c>
      <c r="AG4726">
        <f>IF(MIS[[#This Row],[OrderSide]]="SELL",MIS[[#This Row],[VALUE]]-MIS[[#This Row],[LIVE_VALUE]],MIS[[#This Row],[LIVE_VALUE]]-MIS[[#This Row],[VALUE]])</f>
        <v>2147.0000000000018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6" t="str">
        <f>MIS[[#This Row],[TRADING SYMBOL]]</f>
        <v>SENSEX2552082900CE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XYT</v>
      </c>
      <c r="AL4726" t="str">
        <f>MIS[[#This Row],[Broker]]</f>
        <v>AR</v>
      </c>
      <c r="AM4726" t="str">
        <f>MIS[[#This Row],[ClientID]]</f>
        <v>JPF1S132</v>
      </c>
    </row>
    <row r="4727" spans="1:39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127.55</v>
      </c>
      <c r="AE4727">
        <f>MIS[[#This Row],[OrderAverageTradedPrice]]*MIS[[#This Row],[OrderQuantity]]</f>
        <v>12001</v>
      </c>
      <c r="AF4727">
        <f>MIS[[#This Row],[LTP]]*MIS[[#This Row],[OrderQuantity]]</f>
        <v>10204</v>
      </c>
      <c r="AG4727">
        <f>IF(MIS[[#This Row],[OrderSide]]="SELL",MIS[[#This Row],[VALUE]]-MIS[[#This Row],[LIVE_VALUE]],MIS[[#This Row],[LIVE_VALUE]]-MIS[[#This Row],[VALUE]])</f>
        <v>1797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7" t="str">
        <f>MIS[[#This Row],[TRADING SYMBOL]]</f>
        <v>SENSEX2552082900CE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XYT</v>
      </c>
      <c r="AL4727" t="str">
        <f>MIS[[#This Row],[Broker]]</f>
        <v>AR</v>
      </c>
      <c r="AM4727" t="str">
        <f>MIS[[#This Row],[ClientID]]</f>
        <v>JPF1S215</v>
      </c>
    </row>
    <row r="4728" spans="1:39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127.55</v>
      </c>
      <c r="AE4728">
        <f>MIS[[#This Row],[OrderAverageTradedPrice]]*MIS[[#This Row],[OrderQuantity]]</f>
        <v>2965</v>
      </c>
      <c r="AF4728">
        <f>MIS[[#This Row],[LTP]]*MIS[[#This Row],[OrderQuantity]]</f>
        <v>2551</v>
      </c>
      <c r="AG4728">
        <f>IF(MIS[[#This Row],[OrderSide]]="SELL",MIS[[#This Row],[VALUE]]-MIS[[#This Row],[LIVE_VALUE]],MIS[[#This Row],[LIVE_VALUE]]-MIS[[#This Row],[VALUE]])</f>
        <v>414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8" t="str">
        <f>MIS[[#This Row],[TRADING SYMBOL]]</f>
        <v>SENSEX2552082900CE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XYT</v>
      </c>
      <c r="AL4728" t="str">
        <f>MIS[[#This Row],[Broker]]</f>
        <v>AR</v>
      </c>
      <c r="AM4728" t="str">
        <f>MIS[[#This Row],[ClientID]]</f>
        <v>JPF1S233</v>
      </c>
    </row>
    <row r="4729" spans="1:39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101</v>
      </c>
      <c r="AE4729">
        <f>MIS[[#This Row],[OrderAverageTradedPrice]]*MIS[[#This Row],[OrderQuantity]]</f>
        <v>3212</v>
      </c>
      <c r="AF4729">
        <f>MIS[[#This Row],[LTP]]*MIS[[#This Row],[OrderQuantity]]</f>
        <v>2020</v>
      </c>
      <c r="AG4729">
        <f>IF(MIS[[#This Row],[OrderSide]]="SELL",MIS[[#This Row],[VALUE]]-MIS[[#This Row],[LIVE_VALUE]],MIS[[#This Row],[LIVE_VALUE]]-MIS[[#This Row],[VALUE]])</f>
        <v>1192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9" t="str">
        <f>MIS[[#This Row],[TRADING SYMBOL]]</f>
        <v>SENSEX2552081500PE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XYT</v>
      </c>
      <c r="AL4729" t="str">
        <f>MIS[[#This Row],[Broker]]</f>
        <v>AR</v>
      </c>
      <c r="AM4729" t="str">
        <f>MIS[[#This Row],[ClientID]]</f>
        <v>JPF1V164</v>
      </c>
    </row>
    <row r="4730" spans="1:39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127.55</v>
      </c>
      <c r="AE4730">
        <f>MIS[[#This Row],[OrderAverageTradedPrice]]*MIS[[#This Row],[OrderQuantity]]</f>
        <v>2977</v>
      </c>
      <c r="AF4730">
        <f>MIS[[#This Row],[LTP]]*MIS[[#This Row],[OrderQuantity]]</f>
        <v>2551</v>
      </c>
      <c r="AG4730">
        <f>IF(MIS[[#This Row],[OrderSide]]="SELL",MIS[[#This Row],[VALUE]]-MIS[[#This Row],[LIVE_VALUE]],MIS[[#This Row],[LIVE_VALUE]]-MIS[[#This Row],[VALUE]])</f>
        <v>426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0" t="str">
        <f>MIS[[#This Row],[TRADING SYMBOL]]</f>
        <v>SENSEX2552082900CE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XYT</v>
      </c>
      <c r="AL4730" t="str">
        <f>MIS[[#This Row],[Broker]]</f>
        <v>AR</v>
      </c>
      <c r="AM4730" t="str">
        <f>MIS[[#This Row],[ClientID]]</f>
        <v>JPF1Y102</v>
      </c>
    </row>
    <row r="4731" spans="1:39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101</v>
      </c>
      <c r="AE4731">
        <f>MIS[[#This Row],[OrderAverageTradedPrice]]*MIS[[#This Row],[OrderQuantity]]</f>
        <v>3213</v>
      </c>
      <c r="AF4731">
        <f>MIS[[#This Row],[LTP]]*MIS[[#This Row],[OrderQuantity]]</f>
        <v>2020</v>
      </c>
      <c r="AG4731">
        <f>IF(MIS[[#This Row],[OrderSide]]="SELL",MIS[[#This Row],[VALUE]]-MIS[[#This Row],[LIVE_VALUE]],MIS[[#This Row],[LIVE_VALUE]]-MIS[[#This Row],[VALUE]])</f>
        <v>1193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1" t="str">
        <f>MIS[[#This Row],[TRADING SYMBOL]]</f>
        <v>SENSEX2552081500PE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XYT</v>
      </c>
      <c r="AL4731" t="str">
        <f>MIS[[#This Row],[Broker]]</f>
        <v>AR</v>
      </c>
      <c r="AM4731" t="str">
        <f>MIS[[#This Row],[ClientID]]</f>
        <v>JPP032</v>
      </c>
    </row>
    <row r="4732" spans="1:39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101</v>
      </c>
      <c r="AE4732">
        <f>MIS[[#This Row],[OrderAverageTradedPrice]]*MIS[[#This Row],[OrderQuantity]]</f>
        <v>3213</v>
      </c>
      <c r="AF4732">
        <f>MIS[[#This Row],[LTP]]*MIS[[#This Row],[OrderQuantity]]</f>
        <v>2020</v>
      </c>
      <c r="AG4732">
        <f>IF(MIS[[#This Row],[OrderSide]]="SELL",MIS[[#This Row],[VALUE]]-MIS[[#This Row],[LIVE_VALUE]],MIS[[#This Row],[LIVE_VALUE]]-MIS[[#This Row],[VALUE]])</f>
        <v>1193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2" t="str">
        <f>MIS[[#This Row],[TRADING SYMBOL]]</f>
        <v>SENSEX2552081500PE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XYT</v>
      </c>
      <c r="AL4732" t="str">
        <f>MIS[[#This Row],[Broker]]</f>
        <v>AR</v>
      </c>
      <c r="AM4732" t="str">
        <f>MIS[[#This Row],[ClientID]]</f>
        <v>JPS7N102</v>
      </c>
    </row>
    <row r="4733" spans="1:39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127.55</v>
      </c>
      <c r="AE4733">
        <f>MIS[[#This Row],[OrderAverageTradedPrice]]*MIS[[#This Row],[OrderQuantity]]</f>
        <v>2977</v>
      </c>
      <c r="AF4733">
        <f>MIS[[#This Row],[LTP]]*MIS[[#This Row],[OrderQuantity]]</f>
        <v>2551</v>
      </c>
      <c r="AG4733">
        <f>IF(MIS[[#This Row],[OrderSide]]="SELL",MIS[[#This Row],[VALUE]]-MIS[[#This Row],[LIVE_VALUE]],MIS[[#This Row],[LIVE_VALUE]]-MIS[[#This Row],[VALUE]])</f>
        <v>426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3" t="str">
        <f>MIS[[#This Row],[TRADING SYMBOL]]</f>
        <v>SENSEX2552082900CE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XYT</v>
      </c>
      <c r="AL4733" t="str">
        <f>MIS[[#This Row],[Broker]]</f>
        <v>AR</v>
      </c>
      <c r="AM4733" t="str">
        <f>MIS[[#This Row],[ClientID]]</f>
        <v>GDL1R112</v>
      </c>
    </row>
    <row r="4734" spans="1:39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127.55</v>
      </c>
      <c r="AE4734">
        <f>MIS[[#This Row],[OrderAverageTradedPrice]]*MIS[[#This Row],[OrderQuantity]]</f>
        <v>2966</v>
      </c>
      <c r="AF4734">
        <f>MIS[[#This Row],[LTP]]*MIS[[#This Row],[OrderQuantity]]</f>
        <v>2551</v>
      </c>
      <c r="AG4734">
        <f>IF(MIS[[#This Row],[OrderSide]]="SELL",MIS[[#This Row],[VALUE]]-MIS[[#This Row],[LIVE_VALUE]],MIS[[#This Row],[LIVE_VALUE]]-MIS[[#This Row],[VALUE]])</f>
        <v>415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4" t="str">
        <f>MIS[[#This Row],[TRADING SYMBOL]]</f>
        <v>SENSEX2552082900CE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XYT</v>
      </c>
      <c r="AL4734" t="str">
        <f>MIS[[#This Row],[Broker]]</f>
        <v>AR</v>
      </c>
      <c r="AM4734" t="str">
        <f>MIS[[#This Row],[ClientID]]</f>
        <v>GDLC2R124</v>
      </c>
    </row>
    <row r="4735" spans="1:39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127.55</v>
      </c>
      <c r="AE4735">
        <f>MIS[[#This Row],[OrderAverageTradedPrice]]*MIS[[#This Row],[OrderQuantity]]</f>
        <v>11896</v>
      </c>
      <c r="AF4735">
        <f>MIS[[#This Row],[LTP]]*MIS[[#This Row],[OrderQuantity]]</f>
        <v>10204</v>
      </c>
      <c r="AG4735">
        <f>IF(MIS[[#This Row],[OrderSide]]="SELL",MIS[[#This Row],[VALUE]]-MIS[[#This Row],[LIVE_VALUE]],MIS[[#This Row],[LIVE_VALUE]]-MIS[[#This Row],[VALUE]])</f>
        <v>1692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5" t="str">
        <f>MIS[[#This Row],[TRADING SYMBOL]]</f>
        <v>SENSEX2552082900CE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XYT</v>
      </c>
      <c r="AL4735" t="str">
        <f>MIS[[#This Row],[Broker]]</f>
        <v>AR</v>
      </c>
      <c r="AM4735" t="str">
        <f>MIS[[#This Row],[ClientID]]</f>
        <v>GDLP1S332</v>
      </c>
    </row>
    <row r="4736" spans="1:39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127.55</v>
      </c>
      <c r="AE4736">
        <f>MIS[[#This Row],[OrderAverageTradedPrice]]*MIS[[#This Row],[OrderQuantity]]</f>
        <v>17970</v>
      </c>
      <c r="AF4736">
        <f>MIS[[#This Row],[LTP]]*MIS[[#This Row],[OrderQuantity]]</f>
        <v>15306</v>
      </c>
      <c r="AG4736">
        <f>IF(MIS[[#This Row],[OrderSide]]="SELL",MIS[[#This Row],[VALUE]]-MIS[[#This Row],[LIVE_VALUE]],MIS[[#This Row],[LIVE_VALUE]]-MIS[[#This Row],[VALUE]])</f>
        <v>2664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6" t="str">
        <f>MIS[[#This Row],[TRADING SYMBOL]]</f>
        <v>SENSEX2552082900CE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XYT</v>
      </c>
      <c r="AL4736" t="str">
        <f>MIS[[#This Row],[Broker]]</f>
        <v>AR</v>
      </c>
      <c r="AM4736" t="str">
        <f>MIS[[#This Row],[ClientID]]</f>
        <v>GKOHN3R110</v>
      </c>
    </row>
    <row r="4737" spans="1:39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101</v>
      </c>
      <c r="AE4737">
        <f>MIS[[#This Row],[OrderAverageTradedPrice]]*MIS[[#This Row],[OrderQuantity]]</f>
        <v>19452.99999999996</v>
      </c>
      <c r="AF4737">
        <f>MIS[[#This Row],[LTP]]*MIS[[#This Row],[OrderQuantity]]</f>
        <v>12120</v>
      </c>
      <c r="AG4737">
        <f>IF(MIS[[#This Row],[OrderSide]]="SELL",MIS[[#This Row],[VALUE]]-MIS[[#This Row],[LIVE_VALUE]],MIS[[#This Row],[LIVE_VALUE]]-MIS[[#This Row],[VALUE]])</f>
        <v>7332.99999999996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7" t="str">
        <f>MIS[[#This Row],[TRADING SYMBOL]]</f>
        <v>SENSEX2552081500PE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XYT</v>
      </c>
      <c r="AL4737" t="str">
        <f>MIS[[#This Row],[Broker]]</f>
        <v>AR</v>
      </c>
      <c r="AM4737" t="str">
        <f>MIS[[#This Row],[ClientID]]</f>
        <v>GKOHN3R110</v>
      </c>
    </row>
    <row r="4738" spans="1:39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127.55</v>
      </c>
      <c r="AE4738">
        <f>MIS[[#This Row],[OrderAverageTradedPrice]]*MIS[[#This Row],[OrderQuantity]]</f>
        <v>2989</v>
      </c>
      <c r="AF4738">
        <f>MIS[[#This Row],[LTP]]*MIS[[#This Row],[OrderQuantity]]</f>
        <v>2551</v>
      </c>
      <c r="AG4738">
        <f>IF(MIS[[#This Row],[OrderSide]]="SELL",MIS[[#This Row],[VALUE]]-MIS[[#This Row],[LIVE_VALUE]],MIS[[#This Row],[LIVE_VALUE]]-MIS[[#This Row],[VALUE]])</f>
        <v>438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8" t="str">
        <f>MIS[[#This Row],[TRADING SYMBOL]]</f>
        <v>SENSEX2552082900CE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XYT</v>
      </c>
      <c r="AL4738" t="str">
        <f>MIS[[#This Row],[Broker]]</f>
        <v>AR</v>
      </c>
      <c r="AM4738" t="str">
        <f>MIS[[#This Row],[ClientID]]</f>
        <v>HYD5K129</v>
      </c>
    </row>
    <row r="4739" spans="1:39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127.55</v>
      </c>
      <c r="AE4739">
        <f>MIS[[#This Row],[OrderAverageTradedPrice]]*MIS[[#This Row],[OrderQuantity]]</f>
        <v>5962</v>
      </c>
      <c r="AF4739">
        <f>MIS[[#This Row],[LTP]]*MIS[[#This Row],[OrderQuantity]]</f>
        <v>5102</v>
      </c>
      <c r="AG4739">
        <f>IF(MIS[[#This Row],[OrderSide]]="SELL",MIS[[#This Row],[VALUE]]-MIS[[#This Row],[LIVE_VALUE]],MIS[[#This Row],[LIVE_VALUE]]-MIS[[#This Row],[VALUE]])</f>
        <v>860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9" t="str">
        <f>MIS[[#This Row],[TRADING SYMBOL]]</f>
        <v>SENSEX2552082900CE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XYT</v>
      </c>
      <c r="AL4739" t="str">
        <f>MIS[[#This Row],[Broker]]</f>
        <v>AR</v>
      </c>
      <c r="AM4739" t="str">
        <f>MIS[[#This Row],[ClientID]]</f>
        <v>JPF1A119</v>
      </c>
    </row>
    <row r="4740" spans="1:39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101</v>
      </c>
      <c r="AE4740">
        <f>MIS[[#This Row],[OrderAverageTradedPrice]]*MIS[[#This Row],[OrderQuantity]]</f>
        <v>6507</v>
      </c>
      <c r="AF4740">
        <f>MIS[[#This Row],[LTP]]*MIS[[#This Row],[OrderQuantity]]</f>
        <v>4040</v>
      </c>
      <c r="AG4740">
        <f>IF(MIS[[#This Row],[OrderSide]]="SELL",MIS[[#This Row],[VALUE]]-MIS[[#This Row],[LIVE_VALUE]],MIS[[#This Row],[LIVE_VALUE]]-MIS[[#This Row],[VALUE]])</f>
        <v>2467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0" t="str">
        <f>MIS[[#This Row],[TRADING SYMBOL]]</f>
        <v>SENSEX2552081500PE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XYT</v>
      </c>
      <c r="AL4740" t="str">
        <f>MIS[[#This Row],[Broker]]</f>
        <v>AR</v>
      </c>
      <c r="AM4740" t="str">
        <f>MIS[[#This Row],[ClientID]]</f>
        <v>JPF1A119</v>
      </c>
    </row>
    <row r="4741" spans="1:39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101</v>
      </c>
      <c r="AE4741">
        <f>MIS[[#This Row],[OrderAverageTradedPrice]]*MIS[[#This Row],[OrderQuantity]]</f>
        <v>19485.99999999996</v>
      </c>
      <c r="AF4741">
        <f>MIS[[#This Row],[LTP]]*MIS[[#This Row],[OrderQuantity]]</f>
        <v>12120</v>
      </c>
      <c r="AG4741">
        <f>IF(MIS[[#This Row],[OrderSide]]="SELL",MIS[[#This Row],[VALUE]]-MIS[[#This Row],[LIVE_VALUE]],MIS[[#This Row],[LIVE_VALUE]]-MIS[[#This Row],[VALUE]])</f>
        <v>7365.99999999996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1" t="str">
        <f>MIS[[#This Row],[TRADING SYMBOL]]</f>
        <v>SENSEX2552081500PE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XYT</v>
      </c>
      <c r="AL4741" t="str">
        <f>MIS[[#This Row],[Broker]]</f>
        <v>AR</v>
      </c>
      <c r="AM4741" t="str">
        <f>MIS[[#This Row],[ClientID]]</f>
        <v>JPF1A197</v>
      </c>
    </row>
    <row r="4742" spans="1:39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127.55</v>
      </c>
      <c r="AE4742">
        <f>MIS[[#This Row],[OrderAverageTradedPrice]]*MIS[[#This Row],[OrderQuantity]]</f>
        <v>35782.99999999992</v>
      </c>
      <c r="AF4742">
        <f>MIS[[#This Row],[LTP]]*MIS[[#This Row],[OrderQuantity]]</f>
        <v>30612</v>
      </c>
      <c r="AG4742">
        <f>IF(MIS[[#This Row],[OrderSide]]="SELL",MIS[[#This Row],[VALUE]]-MIS[[#This Row],[LIVE_VALUE]],MIS[[#This Row],[LIVE_VALUE]]-MIS[[#This Row],[VALUE]])</f>
        <v>5170.99999999992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2" t="str">
        <f>MIS[[#This Row],[TRADING SYMBOL]]</f>
        <v>SENSEX2552082900CE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XYT</v>
      </c>
      <c r="AL4742" t="str">
        <f>MIS[[#This Row],[Broker]]</f>
        <v>AR</v>
      </c>
      <c r="AM4742" t="str">
        <f>MIS[[#This Row],[ClientID]]</f>
        <v>JPF1A207</v>
      </c>
    </row>
    <row r="4743" spans="1:39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127.55</v>
      </c>
      <c r="AE4743">
        <f>MIS[[#This Row],[OrderAverageTradedPrice]]*MIS[[#This Row],[OrderQuantity]]</f>
        <v>8976</v>
      </c>
      <c r="AF4743">
        <f>MIS[[#This Row],[LTP]]*MIS[[#This Row],[OrderQuantity]]</f>
        <v>7653</v>
      </c>
      <c r="AG4743">
        <f>IF(MIS[[#This Row],[OrderSide]]="SELL",MIS[[#This Row],[VALUE]]-MIS[[#This Row],[LIVE_VALUE]],MIS[[#This Row],[LIVE_VALUE]]-MIS[[#This Row],[VALUE]])</f>
        <v>1323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3" t="str">
        <f>MIS[[#This Row],[TRADING SYMBOL]]</f>
        <v>SENSEX2552082900CE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XYT</v>
      </c>
      <c r="AL4743" t="str">
        <f>MIS[[#This Row],[Broker]]</f>
        <v>AR</v>
      </c>
      <c r="AM4743" t="str">
        <f>MIS[[#This Row],[ClientID]]</f>
        <v>JPF1C156</v>
      </c>
    </row>
    <row r="4744" spans="1:39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127.55</v>
      </c>
      <c r="AE4744">
        <f>MIS[[#This Row],[OrderAverageTradedPrice]]*MIS[[#This Row],[OrderQuantity]]</f>
        <v>8901</v>
      </c>
      <c r="AF4744">
        <f>MIS[[#This Row],[LTP]]*MIS[[#This Row],[OrderQuantity]]</f>
        <v>7653</v>
      </c>
      <c r="AG4744">
        <f>IF(MIS[[#This Row],[OrderSide]]="SELL",MIS[[#This Row],[VALUE]]-MIS[[#This Row],[LIVE_VALUE]],MIS[[#This Row],[LIVE_VALUE]]-MIS[[#This Row],[VALUE]])</f>
        <v>1248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4" t="str">
        <f>MIS[[#This Row],[TRADING SYMBOL]]</f>
        <v>SENSEX2552082900CE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XYT</v>
      </c>
      <c r="AL4744" t="str">
        <f>MIS[[#This Row],[Broker]]</f>
        <v>AR</v>
      </c>
      <c r="AM4744" t="str">
        <f>MIS[[#This Row],[ClientID]]</f>
        <v>JPF1H158</v>
      </c>
    </row>
    <row r="4745" spans="1:39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101</v>
      </c>
      <c r="AE4745">
        <f>MIS[[#This Row],[OrderAverageTradedPrice]]*MIS[[#This Row],[OrderQuantity]]</f>
        <v>3247</v>
      </c>
      <c r="AF4745">
        <f>MIS[[#This Row],[LTP]]*MIS[[#This Row],[OrderQuantity]]</f>
        <v>2020</v>
      </c>
      <c r="AG4745">
        <f>IF(MIS[[#This Row],[OrderSide]]="SELL",MIS[[#This Row],[VALUE]]-MIS[[#This Row],[LIVE_VALUE]],MIS[[#This Row],[LIVE_VALUE]]-MIS[[#This Row],[VALUE]])</f>
        <v>1227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5" t="str">
        <f>MIS[[#This Row],[TRADING SYMBOL]]</f>
        <v>SENSEX2552081500PE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XYT</v>
      </c>
      <c r="AL4745" t="str">
        <f>MIS[[#This Row],[Broker]]</f>
        <v>AR</v>
      </c>
      <c r="AM4745" t="str">
        <f>MIS[[#This Row],[ClientID]]</f>
        <v>JPF1L103</v>
      </c>
    </row>
    <row r="4746" spans="1:39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101</v>
      </c>
      <c r="AE4746">
        <f>MIS[[#This Row],[OrderAverageTradedPrice]]*MIS[[#This Row],[OrderQuantity]]</f>
        <v>3258</v>
      </c>
      <c r="AF4746">
        <f>MIS[[#This Row],[LTP]]*MIS[[#This Row],[OrderQuantity]]</f>
        <v>2020</v>
      </c>
      <c r="AG4746">
        <f>IF(MIS[[#This Row],[OrderSide]]="SELL",MIS[[#This Row],[VALUE]]-MIS[[#This Row],[LIVE_VALUE]],MIS[[#This Row],[LIVE_VALUE]]-MIS[[#This Row],[VALUE]])</f>
        <v>1238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6" t="str">
        <f>MIS[[#This Row],[TRADING SYMBOL]]</f>
        <v>SENSEX2552081500PE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XYT</v>
      </c>
      <c r="AL4746" t="str">
        <f>MIS[[#This Row],[Broker]]</f>
        <v>AR</v>
      </c>
      <c r="AM4746" t="str">
        <f>MIS[[#This Row],[ClientID]]</f>
        <v>JPF1P165</v>
      </c>
    </row>
    <row r="4747" spans="1:39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101</v>
      </c>
      <c r="AE4747">
        <f>MIS[[#This Row],[OrderAverageTradedPrice]]*MIS[[#This Row],[OrderQuantity]]</f>
        <v>19452.99999999996</v>
      </c>
      <c r="AF4747">
        <f>MIS[[#This Row],[LTP]]*MIS[[#This Row],[OrderQuantity]]</f>
        <v>12120</v>
      </c>
      <c r="AG4747">
        <f>IF(MIS[[#This Row],[OrderSide]]="SELL",MIS[[#This Row],[VALUE]]-MIS[[#This Row],[LIVE_VALUE]],MIS[[#This Row],[LIVE_VALUE]]-MIS[[#This Row],[VALUE]])</f>
        <v>7332.99999999996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7" t="str">
        <f>MIS[[#This Row],[TRADING SYMBOL]]</f>
        <v>SENSEX2552081500PE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XYT</v>
      </c>
      <c r="AL4747" t="str">
        <f>MIS[[#This Row],[Broker]]</f>
        <v>AR</v>
      </c>
      <c r="AM4747" t="str">
        <f>MIS[[#This Row],[ClientID]]</f>
        <v>JPF1R197</v>
      </c>
    </row>
    <row r="4748" spans="1:39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127.55</v>
      </c>
      <c r="AE4748">
        <f>MIS[[#This Row],[OrderAverageTradedPrice]]*MIS[[#This Row],[OrderQuantity]]</f>
        <v>2987</v>
      </c>
      <c r="AF4748">
        <f>MIS[[#This Row],[LTP]]*MIS[[#This Row],[OrderQuantity]]</f>
        <v>2551</v>
      </c>
      <c r="AG4748">
        <f>IF(MIS[[#This Row],[OrderSide]]="SELL",MIS[[#This Row],[VALUE]]-MIS[[#This Row],[LIVE_VALUE]],MIS[[#This Row],[LIVE_VALUE]]-MIS[[#This Row],[VALUE]])</f>
        <v>436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8" t="str">
        <f>MIS[[#This Row],[TRADING SYMBOL]]</f>
        <v>SENSEX2552082900CE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XYT</v>
      </c>
      <c r="AL4748" t="str">
        <f>MIS[[#This Row],[Broker]]</f>
        <v>AR</v>
      </c>
      <c r="AM4748" t="str">
        <f>MIS[[#This Row],[ClientID]]</f>
        <v>JPF1R205</v>
      </c>
    </row>
    <row r="4749" spans="1:39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101</v>
      </c>
      <c r="AE4749">
        <f>MIS[[#This Row],[OrderAverageTradedPrice]]*MIS[[#This Row],[OrderQuantity]]</f>
        <v>16213</v>
      </c>
      <c r="AF4749">
        <f>MIS[[#This Row],[LTP]]*MIS[[#This Row],[OrderQuantity]]</f>
        <v>10100</v>
      </c>
      <c r="AG4749">
        <f>IF(MIS[[#This Row],[OrderSide]]="SELL",MIS[[#This Row],[VALUE]]-MIS[[#This Row],[LIVE_VALUE]],MIS[[#This Row],[LIVE_VALUE]]-MIS[[#This Row],[VALUE]])</f>
        <v>6113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9" t="str">
        <f>MIS[[#This Row],[TRADING SYMBOL]]</f>
        <v>SENSEX2552081500PE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XYT</v>
      </c>
      <c r="AL4749" t="str">
        <f>MIS[[#This Row],[Broker]]</f>
        <v>AR</v>
      </c>
      <c r="AM4749" t="str">
        <f>MIS[[#This Row],[ClientID]]</f>
        <v>JPF1S132</v>
      </c>
    </row>
    <row r="4750" spans="1:39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127.55</v>
      </c>
      <c r="AE4750">
        <f>MIS[[#This Row],[OrderAverageTradedPrice]]*MIS[[#This Row],[OrderQuantity]]</f>
        <v>2989</v>
      </c>
      <c r="AF4750">
        <f>MIS[[#This Row],[LTP]]*MIS[[#This Row],[OrderQuantity]]</f>
        <v>2551</v>
      </c>
      <c r="AG4750">
        <f>IF(MIS[[#This Row],[OrderSide]]="SELL",MIS[[#This Row],[VALUE]]-MIS[[#This Row],[LIVE_VALUE]],MIS[[#This Row],[LIVE_VALUE]]-MIS[[#This Row],[VALUE]])</f>
        <v>438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0" t="str">
        <f>MIS[[#This Row],[TRADING SYMBOL]]</f>
        <v>SENSEX2552082900CE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XYT</v>
      </c>
      <c r="AL4750" t="str">
        <f>MIS[[#This Row],[Broker]]</f>
        <v>AR</v>
      </c>
      <c r="AM4750" t="str">
        <f>MIS[[#This Row],[ClientID]]</f>
        <v>JPF1S152</v>
      </c>
    </row>
    <row r="4751" spans="1:39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101</v>
      </c>
      <c r="AE4751">
        <f>MIS[[#This Row],[OrderAverageTradedPrice]]*MIS[[#This Row],[OrderQuantity]]</f>
        <v>12931</v>
      </c>
      <c r="AF4751">
        <f>MIS[[#This Row],[LTP]]*MIS[[#This Row],[OrderQuantity]]</f>
        <v>8080</v>
      </c>
      <c r="AG4751">
        <f>IF(MIS[[#This Row],[OrderSide]]="SELL",MIS[[#This Row],[VALUE]]-MIS[[#This Row],[LIVE_VALUE]],MIS[[#This Row],[LIVE_VALUE]]-MIS[[#This Row],[VALUE]])</f>
        <v>4851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1" t="str">
        <f>MIS[[#This Row],[TRADING SYMBOL]]</f>
        <v>SENSEX2552081500PE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XYT</v>
      </c>
      <c r="AL4751" t="str">
        <f>MIS[[#This Row],[Broker]]</f>
        <v>AR</v>
      </c>
      <c r="AM4751" t="str">
        <f>MIS[[#This Row],[ClientID]]</f>
        <v>JPF1S215</v>
      </c>
    </row>
    <row r="4752" spans="1:39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101</v>
      </c>
      <c r="AE4752">
        <f>MIS[[#This Row],[OrderAverageTradedPrice]]*MIS[[#This Row],[OrderQuantity]]</f>
        <v>3243</v>
      </c>
      <c r="AF4752">
        <f>MIS[[#This Row],[LTP]]*MIS[[#This Row],[OrderQuantity]]</f>
        <v>2020</v>
      </c>
      <c r="AG4752">
        <f>IF(MIS[[#This Row],[OrderSide]]="SELL",MIS[[#This Row],[VALUE]]-MIS[[#This Row],[LIVE_VALUE]],MIS[[#This Row],[LIVE_VALUE]]-MIS[[#This Row],[VALUE]])</f>
        <v>1223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2" t="str">
        <f>MIS[[#This Row],[TRADING SYMBOL]]</f>
        <v>SENSEX2552081500PE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XYT</v>
      </c>
      <c r="AL4752" t="str">
        <f>MIS[[#This Row],[Broker]]</f>
        <v>AR</v>
      </c>
      <c r="AM4752" t="str">
        <f>MIS[[#This Row],[ClientID]]</f>
        <v>JPF1S233</v>
      </c>
    </row>
    <row r="4753" spans="1:39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127.55</v>
      </c>
      <c r="AE4753">
        <f>MIS[[#This Row],[OrderAverageTradedPrice]]*MIS[[#This Row],[OrderQuantity]]</f>
        <v>2989</v>
      </c>
      <c r="AF4753">
        <f>MIS[[#This Row],[LTP]]*MIS[[#This Row],[OrderQuantity]]</f>
        <v>2551</v>
      </c>
      <c r="AG4753">
        <f>IF(MIS[[#This Row],[OrderSide]]="SELL",MIS[[#This Row],[VALUE]]-MIS[[#This Row],[LIVE_VALUE]],MIS[[#This Row],[LIVE_VALUE]]-MIS[[#This Row],[VALUE]])</f>
        <v>438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3" t="str">
        <f>MIS[[#This Row],[TRADING SYMBOL]]</f>
        <v>SENSEX2552082900CE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XYT</v>
      </c>
      <c r="AL4753" t="str">
        <f>MIS[[#This Row],[Broker]]</f>
        <v>AR</v>
      </c>
      <c r="AM4753" t="str">
        <f>MIS[[#This Row],[ClientID]]</f>
        <v>JPF1S241</v>
      </c>
    </row>
    <row r="4754" spans="1:39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101</v>
      </c>
      <c r="AE4754">
        <f>MIS[[#This Row],[OrderAverageTradedPrice]]*MIS[[#This Row],[OrderQuantity]]</f>
        <v>3254</v>
      </c>
      <c r="AF4754">
        <f>MIS[[#This Row],[LTP]]*MIS[[#This Row],[OrderQuantity]]</f>
        <v>2020</v>
      </c>
      <c r="AG4754">
        <f>IF(MIS[[#This Row],[OrderSide]]="SELL",MIS[[#This Row],[VALUE]]-MIS[[#This Row],[LIVE_VALUE]],MIS[[#This Row],[LIVE_VALUE]]-MIS[[#This Row],[VALUE]])</f>
        <v>1234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4" t="str">
        <f>MIS[[#This Row],[TRADING SYMBOL]]</f>
        <v>SENSEX2552081500PE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XYT</v>
      </c>
      <c r="AL4754" t="str">
        <f>MIS[[#This Row],[Broker]]</f>
        <v>AR</v>
      </c>
      <c r="AM4754" t="str">
        <f>MIS[[#This Row],[ClientID]]</f>
        <v>JPF1S241</v>
      </c>
    </row>
    <row r="4755" spans="1:39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101</v>
      </c>
      <c r="AE4755">
        <f>MIS[[#This Row],[OrderAverageTradedPrice]]*MIS[[#This Row],[OrderQuantity]]</f>
        <v>3240</v>
      </c>
      <c r="AF4755">
        <f>MIS[[#This Row],[LTP]]*MIS[[#This Row],[OrderQuantity]]</f>
        <v>2020</v>
      </c>
      <c r="AG4755">
        <f>IF(MIS[[#This Row],[OrderSide]]="SELL",MIS[[#This Row],[VALUE]]-MIS[[#This Row],[LIVE_VALUE]],MIS[[#This Row],[LIVE_VALUE]]-MIS[[#This Row],[VALUE]])</f>
        <v>1220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5" t="str">
        <f>MIS[[#This Row],[TRADING SYMBOL]]</f>
        <v>SENSEX2552081500PE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XYT</v>
      </c>
      <c r="AL4755" t="str">
        <f>MIS[[#This Row],[Broker]]</f>
        <v>AR</v>
      </c>
      <c r="AM4755" t="str">
        <f>MIS[[#This Row],[ClientID]]</f>
        <v>JPF1Y102</v>
      </c>
    </row>
    <row r="4756" spans="1:39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127.55</v>
      </c>
      <c r="AE4756">
        <f>MIS[[#This Row],[OrderAverageTradedPrice]]*MIS[[#This Row],[OrderQuantity]]</f>
        <v>5982</v>
      </c>
      <c r="AF4756">
        <f>MIS[[#This Row],[LTP]]*MIS[[#This Row],[OrderQuantity]]</f>
        <v>5102</v>
      </c>
      <c r="AG4756">
        <f>IF(MIS[[#This Row],[OrderSide]]="SELL",MIS[[#This Row],[VALUE]]-MIS[[#This Row],[LIVE_VALUE]],MIS[[#This Row],[LIVE_VALUE]]-MIS[[#This Row],[VALUE]])</f>
        <v>880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6" t="str">
        <f>MIS[[#This Row],[TRADING SYMBOL]]</f>
        <v>SENSEX2552082900CE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XYT</v>
      </c>
      <c r="AL4756" t="str">
        <f>MIS[[#This Row],[Broker]]</f>
        <v>AR</v>
      </c>
      <c r="AM4756" t="str">
        <f>MIS[[#This Row],[ClientID]]</f>
        <v>JPS10M103</v>
      </c>
    </row>
    <row r="4757" spans="1:39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127.55</v>
      </c>
      <c r="AE4757">
        <f>MIS[[#This Row],[OrderAverageTradedPrice]]*MIS[[#This Row],[OrderQuantity]]</f>
        <v>2994</v>
      </c>
      <c r="AF4757">
        <f>MIS[[#This Row],[LTP]]*MIS[[#This Row],[OrderQuantity]]</f>
        <v>2551</v>
      </c>
      <c r="AG4757">
        <f>IF(MIS[[#This Row],[OrderSide]]="SELL",MIS[[#This Row],[VALUE]]-MIS[[#This Row],[LIVE_VALUE]],MIS[[#This Row],[LIVE_VALUE]]-MIS[[#This Row],[VALUE]])</f>
        <v>443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7" t="str">
        <f>MIS[[#This Row],[TRADING SYMBOL]]</f>
        <v>SENSEX2552082900CE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XYT</v>
      </c>
      <c r="AL4757" t="str">
        <f>MIS[[#This Row],[Broker]]</f>
        <v>MO</v>
      </c>
      <c r="AM4757" t="str">
        <f>MIS[[#This Row],[ClientID]]</f>
        <v>OMDLAS1234</v>
      </c>
    </row>
    <row r="4758" spans="1:39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101</v>
      </c>
      <c r="AE4758">
        <f>MIS[[#This Row],[OrderAverageTradedPrice]]*MIS[[#This Row],[OrderQuantity]]</f>
        <v>3244</v>
      </c>
      <c r="AF4758">
        <f>MIS[[#This Row],[LTP]]*MIS[[#This Row],[OrderQuantity]]</f>
        <v>2020</v>
      </c>
      <c r="AG4758">
        <f>IF(MIS[[#This Row],[OrderSide]]="SELL",MIS[[#This Row],[VALUE]]-MIS[[#This Row],[LIVE_VALUE]],MIS[[#This Row],[LIVE_VALUE]]-MIS[[#This Row],[VALUE]])</f>
        <v>1224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8" t="str">
        <f>MIS[[#This Row],[TRADING SYMBOL]]</f>
        <v>SENSEX2552081500PE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XYT</v>
      </c>
      <c r="AL4758" t="str">
        <f>MIS[[#This Row],[Broker]]</f>
        <v>MO</v>
      </c>
      <c r="AM4758" t="str">
        <f>MIS[[#This Row],[ClientID]]</f>
        <v>OMDLAS1234</v>
      </c>
    </row>
    <row r="4759" spans="1:39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127.55</v>
      </c>
      <c r="AE4759">
        <f>MIS[[#This Row],[OrderAverageTradedPrice]]*MIS[[#This Row],[OrderQuantity]]</f>
        <v>5982</v>
      </c>
      <c r="AF4759">
        <f>MIS[[#This Row],[LTP]]*MIS[[#This Row],[OrderQuantity]]</f>
        <v>5102</v>
      </c>
      <c r="AG4759">
        <f>IF(MIS[[#This Row],[OrderSide]]="SELL",MIS[[#This Row],[VALUE]]-MIS[[#This Row],[LIVE_VALUE]],MIS[[#This Row],[LIVE_VALUE]]-MIS[[#This Row],[VALUE]])</f>
        <v>880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9" t="str">
        <f>MIS[[#This Row],[TRADING SYMBOL]]</f>
        <v>SENSEX2552082900CE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XYT</v>
      </c>
      <c r="AL4759" t="str">
        <f>MIS[[#This Row],[Broker]]</f>
        <v>TGL</v>
      </c>
      <c r="AM4759" t="str">
        <f>MIS[[#This Row],[ClientID]]</f>
        <v>TGL05</v>
      </c>
    </row>
    <row r="4760" spans="1:39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101</v>
      </c>
      <c r="AE4760">
        <f>MIS[[#This Row],[OrderAverageTradedPrice]]*MIS[[#This Row],[OrderQuantity]]</f>
        <v>3221</v>
      </c>
      <c r="AF4760">
        <f>MIS[[#This Row],[LTP]]*MIS[[#This Row],[OrderQuantity]]</f>
        <v>2020</v>
      </c>
      <c r="AG4760">
        <f>IF(MIS[[#This Row],[OrderSide]]="SELL",MIS[[#This Row],[VALUE]]-MIS[[#This Row],[LIVE_VALUE]],MIS[[#This Row],[LIVE_VALUE]]-MIS[[#This Row],[VALUE]])</f>
        <v>1201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0" t="str">
        <f>MIS[[#This Row],[TRADING SYMBOL]]</f>
        <v>SENSEX2552081500PE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XYT</v>
      </c>
      <c r="AL4760" t="str">
        <f>MIS[[#This Row],[Broker]]</f>
        <v>AR</v>
      </c>
      <c r="AM4760" t="str">
        <f>MIS[[#This Row],[ClientID]]</f>
        <v>GDL1R112</v>
      </c>
    </row>
    <row r="4761" spans="1:39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101</v>
      </c>
      <c r="AE4761">
        <f>MIS[[#This Row],[OrderAverageTradedPrice]]*MIS[[#This Row],[OrderQuantity]]</f>
        <v>3216</v>
      </c>
      <c r="AF4761">
        <f>MIS[[#This Row],[LTP]]*MIS[[#This Row],[OrderQuantity]]</f>
        <v>2020</v>
      </c>
      <c r="AG4761">
        <f>IF(MIS[[#This Row],[OrderSide]]="SELL",MIS[[#This Row],[VALUE]]-MIS[[#This Row],[LIVE_VALUE]],MIS[[#This Row],[LIVE_VALUE]]-MIS[[#This Row],[VALUE]])</f>
        <v>1196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1" t="str">
        <f>MIS[[#This Row],[TRADING SYMBOL]]</f>
        <v>SENSEX2552081500PE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XYT</v>
      </c>
      <c r="AL4761" t="str">
        <f>MIS[[#This Row],[Broker]]</f>
        <v>AR</v>
      </c>
      <c r="AM4761" t="str">
        <f>MIS[[#This Row],[ClientID]]</f>
        <v>GDLC2R124</v>
      </c>
    </row>
    <row r="4762" spans="1:39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101</v>
      </c>
      <c r="AE4762">
        <f>MIS[[#This Row],[OrderAverageTradedPrice]]*MIS[[#This Row],[OrderQuantity]]</f>
        <v>12879</v>
      </c>
      <c r="AF4762">
        <f>MIS[[#This Row],[LTP]]*MIS[[#This Row],[OrderQuantity]]</f>
        <v>8080</v>
      </c>
      <c r="AG4762">
        <f>IF(MIS[[#This Row],[OrderSide]]="SELL",MIS[[#This Row],[VALUE]]-MIS[[#This Row],[LIVE_VALUE]],MIS[[#This Row],[LIVE_VALUE]]-MIS[[#This Row],[VALUE]])</f>
        <v>4799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2" t="str">
        <f>MIS[[#This Row],[TRADING SYMBOL]]</f>
        <v>SENSEX2552081500PE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XYT</v>
      </c>
      <c r="AL4762" t="str">
        <f>MIS[[#This Row],[Broker]]</f>
        <v>AR</v>
      </c>
      <c r="AM4762" t="str">
        <f>MIS[[#This Row],[ClientID]]</f>
        <v>GDLP1S332</v>
      </c>
    </row>
    <row r="4763" spans="1:39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127.55</v>
      </c>
      <c r="AE4763">
        <f>MIS[[#This Row],[OrderAverageTradedPrice]]*MIS[[#This Row],[OrderQuantity]]</f>
        <v>2973</v>
      </c>
      <c r="AF4763">
        <f>MIS[[#This Row],[LTP]]*MIS[[#This Row],[OrderQuantity]]</f>
        <v>2551</v>
      </c>
      <c r="AG4763">
        <f>IF(MIS[[#This Row],[OrderSide]]="SELL",MIS[[#This Row],[VALUE]]-MIS[[#This Row],[LIVE_VALUE]],MIS[[#This Row],[LIVE_VALUE]]-MIS[[#This Row],[VALUE]])</f>
        <v>422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3" t="str">
        <f>MIS[[#This Row],[TRADING SYMBOL]]</f>
        <v>SENSEX2552082900CE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XYT</v>
      </c>
      <c r="AL4763" t="str">
        <f>MIS[[#This Row],[Broker]]</f>
        <v>AR</v>
      </c>
      <c r="AM4763" t="str">
        <f>MIS[[#This Row],[ClientID]]</f>
        <v>GKOHNA327</v>
      </c>
    </row>
    <row r="4764" spans="1:39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127.55</v>
      </c>
      <c r="AE4764">
        <f>MIS[[#This Row],[OrderAverageTradedPrice]]*MIS[[#This Row],[OrderQuantity]]</f>
        <v>2955</v>
      </c>
      <c r="AF4764">
        <f>MIS[[#This Row],[LTP]]*MIS[[#This Row],[OrderQuantity]]</f>
        <v>2551</v>
      </c>
      <c r="AG4764">
        <f>IF(MIS[[#This Row],[OrderSide]]="SELL",MIS[[#This Row],[VALUE]]-MIS[[#This Row],[LIVE_VALUE]],MIS[[#This Row],[LIVE_VALUE]]-MIS[[#This Row],[VALUE]])</f>
        <v>404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4" t="str">
        <f>MIS[[#This Row],[TRADING SYMBOL]]</f>
        <v>SENSEX2552082900CE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XYT</v>
      </c>
      <c r="AL4764" t="str">
        <f>MIS[[#This Row],[Broker]]</f>
        <v>AR</v>
      </c>
      <c r="AM4764" t="str">
        <f>MIS[[#This Row],[ClientID]]</f>
        <v>HOT133</v>
      </c>
    </row>
    <row r="4765" spans="1:39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101</v>
      </c>
      <c r="AE4765">
        <f>MIS[[#This Row],[OrderAverageTradedPrice]]*MIS[[#This Row],[OrderQuantity]]</f>
        <v>3207</v>
      </c>
      <c r="AF4765">
        <f>MIS[[#This Row],[LTP]]*MIS[[#This Row],[OrderQuantity]]</f>
        <v>2020</v>
      </c>
      <c r="AG4765">
        <f>IF(MIS[[#This Row],[OrderSide]]="SELL",MIS[[#This Row],[VALUE]]-MIS[[#This Row],[LIVE_VALUE]],MIS[[#This Row],[LIVE_VALUE]]-MIS[[#This Row],[VALUE]])</f>
        <v>1187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5" t="str">
        <f>MIS[[#This Row],[TRADING SYMBOL]]</f>
        <v>SENSEX2552081500PE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XYT</v>
      </c>
      <c r="AL4765" t="str">
        <f>MIS[[#This Row],[Broker]]</f>
        <v>AR</v>
      </c>
      <c r="AM4765" t="str">
        <f>MIS[[#This Row],[ClientID]]</f>
        <v>HOT133</v>
      </c>
    </row>
    <row r="4766" spans="1:39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101</v>
      </c>
      <c r="AE4766">
        <f>MIS[[#This Row],[OrderAverageTradedPrice]]*MIS[[#This Row],[OrderQuantity]]</f>
        <v>3259</v>
      </c>
      <c r="AF4766">
        <f>MIS[[#This Row],[LTP]]*MIS[[#This Row],[OrderQuantity]]</f>
        <v>2020</v>
      </c>
      <c r="AG4766">
        <f>IF(MIS[[#This Row],[OrderSide]]="SELL",MIS[[#This Row],[VALUE]]-MIS[[#This Row],[LIVE_VALUE]],MIS[[#This Row],[LIVE_VALUE]]-MIS[[#This Row],[VALUE]])</f>
        <v>1239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6" t="str">
        <f>MIS[[#This Row],[TRADING SYMBOL]]</f>
        <v>SENSEX2552081500PE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XYT</v>
      </c>
      <c r="AL4766" t="str">
        <f>MIS[[#This Row],[Broker]]</f>
        <v>AR</v>
      </c>
      <c r="AM4766" t="str">
        <f>MIS[[#This Row],[ClientID]]</f>
        <v>HYD5K129</v>
      </c>
    </row>
    <row r="4767" spans="1:39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127.55</v>
      </c>
      <c r="AE4767">
        <f>MIS[[#This Row],[OrderAverageTradedPrice]]*MIS[[#This Row],[OrderQuantity]]</f>
        <v>2970</v>
      </c>
      <c r="AF4767">
        <f>MIS[[#This Row],[LTP]]*MIS[[#This Row],[OrderQuantity]]</f>
        <v>2551</v>
      </c>
      <c r="AG4767">
        <f>IF(MIS[[#This Row],[OrderSide]]="SELL",MIS[[#This Row],[VALUE]]-MIS[[#This Row],[LIVE_VALUE]],MIS[[#This Row],[LIVE_VALUE]]-MIS[[#This Row],[VALUE]])</f>
        <v>419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7" t="str">
        <f>MIS[[#This Row],[TRADING SYMBOL]]</f>
        <v>SENSEX2552082900CE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XYT</v>
      </c>
      <c r="AL4767" t="str">
        <f>MIS[[#This Row],[Broker]]</f>
        <v>AR</v>
      </c>
      <c r="AM4767" t="str">
        <f>MIS[[#This Row],[ClientID]]</f>
        <v>JPA1043</v>
      </c>
    </row>
    <row r="4768" spans="1:39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127.55</v>
      </c>
      <c r="AE4768">
        <f>MIS[[#This Row],[OrderAverageTradedPrice]]*MIS[[#This Row],[OrderQuantity]]</f>
        <v>2962</v>
      </c>
      <c r="AF4768">
        <f>MIS[[#This Row],[LTP]]*MIS[[#This Row],[OrderQuantity]]</f>
        <v>2551</v>
      </c>
      <c r="AG4768">
        <f>IF(MIS[[#This Row],[OrderSide]]="SELL",MIS[[#This Row],[VALUE]]-MIS[[#This Row],[LIVE_VALUE]],MIS[[#This Row],[LIVE_VALUE]]-MIS[[#This Row],[VALUE]])</f>
        <v>411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8" t="str">
        <f>MIS[[#This Row],[TRADING SYMBOL]]</f>
        <v>SENSEX2552082900CE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XYT</v>
      </c>
      <c r="AL4768" t="str">
        <f>MIS[[#This Row],[Broker]]</f>
        <v>AR</v>
      </c>
      <c r="AM4768" t="str">
        <f>MIS[[#This Row],[ClientID]]</f>
        <v>JPF1A121</v>
      </c>
    </row>
    <row r="4769" spans="1:39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101</v>
      </c>
      <c r="AE4769">
        <f>MIS[[#This Row],[OrderAverageTradedPrice]]*MIS[[#This Row],[OrderQuantity]]</f>
        <v>3215</v>
      </c>
      <c r="AF4769">
        <f>MIS[[#This Row],[LTP]]*MIS[[#This Row],[OrderQuantity]]</f>
        <v>2020</v>
      </c>
      <c r="AG4769">
        <f>IF(MIS[[#This Row],[OrderSide]]="SELL",MIS[[#This Row],[VALUE]]-MIS[[#This Row],[LIVE_VALUE]],MIS[[#This Row],[LIVE_VALUE]]-MIS[[#This Row],[VALUE]])</f>
        <v>1195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9" t="str">
        <f>MIS[[#This Row],[TRADING SYMBOL]]</f>
        <v>SENSEX2552081500PE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XYT</v>
      </c>
      <c r="AL4769" t="str">
        <f>MIS[[#This Row],[Broker]]</f>
        <v>AR</v>
      </c>
      <c r="AM4769" t="str">
        <f>MIS[[#This Row],[ClientID]]</f>
        <v>JPF1A121</v>
      </c>
    </row>
    <row r="4770" spans="1:39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101</v>
      </c>
      <c r="AE4770">
        <f>MIS[[#This Row],[OrderAverageTradedPrice]]*MIS[[#This Row],[OrderQuantity]]</f>
        <v>38998.99999999992</v>
      </c>
      <c r="AF4770">
        <f>MIS[[#This Row],[LTP]]*MIS[[#This Row],[OrderQuantity]]</f>
        <v>24240</v>
      </c>
      <c r="AG4770">
        <f>IF(MIS[[#This Row],[OrderSide]]="SELL",MIS[[#This Row],[VALUE]]-MIS[[#This Row],[LIVE_VALUE]],MIS[[#This Row],[LIVE_VALUE]]-MIS[[#This Row],[VALUE]])</f>
        <v>14758.99999999992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0" t="str">
        <f>MIS[[#This Row],[TRADING SYMBOL]]</f>
        <v>SENSEX2552081500PE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XYT</v>
      </c>
      <c r="AL4770" t="str">
        <f>MIS[[#This Row],[Broker]]</f>
        <v>AR</v>
      </c>
      <c r="AM4770" t="str">
        <f>MIS[[#This Row],[ClientID]]</f>
        <v>JPF1A207</v>
      </c>
    </row>
    <row r="4771" spans="1:39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101</v>
      </c>
      <c r="AE4771">
        <f>MIS[[#This Row],[OrderAverageTradedPrice]]*MIS[[#This Row],[OrderQuantity]]</f>
        <v>9664.99999999998</v>
      </c>
      <c r="AF4771">
        <f>MIS[[#This Row],[LTP]]*MIS[[#This Row],[OrderQuantity]]</f>
        <v>6060</v>
      </c>
      <c r="AG4771">
        <f>IF(MIS[[#This Row],[OrderSide]]="SELL",MIS[[#This Row],[VALUE]]-MIS[[#This Row],[LIVE_VALUE]],MIS[[#This Row],[LIVE_VALUE]]-MIS[[#This Row],[VALUE]])</f>
        <v>3604.99999999998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1" t="str">
        <f>MIS[[#This Row],[TRADING SYMBOL]]</f>
        <v>SENSEX2552081500PE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XYT</v>
      </c>
      <c r="AL4771" t="str">
        <f>MIS[[#This Row],[Broker]]</f>
        <v>AR</v>
      </c>
      <c r="AM4771" t="str">
        <f>MIS[[#This Row],[ClientID]]</f>
        <v>JPF1C156</v>
      </c>
    </row>
    <row r="4772" spans="1:39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127.55</v>
      </c>
      <c r="AE4772">
        <f>MIS[[#This Row],[OrderAverageTradedPrice]]*MIS[[#This Row],[OrderQuantity]]</f>
        <v>2956</v>
      </c>
      <c r="AF4772">
        <f>MIS[[#This Row],[LTP]]*MIS[[#This Row],[OrderQuantity]]</f>
        <v>2551</v>
      </c>
      <c r="AG4772">
        <f>IF(MIS[[#This Row],[OrderSide]]="SELL",MIS[[#This Row],[VALUE]]-MIS[[#This Row],[LIVE_VALUE]],MIS[[#This Row],[LIVE_VALUE]]-MIS[[#This Row],[VALUE]])</f>
        <v>405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2" t="str">
        <f>MIS[[#This Row],[TRADING SYMBOL]]</f>
        <v>SENSEX2552082900CE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XYT</v>
      </c>
      <c r="AL4772" t="str">
        <f>MIS[[#This Row],[Broker]]</f>
        <v>AR</v>
      </c>
      <c r="AM4772" t="str">
        <f>MIS[[#This Row],[ClientID]]</f>
        <v>JPF1G159</v>
      </c>
    </row>
    <row r="4773" spans="1:39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101</v>
      </c>
      <c r="AE4773">
        <f>MIS[[#This Row],[OrderAverageTradedPrice]]*MIS[[#This Row],[OrderQuantity]]</f>
        <v>3214</v>
      </c>
      <c r="AF4773">
        <f>MIS[[#This Row],[LTP]]*MIS[[#This Row],[OrderQuantity]]</f>
        <v>2020</v>
      </c>
      <c r="AG4773">
        <f>IF(MIS[[#This Row],[OrderSide]]="SELL",MIS[[#This Row],[VALUE]]-MIS[[#This Row],[LIVE_VALUE]],MIS[[#This Row],[LIVE_VALUE]]-MIS[[#This Row],[VALUE]])</f>
        <v>1194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3" t="str">
        <f>MIS[[#This Row],[TRADING SYMBOL]]</f>
        <v>SENSEX2552081500PE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XYT</v>
      </c>
      <c r="AL4773" t="str">
        <f>MIS[[#This Row],[Broker]]</f>
        <v>AR</v>
      </c>
      <c r="AM4773" t="str">
        <f>MIS[[#This Row],[ClientID]]</f>
        <v>JPF1G159</v>
      </c>
    </row>
    <row r="4774" spans="1:39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101</v>
      </c>
      <c r="AE4774">
        <f>MIS[[#This Row],[OrderAverageTradedPrice]]*MIS[[#This Row],[OrderQuantity]]</f>
        <v>9685.99999999998</v>
      </c>
      <c r="AF4774">
        <f>MIS[[#This Row],[LTP]]*MIS[[#This Row],[OrderQuantity]]</f>
        <v>6060</v>
      </c>
      <c r="AG4774">
        <f>IF(MIS[[#This Row],[OrderSide]]="SELL",MIS[[#This Row],[VALUE]]-MIS[[#This Row],[LIVE_VALUE]],MIS[[#This Row],[LIVE_VALUE]]-MIS[[#This Row],[VALUE]])</f>
        <v>3625.99999999998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4" t="str">
        <f>MIS[[#This Row],[TRADING SYMBOL]]</f>
        <v>SENSEX2552081500PE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XYT</v>
      </c>
      <c r="AL4774" t="str">
        <f>MIS[[#This Row],[Broker]]</f>
        <v>AR</v>
      </c>
      <c r="AM4774" t="str">
        <f>MIS[[#This Row],[ClientID]]</f>
        <v>JPF1H158</v>
      </c>
    </row>
    <row r="4775" spans="1:39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127.55</v>
      </c>
      <c r="AE4775">
        <f>MIS[[#This Row],[OrderAverageTradedPrice]]*MIS[[#This Row],[OrderQuantity]]</f>
        <v>2952</v>
      </c>
      <c r="AF4775">
        <f>MIS[[#This Row],[LTP]]*MIS[[#This Row],[OrderQuantity]]</f>
        <v>2551</v>
      </c>
      <c r="AG4775">
        <f>IF(MIS[[#This Row],[OrderSide]]="SELL",MIS[[#This Row],[VALUE]]-MIS[[#This Row],[LIVE_VALUE]],MIS[[#This Row],[LIVE_VALUE]]-MIS[[#This Row],[VALUE]])</f>
        <v>401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5" t="str">
        <f>MIS[[#This Row],[TRADING SYMBOL]]</f>
        <v>SENSEX2552082900CE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XYT</v>
      </c>
      <c r="AL4775" t="str">
        <f>MIS[[#This Row],[Broker]]</f>
        <v>AR</v>
      </c>
      <c r="AM4775" t="str">
        <f>MIS[[#This Row],[ClientID]]</f>
        <v>JPF1K172</v>
      </c>
    </row>
    <row r="4776" spans="1:39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101</v>
      </c>
      <c r="AE4776">
        <f>MIS[[#This Row],[OrderAverageTradedPrice]]*MIS[[#This Row],[OrderQuantity]]</f>
        <v>3212</v>
      </c>
      <c r="AF4776">
        <f>MIS[[#This Row],[LTP]]*MIS[[#This Row],[OrderQuantity]]</f>
        <v>2020</v>
      </c>
      <c r="AG4776">
        <f>IF(MIS[[#This Row],[OrderSide]]="SELL",MIS[[#This Row],[VALUE]]-MIS[[#This Row],[LIVE_VALUE]],MIS[[#This Row],[LIVE_VALUE]]-MIS[[#This Row],[VALUE]])</f>
        <v>1192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6" t="str">
        <f>MIS[[#This Row],[TRADING SYMBOL]]</f>
        <v>SENSEX2552081500PE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XYT</v>
      </c>
      <c r="AL4776" t="str">
        <f>MIS[[#This Row],[Broker]]</f>
        <v>AR</v>
      </c>
      <c r="AM4776" t="str">
        <f>MIS[[#This Row],[ClientID]]</f>
        <v>JPF1K172</v>
      </c>
    </row>
    <row r="4777" spans="1:39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127.55</v>
      </c>
      <c r="AE4777">
        <f>MIS[[#This Row],[OrderAverageTradedPrice]]*MIS[[#This Row],[OrderQuantity]]</f>
        <v>2970</v>
      </c>
      <c r="AF4777">
        <f>MIS[[#This Row],[LTP]]*MIS[[#This Row],[OrderQuantity]]</f>
        <v>2551</v>
      </c>
      <c r="AG4777">
        <f>IF(MIS[[#This Row],[OrderSide]]="SELL",MIS[[#This Row],[VALUE]]-MIS[[#This Row],[LIVE_VALUE]],MIS[[#This Row],[LIVE_VALUE]]-MIS[[#This Row],[VALUE]])</f>
        <v>419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7" t="str">
        <f>MIS[[#This Row],[TRADING SYMBOL]]</f>
        <v>SENSEX2552082900CE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XYT</v>
      </c>
      <c r="AL4777" t="str">
        <f>MIS[[#This Row],[Broker]]</f>
        <v>AR</v>
      </c>
      <c r="AM4777" t="str">
        <f>MIS[[#This Row],[ClientID]]</f>
        <v>JPF1M174</v>
      </c>
    </row>
    <row r="4778" spans="1:39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127.55</v>
      </c>
      <c r="AE4778">
        <f>MIS[[#This Row],[OrderAverageTradedPrice]]*MIS[[#This Row],[OrderQuantity]]</f>
        <v>8883</v>
      </c>
      <c r="AF4778">
        <f>MIS[[#This Row],[LTP]]*MIS[[#This Row],[OrderQuantity]]</f>
        <v>7653</v>
      </c>
      <c r="AG4778">
        <f>IF(MIS[[#This Row],[OrderSide]]="SELL",MIS[[#This Row],[VALUE]]-MIS[[#This Row],[LIVE_VALUE]],MIS[[#This Row],[LIVE_VALUE]]-MIS[[#This Row],[VALUE]])</f>
        <v>1230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8" t="str">
        <f>MIS[[#This Row],[TRADING SYMBOL]]</f>
        <v>SENSEX2552082900CE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XYT</v>
      </c>
      <c r="AL4778" t="str">
        <f>MIS[[#This Row],[Broker]]</f>
        <v>AR</v>
      </c>
      <c r="AM4778" t="str">
        <f>MIS[[#This Row],[ClientID]]</f>
        <v>JPF1M176</v>
      </c>
    </row>
    <row r="4779" spans="1:39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127.55</v>
      </c>
      <c r="AE4779">
        <f>MIS[[#This Row],[OrderAverageTradedPrice]]*MIS[[#This Row],[OrderQuantity]]</f>
        <v>8919</v>
      </c>
      <c r="AF4779">
        <f>MIS[[#This Row],[LTP]]*MIS[[#This Row],[OrderQuantity]]</f>
        <v>7653</v>
      </c>
      <c r="AG4779">
        <f>IF(MIS[[#This Row],[OrderSide]]="SELL",MIS[[#This Row],[VALUE]]-MIS[[#This Row],[LIVE_VALUE]],MIS[[#This Row],[LIVE_VALUE]]-MIS[[#This Row],[VALUE]])</f>
        <v>1266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9" t="str">
        <f>MIS[[#This Row],[TRADING SYMBOL]]</f>
        <v>SENSEX2552082900CE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XYT</v>
      </c>
      <c r="AL4779" t="str">
        <f>MIS[[#This Row],[Broker]]</f>
        <v>AR</v>
      </c>
      <c r="AM4779" t="str">
        <f>MIS[[#This Row],[ClientID]]</f>
        <v>JPF1N117</v>
      </c>
    </row>
    <row r="4780" spans="1:39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127.55</v>
      </c>
      <c r="AE4780">
        <f>MIS[[#This Row],[OrderAverageTradedPrice]]*MIS[[#This Row],[OrderQuantity]]</f>
        <v>23612</v>
      </c>
      <c r="AF4780">
        <f>MIS[[#This Row],[LTP]]*MIS[[#This Row],[OrderQuantity]]</f>
        <v>20408</v>
      </c>
      <c r="AG4780">
        <f>IF(MIS[[#This Row],[OrderSide]]="SELL",MIS[[#This Row],[VALUE]]-MIS[[#This Row],[LIVE_VALUE]],MIS[[#This Row],[LIVE_VALUE]]-MIS[[#This Row],[VALUE]])</f>
        <v>3204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0" t="str">
        <f>MIS[[#This Row],[TRADING SYMBOL]]</f>
        <v>SENSEX2552082900CE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XYT</v>
      </c>
      <c r="AL4780" t="str">
        <f>MIS[[#This Row],[Broker]]</f>
        <v>AR</v>
      </c>
      <c r="AM4780" t="str">
        <f>MIS[[#This Row],[ClientID]]</f>
        <v>JPF1N172</v>
      </c>
    </row>
    <row r="4781" spans="1:39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101</v>
      </c>
      <c r="AE4781">
        <f>MIS[[#This Row],[OrderAverageTradedPrice]]*MIS[[#This Row],[OrderQuantity]]</f>
        <v>25721</v>
      </c>
      <c r="AF4781">
        <f>MIS[[#This Row],[LTP]]*MIS[[#This Row],[OrderQuantity]]</f>
        <v>16160</v>
      </c>
      <c r="AG4781">
        <f>IF(MIS[[#This Row],[OrderSide]]="SELL",MIS[[#This Row],[VALUE]]-MIS[[#This Row],[LIVE_VALUE]],MIS[[#This Row],[LIVE_VALUE]]-MIS[[#This Row],[VALUE]])</f>
        <v>9561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1" t="str">
        <f>MIS[[#This Row],[TRADING SYMBOL]]</f>
        <v>SENSEX2552081500PE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XYT</v>
      </c>
      <c r="AL4781" t="str">
        <f>MIS[[#This Row],[Broker]]</f>
        <v>AR</v>
      </c>
      <c r="AM4781" t="str">
        <f>MIS[[#This Row],[ClientID]]</f>
        <v>JPF1N172</v>
      </c>
    </row>
    <row r="4782" spans="1:39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127.55</v>
      </c>
      <c r="AE4782">
        <f>MIS[[#This Row],[OrderAverageTradedPrice]]*MIS[[#This Row],[OrderQuantity]]</f>
        <v>5940</v>
      </c>
      <c r="AF4782">
        <f>MIS[[#This Row],[LTP]]*MIS[[#This Row],[OrderQuantity]]</f>
        <v>5102</v>
      </c>
      <c r="AG4782">
        <f>IF(MIS[[#This Row],[OrderSide]]="SELL",MIS[[#This Row],[VALUE]]-MIS[[#This Row],[LIVE_VALUE]],MIS[[#This Row],[LIVE_VALUE]]-MIS[[#This Row],[VALUE]])</f>
        <v>838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2" t="str">
        <f>MIS[[#This Row],[TRADING SYMBOL]]</f>
        <v>SENSEX2552082900CE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XYT</v>
      </c>
      <c r="AL4782" t="str">
        <f>MIS[[#This Row],[Broker]]</f>
        <v>AR</v>
      </c>
      <c r="AM4782" t="str">
        <f>MIS[[#This Row],[ClientID]]</f>
        <v>JPF1R193</v>
      </c>
    </row>
    <row r="4783" spans="1:39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127.55</v>
      </c>
      <c r="AE4783">
        <f>MIS[[#This Row],[OrderAverageTradedPrice]]*MIS[[#This Row],[OrderQuantity]]</f>
        <v>2970</v>
      </c>
      <c r="AF4783">
        <f>MIS[[#This Row],[LTP]]*MIS[[#This Row],[OrderQuantity]]</f>
        <v>2551</v>
      </c>
      <c r="AG4783">
        <f>IF(MIS[[#This Row],[OrderSide]]="SELL",MIS[[#This Row],[VALUE]]-MIS[[#This Row],[LIVE_VALUE]],MIS[[#This Row],[LIVE_VALUE]]-MIS[[#This Row],[VALUE]])</f>
        <v>419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3" t="str">
        <f>MIS[[#This Row],[TRADING SYMBOL]]</f>
        <v>SENSEX2552082900CE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XYT</v>
      </c>
      <c r="AL4783" t="str">
        <f>MIS[[#This Row],[Broker]]</f>
        <v>AR</v>
      </c>
      <c r="AM4783" t="str">
        <f>MIS[[#This Row],[ClientID]]</f>
        <v>JPF1R194</v>
      </c>
    </row>
    <row r="4784" spans="1:39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101</v>
      </c>
      <c r="AE4784">
        <f>MIS[[#This Row],[OrderAverageTradedPrice]]*MIS[[#This Row],[OrderQuantity]]</f>
        <v>3259</v>
      </c>
      <c r="AF4784">
        <f>MIS[[#This Row],[LTP]]*MIS[[#This Row],[OrderQuantity]]</f>
        <v>2020</v>
      </c>
      <c r="AG4784">
        <f>IF(MIS[[#This Row],[OrderSide]]="SELL",MIS[[#This Row],[VALUE]]-MIS[[#This Row],[LIVE_VALUE]],MIS[[#This Row],[LIVE_VALUE]]-MIS[[#This Row],[VALUE]])</f>
        <v>1239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4" t="str">
        <f>MIS[[#This Row],[TRADING SYMBOL]]</f>
        <v>SENSEX2552081500PE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XYT</v>
      </c>
      <c r="AL4784" t="str">
        <f>MIS[[#This Row],[Broker]]</f>
        <v>AR</v>
      </c>
      <c r="AM4784" t="str">
        <f>MIS[[#This Row],[ClientID]]</f>
        <v>JPF1R205</v>
      </c>
    </row>
    <row r="4785" spans="1:39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101</v>
      </c>
      <c r="AE4785">
        <f>MIS[[#This Row],[OrderAverageTradedPrice]]*MIS[[#This Row],[OrderQuantity]]</f>
        <v>3222</v>
      </c>
      <c r="AF4785">
        <f>MIS[[#This Row],[LTP]]*MIS[[#This Row],[OrderQuantity]]</f>
        <v>2020</v>
      </c>
      <c r="AG4785">
        <f>IF(MIS[[#This Row],[OrderSide]]="SELL",MIS[[#This Row],[VALUE]]-MIS[[#This Row],[LIVE_VALUE]],MIS[[#This Row],[LIVE_VALUE]]-MIS[[#This Row],[VALUE]])</f>
        <v>1202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5" t="str">
        <f>MIS[[#This Row],[TRADING SYMBOL]]</f>
        <v>SENSEX2552081500PE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XYT</v>
      </c>
      <c r="AL4785" t="str">
        <f>MIS[[#This Row],[Broker]]</f>
        <v>AR</v>
      </c>
      <c r="AM4785" t="str">
        <f>MIS[[#This Row],[ClientID]]</f>
        <v>JPF1S152</v>
      </c>
    </row>
    <row r="4786" spans="1:39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127.55</v>
      </c>
      <c r="AE4786">
        <f>MIS[[#This Row],[OrderAverageTradedPrice]]*MIS[[#This Row],[OrderQuantity]]</f>
        <v>2969</v>
      </c>
      <c r="AF4786">
        <f>MIS[[#This Row],[LTP]]*MIS[[#This Row],[OrderQuantity]]</f>
        <v>2551</v>
      </c>
      <c r="AG4786">
        <f>IF(MIS[[#This Row],[OrderSide]]="SELL",MIS[[#This Row],[VALUE]]-MIS[[#This Row],[LIVE_VALUE]],MIS[[#This Row],[LIVE_VALUE]]-MIS[[#This Row],[VALUE]])</f>
        <v>418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6" t="str">
        <f>MIS[[#This Row],[TRADING SYMBOL]]</f>
        <v>SENSEX2552082900CE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XYT</v>
      </c>
      <c r="AL4786" t="str">
        <f>MIS[[#This Row],[Broker]]</f>
        <v>AR</v>
      </c>
      <c r="AM4786" t="str">
        <f>MIS[[#This Row],[ClientID]]</f>
        <v>JPF1S210</v>
      </c>
    </row>
    <row r="4787" spans="1:39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127.55</v>
      </c>
      <c r="AE4787">
        <f>MIS[[#This Row],[OrderAverageTradedPrice]]*MIS[[#This Row],[OrderQuantity]]</f>
        <v>2969</v>
      </c>
      <c r="AF4787">
        <f>MIS[[#This Row],[LTP]]*MIS[[#This Row],[OrderQuantity]]</f>
        <v>2551</v>
      </c>
      <c r="AG4787">
        <f>IF(MIS[[#This Row],[OrderSide]]="SELL",MIS[[#This Row],[VALUE]]-MIS[[#This Row],[LIVE_VALUE]],MIS[[#This Row],[LIVE_VALUE]]-MIS[[#This Row],[VALUE]])</f>
        <v>418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7" t="str">
        <f>MIS[[#This Row],[TRADING SYMBOL]]</f>
        <v>SENSEX2552082900CE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XYT</v>
      </c>
      <c r="AL4787" t="str">
        <f>MIS[[#This Row],[Broker]]</f>
        <v>AR</v>
      </c>
      <c r="AM4787" t="str">
        <f>MIS[[#This Row],[ClientID]]</f>
        <v>JPP690</v>
      </c>
    </row>
    <row r="4788" spans="1:39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127.55</v>
      </c>
      <c r="AE4788">
        <f>MIS[[#This Row],[OrderAverageTradedPrice]]*MIS[[#This Row],[OrderQuantity]]</f>
        <v>5922</v>
      </c>
      <c r="AF4788">
        <f>MIS[[#This Row],[LTP]]*MIS[[#This Row],[OrderQuantity]]</f>
        <v>5102</v>
      </c>
      <c r="AG4788">
        <f>IF(MIS[[#This Row],[OrderSide]]="SELL",MIS[[#This Row],[VALUE]]-MIS[[#This Row],[LIVE_VALUE]],MIS[[#This Row],[LIVE_VALUE]]-MIS[[#This Row],[VALUE]])</f>
        <v>820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8" t="str">
        <f>MIS[[#This Row],[TRADING SYMBOL]]</f>
        <v>SENSEX2552082900CE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XYT</v>
      </c>
      <c r="AL4788" t="str">
        <f>MIS[[#This Row],[Broker]]</f>
        <v>AR</v>
      </c>
      <c r="AM4788" t="str">
        <f>MIS[[#This Row],[ClientID]]</f>
        <v>JPS10G101</v>
      </c>
    </row>
    <row r="4789" spans="1:39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101</v>
      </c>
      <c r="AE4789">
        <f>MIS[[#This Row],[OrderAverageTradedPrice]]*MIS[[#This Row],[OrderQuantity]]</f>
        <v>6516</v>
      </c>
      <c r="AF4789">
        <f>MIS[[#This Row],[LTP]]*MIS[[#This Row],[OrderQuantity]]</f>
        <v>4040</v>
      </c>
      <c r="AG4789">
        <f>IF(MIS[[#This Row],[OrderSide]]="SELL",MIS[[#This Row],[VALUE]]-MIS[[#This Row],[LIVE_VALUE]],MIS[[#This Row],[LIVE_VALUE]]-MIS[[#This Row],[VALUE]])</f>
        <v>2476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9" t="str">
        <f>MIS[[#This Row],[TRADING SYMBOL]]</f>
        <v>SENSEX2552081500PE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XYT</v>
      </c>
      <c r="AL4789" t="str">
        <f>MIS[[#This Row],[Broker]]</f>
        <v>AR</v>
      </c>
      <c r="AM4789" t="str">
        <f>MIS[[#This Row],[ClientID]]</f>
        <v>JPS10M103</v>
      </c>
    </row>
    <row r="4790" spans="1:39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127.55</v>
      </c>
      <c r="AE4790">
        <f>MIS[[#This Row],[OrderAverageTradedPrice]]*MIS[[#This Row],[OrderQuantity]]</f>
        <v>2960</v>
      </c>
      <c r="AF4790">
        <f>MIS[[#This Row],[LTP]]*MIS[[#This Row],[OrderQuantity]]</f>
        <v>2551</v>
      </c>
      <c r="AG4790">
        <f>IF(MIS[[#This Row],[OrderSide]]="SELL",MIS[[#This Row],[VALUE]]-MIS[[#This Row],[LIVE_VALUE]],MIS[[#This Row],[LIVE_VALUE]]-MIS[[#This Row],[VALUE]])</f>
        <v>409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0" t="str">
        <f>MIS[[#This Row],[TRADING SYMBOL]]</f>
        <v>SENSEX2552082900CE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XYT</v>
      </c>
      <c r="AL4790" t="str">
        <f>MIS[[#This Row],[Broker]]</f>
        <v>AR</v>
      </c>
      <c r="AM4790" t="str">
        <f>MIS[[#This Row],[ClientID]]</f>
        <v>JPS10S109</v>
      </c>
    </row>
    <row r="4791" spans="1:39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127.55</v>
      </c>
      <c r="AE4791">
        <f>MIS[[#This Row],[OrderAverageTradedPrice]]*MIS[[#This Row],[OrderQuantity]]</f>
        <v>2974</v>
      </c>
      <c r="AF4791">
        <f>MIS[[#This Row],[LTP]]*MIS[[#This Row],[OrderQuantity]]</f>
        <v>2551</v>
      </c>
      <c r="AG4791">
        <f>IF(MIS[[#This Row],[OrderSide]]="SELL",MIS[[#This Row],[VALUE]]-MIS[[#This Row],[LIVE_VALUE]],MIS[[#This Row],[LIVE_VALUE]]-MIS[[#This Row],[VALUE]])</f>
        <v>423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1" t="str">
        <f>MIS[[#This Row],[TRADING SYMBOL]]</f>
        <v>SENSEX2552082900CE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XYT</v>
      </c>
      <c r="AL4791" t="str">
        <f>MIS[[#This Row],[Broker]]</f>
        <v>AR</v>
      </c>
      <c r="AM4791" t="str">
        <f>MIS[[#This Row],[ClientID]]</f>
        <v>JPS10U102</v>
      </c>
    </row>
    <row r="4792" spans="1:39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127.55</v>
      </c>
      <c r="AE4792">
        <f>MIS[[#This Row],[OrderAverageTradedPrice]]*MIS[[#This Row],[OrderQuantity]]</f>
        <v>11856</v>
      </c>
      <c r="AF4792">
        <f>MIS[[#This Row],[LTP]]*MIS[[#This Row],[OrderQuantity]]</f>
        <v>10204</v>
      </c>
      <c r="AG4792">
        <f>IF(MIS[[#This Row],[OrderSide]]="SELL",MIS[[#This Row],[VALUE]]-MIS[[#This Row],[LIVE_VALUE]],MIS[[#This Row],[LIVE_VALUE]]-MIS[[#This Row],[VALUE]])</f>
        <v>1652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2" t="str">
        <f>MIS[[#This Row],[TRADING SYMBOL]]</f>
        <v>SENSEX2552082900CE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XYT</v>
      </c>
      <c r="AL4792" t="str">
        <f>MIS[[#This Row],[Broker]]</f>
        <v>AR</v>
      </c>
      <c r="AM4792" t="str">
        <f>MIS[[#This Row],[ClientID]]</f>
        <v>JPS1787</v>
      </c>
    </row>
    <row r="4793" spans="1:39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127.55</v>
      </c>
      <c r="AE4793">
        <f>MIS[[#This Row],[OrderAverageTradedPrice]]*MIS[[#This Row],[OrderQuantity]]</f>
        <v>5934</v>
      </c>
      <c r="AF4793">
        <f>MIS[[#This Row],[LTP]]*MIS[[#This Row],[OrderQuantity]]</f>
        <v>5102</v>
      </c>
      <c r="AG4793">
        <f>IF(MIS[[#This Row],[OrderSide]]="SELL",MIS[[#This Row],[VALUE]]-MIS[[#This Row],[LIVE_VALUE]],MIS[[#This Row],[LIVE_VALUE]]-MIS[[#This Row],[VALUE]])</f>
        <v>832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3" t="str">
        <f>MIS[[#This Row],[TRADING SYMBOL]]</f>
        <v>SENSEX2552082900CE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XYT</v>
      </c>
      <c r="AL4793" t="str">
        <f>MIS[[#This Row],[Broker]]</f>
        <v>AR</v>
      </c>
      <c r="AM4793" t="str">
        <f>MIS[[#This Row],[ClientID]]</f>
        <v>JPS7A101</v>
      </c>
    </row>
    <row r="4794" spans="1:39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127.55</v>
      </c>
      <c r="AE4794">
        <f>MIS[[#This Row],[OrderAverageTradedPrice]]*MIS[[#This Row],[OrderQuantity]]</f>
        <v>2953</v>
      </c>
      <c r="AF4794">
        <f>MIS[[#This Row],[LTP]]*MIS[[#This Row],[OrderQuantity]]</f>
        <v>2551</v>
      </c>
      <c r="AG4794">
        <f>IF(MIS[[#This Row],[OrderSide]]="SELL",MIS[[#This Row],[VALUE]]-MIS[[#This Row],[LIVE_VALUE]],MIS[[#This Row],[LIVE_VALUE]]-MIS[[#This Row],[VALUE]])</f>
        <v>402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4" t="str">
        <f>MIS[[#This Row],[TRADING SYMBOL]]</f>
        <v>SENSEX2552082900CE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XYT</v>
      </c>
      <c r="AL4794" t="str">
        <f>MIS[[#This Row],[Broker]]</f>
        <v>JM</v>
      </c>
      <c r="AM4794" t="str">
        <f>MIS[[#This Row],[ClientID]]</f>
        <v>12314526</v>
      </c>
    </row>
    <row r="4795" spans="1:39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101</v>
      </c>
      <c r="AE4795">
        <f>MIS[[#This Row],[OrderAverageTradedPrice]]*MIS[[#This Row],[OrderQuantity]]</f>
        <v>3248</v>
      </c>
      <c r="AF4795">
        <f>MIS[[#This Row],[LTP]]*MIS[[#This Row],[OrderQuantity]]</f>
        <v>2020</v>
      </c>
      <c r="AG4795">
        <f>IF(MIS[[#This Row],[OrderSide]]="SELL",MIS[[#This Row],[VALUE]]-MIS[[#This Row],[LIVE_VALUE]],MIS[[#This Row],[LIVE_VALUE]]-MIS[[#This Row],[VALUE]])</f>
        <v>1228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5" t="str">
        <f>MIS[[#This Row],[TRADING SYMBOL]]</f>
        <v>SENSEX2552081500PE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XYT</v>
      </c>
      <c r="AL4795" t="str">
        <f>MIS[[#This Row],[Broker]]</f>
        <v>JM</v>
      </c>
      <c r="AM4795" t="str">
        <f>MIS[[#This Row],[ClientID]]</f>
        <v>12314526</v>
      </c>
    </row>
    <row r="4796" spans="1:39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101</v>
      </c>
      <c r="AE4796">
        <f>MIS[[#This Row],[OrderAverageTradedPrice]]*MIS[[#This Row],[OrderQuantity]]</f>
        <v>3205</v>
      </c>
      <c r="AF4796">
        <f>MIS[[#This Row],[LTP]]*MIS[[#This Row],[OrderQuantity]]</f>
        <v>2020</v>
      </c>
      <c r="AG4796">
        <f>IF(MIS[[#This Row],[OrderSide]]="SELL",MIS[[#This Row],[VALUE]]-MIS[[#This Row],[LIVE_VALUE]],MIS[[#This Row],[LIVE_VALUE]]-MIS[[#This Row],[VALUE]])</f>
        <v>1185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6" t="str">
        <f>MIS[[#This Row],[TRADING SYMBOL]]</f>
        <v>SENSEX2552081500PE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XYT</v>
      </c>
      <c r="AL4796" t="str">
        <f>MIS[[#This Row],[Broker]]</f>
        <v>AR</v>
      </c>
      <c r="AM4796" t="str">
        <f>MIS[[#This Row],[ClientID]]</f>
        <v>GKOHNA327</v>
      </c>
    </row>
    <row r="4797" spans="1:39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101</v>
      </c>
      <c r="AE4797">
        <f>MIS[[#This Row],[OrderAverageTradedPrice]]*MIS[[#This Row],[OrderQuantity]]</f>
        <v>3204</v>
      </c>
      <c r="AF4797">
        <f>MIS[[#This Row],[LTP]]*MIS[[#This Row],[OrderQuantity]]</f>
        <v>2020</v>
      </c>
      <c r="AG4797">
        <f>IF(MIS[[#This Row],[OrderSide]]="SELL",MIS[[#This Row],[VALUE]]-MIS[[#This Row],[LIVE_VALUE]],MIS[[#This Row],[LIVE_VALUE]]-MIS[[#This Row],[VALUE]])</f>
        <v>1184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7" t="str">
        <f>MIS[[#This Row],[TRADING SYMBOL]]</f>
        <v>SENSEX2552081500PE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XYT</v>
      </c>
      <c r="AL4797" t="str">
        <f>MIS[[#This Row],[Broker]]</f>
        <v>AR</v>
      </c>
      <c r="AM4797" t="str">
        <f>MIS[[#This Row],[ClientID]]</f>
        <v>JPA1043</v>
      </c>
    </row>
    <row r="4798" spans="1:39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127.55</v>
      </c>
      <c r="AE4798">
        <f>MIS[[#This Row],[OrderAverageTradedPrice]]*MIS[[#This Row],[OrderQuantity]]</f>
        <v>8886</v>
      </c>
      <c r="AF4798">
        <f>MIS[[#This Row],[LTP]]*MIS[[#This Row],[OrderQuantity]]</f>
        <v>7653</v>
      </c>
      <c r="AG4798">
        <f>IF(MIS[[#This Row],[OrderSide]]="SELL",MIS[[#This Row],[VALUE]]-MIS[[#This Row],[LIVE_VALUE]],MIS[[#This Row],[LIVE_VALUE]]-MIS[[#This Row],[VALUE]])</f>
        <v>1233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8" t="str">
        <f>MIS[[#This Row],[TRADING SYMBOL]]</f>
        <v>SENSEX2552082900CE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XYT</v>
      </c>
      <c r="AL4798" t="str">
        <f>MIS[[#This Row],[Broker]]</f>
        <v>AR</v>
      </c>
      <c r="AM4798" t="str">
        <f>MIS[[#This Row],[ClientID]]</f>
        <v>JPF1A195</v>
      </c>
    </row>
    <row r="4799" spans="1:39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127.55</v>
      </c>
      <c r="AE4799">
        <f>MIS[[#This Row],[OrderAverageTradedPrice]]*MIS[[#This Row],[OrderQuantity]]</f>
        <v>5982</v>
      </c>
      <c r="AF4799">
        <f>MIS[[#This Row],[LTP]]*MIS[[#This Row],[OrderQuantity]]</f>
        <v>5102</v>
      </c>
      <c r="AG4799">
        <f>IF(MIS[[#This Row],[OrderSide]]="SELL",MIS[[#This Row],[VALUE]]-MIS[[#This Row],[LIVE_VALUE]],MIS[[#This Row],[LIVE_VALUE]]-MIS[[#This Row],[VALUE]])</f>
        <v>880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9" t="str">
        <f>MIS[[#This Row],[TRADING SYMBOL]]</f>
        <v>SENSEX2552082900CE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XYT</v>
      </c>
      <c r="AL4799" t="str">
        <f>MIS[[#This Row],[Broker]]</f>
        <v>AR</v>
      </c>
      <c r="AM4799" t="str">
        <f>MIS[[#This Row],[ClientID]]</f>
        <v>JPF1A229</v>
      </c>
    </row>
    <row r="4800" spans="1:39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127.55</v>
      </c>
      <c r="AE4800">
        <f>MIS[[#This Row],[OrderAverageTradedPrice]]*MIS[[#This Row],[OrderQuantity]]</f>
        <v>2991</v>
      </c>
      <c r="AF4800">
        <f>MIS[[#This Row],[LTP]]*MIS[[#This Row],[OrderQuantity]]</f>
        <v>2551</v>
      </c>
      <c r="AG4800">
        <f>IF(MIS[[#This Row],[OrderSide]]="SELL",MIS[[#This Row],[VALUE]]-MIS[[#This Row],[LIVE_VALUE]],MIS[[#This Row],[LIVE_VALUE]]-MIS[[#This Row],[VALUE]])</f>
        <v>440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0" t="str">
        <f>MIS[[#This Row],[TRADING SYMBOL]]</f>
        <v>SENSEX2552082900CE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XYT</v>
      </c>
      <c r="AL4800" t="str">
        <f>MIS[[#This Row],[Broker]]</f>
        <v>AR</v>
      </c>
      <c r="AM4800" t="str">
        <f>MIS[[#This Row],[ClientID]]</f>
        <v>JPF1D107</v>
      </c>
    </row>
    <row r="4801" spans="1:39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127.55</v>
      </c>
      <c r="AE4801">
        <f>MIS[[#This Row],[OrderAverageTradedPrice]]*MIS[[#This Row],[OrderQuantity]]</f>
        <v>2977</v>
      </c>
      <c r="AF4801">
        <f>MIS[[#This Row],[LTP]]*MIS[[#This Row],[OrderQuantity]]</f>
        <v>2551</v>
      </c>
      <c r="AG4801">
        <f>IF(MIS[[#This Row],[OrderSide]]="SELL",MIS[[#This Row],[VALUE]]-MIS[[#This Row],[LIVE_VALUE]],MIS[[#This Row],[LIVE_VALUE]]-MIS[[#This Row],[VALUE]])</f>
        <v>426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1" t="str">
        <f>MIS[[#This Row],[TRADING SYMBOL]]</f>
        <v>SENSEX2552082900CE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XYT</v>
      </c>
      <c r="AL4801" t="str">
        <f>MIS[[#This Row],[Broker]]</f>
        <v>AR</v>
      </c>
      <c r="AM4801" t="str">
        <f>MIS[[#This Row],[ClientID]]</f>
        <v>JPF1G102</v>
      </c>
    </row>
    <row r="4802" spans="1:39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127.55</v>
      </c>
      <c r="AE4802">
        <f>MIS[[#This Row],[OrderAverageTradedPrice]]*MIS[[#This Row],[OrderQuantity]]</f>
        <v>2989</v>
      </c>
      <c r="AF4802">
        <f>MIS[[#This Row],[LTP]]*MIS[[#This Row],[OrderQuantity]]</f>
        <v>2551</v>
      </c>
      <c r="AG4802">
        <f>IF(MIS[[#This Row],[OrderSide]]="SELL",MIS[[#This Row],[VALUE]]-MIS[[#This Row],[LIVE_VALUE]],MIS[[#This Row],[LIVE_VALUE]]-MIS[[#This Row],[VALUE]])</f>
        <v>438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2" t="str">
        <f>MIS[[#This Row],[TRADING SYMBOL]]</f>
        <v>SENSEX2552082900CE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XYT</v>
      </c>
      <c r="AL4802" t="str">
        <f>MIS[[#This Row],[Broker]]</f>
        <v>AR</v>
      </c>
      <c r="AM4802" t="str">
        <f>MIS[[#This Row],[ClientID]]</f>
        <v>JPF1M118</v>
      </c>
    </row>
    <row r="4803" spans="1:39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101</v>
      </c>
      <c r="AE4803">
        <f>MIS[[#This Row],[OrderAverageTradedPrice]]*MIS[[#This Row],[OrderQuantity]]</f>
        <v>3205</v>
      </c>
      <c r="AF4803">
        <f>MIS[[#This Row],[LTP]]*MIS[[#This Row],[OrderQuantity]]</f>
        <v>2020</v>
      </c>
      <c r="AG4803">
        <f>IF(MIS[[#This Row],[OrderSide]]="SELL",MIS[[#This Row],[VALUE]]-MIS[[#This Row],[LIVE_VALUE]],MIS[[#This Row],[LIVE_VALUE]]-MIS[[#This Row],[VALUE]])</f>
        <v>1185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3" t="str">
        <f>MIS[[#This Row],[TRADING SYMBOL]]</f>
        <v>SENSEX2552081500PE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XYT</v>
      </c>
      <c r="AL4803" t="str">
        <f>MIS[[#This Row],[Broker]]</f>
        <v>AR</v>
      </c>
      <c r="AM4803" t="str">
        <f>MIS[[#This Row],[ClientID]]</f>
        <v>JPF1M174</v>
      </c>
    </row>
    <row r="4804" spans="1:39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101</v>
      </c>
      <c r="AE4804">
        <f>MIS[[#This Row],[OrderAverageTradedPrice]]*MIS[[#This Row],[OrderQuantity]]</f>
        <v>9615</v>
      </c>
      <c r="AF4804">
        <f>MIS[[#This Row],[LTP]]*MIS[[#This Row],[OrderQuantity]]</f>
        <v>6060</v>
      </c>
      <c r="AG4804">
        <f>IF(MIS[[#This Row],[OrderSide]]="SELL",MIS[[#This Row],[VALUE]]-MIS[[#This Row],[LIVE_VALUE]],MIS[[#This Row],[LIVE_VALUE]]-MIS[[#This Row],[VALUE]])</f>
        <v>3555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4" t="str">
        <f>MIS[[#This Row],[TRADING SYMBOL]]</f>
        <v>SENSEX2552081500PE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XYT</v>
      </c>
      <c r="AL4804" t="str">
        <f>MIS[[#This Row],[Broker]]</f>
        <v>AR</v>
      </c>
      <c r="AM4804" t="str">
        <f>MIS[[#This Row],[ClientID]]</f>
        <v>JPF1M176</v>
      </c>
    </row>
    <row r="4805" spans="1:39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127.55</v>
      </c>
      <c r="AE4805">
        <f>MIS[[#This Row],[OrderAverageTradedPrice]]*MIS[[#This Row],[OrderQuantity]]</f>
        <v>8937</v>
      </c>
      <c r="AF4805">
        <f>MIS[[#This Row],[LTP]]*MIS[[#This Row],[OrderQuantity]]</f>
        <v>7653</v>
      </c>
      <c r="AG4805">
        <f>IF(MIS[[#This Row],[OrderSide]]="SELL",MIS[[#This Row],[VALUE]]-MIS[[#This Row],[LIVE_VALUE]],MIS[[#This Row],[LIVE_VALUE]]-MIS[[#This Row],[VALUE]])</f>
        <v>1284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5" t="str">
        <f>MIS[[#This Row],[TRADING SYMBOL]]</f>
        <v>SENSEX2552082900CE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XYT</v>
      </c>
      <c r="AL4805" t="str">
        <f>MIS[[#This Row],[Broker]]</f>
        <v>AR</v>
      </c>
      <c r="AM4805" t="str">
        <f>MIS[[#This Row],[ClientID]]</f>
        <v>JPF1N112</v>
      </c>
    </row>
    <row r="4806" spans="1:39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101</v>
      </c>
      <c r="AE4806">
        <f>MIS[[#This Row],[OrderAverageTradedPrice]]*MIS[[#This Row],[OrderQuantity]]</f>
        <v>9612.99999999996</v>
      </c>
      <c r="AF4806">
        <f>MIS[[#This Row],[LTP]]*MIS[[#This Row],[OrderQuantity]]</f>
        <v>6060</v>
      </c>
      <c r="AG4806">
        <f>IF(MIS[[#This Row],[OrderSide]]="SELL",MIS[[#This Row],[VALUE]]-MIS[[#This Row],[LIVE_VALUE]],MIS[[#This Row],[LIVE_VALUE]]-MIS[[#This Row],[VALUE]])</f>
        <v>3552.99999999996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6" t="str">
        <f>MIS[[#This Row],[TRADING SYMBOL]]</f>
        <v>SENSEX2552081500PE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XYT</v>
      </c>
      <c r="AL4806" t="str">
        <f>MIS[[#This Row],[Broker]]</f>
        <v>AR</v>
      </c>
      <c r="AM4806" t="str">
        <f>MIS[[#This Row],[ClientID]]</f>
        <v>JPF1N117</v>
      </c>
    </row>
    <row r="4807" spans="1:39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127.55</v>
      </c>
      <c r="AE4807">
        <f>MIS[[#This Row],[OrderAverageTradedPrice]]*MIS[[#This Row],[OrderQuantity]]</f>
        <v>2975</v>
      </c>
      <c r="AF4807">
        <f>MIS[[#This Row],[LTP]]*MIS[[#This Row],[OrderQuantity]]</f>
        <v>2551</v>
      </c>
      <c r="AG4807">
        <f>IF(MIS[[#This Row],[OrderSide]]="SELL",MIS[[#This Row],[VALUE]]-MIS[[#This Row],[LIVE_VALUE]],MIS[[#This Row],[LIVE_VALUE]]-MIS[[#This Row],[VALUE]])</f>
        <v>424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7" t="str">
        <f>MIS[[#This Row],[TRADING SYMBOL]]</f>
        <v>SENSEX2552082900CE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XYT</v>
      </c>
      <c r="AL4807" t="str">
        <f>MIS[[#This Row],[Broker]]</f>
        <v>AR</v>
      </c>
      <c r="AM4807" t="str">
        <f>MIS[[#This Row],[ClientID]]</f>
        <v>JPF1P111</v>
      </c>
    </row>
    <row r="4808" spans="1:39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101</v>
      </c>
      <c r="AE4808">
        <f>MIS[[#This Row],[OrderAverageTradedPrice]]*MIS[[#This Row],[OrderQuantity]]</f>
        <v>3206</v>
      </c>
      <c r="AF4808">
        <f>MIS[[#This Row],[LTP]]*MIS[[#This Row],[OrderQuantity]]</f>
        <v>2020</v>
      </c>
      <c r="AG4808">
        <f>IF(MIS[[#This Row],[OrderSide]]="SELL",MIS[[#This Row],[VALUE]]-MIS[[#This Row],[LIVE_VALUE]],MIS[[#This Row],[LIVE_VALUE]]-MIS[[#This Row],[VALUE]])</f>
        <v>1186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8" t="str">
        <f>MIS[[#This Row],[TRADING SYMBOL]]</f>
        <v>SENSEX2552081500PE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XYT</v>
      </c>
      <c r="AL4808" t="str">
        <f>MIS[[#This Row],[Broker]]</f>
        <v>AR</v>
      </c>
      <c r="AM4808" t="str">
        <f>MIS[[#This Row],[ClientID]]</f>
        <v>JPF1P111</v>
      </c>
    </row>
    <row r="4809" spans="1:39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127.55</v>
      </c>
      <c r="AE4809">
        <f>MIS[[#This Row],[OrderAverageTradedPrice]]*MIS[[#This Row],[OrderQuantity]]</f>
        <v>5948</v>
      </c>
      <c r="AF4809">
        <f>MIS[[#This Row],[LTP]]*MIS[[#This Row],[OrderQuantity]]</f>
        <v>5102</v>
      </c>
      <c r="AG4809">
        <f>IF(MIS[[#This Row],[OrderSide]]="SELL",MIS[[#This Row],[VALUE]]-MIS[[#This Row],[LIVE_VALUE]],MIS[[#This Row],[LIVE_VALUE]]-MIS[[#This Row],[VALUE]])</f>
        <v>846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9" t="str">
        <f>MIS[[#This Row],[TRADING SYMBOL]]</f>
        <v>SENSEX2552082900CE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XYT</v>
      </c>
      <c r="AL4809" t="str">
        <f>MIS[[#This Row],[Broker]]</f>
        <v>AR</v>
      </c>
      <c r="AM4809" t="str">
        <f>MIS[[#This Row],[ClientID]]</f>
        <v>JPF1R123</v>
      </c>
    </row>
    <row r="4810" spans="1:39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101</v>
      </c>
      <c r="AE4810">
        <f>MIS[[#This Row],[OrderAverageTradedPrice]]*MIS[[#This Row],[OrderQuantity]]</f>
        <v>6420</v>
      </c>
      <c r="AF4810">
        <f>MIS[[#This Row],[LTP]]*MIS[[#This Row],[OrderQuantity]]</f>
        <v>4040</v>
      </c>
      <c r="AG4810">
        <f>IF(MIS[[#This Row],[OrderSide]]="SELL",MIS[[#This Row],[VALUE]]-MIS[[#This Row],[LIVE_VALUE]],MIS[[#This Row],[LIVE_VALUE]]-MIS[[#This Row],[VALUE]])</f>
        <v>2380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0" t="str">
        <f>MIS[[#This Row],[TRADING SYMBOL]]</f>
        <v>SENSEX2552081500PE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XYT</v>
      </c>
      <c r="AL4810" t="str">
        <f>MIS[[#This Row],[Broker]]</f>
        <v>AR</v>
      </c>
      <c r="AM4810" t="str">
        <f>MIS[[#This Row],[ClientID]]</f>
        <v>JPF1R123</v>
      </c>
    </row>
    <row r="4811" spans="1:39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101</v>
      </c>
      <c r="AE4811">
        <f>MIS[[#This Row],[OrderAverageTradedPrice]]*MIS[[#This Row],[OrderQuantity]]</f>
        <v>6421</v>
      </c>
      <c r="AF4811">
        <f>MIS[[#This Row],[LTP]]*MIS[[#This Row],[OrderQuantity]]</f>
        <v>4040</v>
      </c>
      <c r="AG4811">
        <f>IF(MIS[[#This Row],[OrderSide]]="SELL",MIS[[#This Row],[VALUE]]-MIS[[#This Row],[LIVE_VALUE]],MIS[[#This Row],[LIVE_VALUE]]-MIS[[#This Row],[VALUE]])</f>
        <v>2381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1" t="str">
        <f>MIS[[#This Row],[TRADING SYMBOL]]</f>
        <v>SENSEX2552081500PE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XYT</v>
      </c>
      <c r="AL4811" t="str">
        <f>MIS[[#This Row],[Broker]]</f>
        <v>AR</v>
      </c>
      <c r="AM4811" t="str">
        <f>MIS[[#This Row],[ClientID]]</f>
        <v>JPF1R193</v>
      </c>
    </row>
    <row r="4812" spans="1:39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101</v>
      </c>
      <c r="AE4812">
        <f>MIS[[#This Row],[OrderAverageTradedPrice]]*MIS[[#This Row],[OrderQuantity]]</f>
        <v>3204</v>
      </c>
      <c r="AF4812">
        <f>MIS[[#This Row],[LTP]]*MIS[[#This Row],[OrderQuantity]]</f>
        <v>2020</v>
      </c>
      <c r="AG4812">
        <f>IF(MIS[[#This Row],[OrderSide]]="SELL",MIS[[#This Row],[VALUE]]-MIS[[#This Row],[LIVE_VALUE]],MIS[[#This Row],[LIVE_VALUE]]-MIS[[#This Row],[VALUE]])</f>
        <v>1184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2" t="str">
        <f>MIS[[#This Row],[TRADING SYMBOL]]</f>
        <v>SENSEX2552081500PE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XYT</v>
      </c>
      <c r="AL4812" t="str">
        <f>MIS[[#This Row],[Broker]]</f>
        <v>AR</v>
      </c>
      <c r="AM4812" t="str">
        <f>MIS[[#This Row],[ClientID]]</f>
        <v>JPF1R194</v>
      </c>
    </row>
    <row r="4813" spans="1:39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101</v>
      </c>
      <c r="AE4813">
        <f>MIS[[#This Row],[OrderAverageTradedPrice]]*MIS[[#This Row],[OrderQuantity]]</f>
        <v>3206</v>
      </c>
      <c r="AF4813">
        <f>MIS[[#This Row],[LTP]]*MIS[[#This Row],[OrderQuantity]]</f>
        <v>2020</v>
      </c>
      <c r="AG4813">
        <f>IF(MIS[[#This Row],[OrderSide]]="SELL",MIS[[#This Row],[VALUE]]-MIS[[#This Row],[LIVE_VALUE]],MIS[[#This Row],[LIVE_VALUE]]-MIS[[#This Row],[VALUE]])</f>
        <v>1186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3" t="str">
        <f>MIS[[#This Row],[TRADING SYMBOL]]</f>
        <v>SENSEX2552081500PE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XYT</v>
      </c>
      <c r="AL4813" t="str">
        <f>MIS[[#This Row],[Broker]]</f>
        <v>AR</v>
      </c>
      <c r="AM4813" t="str">
        <f>MIS[[#This Row],[ClientID]]</f>
        <v>JPF1S210</v>
      </c>
    </row>
    <row r="4814" spans="1:39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127.55</v>
      </c>
      <c r="AE4814">
        <f>MIS[[#This Row],[OrderAverageTradedPrice]]*MIS[[#This Row],[OrderQuantity]]</f>
        <v>2974</v>
      </c>
      <c r="AF4814">
        <f>MIS[[#This Row],[LTP]]*MIS[[#This Row],[OrderQuantity]]</f>
        <v>2551</v>
      </c>
      <c r="AG4814">
        <f>IF(MIS[[#This Row],[OrderSide]]="SELL",MIS[[#This Row],[VALUE]]-MIS[[#This Row],[LIVE_VALUE]],MIS[[#This Row],[LIVE_VALUE]]-MIS[[#This Row],[VALUE]])</f>
        <v>423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4" t="str">
        <f>MIS[[#This Row],[TRADING SYMBOL]]</f>
        <v>SENSEX2552082900CE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XYT</v>
      </c>
      <c r="AL4814" t="str">
        <f>MIS[[#This Row],[Broker]]</f>
        <v>AR</v>
      </c>
      <c r="AM4814" t="str">
        <f>MIS[[#This Row],[ClientID]]</f>
        <v>JPF1S218</v>
      </c>
    </row>
    <row r="4815" spans="1:39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101</v>
      </c>
      <c r="AE4815">
        <f>MIS[[#This Row],[OrderAverageTradedPrice]]*MIS[[#This Row],[OrderQuantity]]</f>
        <v>3199</v>
      </c>
      <c r="AF4815">
        <f>MIS[[#This Row],[LTP]]*MIS[[#This Row],[OrderQuantity]]</f>
        <v>2020</v>
      </c>
      <c r="AG4815">
        <f>IF(MIS[[#This Row],[OrderSide]]="SELL",MIS[[#This Row],[VALUE]]-MIS[[#This Row],[LIVE_VALUE]],MIS[[#This Row],[LIVE_VALUE]]-MIS[[#This Row],[VALUE]])</f>
        <v>1179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5" t="str">
        <f>MIS[[#This Row],[TRADING SYMBOL]]</f>
        <v>SENSEX2552081500PE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XYT</v>
      </c>
      <c r="AL4815" t="str">
        <f>MIS[[#This Row],[Broker]]</f>
        <v>AR</v>
      </c>
      <c r="AM4815" t="str">
        <f>MIS[[#This Row],[ClientID]]</f>
        <v>JPF1S218</v>
      </c>
    </row>
    <row r="4816" spans="1:39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127.55</v>
      </c>
      <c r="AE4816">
        <f>MIS[[#This Row],[OrderAverageTradedPrice]]*MIS[[#This Row],[OrderQuantity]]</f>
        <v>8938.99999999998</v>
      </c>
      <c r="AF4816">
        <f>MIS[[#This Row],[LTP]]*MIS[[#This Row],[OrderQuantity]]</f>
        <v>7653</v>
      </c>
      <c r="AG4816">
        <f>IF(MIS[[#This Row],[OrderSide]]="SELL",MIS[[#This Row],[VALUE]]-MIS[[#This Row],[LIVE_VALUE]],MIS[[#This Row],[LIVE_VALUE]]-MIS[[#This Row],[VALUE]])</f>
        <v>1285.99999999998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6" t="str">
        <f>MIS[[#This Row],[TRADING SYMBOL]]</f>
        <v>SENSEX2552082900CE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XYT</v>
      </c>
      <c r="AL4816" t="str">
        <f>MIS[[#This Row],[Broker]]</f>
        <v>AR</v>
      </c>
      <c r="AM4816" t="str">
        <f>MIS[[#This Row],[ClientID]]</f>
        <v>JPF1V110</v>
      </c>
    </row>
    <row r="4817" spans="1:39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101</v>
      </c>
      <c r="AE4817">
        <f>MIS[[#This Row],[OrderAverageTradedPrice]]*MIS[[#This Row],[OrderQuantity]]</f>
        <v>3201</v>
      </c>
      <c r="AF4817">
        <f>MIS[[#This Row],[LTP]]*MIS[[#This Row],[OrderQuantity]]</f>
        <v>2020</v>
      </c>
      <c r="AG4817">
        <f>IF(MIS[[#This Row],[OrderSide]]="SELL",MIS[[#This Row],[VALUE]]-MIS[[#This Row],[LIVE_VALUE]],MIS[[#This Row],[LIVE_VALUE]]-MIS[[#This Row],[VALUE]])</f>
        <v>1181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7" t="str">
        <f>MIS[[#This Row],[TRADING SYMBOL]]</f>
        <v>SENSEX2552081500PE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XYT</v>
      </c>
      <c r="AL4817" t="str">
        <f>MIS[[#This Row],[Broker]]</f>
        <v>AR</v>
      </c>
      <c r="AM4817" t="str">
        <f>MIS[[#This Row],[ClientID]]</f>
        <v>JPP690</v>
      </c>
    </row>
    <row r="4818" spans="1:39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101</v>
      </c>
      <c r="AE4818">
        <f>MIS[[#This Row],[OrderAverageTradedPrice]]*MIS[[#This Row],[OrderQuantity]]</f>
        <v>6417</v>
      </c>
      <c r="AF4818">
        <f>MIS[[#This Row],[LTP]]*MIS[[#This Row],[OrderQuantity]]</f>
        <v>4040</v>
      </c>
      <c r="AG4818">
        <f>IF(MIS[[#This Row],[OrderSide]]="SELL",MIS[[#This Row],[VALUE]]-MIS[[#This Row],[LIVE_VALUE]],MIS[[#This Row],[LIVE_VALUE]]-MIS[[#This Row],[VALUE]])</f>
        <v>2377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8" t="str">
        <f>MIS[[#This Row],[TRADING SYMBOL]]</f>
        <v>SENSEX2552081500PE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XYT</v>
      </c>
      <c r="AL4818" t="str">
        <f>MIS[[#This Row],[Broker]]</f>
        <v>AR</v>
      </c>
      <c r="AM4818" t="str">
        <f>MIS[[#This Row],[ClientID]]</f>
        <v>JPS10G101</v>
      </c>
    </row>
    <row r="4819" spans="1:39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101</v>
      </c>
      <c r="AE4819">
        <f>MIS[[#This Row],[OrderAverageTradedPrice]]*MIS[[#This Row],[OrderQuantity]]</f>
        <v>3203</v>
      </c>
      <c r="AF4819">
        <f>MIS[[#This Row],[LTP]]*MIS[[#This Row],[OrderQuantity]]</f>
        <v>2020</v>
      </c>
      <c r="AG4819">
        <f>IF(MIS[[#This Row],[OrderSide]]="SELL",MIS[[#This Row],[VALUE]]-MIS[[#This Row],[LIVE_VALUE]],MIS[[#This Row],[LIVE_VALUE]]-MIS[[#This Row],[VALUE]])</f>
        <v>1183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9" t="str">
        <f>MIS[[#This Row],[TRADING SYMBOL]]</f>
        <v>SENSEX2552081500PE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XYT</v>
      </c>
      <c r="AL4819" t="str">
        <f>MIS[[#This Row],[Broker]]</f>
        <v>AR</v>
      </c>
      <c r="AM4819" t="str">
        <f>MIS[[#This Row],[ClientID]]</f>
        <v>JPS10S109</v>
      </c>
    </row>
    <row r="4820" spans="1:39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101</v>
      </c>
      <c r="AE4820">
        <f>MIS[[#This Row],[OrderAverageTradedPrice]]*MIS[[#This Row],[OrderQuantity]]</f>
        <v>3211</v>
      </c>
      <c r="AF4820">
        <f>MIS[[#This Row],[LTP]]*MIS[[#This Row],[OrderQuantity]]</f>
        <v>2020</v>
      </c>
      <c r="AG4820">
        <f>IF(MIS[[#This Row],[OrderSide]]="SELL",MIS[[#This Row],[VALUE]]-MIS[[#This Row],[LIVE_VALUE]],MIS[[#This Row],[LIVE_VALUE]]-MIS[[#This Row],[VALUE]])</f>
        <v>1191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0" t="str">
        <f>MIS[[#This Row],[TRADING SYMBOL]]</f>
        <v>SENSEX2552081500PE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XYT</v>
      </c>
      <c r="AL4820" t="str">
        <f>MIS[[#This Row],[Broker]]</f>
        <v>AR</v>
      </c>
      <c r="AM4820" t="str">
        <f>MIS[[#This Row],[ClientID]]</f>
        <v>JPS10U102</v>
      </c>
    </row>
    <row r="4821" spans="1:39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101</v>
      </c>
      <c r="AE4821">
        <f>MIS[[#This Row],[OrderAverageTradedPrice]]*MIS[[#This Row],[OrderQuantity]]</f>
        <v>12794</v>
      </c>
      <c r="AF4821">
        <f>MIS[[#This Row],[LTP]]*MIS[[#This Row],[OrderQuantity]]</f>
        <v>8080</v>
      </c>
      <c r="AG4821">
        <f>IF(MIS[[#This Row],[OrderSide]]="SELL",MIS[[#This Row],[VALUE]]-MIS[[#This Row],[LIVE_VALUE]],MIS[[#This Row],[LIVE_VALUE]]-MIS[[#This Row],[VALUE]])</f>
        <v>4714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1" t="str">
        <f>MIS[[#This Row],[TRADING SYMBOL]]</f>
        <v>SENSEX2552081500PE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XYT</v>
      </c>
      <c r="AL4821" t="str">
        <f>MIS[[#This Row],[Broker]]</f>
        <v>AR</v>
      </c>
      <c r="AM4821" t="str">
        <f>MIS[[#This Row],[ClientID]]</f>
        <v>JPS1787</v>
      </c>
    </row>
    <row r="4822" spans="1:39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101</v>
      </c>
      <c r="AE4822">
        <f>MIS[[#This Row],[OrderAverageTradedPrice]]*MIS[[#This Row],[OrderQuantity]]</f>
        <v>6401</v>
      </c>
      <c r="AF4822">
        <f>MIS[[#This Row],[LTP]]*MIS[[#This Row],[OrderQuantity]]</f>
        <v>4040</v>
      </c>
      <c r="AG4822">
        <f>IF(MIS[[#This Row],[OrderSide]]="SELL",MIS[[#This Row],[VALUE]]-MIS[[#This Row],[LIVE_VALUE]],MIS[[#This Row],[LIVE_VALUE]]-MIS[[#This Row],[VALUE]])</f>
        <v>2361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2" t="str">
        <f>MIS[[#This Row],[TRADING SYMBOL]]</f>
        <v>SENSEX2552081500PE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XYT</v>
      </c>
      <c r="AL4822" t="str">
        <f>MIS[[#This Row],[Broker]]</f>
        <v>AR</v>
      </c>
      <c r="AM4822" t="str">
        <f>MIS[[#This Row],[ClientID]]</f>
        <v>JPS7A101</v>
      </c>
    </row>
    <row r="4823" spans="1:39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127.55</v>
      </c>
      <c r="AE4823">
        <f>MIS[[#This Row],[OrderAverageTradedPrice]]*MIS[[#This Row],[OrderQuantity]]</f>
        <v>38663.999999999927</v>
      </c>
      <c r="AF4823">
        <f>MIS[[#This Row],[LTP]]*MIS[[#This Row],[OrderQuantity]]</f>
        <v>33163</v>
      </c>
      <c r="AG4823">
        <f>IF(MIS[[#This Row],[OrderSide]]="SELL",MIS[[#This Row],[VALUE]]-MIS[[#This Row],[LIVE_VALUE]],MIS[[#This Row],[LIVE_VALUE]]-MIS[[#This Row],[VALUE]])</f>
        <v>5500.9999999999272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3" t="str">
        <f>MIS[[#This Row],[TRADING SYMBOL]]</f>
        <v>SENSEX2552082900CE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XYT</v>
      </c>
      <c r="AL4823" t="str">
        <f>MIS[[#This Row],[Broker]]</f>
        <v>MO</v>
      </c>
      <c r="AM4823" t="str">
        <f>MIS[[#This Row],[ClientID]]</f>
        <v>JR0546</v>
      </c>
    </row>
    <row r="4824" spans="1:39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127.55</v>
      </c>
      <c r="AE4824">
        <f>MIS[[#This Row],[OrderAverageTradedPrice]]*MIS[[#This Row],[OrderQuantity]]</f>
        <v>8895</v>
      </c>
      <c r="AF4824">
        <f>MIS[[#This Row],[LTP]]*MIS[[#This Row],[OrderQuantity]]</f>
        <v>7653</v>
      </c>
      <c r="AG4824">
        <f>IF(MIS[[#This Row],[OrderSide]]="SELL",MIS[[#This Row],[VALUE]]-MIS[[#This Row],[LIVE_VALUE]],MIS[[#This Row],[LIVE_VALUE]]-MIS[[#This Row],[VALUE]])</f>
        <v>1242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4" t="str">
        <f>MIS[[#This Row],[TRADING SYMBOL]]</f>
        <v>SENSEX2552082900CE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XYT</v>
      </c>
      <c r="AL4824" t="str">
        <f>MIS[[#This Row],[Broker]]</f>
        <v>MO</v>
      </c>
      <c r="AM4824" t="str">
        <f>MIS[[#This Row],[ClientID]]</f>
        <v>OMDLAS1203</v>
      </c>
    </row>
    <row r="4825" spans="1:39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127.55</v>
      </c>
      <c r="AE4825">
        <f>MIS[[#This Row],[OrderAverageTradedPrice]]*MIS[[#This Row],[OrderQuantity]]</f>
        <v>8844</v>
      </c>
      <c r="AF4825">
        <f>MIS[[#This Row],[LTP]]*MIS[[#This Row],[OrderQuantity]]</f>
        <v>7653</v>
      </c>
      <c r="AG4825">
        <f>IF(MIS[[#This Row],[OrderSide]]="SELL",MIS[[#This Row],[VALUE]]-MIS[[#This Row],[LIVE_VALUE]],MIS[[#This Row],[LIVE_VALUE]]-MIS[[#This Row],[VALUE]])</f>
        <v>1191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5" t="str">
        <f>MIS[[#This Row],[TRADING SYMBOL]]</f>
        <v>SENSEX2552082900CE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XYT</v>
      </c>
      <c r="AL4825" t="str">
        <f>MIS[[#This Row],[Broker]]</f>
        <v>AR</v>
      </c>
      <c r="AM4825" t="str">
        <f>MIS[[#This Row],[ClientID]]</f>
        <v>GKOHNS211</v>
      </c>
    </row>
    <row r="4826" spans="1:39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127.55</v>
      </c>
      <c r="AE4826">
        <f>MIS[[#This Row],[OrderAverageTradedPrice]]*MIS[[#This Row],[OrderQuantity]]</f>
        <v>2962</v>
      </c>
      <c r="AF4826">
        <f>MIS[[#This Row],[LTP]]*MIS[[#This Row],[OrderQuantity]]</f>
        <v>2551</v>
      </c>
      <c r="AG4826">
        <f>IF(MIS[[#This Row],[OrderSide]]="SELL",MIS[[#This Row],[VALUE]]-MIS[[#This Row],[LIVE_VALUE]],MIS[[#This Row],[LIVE_VALUE]]-MIS[[#This Row],[VALUE]])</f>
        <v>411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6" t="str">
        <f>MIS[[#This Row],[TRADING SYMBOL]]</f>
        <v>SENSEX2552082900CE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XYT</v>
      </c>
      <c r="AL4826" t="str">
        <f>MIS[[#This Row],[Broker]]</f>
        <v>AR</v>
      </c>
      <c r="AM4826" t="str">
        <f>MIS[[#This Row],[ClientID]]</f>
        <v>JPF1A184</v>
      </c>
    </row>
    <row r="4827" spans="1:39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127.55</v>
      </c>
      <c r="AE4827">
        <f>MIS[[#This Row],[OrderAverageTradedPrice]]*MIS[[#This Row],[OrderQuantity]]</f>
        <v>2948</v>
      </c>
      <c r="AF4827">
        <f>MIS[[#This Row],[LTP]]*MIS[[#This Row],[OrderQuantity]]</f>
        <v>2551</v>
      </c>
      <c r="AG4827">
        <f>IF(MIS[[#This Row],[OrderSide]]="SELL",MIS[[#This Row],[VALUE]]-MIS[[#This Row],[LIVE_VALUE]],MIS[[#This Row],[LIVE_VALUE]]-MIS[[#This Row],[VALUE]])</f>
        <v>397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7" t="str">
        <f>MIS[[#This Row],[TRADING SYMBOL]]</f>
        <v>SENSEX2552082900CE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XYT</v>
      </c>
      <c r="AL4827" t="str">
        <f>MIS[[#This Row],[Broker]]</f>
        <v>AR</v>
      </c>
      <c r="AM4827" t="str">
        <f>MIS[[#This Row],[ClientID]]</f>
        <v>JPF1A187</v>
      </c>
    </row>
    <row r="4828" spans="1:39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127.55</v>
      </c>
      <c r="AE4828">
        <f>MIS[[#This Row],[OrderAverageTradedPrice]]*MIS[[#This Row],[OrderQuantity]]</f>
        <v>2950</v>
      </c>
      <c r="AF4828">
        <f>MIS[[#This Row],[LTP]]*MIS[[#This Row],[OrderQuantity]]</f>
        <v>2551</v>
      </c>
      <c r="AG4828">
        <f>IF(MIS[[#This Row],[OrderSide]]="SELL",MIS[[#This Row],[VALUE]]-MIS[[#This Row],[LIVE_VALUE]],MIS[[#This Row],[LIVE_VALUE]]-MIS[[#This Row],[VALUE]])</f>
        <v>399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8" t="str">
        <f>MIS[[#This Row],[TRADING SYMBOL]]</f>
        <v>SENSEX2552082900CE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XYT</v>
      </c>
      <c r="AL4828" t="str">
        <f>MIS[[#This Row],[Broker]]</f>
        <v>AR</v>
      </c>
      <c r="AM4828" t="str">
        <f>MIS[[#This Row],[ClientID]]</f>
        <v>JPF1A188</v>
      </c>
    </row>
    <row r="4829" spans="1:39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101</v>
      </c>
      <c r="AE4829">
        <f>MIS[[#This Row],[OrderAverageTradedPrice]]*MIS[[#This Row],[OrderQuantity]]</f>
        <v>9636</v>
      </c>
      <c r="AF4829">
        <f>MIS[[#This Row],[LTP]]*MIS[[#This Row],[OrderQuantity]]</f>
        <v>6060</v>
      </c>
      <c r="AG4829">
        <f>IF(MIS[[#This Row],[OrderSide]]="SELL",MIS[[#This Row],[VALUE]]-MIS[[#This Row],[LIVE_VALUE]],MIS[[#This Row],[LIVE_VALUE]]-MIS[[#This Row],[VALUE]])</f>
        <v>3576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9" t="str">
        <f>MIS[[#This Row],[TRADING SYMBOL]]</f>
        <v>SENSEX2552081500PE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XYT</v>
      </c>
      <c r="AL4829" t="str">
        <f>MIS[[#This Row],[Broker]]</f>
        <v>AR</v>
      </c>
      <c r="AM4829" t="str">
        <f>MIS[[#This Row],[ClientID]]</f>
        <v>JPF1A195</v>
      </c>
    </row>
    <row r="4830" spans="1:39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127.55</v>
      </c>
      <c r="AE4830">
        <f>MIS[[#This Row],[OrderAverageTradedPrice]]*MIS[[#This Row],[OrderQuantity]]</f>
        <v>2954</v>
      </c>
      <c r="AF4830">
        <f>MIS[[#This Row],[LTP]]*MIS[[#This Row],[OrderQuantity]]</f>
        <v>2551</v>
      </c>
      <c r="AG4830">
        <f>IF(MIS[[#This Row],[OrderSide]]="SELL",MIS[[#This Row],[VALUE]]-MIS[[#This Row],[LIVE_VALUE]],MIS[[#This Row],[LIVE_VALUE]]-MIS[[#This Row],[VALUE]])</f>
        <v>403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0" t="str">
        <f>MIS[[#This Row],[TRADING SYMBOL]]</f>
        <v>SENSEX2552082900CE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XYT</v>
      </c>
      <c r="AL4830" t="str">
        <f>MIS[[#This Row],[Broker]]</f>
        <v>AR</v>
      </c>
      <c r="AM4830" t="str">
        <f>MIS[[#This Row],[ClientID]]</f>
        <v>JPF1A222</v>
      </c>
    </row>
    <row r="4831" spans="1:39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101</v>
      </c>
      <c r="AE4831">
        <f>MIS[[#This Row],[OrderAverageTradedPrice]]*MIS[[#This Row],[OrderQuantity]]</f>
        <v>6444</v>
      </c>
      <c r="AF4831">
        <f>MIS[[#This Row],[LTP]]*MIS[[#This Row],[OrderQuantity]]</f>
        <v>4040</v>
      </c>
      <c r="AG4831">
        <f>IF(MIS[[#This Row],[OrderSide]]="SELL",MIS[[#This Row],[VALUE]]-MIS[[#This Row],[LIVE_VALUE]],MIS[[#This Row],[LIVE_VALUE]]-MIS[[#This Row],[VALUE]])</f>
        <v>2404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1" t="str">
        <f>MIS[[#This Row],[TRADING SYMBOL]]</f>
        <v>SENSEX2552081500PE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XYT</v>
      </c>
      <c r="AL4831" t="str">
        <f>MIS[[#This Row],[Broker]]</f>
        <v>AR</v>
      </c>
      <c r="AM4831" t="str">
        <f>MIS[[#This Row],[ClientID]]</f>
        <v>JPF1A229</v>
      </c>
    </row>
    <row r="4832" spans="1:39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101</v>
      </c>
      <c r="AE4832">
        <f>MIS[[#This Row],[OrderAverageTradedPrice]]*MIS[[#This Row],[OrderQuantity]]</f>
        <v>3222</v>
      </c>
      <c r="AF4832">
        <f>MIS[[#This Row],[LTP]]*MIS[[#This Row],[OrderQuantity]]</f>
        <v>2020</v>
      </c>
      <c r="AG4832">
        <f>IF(MIS[[#This Row],[OrderSide]]="SELL",MIS[[#This Row],[VALUE]]-MIS[[#This Row],[LIVE_VALUE]],MIS[[#This Row],[LIVE_VALUE]]-MIS[[#This Row],[VALUE]])</f>
        <v>1202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2" t="str">
        <f>MIS[[#This Row],[TRADING SYMBOL]]</f>
        <v>SENSEX2552081500PE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XYT</v>
      </c>
      <c r="AL4832" t="str">
        <f>MIS[[#This Row],[Broker]]</f>
        <v>AR</v>
      </c>
      <c r="AM4832" t="str">
        <f>MIS[[#This Row],[ClientID]]</f>
        <v>JPF1D107</v>
      </c>
    </row>
    <row r="4833" spans="1:39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101</v>
      </c>
      <c r="AE4833">
        <f>MIS[[#This Row],[OrderAverageTradedPrice]]*MIS[[#This Row],[OrderQuantity]]</f>
        <v>3209</v>
      </c>
      <c r="AF4833">
        <f>MIS[[#This Row],[LTP]]*MIS[[#This Row],[OrderQuantity]]</f>
        <v>2020</v>
      </c>
      <c r="AG4833">
        <f>IF(MIS[[#This Row],[OrderSide]]="SELL",MIS[[#This Row],[VALUE]]-MIS[[#This Row],[LIVE_VALUE]],MIS[[#This Row],[LIVE_VALUE]]-MIS[[#This Row],[VALUE]])</f>
        <v>1189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3" t="str">
        <f>MIS[[#This Row],[TRADING SYMBOL]]</f>
        <v>SENSEX2552081500PE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XYT</v>
      </c>
      <c r="AL4833" t="str">
        <f>MIS[[#This Row],[Broker]]</f>
        <v>AR</v>
      </c>
      <c r="AM4833" t="str">
        <f>MIS[[#This Row],[ClientID]]</f>
        <v>JPF1G102</v>
      </c>
    </row>
    <row r="4834" spans="1:39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101</v>
      </c>
      <c r="AE4834">
        <f>MIS[[#This Row],[OrderAverageTradedPrice]]*MIS[[#This Row],[OrderQuantity]]</f>
        <v>3207</v>
      </c>
      <c r="AF4834">
        <f>MIS[[#This Row],[LTP]]*MIS[[#This Row],[OrderQuantity]]</f>
        <v>2020</v>
      </c>
      <c r="AG4834">
        <f>IF(MIS[[#This Row],[OrderSide]]="SELL",MIS[[#This Row],[VALUE]]-MIS[[#This Row],[LIVE_VALUE]],MIS[[#This Row],[LIVE_VALUE]]-MIS[[#This Row],[VALUE]])</f>
        <v>1187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4" t="str">
        <f>MIS[[#This Row],[TRADING SYMBOL]]</f>
        <v>SENSEX2552081500PE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XYT</v>
      </c>
      <c r="AL4834" t="str">
        <f>MIS[[#This Row],[Broker]]</f>
        <v>AR</v>
      </c>
      <c r="AM4834" t="str">
        <f>MIS[[#This Row],[ClientID]]</f>
        <v>JPF1M118</v>
      </c>
    </row>
    <row r="4835" spans="1:39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101</v>
      </c>
      <c r="AE4835">
        <f>MIS[[#This Row],[OrderAverageTradedPrice]]*MIS[[#This Row],[OrderQuantity]]</f>
        <v>9669</v>
      </c>
      <c r="AF4835">
        <f>MIS[[#This Row],[LTP]]*MIS[[#This Row],[OrderQuantity]]</f>
        <v>6060</v>
      </c>
      <c r="AG4835">
        <f>IF(MIS[[#This Row],[OrderSide]]="SELL",MIS[[#This Row],[VALUE]]-MIS[[#This Row],[LIVE_VALUE]],MIS[[#This Row],[LIVE_VALUE]]-MIS[[#This Row],[VALUE]])</f>
        <v>3609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5" t="str">
        <f>MIS[[#This Row],[TRADING SYMBOL]]</f>
        <v>SENSEX2552081500PE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XYT</v>
      </c>
      <c r="AL4835" t="str">
        <f>MIS[[#This Row],[Broker]]</f>
        <v>AR</v>
      </c>
      <c r="AM4835" t="str">
        <f>MIS[[#This Row],[ClientID]]</f>
        <v>JPF1N112</v>
      </c>
    </row>
    <row r="4836" spans="1:39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127.55</v>
      </c>
      <c r="AE4836">
        <f>MIS[[#This Row],[OrderAverageTradedPrice]]*MIS[[#This Row],[OrderQuantity]]</f>
        <v>8910</v>
      </c>
      <c r="AF4836">
        <f>MIS[[#This Row],[LTP]]*MIS[[#This Row],[OrderQuantity]]</f>
        <v>7653</v>
      </c>
      <c r="AG4836">
        <f>IF(MIS[[#This Row],[OrderSide]]="SELL",MIS[[#This Row],[VALUE]]-MIS[[#This Row],[LIVE_VALUE]],MIS[[#This Row],[LIVE_VALUE]]-MIS[[#This Row],[VALUE]])</f>
        <v>1257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6" t="str">
        <f>MIS[[#This Row],[TRADING SYMBOL]]</f>
        <v>SENSEX2552082900CE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XYT</v>
      </c>
      <c r="AL4836" t="str">
        <f>MIS[[#This Row],[Broker]]</f>
        <v>AR</v>
      </c>
      <c r="AM4836" t="str">
        <f>MIS[[#This Row],[ClientID]]</f>
        <v>JPF1P164</v>
      </c>
    </row>
    <row r="4837" spans="1:39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101</v>
      </c>
      <c r="AE4837">
        <f>MIS[[#This Row],[OrderAverageTradedPrice]]*MIS[[#This Row],[OrderQuantity]]</f>
        <v>9585</v>
      </c>
      <c r="AF4837">
        <f>MIS[[#This Row],[LTP]]*MIS[[#This Row],[OrderQuantity]]</f>
        <v>6060</v>
      </c>
      <c r="AG4837">
        <f>IF(MIS[[#This Row],[OrderSide]]="SELL",MIS[[#This Row],[VALUE]]-MIS[[#This Row],[LIVE_VALUE]],MIS[[#This Row],[LIVE_VALUE]]-MIS[[#This Row],[VALUE]])</f>
        <v>3525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7" t="str">
        <f>MIS[[#This Row],[TRADING SYMBOL]]</f>
        <v>SENSEX2552081500PE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XYT</v>
      </c>
      <c r="AL4837" t="str">
        <f>MIS[[#This Row],[Broker]]</f>
        <v>AR</v>
      </c>
      <c r="AM4837" t="str">
        <f>MIS[[#This Row],[ClientID]]</f>
        <v>JPF1P164</v>
      </c>
    </row>
    <row r="4838" spans="1:39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127.55</v>
      </c>
      <c r="AE4838">
        <f>MIS[[#This Row],[OrderAverageTradedPrice]]*MIS[[#This Row],[OrderQuantity]]</f>
        <v>2970</v>
      </c>
      <c r="AF4838">
        <f>MIS[[#This Row],[LTP]]*MIS[[#This Row],[OrderQuantity]]</f>
        <v>2551</v>
      </c>
      <c r="AG4838">
        <f>IF(MIS[[#This Row],[OrderSide]]="SELL",MIS[[#This Row],[VALUE]]-MIS[[#This Row],[LIVE_VALUE]],MIS[[#This Row],[LIVE_VALUE]]-MIS[[#This Row],[VALUE]])</f>
        <v>419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8" t="str">
        <f>MIS[[#This Row],[TRADING SYMBOL]]</f>
        <v>SENSEX2552082900CE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XYT</v>
      </c>
      <c r="AL4838" t="str">
        <f>MIS[[#This Row],[Broker]]</f>
        <v>AR</v>
      </c>
      <c r="AM4838" t="str">
        <f>MIS[[#This Row],[ClientID]]</f>
        <v>JPF1P170</v>
      </c>
    </row>
    <row r="4839" spans="1:39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101</v>
      </c>
      <c r="AE4839">
        <f>MIS[[#This Row],[OrderAverageTradedPrice]]*MIS[[#This Row],[OrderQuantity]]</f>
        <v>3211</v>
      </c>
      <c r="AF4839">
        <f>MIS[[#This Row],[LTP]]*MIS[[#This Row],[OrderQuantity]]</f>
        <v>2020</v>
      </c>
      <c r="AG4839">
        <f>IF(MIS[[#This Row],[OrderSide]]="SELL",MIS[[#This Row],[VALUE]]-MIS[[#This Row],[LIVE_VALUE]],MIS[[#This Row],[LIVE_VALUE]]-MIS[[#This Row],[VALUE]])</f>
        <v>1191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9" t="str">
        <f>MIS[[#This Row],[TRADING SYMBOL]]</f>
        <v>SENSEX2552081500PE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XYT</v>
      </c>
      <c r="AL4839" t="str">
        <f>MIS[[#This Row],[Broker]]</f>
        <v>AR</v>
      </c>
      <c r="AM4839" t="str">
        <f>MIS[[#This Row],[ClientID]]</f>
        <v>JPF1P170</v>
      </c>
    </row>
    <row r="4840" spans="1:39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127.55</v>
      </c>
      <c r="AE4840">
        <f>MIS[[#This Row],[OrderAverageTradedPrice]]*MIS[[#This Row],[OrderQuantity]]</f>
        <v>2956</v>
      </c>
      <c r="AF4840">
        <f>MIS[[#This Row],[LTP]]*MIS[[#This Row],[OrderQuantity]]</f>
        <v>2551</v>
      </c>
      <c r="AG4840">
        <f>IF(MIS[[#This Row],[OrderSide]]="SELL",MIS[[#This Row],[VALUE]]-MIS[[#This Row],[LIVE_VALUE]],MIS[[#This Row],[LIVE_VALUE]]-MIS[[#This Row],[VALUE]])</f>
        <v>405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0" t="str">
        <f>MIS[[#This Row],[TRADING SYMBOL]]</f>
        <v>SENSEX2552082900CE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XYT</v>
      </c>
      <c r="AL4840" t="str">
        <f>MIS[[#This Row],[Broker]]</f>
        <v>AR</v>
      </c>
      <c r="AM4840" t="str">
        <f>MIS[[#This Row],[ClientID]]</f>
        <v>JPF1V101</v>
      </c>
    </row>
    <row r="4841" spans="1:39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101</v>
      </c>
      <c r="AE4841">
        <f>MIS[[#This Row],[OrderAverageTradedPrice]]*MIS[[#This Row],[OrderQuantity]]</f>
        <v>9636.99999999996</v>
      </c>
      <c r="AF4841">
        <f>MIS[[#This Row],[LTP]]*MIS[[#This Row],[OrderQuantity]]</f>
        <v>6060</v>
      </c>
      <c r="AG4841">
        <f>IF(MIS[[#This Row],[OrderSide]]="SELL",MIS[[#This Row],[VALUE]]-MIS[[#This Row],[LIVE_VALUE]],MIS[[#This Row],[LIVE_VALUE]]-MIS[[#This Row],[VALUE]])</f>
        <v>3576.99999999996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1" t="str">
        <f>MIS[[#This Row],[TRADING SYMBOL]]</f>
        <v>SENSEX2552081500PE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XYT</v>
      </c>
      <c r="AL4841" t="str">
        <f>MIS[[#This Row],[Broker]]</f>
        <v>AR</v>
      </c>
      <c r="AM4841" t="str">
        <f>MIS[[#This Row],[ClientID]]</f>
        <v>JPF1V110</v>
      </c>
    </row>
    <row r="4842" spans="1:39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127.55</v>
      </c>
      <c r="AE4842">
        <f>MIS[[#This Row],[OrderAverageTradedPrice]]*MIS[[#This Row],[OrderQuantity]]</f>
        <v>2950</v>
      </c>
      <c r="AF4842">
        <f>MIS[[#This Row],[LTP]]*MIS[[#This Row],[OrderQuantity]]</f>
        <v>2551</v>
      </c>
      <c r="AG4842">
        <f>IF(MIS[[#This Row],[OrderSide]]="SELL",MIS[[#This Row],[VALUE]]-MIS[[#This Row],[LIVE_VALUE]],MIS[[#This Row],[LIVE_VALUE]]-MIS[[#This Row],[VALUE]])</f>
        <v>399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2" t="str">
        <f>MIS[[#This Row],[TRADING SYMBOL]]</f>
        <v>SENSEX2552082900CE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XYT</v>
      </c>
      <c r="AL4842" t="str">
        <f>MIS[[#This Row],[Broker]]</f>
        <v>AR</v>
      </c>
      <c r="AM4842" t="str">
        <f>MIS[[#This Row],[ClientID]]</f>
        <v>JPF1V179</v>
      </c>
    </row>
    <row r="4843" spans="1:39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127.55</v>
      </c>
      <c r="AE4843">
        <f>MIS[[#This Row],[OrderAverageTradedPrice]]*MIS[[#This Row],[OrderQuantity]]</f>
        <v>8880</v>
      </c>
      <c r="AF4843">
        <f>MIS[[#This Row],[LTP]]*MIS[[#This Row],[OrderQuantity]]</f>
        <v>7653</v>
      </c>
      <c r="AG4843">
        <f>IF(MIS[[#This Row],[OrderSide]]="SELL",MIS[[#This Row],[VALUE]]-MIS[[#This Row],[LIVE_VALUE]],MIS[[#This Row],[LIVE_VALUE]]-MIS[[#This Row],[VALUE]])</f>
        <v>1227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3" t="str">
        <f>MIS[[#This Row],[TRADING SYMBOL]]</f>
        <v>SENSEX2552082900CE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XYT</v>
      </c>
      <c r="AL4843" t="str">
        <f>MIS[[#This Row],[Broker]]</f>
        <v>CHOICE</v>
      </c>
      <c r="AM4843" t="str">
        <f>MIS[[#This Row],[ClientID]]</f>
        <v>D600</v>
      </c>
    </row>
    <row r="4844" spans="1:39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127.55</v>
      </c>
      <c r="AE4844">
        <f>MIS[[#This Row],[OrderAverageTradedPrice]]*MIS[[#This Row],[OrderQuantity]]</f>
        <v>2954</v>
      </c>
      <c r="AF4844">
        <f>MIS[[#This Row],[LTP]]*MIS[[#This Row],[OrderQuantity]]</f>
        <v>2551</v>
      </c>
      <c r="AG4844">
        <f>IF(MIS[[#This Row],[OrderSide]]="SELL",MIS[[#This Row],[VALUE]]-MIS[[#This Row],[LIVE_VALUE]],MIS[[#This Row],[LIVE_VALUE]]-MIS[[#This Row],[VALUE]])</f>
        <v>403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4" t="str">
        <f>MIS[[#This Row],[TRADING SYMBOL]]</f>
        <v>SENSEX2552082900CE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XYT</v>
      </c>
      <c r="AL4844" t="str">
        <f>MIS[[#This Row],[Broker]]</f>
        <v>IIFL</v>
      </c>
      <c r="AM4844" t="str">
        <f>MIS[[#This Row],[ClientID]]</f>
        <v>FINE1P01</v>
      </c>
    </row>
    <row r="4845" spans="1:39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101</v>
      </c>
      <c r="AE4845">
        <f>MIS[[#This Row],[OrderAverageTradedPrice]]*MIS[[#This Row],[OrderQuantity]]</f>
        <v>3211</v>
      </c>
      <c r="AF4845">
        <f>MIS[[#This Row],[LTP]]*MIS[[#This Row],[OrderQuantity]]</f>
        <v>2020</v>
      </c>
      <c r="AG4845">
        <f>IF(MIS[[#This Row],[OrderSide]]="SELL",MIS[[#This Row],[VALUE]]-MIS[[#This Row],[LIVE_VALUE]],MIS[[#This Row],[LIVE_VALUE]]-MIS[[#This Row],[VALUE]])</f>
        <v>1191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5" t="str">
        <f>MIS[[#This Row],[TRADING SYMBOL]]</f>
        <v>SENSEX2552081500PE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XYT</v>
      </c>
      <c r="AL4845" t="str">
        <f>MIS[[#This Row],[Broker]]</f>
        <v>IIFL</v>
      </c>
      <c r="AM4845" t="str">
        <f>MIS[[#This Row],[ClientID]]</f>
        <v>FINE1P01</v>
      </c>
    </row>
    <row r="4846" spans="1:39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127.55</v>
      </c>
      <c r="AE4846">
        <f>MIS[[#This Row],[OrderAverageTradedPrice]]*MIS[[#This Row],[OrderQuantity]]</f>
        <v>41543.99999999984</v>
      </c>
      <c r="AF4846">
        <f>MIS[[#This Row],[LTP]]*MIS[[#This Row],[OrderQuantity]]</f>
        <v>35714</v>
      </c>
      <c r="AG4846">
        <f>IF(MIS[[#This Row],[OrderSide]]="SELL",MIS[[#This Row],[VALUE]]-MIS[[#This Row],[LIVE_VALUE]],MIS[[#This Row],[LIVE_VALUE]]-MIS[[#This Row],[VALUE]])</f>
        <v>5829.9999999998399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6" t="str">
        <f>MIS[[#This Row],[TRADING SYMBOL]]</f>
        <v>SENSEX2552082900CE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XYT</v>
      </c>
      <c r="AL4846" t="str">
        <f>MIS[[#This Row],[Broker]]</f>
        <v>MO</v>
      </c>
      <c r="AM4846" t="str">
        <f>MIS[[#This Row],[ClientID]]</f>
        <v>DELD991</v>
      </c>
    </row>
    <row r="4847" spans="1:39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101</v>
      </c>
      <c r="AE4847">
        <f>MIS[[#This Row],[OrderAverageTradedPrice]]*MIS[[#This Row],[OrderQuantity]]</f>
        <v>45164.999999999876</v>
      </c>
      <c r="AF4847">
        <f>MIS[[#This Row],[LTP]]*MIS[[#This Row],[OrderQuantity]]</f>
        <v>28280</v>
      </c>
      <c r="AG4847">
        <f>IF(MIS[[#This Row],[OrderSide]]="SELL",MIS[[#This Row],[VALUE]]-MIS[[#This Row],[LIVE_VALUE]],MIS[[#This Row],[LIVE_VALUE]]-MIS[[#This Row],[VALUE]])</f>
        <v>16884.999999999876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7" t="str">
        <f>MIS[[#This Row],[TRADING SYMBOL]]</f>
        <v>SENSEX2552081500PE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XYT</v>
      </c>
      <c r="AL4847" t="str">
        <f>MIS[[#This Row],[Broker]]</f>
        <v>MO</v>
      </c>
      <c r="AM4847" t="str">
        <f>MIS[[#This Row],[ClientID]]</f>
        <v>DELD991</v>
      </c>
    </row>
    <row r="4848" spans="1:39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101</v>
      </c>
      <c r="AE4848">
        <f>MIS[[#This Row],[OrderAverageTradedPrice]]*MIS[[#This Row],[OrderQuantity]]</f>
        <v>41698.999999999942</v>
      </c>
      <c r="AF4848">
        <f>MIS[[#This Row],[LTP]]*MIS[[#This Row],[OrderQuantity]]</f>
        <v>26260</v>
      </c>
      <c r="AG4848">
        <f>IF(MIS[[#This Row],[OrderSide]]="SELL",MIS[[#This Row],[VALUE]]-MIS[[#This Row],[LIVE_VALUE]],MIS[[#This Row],[LIVE_VALUE]]-MIS[[#This Row],[VALUE]])</f>
        <v>15438.999999999942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8" t="str">
        <f>MIS[[#This Row],[TRADING SYMBOL]]</f>
        <v>SENSEX2552081500PE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XYT</v>
      </c>
      <c r="AL4848" t="str">
        <f>MIS[[#This Row],[Broker]]</f>
        <v>MO</v>
      </c>
      <c r="AM4848" t="str">
        <f>MIS[[#This Row],[ClientID]]</f>
        <v>JR0546</v>
      </c>
    </row>
    <row r="4849" spans="1:39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101</v>
      </c>
      <c r="AE4849">
        <f>MIS[[#This Row],[OrderAverageTradedPrice]]*MIS[[#This Row],[OrderQuantity]]</f>
        <v>9621</v>
      </c>
      <c r="AF4849">
        <f>MIS[[#This Row],[LTP]]*MIS[[#This Row],[OrderQuantity]]</f>
        <v>6060</v>
      </c>
      <c r="AG4849">
        <f>IF(MIS[[#This Row],[OrderSide]]="SELL",MIS[[#This Row],[VALUE]]-MIS[[#This Row],[LIVE_VALUE]],MIS[[#This Row],[LIVE_VALUE]]-MIS[[#This Row],[VALUE]])</f>
        <v>3561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9" t="str">
        <f>MIS[[#This Row],[TRADING SYMBOL]]</f>
        <v>SENSEX2552081500PE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XYT</v>
      </c>
      <c r="AL4849" t="str">
        <f>MIS[[#This Row],[Broker]]</f>
        <v>MO</v>
      </c>
      <c r="AM4849" t="str">
        <f>MIS[[#This Row],[ClientID]]</f>
        <v>OMDLAS1203</v>
      </c>
    </row>
    <row r="4850" spans="1:39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127.55</v>
      </c>
      <c r="AE4850">
        <f>MIS[[#This Row],[OrderAverageTradedPrice]]*MIS[[#This Row],[OrderQuantity]]</f>
        <v>11794</v>
      </c>
      <c r="AF4850">
        <f>MIS[[#This Row],[LTP]]*MIS[[#This Row],[OrderQuantity]]</f>
        <v>10204</v>
      </c>
      <c r="AG4850">
        <f>IF(MIS[[#This Row],[OrderSide]]="SELL",MIS[[#This Row],[VALUE]]-MIS[[#This Row],[LIVE_VALUE]],MIS[[#This Row],[LIVE_VALUE]]-MIS[[#This Row],[VALUE]])</f>
        <v>1590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0" t="str">
        <f>MIS[[#This Row],[TRADING SYMBOL]]</f>
        <v>SENSEX2552082900CE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XYT</v>
      </c>
      <c r="AL4850" t="str">
        <f>MIS[[#This Row],[Broker]]</f>
        <v>MO</v>
      </c>
      <c r="AM4850" t="str">
        <f>MIS[[#This Row],[ClientID]]</f>
        <v>OMDLAS1225</v>
      </c>
    </row>
    <row r="4851" spans="1:39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101</v>
      </c>
      <c r="AE4851">
        <f>MIS[[#This Row],[OrderAverageTradedPrice]]*MIS[[#This Row],[OrderQuantity]]</f>
        <v>12745</v>
      </c>
      <c r="AF4851">
        <f>MIS[[#This Row],[LTP]]*MIS[[#This Row],[OrderQuantity]]</f>
        <v>8080</v>
      </c>
      <c r="AG4851">
        <f>IF(MIS[[#This Row],[OrderSide]]="SELL",MIS[[#This Row],[VALUE]]-MIS[[#This Row],[LIVE_VALUE]],MIS[[#This Row],[LIVE_VALUE]]-MIS[[#This Row],[VALUE]])</f>
        <v>4665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1" t="str">
        <f>MIS[[#This Row],[TRADING SYMBOL]]</f>
        <v>SENSEX2552081500PE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XYT</v>
      </c>
      <c r="AL4851" t="str">
        <f>MIS[[#This Row],[Broker]]</f>
        <v>MO</v>
      </c>
      <c r="AM4851" t="str">
        <f>MIS[[#This Row],[ClientID]]</f>
        <v>OMDLAS1225</v>
      </c>
    </row>
    <row r="4852" spans="1:39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127.55</v>
      </c>
      <c r="AE4852">
        <f>MIS[[#This Row],[OrderAverageTradedPrice]]*MIS[[#This Row],[OrderQuantity]]</f>
        <v>11824</v>
      </c>
      <c r="AF4852">
        <f>MIS[[#This Row],[LTP]]*MIS[[#This Row],[OrderQuantity]]</f>
        <v>10204</v>
      </c>
      <c r="AG4852">
        <f>IF(MIS[[#This Row],[OrderSide]]="SELL",MIS[[#This Row],[VALUE]]-MIS[[#This Row],[LIVE_VALUE]],MIS[[#This Row],[LIVE_VALUE]]-MIS[[#This Row],[VALUE]])</f>
        <v>1620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2" t="str">
        <f>MIS[[#This Row],[TRADING SYMBOL]]</f>
        <v>SENSEX2552082900CE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XYT</v>
      </c>
      <c r="AL4852" t="str">
        <f>MIS[[#This Row],[Broker]]</f>
        <v>MO</v>
      </c>
      <c r="AM4852" t="str">
        <f>MIS[[#This Row],[ClientID]]</f>
        <v>OMDLAS1226</v>
      </c>
    </row>
    <row r="4853" spans="1:39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101</v>
      </c>
      <c r="AE4853">
        <f>MIS[[#This Row],[OrderAverageTradedPrice]]*MIS[[#This Row],[OrderQuantity]]</f>
        <v>12840</v>
      </c>
      <c r="AF4853">
        <f>MIS[[#This Row],[LTP]]*MIS[[#This Row],[OrderQuantity]]</f>
        <v>8080</v>
      </c>
      <c r="AG4853">
        <f>IF(MIS[[#This Row],[OrderSide]]="SELL",MIS[[#This Row],[VALUE]]-MIS[[#This Row],[LIVE_VALUE]],MIS[[#This Row],[LIVE_VALUE]]-MIS[[#This Row],[VALUE]])</f>
        <v>4760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3" t="str">
        <f>MIS[[#This Row],[TRADING SYMBOL]]</f>
        <v>SENSEX2552081500PE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XYT</v>
      </c>
      <c r="AL4853" t="str">
        <f>MIS[[#This Row],[Broker]]</f>
        <v>MO</v>
      </c>
      <c r="AM4853" t="str">
        <f>MIS[[#This Row],[ClientID]]</f>
        <v>OMDLAS1226</v>
      </c>
    </row>
    <row r="4854" spans="1:39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127.55</v>
      </c>
      <c r="AE4854">
        <f>MIS[[#This Row],[OrderAverageTradedPrice]]*MIS[[#This Row],[OrderQuantity]]</f>
        <v>8868</v>
      </c>
      <c r="AF4854">
        <f>MIS[[#This Row],[LTP]]*MIS[[#This Row],[OrderQuantity]]</f>
        <v>7653</v>
      </c>
      <c r="AG4854">
        <f>IF(MIS[[#This Row],[OrderSide]]="SELL",MIS[[#This Row],[VALUE]]-MIS[[#This Row],[LIVE_VALUE]],MIS[[#This Row],[LIVE_VALUE]]-MIS[[#This Row],[VALUE]])</f>
        <v>1215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4" t="str">
        <f>MIS[[#This Row],[TRADING SYMBOL]]</f>
        <v>SENSEX2552082900CE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XYT</v>
      </c>
      <c r="AL4854" t="str">
        <f>MIS[[#This Row],[Broker]]</f>
        <v>MO</v>
      </c>
      <c r="AM4854" t="str">
        <f>MIS[[#This Row],[ClientID]]</f>
        <v>OMDLAS1227</v>
      </c>
    </row>
    <row r="4855" spans="1:39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101</v>
      </c>
      <c r="AE4855">
        <f>MIS[[#This Row],[OrderAverageTradedPrice]]*MIS[[#This Row],[OrderQuantity]]</f>
        <v>9634.99999999998</v>
      </c>
      <c r="AF4855">
        <f>MIS[[#This Row],[LTP]]*MIS[[#This Row],[OrderQuantity]]</f>
        <v>6060</v>
      </c>
      <c r="AG4855">
        <f>IF(MIS[[#This Row],[OrderSide]]="SELL",MIS[[#This Row],[VALUE]]-MIS[[#This Row],[LIVE_VALUE]],MIS[[#This Row],[LIVE_VALUE]]-MIS[[#This Row],[VALUE]])</f>
        <v>3574.99999999998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5" t="str">
        <f>MIS[[#This Row],[TRADING SYMBOL]]</f>
        <v>SENSEX2552081500PE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XYT</v>
      </c>
      <c r="AL4855" t="str">
        <f>MIS[[#This Row],[Broker]]</f>
        <v>MO</v>
      </c>
      <c r="AM4855" t="str">
        <f>MIS[[#This Row],[ClientID]]</f>
        <v>OMDLAS1227</v>
      </c>
    </row>
    <row r="4856" spans="1:39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127.55</v>
      </c>
      <c r="AE4856">
        <f>MIS[[#This Row],[OrderAverageTradedPrice]]*MIS[[#This Row],[OrderQuantity]]</f>
        <v>11846</v>
      </c>
      <c r="AF4856">
        <f>MIS[[#This Row],[LTP]]*MIS[[#This Row],[OrderQuantity]]</f>
        <v>10204</v>
      </c>
      <c r="AG4856">
        <f>IF(MIS[[#This Row],[OrderSide]]="SELL",MIS[[#This Row],[VALUE]]-MIS[[#This Row],[LIVE_VALUE]],MIS[[#This Row],[LIVE_VALUE]]-MIS[[#This Row],[VALUE]])</f>
        <v>1642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6" t="str">
        <f>MIS[[#This Row],[TRADING SYMBOL]]</f>
        <v>SENSEX2552082900CE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XYT</v>
      </c>
      <c r="AL4856" t="str">
        <f>MIS[[#This Row],[Broker]]</f>
        <v>MO</v>
      </c>
      <c r="AM4856" t="str">
        <f>MIS[[#This Row],[ClientID]]</f>
        <v>OMDLAS1229</v>
      </c>
    </row>
    <row r="4857" spans="1:39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127.55</v>
      </c>
      <c r="AE4857">
        <f>MIS[[#This Row],[OrderAverageTradedPrice]]*MIS[[#This Row],[OrderQuantity]]</f>
        <v>11828</v>
      </c>
      <c r="AF4857">
        <f>MIS[[#This Row],[LTP]]*MIS[[#This Row],[OrderQuantity]]</f>
        <v>10204</v>
      </c>
      <c r="AG4857">
        <f>IF(MIS[[#This Row],[OrderSide]]="SELL",MIS[[#This Row],[VALUE]]-MIS[[#This Row],[LIVE_VALUE]],MIS[[#This Row],[LIVE_VALUE]]-MIS[[#This Row],[VALUE]])</f>
        <v>1624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7" t="str">
        <f>MIS[[#This Row],[TRADING SYMBOL]]</f>
        <v>SENSEX2552082900CE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XYT</v>
      </c>
      <c r="AL4857" t="str">
        <f>MIS[[#This Row],[Broker]]</f>
        <v>MO</v>
      </c>
      <c r="AM4857" t="str">
        <f>MIS[[#This Row],[ClientID]]</f>
        <v>SHSS083</v>
      </c>
    </row>
    <row r="4858" spans="1:39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101</v>
      </c>
      <c r="AE4858">
        <f>MIS[[#This Row],[OrderAverageTradedPrice]]*MIS[[#This Row],[OrderQuantity]]</f>
        <v>12844</v>
      </c>
      <c r="AF4858">
        <f>MIS[[#This Row],[LTP]]*MIS[[#This Row],[OrderQuantity]]</f>
        <v>8080</v>
      </c>
      <c r="AG4858">
        <f>IF(MIS[[#This Row],[OrderSide]]="SELL",MIS[[#This Row],[VALUE]]-MIS[[#This Row],[LIVE_VALUE]],MIS[[#This Row],[LIVE_VALUE]]-MIS[[#This Row],[VALUE]])</f>
        <v>4764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8" t="str">
        <f>MIS[[#This Row],[TRADING SYMBOL]]</f>
        <v>SENSEX2552081500PE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XYT</v>
      </c>
      <c r="AL4858" t="str">
        <f>MIS[[#This Row],[Broker]]</f>
        <v>MO</v>
      </c>
      <c r="AM4858" t="str">
        <f>MIS[[#This Row],[ClientID]]</f>
        <v>SHSS083</v>
      </c>
    </row>
    <row r="4859" spans="1:39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101</v>
      </c>
      <c r="AE4859">
        <f>MIS[[#This Row],[OrderAverageTradedPrice]]*MIS[[#This Row],[OrderQuantity]]</f>
        <v>9525</v>
      </c>
      <c r="AF4859">
        <f>MIS[[#This Row],[LTP]]*MIS[[#This Row],[OrderQuantity]]</f>
        <v>6060</v>
      </c>
      <c r="AG4859">
        <f>IF(MIS[[#This Row],[OrderSide]]="SELL",MIS[[#This Row],[VALUE]]-MIS[[#This Row],[LIVE_VALUE]],MIS[[#This Row],[LIVE_VALUE]]-MIS[[#This Row],[VALUE]])</f>
        <v>3465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9" t="str">
        <f>MIS[[#This Row],[TRADING SYMBOL]]</f>
        <v>SENSEX2552081500PE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XYT</v>
      </c>
      <c r="AL4859" t="str">
        <f>MIS[[#This Row],[Broker]]</f>
        <v>AR</v>
      </c>
      <c r="AM4859" t="str">
        <f>MIS[[#This Row],[ClientID]]</f>
        <v>GKOHNS211</v>
      </c>
    </row>
    <row r="4860" spans="1:39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101</v>
      </c>
      <c r="AE4860">
        <f>MIS[[#This Row],[OrderAverageTradedPrice]]*MIS[[#This Row],[OrderQuantity]]</f>
        <v>3181</v>
      </c>
      <c r="AF4860">
        <f>MIS[[#This Row],[LTP]]*MIS[[#This Row],[OrderQuantity]]</f>
        <v>2020</v>
      </c>
      <c r="AG4860">
        <f>IF(MIS[[#This Row],[OrderSide]]="SELL",MIS[[#This Row],[VALUE]]-MIS[[#This Row],[LIVE_VALUE]],MIS[[#This Row],[LIVE_VALUE]]-MIS[[#This Row],[VALUE]])</f>
        <v>1161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0" t="str">
        <f>MIS[[#This Row],[TRADING SYMBOL]]</f>
        <v>SENSEX2552081500PE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XYT</v>
      </c>
      <c r="AL4860" t="str">
        <f>MIS[[#This Row],[Broker]]</f>
        <v>AR</v>
      </c>
      <c r="AM4860" t="str">
        <f>MIS[[#This Row],[ClientID]]</f>
        <v>JPF1A184</v>
      </c>
    </row>
    <row r="4861" spans="1:39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101</v>
      </c>
      <c r="AE4861">
        <f>MIS[[#This Row],[OrderAverageTradedPrice]]*MIS[[#This Row],[OrderQuantity]]</f>
        <v>3179</v>
      </c>
      <c r="AF4861">
        <f>MIS[[#This Row],[LTP]]*MIS[[#This Row],[OrderQuantity]]</f>
        <v>2020</v>
      </c>
      <c r="AG4861">
        <f>IF(MIS[[#This Row],[OrderSide]]="SELL",MIS[[#This Row],[VALUE]]-MIS[[#This Row],[LIVE_VALUE]],MIS[[#This Row],[LIVE_VALUE]]-MIS[[#This Row],[VALUE]])</f>
        <v>1159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1" t="str">
        <f>MIS[[#This Row],[TRADING SYMBOL]]</f>
        <v>SENSEX2552081500PE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XYT</v>
      </c>
      <c r="AL4861" t="str">
        <f>MIS[[#This Row],[Broker]]</f>
        <v>AR</v>
      </c>
      <c r="AM4861" t="str">
        <f>MIS[[#This Row],[ClientID]]</f>
        <v>JPF1A187</v>
      </c>
    </row>
    <row r="4862" spans="1:39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101</v>
      </c>
      <c r="AE4862">
        <f>MIS[[#This Row],[OrderAverageTradedPrice]]*MIS[[#This Row],[OrderQuantity]]</f>
        <v>3181</v>
      </c>
      <c r="AF4862">
        <f>MIS[[#This Row],[LTP]]*MIS[[#This Row],[OrderQuantity]]</f>
        <v>2020</v>
      </c>
      <c r="AG4862">
        <f>IF(MIS[[#This Row],[OrderSide]]="SELL",MIS[[#This Row],[VALUE]]-MIS[[#This Row],[LIVE_VALUE]],MIS[[#This Row],[LIVE_VALUE]]-MIS[[#This Row],[VALUE]])</f>
        <v>1161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2" t="str">
        <f>MIS[[#This Row],[TRADING SYMBOL]]</f>
        <v>SENSEX2552081500PE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XYT</v>
      </c>
      <c r="AL4862" t="str">
        <f>MIS[[#This Row],[Broker]]</f>
        <v>AR</v>
      </c>
      <c r="AM4862" t="str">
        <f>MIS[[#This Row],[ClientID]]</f>
        <v>JPF1A188</v>
      </c>
    </row>
    <row r="4863" spans="1:39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127.55</v>
      </c>
      <c r="AE4863">
        <f>MIS[[#This Row],[OrderAverageTradedPrice]]*MIS[[#This Row],[OrderQuantity]]</f>
        <v>2961</v>
      </c>
      <c r="AF4863">
        <f>MIS[[#This Row],[LTP]]*MIS[[#This Row],[OrderQuantity]]</f>
        <v>2551</v>
      </c>
      <c r="AG4863">
        <f>IF(MIS[[#This Row],[OrderSide]]="SELL",MIS[[#This Row],[VALUE]]-MIS[[#This Row],[LIVE_VALUE]],MIS[[#This Row],[LIVE_VALUE]]-MIS[[#This Row],[VALUE]])</f>
        <v>410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3" t="str">
        <f>MIS[[#This Row],[TRADING SYMBOL]]</f>
        <v>SENSEX2552082900CE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XYT</v>
      </c>
      <c r="AL4863" t="str">
        <f>MIS[[#This Row],[Broker]]</f>
        <v>AR</v>
      </c>
      <c r="AM4863" t="str">
        <f>MIS[[#This Row],[ClientID]]</f>
        <v>JPF1A200</v>
      </c>
    </row>
    <row r="4864" spans="1:39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101</v>
      </c>
      <c r="AE4864">
        <f>MIS[[#This Row],[OrderAverageTradedPrice]]*MIS[[#This Row],[OrderQuantity]]</f>
        <v>3178</v>
      </c>
      <c r="AF4864">
        <f>MIS[[#This Row],[LTP]]*MIS[[#This Row],[OrderQuantity]]</f>
        <v>2020</v>
      </c>
      <c r="AG4864">
        <f>IF(MIS[[#This Row],[OrderSide]]="SELL",MIS[[#This Row],[VALUE]]-MIS[[#This Row],[LIVE_VALUE]],MIS[[#This Row],[LIVE_VALUE]]-MIS[[#This Row],[VALUE]])</f>
        <v>1158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4" t="str">
        <f>MIS[[#This Row],[TRADING SYMBOL]]</f>
        <v>SENSEX2552081500PE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XYT</v>
      </c>
      <c r="AL4864" t="str">
        <f>MIS[[#This Row],[Broker]]</f>
        <v>AR</v>
      </c>
      <c r="AM4864" t="str">
        <f>MIS[[#This Row],[ClientID]]</f>
        <v>JPF1A200</v>
      </c>
    </row>
    <row r="4865" spans="1:39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101</v>
      </c>
      <c r="AE4865">
        <f>MIS[[#This Row],[OrderAverageTradedPrice]]*MIS[[#This Row],[OrderQuantity]]</f>
        <v>3180</v>
      </c>
      <c r="AF4865">
        <f>MIS[[#This Row],[LTP]]*MIS[[#This Row],[OrderQuantity]]</f>
        <v>2020</v>
      </c>
      <c r="AG4865">
        <f>IF(MIS[[#This Row],[OrderSide]]="SELL",MIS[[#This Row],[VALUE]]-MIS[[#This Row],[LIVE_VALUE]],MIS[[#This Row],[LIVE_VALUE]]-MIS[[#This Row],[VALUE]])</f>
        <v>1160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5" t="str">
        <f>MIS[[#This Row],[TRADING SYMBOL]]</f>
        <v>SENSEX2552081500PE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XYT</v>
      </c>
      <c r="AL4865" t="str">
        <f>MIS[[#This Row],[Broker]]</f>
        <v>AR</v>
      </c>
      <c r="AM4865" t="str">
        <f>MIS[[#This Row],[ClientID]]</f>
        <v>JPF1A222</v>
      </c>
    </row>
    <row r="4866" spans="1:39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127.55</v>
      </c>
      <c r="AE4866">
        <f>MIS[[#This Row],[OrderAverageTradedPrice]]*MIS[[#This Row],[OrderQuantity]]</f>
        <v>14766.999999999998</v>
      </c>
      <c r="AF4866">
        <f>MIS[[#This Row],[LTP]]*MIS[[#This Row],[OrderQuantity]]</f>
        <v>12755</v>
      </c>
      <c r="AG4866">
        <f>IF(MIS[[#This Row],[OrderSide]]="SELL",MIS[[#This Row],[VALUE]]-MIS[[#This Row],[LIVE_VALUE]],MIS[[#This Row],[LIVE_VALUE]]-MIS[[#This Row],[VALUE]])</f>
        <v>2011.9999999999982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6" t="str">
        <f>MIS[[#This Row],[TRADING SYMBOL]]</f>
        <v>SENSEX2552082900CE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XYT</v>
      </c>
      <c r="AL4866" t="str">
        <f>MIS[[#This Row],[Broker]]</f>
        <v>AR</v>
      </c>
      <c r="AM4866" t="str">
        <f>MIS[[#This Row],[ClientID]]</f>
        <v>JPF1A235</v>
      </c>
    </row>
    <row r="4867" spans="1:39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127.55</v>
      </c>
      <c r="AE4867">
        <f>MIS[[#This Row],[OrderAverageTradedPrice]]*MIS[[#This Row],[OrderQuantity]]</f>
        <v>2960</v>
      </c>
      <c r="AF4867">
        <f>MIS[[#This Row],[LTP]]*MIS[[#This Row],[OrderQuantity]]</f>
        <v>2551</v>
      </c>
      <c r="AG4867">
        <f>IF(MIS[[#This Row],[OrderSide]]="SELL",MIS[[#This Row],[VALUE]]-MIS[[#This Row],[LIVE_VALUE]],MIS[[#This Row],[LIVE_VALUE]]-MIS[[#This Row],[VALUE]])</f>
        <v>409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7" t="str">
        <f>MIS[[#This Row],[TRADING SYMBOL]]</f>
        <v>SENSEX2552082900CE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XYT</v>
      </c>
      <c r="AL4867" t="str">
        <f>MIS[[#This Row],[Broker]]</f>
        <v>AR</v>
      </c>
      <c r="AM4867" t="str">
        <f>MIS[[#This Row],[ClientID]]</f>
        <v>JPF1D162</v>
      </c>
    </row>
    <row r="4868" spans="1:39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101</v>
      </c>
      <c r="AE4868">
        <f>MIS[[#This Row],[OrderAverageTradedPrice]]*MIS[[#This Row],[OrderQuantity]]</f>
        <v>3177</v>
      </c>
      <c r="AF4868">
        <f>MIS[[#This Row],[LTP]]*MIS[[#This Row],[OrderQuantity]]</f>
        <v>2020</v>
      </c>
      <c r="AG4868">
        <f>IF(MIS[[#This Row],[OrderSide]]="SELL",MIS[[#This Row],[VALUE]]-MIS[[#This Row],[LIVE_VALUE]],MIS[[#This Row],[LIVE_VALUE]]-MIS[[#This Row],[VALUE]])</f>
        <v>1157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8" t="str">
        <f>MIS[[#This Row],[TRADING SYMBOL]]</f>
        <v>SENSEX2552081500PE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XYT</v>
      </c>
      <c r="AL4868" t="str">
        <f>MIS[[#This Row],[Broker]]</f>
        <v>AR</v>
      </c>
      <c r="AM4868" t="str">
        <f>MIS[[#This Row],[ClientID]]</f>
        <v>JPF1D162</v>
      </c>
    </row>
    <row r="4869" spans="1:39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127.55</v>
      </c>
      <c r="AE4869">
        <f>MIS[[#This Row],[OrderAverageTradedPrice]]*MIS[[#This Row],[OrderQuantity]]</f>
        <v>2958</v>
      </c>
      <c r="AF4869">
        <f>MIS[[#This Row],[LTP]]*MIS[[#This Row],[OrderQuantity]]</f>
        <v>2551</v>
      </c>
      <c r="AG4869">
        <f>IF(MIS[[#This Row],[OrderSide]]="SELL",MIS[[#This Row],[VALUE]]-MIS[[#This Row],[LIVE_VALUE]],MIS[[#This Row],[LIVE_VALUE]]-MIS[[#This Row],[VALUE]])</f>
        <v>407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9" t="str">
        <f>MIS[[#This Row],[TRADING SYMBOL]]</f>
        <v>SENSEX2552082900CE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XYT</v>
      </c>
      <c r="AL4869" t="str">
        <f>MIS[[#This Row],[Broker]]</f>
        <v>AR</v>
      </c>
      <c r="AM4869" t="str">
        <f>MIS[[#This Row],[ClientID]]</f>
        <v>JPF1H106</v>
      </c>
    </row>
    <row r="4870" spans="1:39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127.55</v>
      </c>
      <c r="AE4870">
        <f>MIS[[#This Row],[OrderAverageTradedPrice]]*MIS[[#This Row],[OrderQuantity]]</f>
        <v>2950</v>
      </c>
      <c r="AF4870">
        <f>MIS[[#This Row],[LTP]]*MIS[[#This Row],[OrderQuantity]]</f>
        <v>2551</v>
      </c>
      <c r="AG4870">
        <f>IF(MIS[[#This Row],[OrderSide]]="SELL",MIS[[#This Row],[VALUE]]-MIS[[#This Row],[LIVE_VALUE]],MIS[[#This Row],[LIVE_VALUE]]-MIS[[#This Row],[VALUE]])</f>
        <v>399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0" t="str">
        <f>MIS[[#This Row],[TRADING SYMBOL]]</f>
        <v>SENSEX2552082900CE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XYT</v>
      </c>
      <c r="AL4870" t="str">
        <f>MIS[[#This Row],[Broker]]</f>
        <v>AR</v>
      </c>
      <c r="AM4870" t="str">
        <f>MIS[[#This Row],[ClientID]]</f>
        <v>JPF1N167</v>
      </c>
    </row>
    <row r="4871" spans="1:39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127.55</v>
      </c>
      <c r="AE4871">
        <f>MIS[[#This Row],[OrderAverageTradedPrice]]*MIS[[#This Row],[OrderQuantity]]</f>
        <v>2952</v>
      </c>
      <c r="AF4871">
        <f>MIS[[#This Row],[LTP]]*MIS[[#This Row],[OrderQuantity]]</f>
        <v>2551</v>
      </c>
      <c r="AG4871">
        <f>IF(MIS[[#This Row],[OrderSide]]="SELL",MIS[[#This Row],[VALUE]]-MIS[[#This Row],[LIVE_VALUE]],MIS[[#This Row],[LIVE_VALUE]]-MIS[[#This Row],[VALUE]])</f>
        <v>401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1" t="str">
        <f>MIS[[#This Row],[TRADING SYMBOL]]</f>
        <v>SENSEX2552082900CE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XYT</v>
      </c>
      <c r="AL4871" t="str">
        <f>MIS[[#This Row],[Broker]]</f>
        <v>AR</v>
      </c>
      <c r="AM4871" t="str">
        <f>MIS[[#This Row],[ClientID]]</f>
        <v>JPF1P112</v>
      </c>
    </row>
    <row r="4872" spans="1:39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127.55</v>
      </c>
      <c r="AE4872">
        <f>MIS[[#This Row],[OrderAverageTradedPrice]]*MIS[[#This Row],[OrderQuantity]]</f>
        <v>2951</v>
      </c>
      <c r="AF4872">
        <f>MIS[[#This Row],[LTP]]*MIS[[#This Row],[OrderQuantity]]</f>
        <v>2551</v>
      </c>
      <c r="AG4872">
        <f>IF(MIS[[#This Row],[OrderSide]]="SELL",MIS[[#This Row],[VALUE]]-MIS[[#This Row],[LIVE_VALUE]],MIS[[#This Row],[LIVE_VALUE]]-MIS[[#This Row],[VALUE]])</f>
        <v>400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2" t="str">
        <f>MIS[[#This Row],[TRADING SYMBOL]]</f>
        <v>SENSEX2552082900CE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XYT</v>
      </c>
      <c r="AL4872" t="str">
        <f>MIS[[#This Row],[Broker]]</f>
        <v>AR</v>
      </c>
      <c r="AM4872" t="str">
        <f>MIS[[#This Row],[ClientID]]</f>
        <v>JPF1S104</v>
      </c>
    </row>
    <row r="4873" spans="1:39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127.55</v>
      </c>
      <c r="AE4873">
        <f>MIS[[#This Row],[OrderAverageTradedPrice]]*MIS[[#This Row],[OrderQuantity]]</f>
        <v>2955</v>
      </c>
      <c r="AF4873">
        <f>MIS[[#This Row],[LTP]]*MIS[[#This Row],[OrderQuantity]]</f>
        <v>2551</v>
      </c>
      <c r="AG4873">
        <f>IF(MIS[[#This Row],[OrderSide]]="SELL",MIS[[#This Row],[VALUE]]-MIS[[#This Row],[LIVE_VALUE]],MIS[[#This Row],[LIVE_VALUE]]-MIS[[#This Row],[VALUE]])</f>
        <v>404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3" t="str">
        <f>MIS[[#This Row],[TRADING SYMBOL]]</f>
        <v>SENSEX2552082900CE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XYT</v>
      </c>
      <c r="AL4873" t="str">
        <f>MIS[[#This Row],[Broker]]</f>
        <v>AR</v>
      </c>
      <c r="AM4873" t="str">
        <f>MIS[[#This Row],[ClientID]]</f>
        <v>JPF1S222</v>
      </c>
    </row>
    <row r="4874" spans="1:39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101</v>
      </c>
      <c r="AE4874">
        <f>MIS[[#This Row],[OrderAverageTradedPrice]]*MIS[[#This Row],[OrderQuantity]]</f>
        <v>3190</v>
      </c>
      <c r="AF4874">
        <f>MIS[[#This Row],[LTP]]*MIS[[#This Row],[OrderQuantity]]</f>
        <v>2020</v>
      </c>
      <c r="AG4874">
        <f>IF(MIS[[#This Row],[OrderSide]]="SELL",MIS[[#This Row],[VALUE]]-MIS[[#This Row],[LIVE_VALUE]],MIS[[#This Row],[LIVE_VALUE]]-MIS[[#This Row],[VALUE]])</f>
        <v>1170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4" t="str">
        <f>MIS[[#This Row],[TRADING SYMBOL]]</f>
        <v>SENSEX2552081500PE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XYT</v>
      </c>
      <c r="AL4874" t="str">
        <f>MIS[[#This Row],[Broker]]</f>
        <v>AR</v>
      </c>
      <c r="AM4874" t="str">
        <f>MIS[[#This Row],[ClientID]]</f>
        <v>JPF1S222</v>
      </c>
    </row>
    <row r="4875" spans="1:39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101</v>
      </c>
      <c r="AE4875">
        <f>MIS[[#This Row],[OrderAverageTradedPrice]]*MIS[[#This Row],[OrderQuantity]]</f>
        <v>3179</v>
      </c>
      <c r="AF4875">
        <f>MIS[[#This Row],[LTP]]*MIS[[#This Row],[OrderQuantity]]</f>
        <v>2020</v>
      </c>
      <c r="AG4875">
        <f>IF(MIS[[#This Row],[OrderSide]]="SELL",MIS[[#This Row],[VALUE]]-MIS[[#This Row],[LIVE_VALUE]],MIS[[#This Row],[LIVE_VALUE]]-MIS[[#This Row],[VALUE]])</f>
        <v>1159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5" t="str">
        <f>MIS[[#This Row],[TRADING SYMBOL]]</f>
        <v>SENSEX2552081500PE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XYT</v>
      </c>
      <c r="AL4875" t="str">
        <f>MIS[[#This Row],[Broker]]</f>
        <v>AR</v>
      </c>
      <c r="AM4875" t="str">
        <f>MIS[[#This Row],[ClientID]]</f>
        <v>JPF1V101</v>
      </c>
    </row>
    <row r="4876" spans="1:39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101</v>
      </c>
      <c r="AE4876">
        <f>MIS[[#This Row],[OrderAverageTradedPrice]]*MIS[[#This Row],[OrderQuantity]]</f>
        <v>3175</v>
      </c>
      <c r="AF4876">
        <f>MIS[[#This Row],[LTP]]*MIS[[#This Row],[OrderQuantity]]</f>
        <v>2020</v>
      </c>
      <c r="AG4876">
        <f>IF(MIS[[#This Row],[OrderSide]]="SELL",MIS[[#This Row],[VALUE]]-MIS[[#This Row],[LIVE_VALUE]],MIS[[#This Row],[LIVE_VALUE]]-MIS[[#This Row],[VALUE]])</f>
        <v>1155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6" t="str">
        <f>MIS[[#This Row],[TRADING SYMBOL]]</f>
        <v>SENSEX2552081500PE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XYT</v>
      </c>
      <c r="AL4876" t="str">
        <f>MIS[[#This Row],[Broker]]</f>
        <v>AR</v>
      </c>
      <c r="AM4876" t="str">
        <f>MIS[[#This Row],[ClientID]]</f>
        <v>JPF1V179</v>
      </c>
    </row>
    <row r="4877" spans="1:39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87.1</v>
      </c>
      <c r="AE4877">
        <f>MIS[[#This Row],[OrderAverageTradedPrice]]*MIS[[#This Row],[OrderQuantity]]</f>
        <v>8397.99999999996</v>
      </c>
      <c r="AF4877">
        <f>MIS[[#This Row],[LTP]]*MIS[[#This Row],[OrderQuantity]]</f>
        <v>5226</v>
      </c>
      <c r="AG4877">
        <f>IF(MIS[[#This Row],[OrderSide]]="SELL",MIS[[#This Row],[VALUE]]-MIS[[#This Row],[LIVE_VALUE]],MIS[[#This Row],[LIVE_VALUE]]-MIS[[#This Row],[VALUE]])</f>
        <v>3171.99999999996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7" t="str">
        <f>MIS[[#This Row],[TRADING SYMBOL]]</f>
        <v>SENSEX2552081400PE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XYT</v>
      </c>
      <c r="AL4877" t="str">
        <f>MIS[[#This Row],[Broker]]</f>
        <v>CHOICE</v>
      </c>
      <c r="AM4877" t="str">
        <f>MIS[[#This Row],[ClientID]]</f>
        <v>D600</v>
      </c>
    </row>
    <row r="4878" spans="1:39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127.55</v>
      </c>
      <c r="AE4878">
        <f>MIS[[#This Row],[OrderAverageTradedPrice]]*MIS[[#This Row],[OrderQuantity]]</f>
        <v>2959</v>
      </c>
      <c r="AF4878">
        <f>MIS[[#This Row],[LTP]]*MIS[[#This Row],[OrderQuantity]]</f>
        <v>2551</v>
      </c>
      <c r="AG4878">
        <f>IF(MIS[[#This Row],[OrderSide]]="SELL",MIS[[#This Row],[VALUE]]-MIS[[#This Row],[LIVE_VALUE]],MIS[[#This Row],[LIVE_VALUE]]-MIS[[#This Row],[VALUE]])</f>
        <v>408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8" t="str">
        <f>MIS[[#This Row],[TRADING SYMBOL]]</f>
        <v>SENSEX2552082900CE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XYT</v>
      </c>
      <c r="AL4878" t="str">
        <f>MIS[[#This Row],[Broker]]</f>
        <v>JM</v>
      </c>
      <c r="AM4878" t="str">
        <f>MIS[[#This Row],[ClientID]]</f>
        <v>12314417</v>
      </c>
    </row>
    <row r="4879" spans="1:39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101</v>
      </c>
      <c r="AE4879">
        <f>MIS[[#This Row],[OrderAverageTradedPrice]]*MIS[[#This Row],[OrderQuantity]]</f>
        <v>3181</v>
      </c>
      <c r="AF4879">
        <f>MIS[[#This Row],[LTP]]*MIS[[#This Row],[OrderQuantity]]</f>
        <v>2020</v>
      </c>
      <c r="AG4879">
        <f>IF(MIS[[#This Row],[OrderSide]]="SELL",MIS[[#This Row],[VALUE]]-MIS[[#This Row],[LIVE_VALUE]],MIS[[#This Row],[LIVE_VALUE]]-MIS[[#This Row],[VALUE]])</f>
        <v>1161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9" t="str">
        <f>MIS[[#This Row],[TRADING SYMBOL]]</f>
        <v>SENSEX2552081500PE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XYT</v>
      </c>
      <c r="AL4879" t="str">
        <f>MIS[[#This Row],[Broker]]</f>
        <v>JM</v>
      </c>
      <c r="AM4879" t="str">
        <f>MIS[[#This Row],[ClientID]]</f>
        <v>12314417</v>
      </c>
    </row>
    <row r="4880" spans="1:39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127.55</v>
      </c>
      <c r="AE4880">
        <f>MIS[[#This Row],[OrderAverageTradedPrice]]*MIS[[#This Row],[OrderQuantity]]</f>
        <v>2952</v>
      </c>
      <c r="AF4880">
        <f>MIS[[#This Row],[LTP]]*MIS[[#This Row],[OrderQuantity]]</f>
        <v>2551</v>
      </c>
      <c r="AG4880">
        <f>IF(MIS[[#This Row],[OrderSide]]="SELL",MIS[[#This Row],[VALUE]]-MIS[[#This Row],[LIVE_VALUE]],MIS[[#This Row],[LIVE_VALUE]]-MIS[[#This Row],[VALUE]])</f>
        <v>401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0" t="str">
        <f>MIS[[#This Row],[TRADING SYMBOL]]</f>
        <v>SENSEX2552082900CE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XYT</v>
      </c>
      <c r="AL4880" t="str">
        <f>MIS[[#This Row],[Broker]]</f>
        <v>JM</v>
      </c>
      <c r="AM4880" t="str">
        <f>MIS[[#This Row],[ClientID]]</f>
        <v>12314523</v>
      </c>
    </row>
    <row r="4881" spans="1:39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101</v>
      </c>
      <c r="AE4881">
        <f>MIS[[#This Row],[OrderAverageTradedPrice]]*MIS[[#This Row],[OrderQuantity]]</f>
        <v>3191</v>
      </c>
      <c r="AF4881">
        <f>MIS[[#This Row],[LTP]]*MIS[[#This Row],[OrderQuantity]]</f>
        <v>2020</v>
      </c>
      <c r="AG4881">
        <f>IF(MIS[[#This Row],[OrderSide]]="SELL",MIS[[#This Row],[VALUE]]-MIS[[#This Row],[LIVE_VALUE]],MIS[[#This Row],[LIVE_VALUE]]-MIS[[#This Row],[VALUE]])</f>
        <v>1171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1" t="str">
        <f>MIS[[#This Row],[TRADING SYMBOL]]</f>
        <v>SENSEX2552081500PE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XYT</v>
      </c>
      <c r="AL4881" t="str">
        <f>MIS[[#This Row],[Broker]]</f>
        <v>JM</v>
      </c>
      <c r="AM4881" t="str">
        <f>MIS[[#This Row],[ClientID]]</f>
        <v>12314523</v>
      </c>
    </row>
    <row r="4882" spans="1:39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127.55</v>
      </c>
      <c r="AE4882">
        <f>MIS[[#This Row],[OrderAverageTradedPrice]]*MIS[[#This Row],[OrderQuantity]]</f>
        <v>2958</v>
      </c>
      <c r="AF4882">
        <f>MIS[[#This Row],[LTP]]*MIS[[#This Row],[OrderQuantity]]</f>
        <v>2551</v>
      </c>
      <c r="AG4882">
        <f>IF(MIS[[#This Row],[OrderSide]]="SELL",MIS[[#This Row],[VALUE]]-MIS[[#This Row],[LIVE_VALUE]],MIS[[#This Row],[LIVE_VALUE]]-MIS[[#This Row],[VALUE]])</f>
        <v>407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2" t="str">
        <f>MIS[[#This Row],[TRADING SYMBOL]]</f>
        <v>SENSEX2552082900CE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XYT</v>
      </c>
      <c r="AL4882" t="str">
        <f>MIS[[#This Row],[Broker]]</f>
        <v>JM</v>
      </c>
      <c r="AM4882" t="str">
        <f>MIS[[#This Row],[ClientID]]</f>
        <v>12314576</v>
      </c>
    </row>
    <row r="4883" spans="1:39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101</v>
      </c>
      <c r="AE4883">
        <f>MIS[[#This Row],[OrderAverageTradedPrice]]*MIS[[#This Row],[OrderQuantity]]</f>
        <v>3179</v>
      </c>
      <c r="AF4883">
        <f>MIS[[#This Row],[LTP]]*MIS[[#This Row],[OrderQuantity]]</f>
        <v>2020</v>
      </c>
      <c r="AG4883">
        <f>IF(MIS[[#This Row],[OrderSide]]="SELL",MIS[[#This Row],[VALUE]]-MIS[[#This Row],[LIVE_VALUE]],MIS[[#This Row],[LIVE_VALUE]]-MIS[[#This Row],[VALUE]])</f>
        <v>1159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3" t="str">
        <f>MIS[[#This Row],[TRADING SYMBOL]]</f>
        <v>SENSEX2552081500PE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XYT</v>
      </c>
      <c r="AL4883" t="str">
        <f>MIS[[#This Row],[Broker]]</f>
        <v>JM</v>
      </c>
      <c r="AM4883" t="str">
        <f>MIS[[#This Row],[ClientID]]</f>
        <v>12314576</v>
      </c>
    </row>
    <row r="4884" spans="1:39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127.55</v>
      </c>
      <c r="AE4884">
        <f>MIS[[#This Row],[OrderAverageTradedPrice]]*MIS[[#This Row],[OrderQuantity]]</f>
        <v>11808</v>
      </c>
      <c r="AF4884">
        <f>MIS[[#This Row],[LTP]]*MIS[[#This Row],[OrderQuantity]]</f>
        <v>10204</v>
      </c>
      <c r="AG4884">
        <f>IF(MIS[[#This Row],[OrderSide]]="SELL",MIS[[#This Row],[VALUE]]-MIS[[#This Row],[LIVE_VALUE]],MIS[[#This Row],[LIVE_VALUE]]-MIS[[#This Row],[VALUE]])</f>
        <v>1604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4" t="str">
        <f>MIS[[#This Row],[TRADING SYMBOL]]</f>
        <v>SENSEX2552082900CE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XYT</v>
      </c>
      <c r="AL4884" t="str">
        <f>MIS[[#This Row],[Broker]]</f>
        <v>JM</v>
      </c>
      <c r="AM4884" t="str">
        <f>MIS[[#This Row],[ClientID]]</f>
        <v>12314927</v>
      </c>
    </row>
    <row r="4885" spans="1:39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101</v>
      </c>
      <c r="AE4885">
        <f>MIS[[#This Row],[OrderAverageTradedPrice]]*MIS[[#This Row],[OrderQuantity]]</f>
        <v>12717</v>
      </c>
      <c r="AF4885">
        <f>MIS[[#This Row],[LTP]]*MIS[[#This Row],[OrderQuantity]]</f>
        <v>8080</v>
      </c>
      <c r="AG4885">
        <f>IF(MIS[[#This Row],[OrderSide]]="SELL",MIS[[#This Row],[VALUE]]-MIS[[#This Row],[LIVE_VALUE]],MIS[[#This Row],[LIVE_VALUE]]-MIS[[#This Row],[VALUE]])</f>
        <v>4637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5" t="str">
        <f>MIS[[#This Row],[TRADING SYMBOL]]</f>
        <v>SENSEX2552081500PE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XYT</v>
      </c>
      <c r="AL4885" t="str">
        <f>MIS[[#This Row],[Broker]]</f>
        <v>JM</v>
      </c>
      <c r="AM4885" t="str">
        <f>MIS[[#This Row],[ClientID]]</f>
        <v>12314927</v>
      </c>
    </row>
    <row r="4886" spans="1:39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101</v>
      </c>
      <c r="AE4886">
        <f>MIS[[#This Row],[OrderAverageTradedPrice]]*MIS[[#This Row],[OrderQuantity]]</f>
        <v>12728</v>
      </c>
      <c r="AF4886">
        <f>MIS[[#This Row],[LTP]]*MIS[[#This Row],[OrderQuantity]]</f>
        <v>8080</v>
      </c>
      <c r="AG4886">
        <f>IF(MIS[[#This Row],[OrderSide]]="SELL",MIS[[#This Row],[VALUE]]-MIS[[#This Row],[LIVE_VALUE]],MIS[[#This Row],[LIVE_VALUE]]-MIS[[#This Row],[VALUE]])</f>
        <v>4648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6" t="str">
        <f>MIS[[#This Row],[TRADING SYMBOL]]</f>
        <v>SENSEX2552081500PE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XYT</v>
      </c>
      <c r="AL4886" t="str">
        <f>MIS[[#This Row],[Broker]]</f>
        <v>MO</v>
      </c>
      <c r="AM4886" t="str">
        <f>MIS[[#This Row],[ClientID]]</f>
        <v>OMDLAS1229</v>
      </c>
    </row>
    <row r="4887" spans="1:39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101</v>
      </c>
      <c r="AE4887">
        <f>MIS[[#This Row],[OrderAverageTradedPrice]]*MIS[[#This Row],[OrderQuantity]]</f>
        <v>6434</v>
      </c>
      <c r="AF4887">
        <f>MIS[[#This Row],[LTP]]*MIS[[#This Row],[OrderQuantity]]</f>
        <v>4040</v>
      </c>
      <c r="AG4887">
        <f>IF(MIS[[#This Row],[OrderSide]]="SELL",MIS[[#This Row],[VALUE]]-MIS[[#This Row],[LIVE_VALUE]],MIS[[#This Row],[LIVE_VALUE]]-MIS[[#This Row],[VALUE]])</f>
        <v>2394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7" t="str">
        <f>MIS[[#This Row],[TRADING SYMBOL]]</f>
        <v>SENSEX2552081500PE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XYT</v>
      </c>
      <c r="AL4887" t="str">
        <f>MIS[[#This Row],[Broker]]</f>
        <v>TGL</v>
      </c>
      <c r="AM4887" t="str">
        <f>MIS[[#This Row],[ClientID]]</f>
        <v>TGL05</v>
      </c>
    </row>
    <row r="4888" spans="1:39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127.55</v>
      </c>
      <c r="AE4888">
        <f>MIS[[#This Row],[OrderAverageTradedPrice]]*MIS[[#This Row],[OrderQuantity]]</f>
        <v>23585</v>
      </c>
      <c r="AF4888">
        <f>MIS[[#This Row],[LTP]]*MIS[[#This Row],[OrderQuantity]]</f>
        <v>20408</v>
      </c>
      <c r="AG4888">
        <f>IF(MIS[[#This Row],[OrderSide]]="SELL",MIS[[#This Row],[VALUE]]-MIS[[#This Row],[LIVE_VALUE]],MIS[[#This Row],[LIVE_VALUE]]-MIS[[#This Row],[VALUE]])</f>
        <v>3177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8" t="str">
        <f>MIS[[#This Row],[TRADING SYMBOL]]</f>
        <v>SENSEX2552082900CE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XYT</v>
      </c>
      <c r="AL4888" t="str">
        <f>MIS[[#This Row],[Broker]]</f>
        <v>XTS</v>
      </c>
      <c r="AM4888" t="str">
        <f>MIS[[#This Row],[ClientID]]</f>
        <v>FIXAKE0000</v>
      </c>
    </row>
    <row r="4889" spans="1:39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101</v>
      </c>
      <c r="AE4889">
        <f>MIS[[#This Row],[OrderAverageTradedPrice]]*MIS[[#This Row],[OrderQuantity]]</f>
        <v>25363</v>
      </c>
      <c r="AF4889">
        <f>MIS[[#This Row],[LTP]]*MIS[[#This Row],[OrderQuantity]]</f>
        <v>16160</v>
      </c>
      <c r="AG4889">
        <f>IF(MIS[[#This Row],[OrderSide]]="SELL",MIS[[#This Row],[VALUE]]-MIS[[#This Row],[LIVE_VALUE]],MIS[[#This Row],[LIVE_VALUE]]-MIS[[#This Row],[VALUE]])</f>
        <v>9203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9" t="str">
        <f>MIS[[#This Row],[TRADING SYMBOL]]</f>
        <v>SENSEX2552081500PE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XYT</v>
      </c>
      <c r="AL4889" t="str">
        <f>MIS[[#This Row],[Broker]]</f>
        <v>XTS</v>
      </c>
      <c r="AM4889" t="str">
        <f>MIS[[#This Row],[ClientID]]</f>
        <v>FIXAKE0000</v>
      </c>
    </row>
    <row r="4890" spans="1:39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87.1</v>
      </c>
      <c r="AE4890">
        <f>MIS[[#This Row],[OrderAverageTradedPrice]]*MIS[[#This Row],[OrderQuantity]]</f>
        <v>13901</v>
      </c>
      <c r="AF4890">
        <f>MIS[[#This Row],[LTP]]*MIS[[#This Row],[OrderQuantity]]</f>
        <v>8710</v>
      </c>
      <c r="AG4890">
        <f>IF(MIS[[#This Row],[OrderSide]]="SELL",MIS[[#This Row],[VALUE]]-MIS[[#This Row],[LIVE_VALUE]],MIS[[#This Row],[LIVE_VALUE]]-MIS[[#This Row],[VALUE]])</f>
        <v>5191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0" t="str">
        <f>MIS[[#This Row],[TRADING SYMBOL]]</f>
        <v>SENSEX2552081400PE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XYT</v>
      </c>
      <c r="AL4890" t="str">
        <f>MIS[[#This Row],[Broker]]</f>
        <v>AR</v>
      </c>
      <c r="AM4890" t="str">
        <f>MIS[[#This Row],[ClientID]]</f>
        <v>JPF1A235</v>
      </c>
    </row>
    <row r="4891" spans="1:39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127.55</v>
      </c>
      <c r="AE4891">
        <f>MIS[[#This Row],[OrderAverageTradedPrice]]*MIS[[#This Row],[OrderQuantity]]</f>
        <v>2966</v>
      </c>
      <c r="AF4891">
        <f>MIS[[#This Row],[LTP]]*MIS[[#This Row],[OrderQuantity]]</f>
        <v>2551</v>
      </c>
      <c r="AG4891">
        <f>IF(MIS[[#This Row],[OrderSide]]="SELL",MIS[[#This Row],[VALUE]]-MIS[[#This Row],[LIVE_VALUE]],MIS[[#This Row],[LIVE_VALUE]]-MIS[[#This Row],[VALUE]])</f>
        <v>415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1" t="str">
        <f>MIS[[#This Row],[TRADING SYMBOL]]</f>
        <v>SENSEX2552082900CE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XYT</v>
      </c>
      <c r="AL4891" t="str">
        <f>MIS[[#This Row],[Broker]]</f>
        <v>AR</v>
      </c>
      <c r="AM4891" t="str">
        <f>MIS[[#This Row],[ClientID]]</f>
        <v>JPF1C159</v>
      </c>
    </row>
    <row r="4892" spans="1:39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101</v>
      </c>
      <c r="AE4892">
        <f>MIS[[#This Row],[OrderAverageTradedPrice]]*MIS[[#This Row],[OrderQuantity]]</f>
        <v>3159</v>
      </c>
      <c r="AF4892">
        <f>MIS[[#This Row],[LTP]]*MIS[[#This Row],[OrderQuantity]]</f>
        <v>2020</v>
      </c>
      <c r="AG4892">
        <f>IF(MIS[[#This Row],[OrderSide]]="SELL",MIS[[#This Row],[VALUE]]-MIS[[#This Row],[LIVE_VALUE]],MIS[[#This Row],[LIVE_VALUE]]-MIS[[#This Row],[VALUE]])</f>
        <v>1139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2" t="str">
        <f>MIS[[#This Row],[TRADING SYMBOL]]</f>
        <v>SENSEX2552081500PE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XYT</v>
      </c>
      <c r="AL4892" t="str">
        <f>MIS[[#This Row],[Broker]]</f>
        <v>AR</v>
      </c>
      <c r="AM4892" t="str">
        <f>MIS[[#This Row],[ClientID]]</f>
        <v>JPF1C159</v>
      </c>
    </row>
    <row r="4893" spans="1:39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101</v>
      </c>
      <c r="AE4893">
        <f>MIS[[#This Row],[OrderAverageTradedPrice]]*MIS[[#This Row],[OrderQuantity]]</f>
        <v>3184</v>
      </c>
      <c r="AF4893">
        <f>MIS[[#This Row],[LTP]]*MIS[[#This Row],[OrderQuantity]]</f>
        <v>2020</v>
      </c>
      <c r="AG4893">
        <f>IF(MIS[[#This Row],[OrderSide]]="SELL",MIS[[#This Row],[VALUE]]-MIS[[#This Row],[LIVE_VALUE]],MIS[[#This Row],[LIVE_VALUE]]-MIS[[#This Row],[VALUE]])</f>
        <v>1164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3" t="str">
        <f>MIS[[#This Row],[TRADING SYMBOL]]</f>
        <v>SENSEX2552081500PE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XYT</v>
      </c>
      <c r="AL4893" t="str">
        <f>MIS[[#This Row],[Broker]]</f>
        <v>AR</v>
      </c>
      <c r="AM4893" t="str">
        <f>MIS[[#This Row],[ClientID]]</f>
        <v>JPF1H106</v>
      </c>
    </row>
    <row r="4894" spans="1:39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127.55</v>
      </c>
      <c r="AE4894">
        <f>MIS[[#This Row],[OrderAverageTradedPrice]]*MIS[[#This Row],[OrderQuantity]]</f>
        <v>2959</v>
      </c>
      <c r="AF4894">
        <f>MIS[[#This Row],[LTP]]*MIS[[#This Row],[OrderQuantity]]</f>
        <v>2551</v>
      </c>
      <c r="AG4894">
        <f>IF(MIS[[#This Row],[OrderSide]]="SELL",MIS[[#This Row],[VALUE]]-MIS[[#This Row],[LIVE_VALUE]],MIS[[#This Row],[LIVE_VALUE]]-MIS[[#This Row],[VALUE]])</f>
        <v>408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4" t="str">
        <f>MIS[[#This Row],[TRADING SYMBOL]]</f>
        <v>SENSEX2552082900CE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XYT</v>
      </c>
      <c r="AL4894" t="str">
        <f>MIS[[#This Row],[Broker]]</f>
        <v>AR</v>
      </c>
      <c r="AM4894" t="str">
        <f>MIS[[#This Row],[ClientID]]</f>
        <v>JPF1M106</v>
      </c>
    </row>
    <row r="4895" spans="1:39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87.1</v>
      </c>
      <c r="AE4895">
        <f>MIS[[#This Row],[OrderAverageTradedPrice]]*MIS[[#This Row],[OrderQuantity]]</f>
        <v>2786</v>
      </c>
      <c r="AF4895">
        <f>MIS[[#This Row],[LTP]]*MIS[[#This Row],[OrderQuantity]]</f>
        <v>1742</v>
      </c>
      <c r="AG4895">
        <f>IF(MIS[[#This Row],[OrderSide]]="SELL",MIS[[#This Row],[VALUE]]-MIS[[#This Row],[LIVE_VALUE]],MIS[[#This Row],[LIVE_VALUE]]-MIS[[#This Row],[VALUE]])</f>
        <v>1044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5" t="str">
        <f>MIS[[#This Row],[TRADING SYMBOL]]</f>
        <v>SENSEX2552081400PE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XYT</v>
      </c>
      <c r="AL4895" t="str">
        <f>MIS[[#This Row],[Broker]]</f>
        <v>AR</v>
      </c>
      <c r="AM4895" t="str">
        <f>MIS[[#This Row],[ClientID]]</f>
        <v>JPF1M106</v>
      </c>
    </row>
    <row r="4896" spans="1:39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101</v>
      </c>
      <c r="AE4896">
        <f>MIS[[#This Row],[OrderAverageTradedPrice]]*MIS[[#This Row],[OrderQuantity]]</f>
        <v>3151</v>
      </c>
      <c r="AF4896">
        <f>MIS[[#This Row],[LTP]]*MIS[[#This Row],[OrderQuantity]]</f>
        <v>2020</v>
      </c>
      <c r="AG4896">
        <f>IF(MIS[[#This Row],[OrderSide]]="SELL",MIS[[#This Row],[VALUE]]-MIS[[#This Row],[LIVE_VALUE]],MIS[[#This Row],[LIVE_VALUE]]-MIS[[#This Row],[VALUE]])</f>
        <v>1131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6" t="str">
        <f>MIS[[#This Row],[TRADING SYMBOL]]</f>
        <v>SENSEX2552081500PE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XYT</v>
      </c>
      <c r="AL4896" t="str">
        <f>MIS[[#This Row],[Broker]]</f>
        <v>AR</v>
      </c>
      <c r="AM4896" t="str">
        <f>MIS[[#This Row],[ClientID]]</f>
        <v>JPF1N167</v>
      </c>
    </row>
    <row r="4897" spans="1:39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101</v>
      </c>
      <c r="AE4897">
        <f>MIS[[#This Row],[OrderAverageTradedPrice]]*MIS[[#This Row],[OrderQuantity]]</f>
        <v>3173</v>
      </c>
      <c r="AF4897">
        <f>MIS[[#This Row],[LTP]]*MIS[[#This Row],[OrderQuantity]]</f>
        <v>2020</v>
      </c>
      <c r="AG4897">
        <f>IF(MIS[[#This Row],[OrderSide]]="SELL",MIS[[#This Row],[VALUE]]-MIS[[#This Row],[LIVE_VALUE]],MIS[[#This Row],[LIVE_VALUE]]-MIS[[#This Row],[VALUE]])</f>
        <v>1153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7" t="str">
        <f>MIS[[#This Row],[TRADING SYMBOL]]</f>
        <v>SENSEX2552081500PE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XYT</v>
      </c>
      <c r="AL4897" t="str">
        <f>MIS[[#This Row],[Broker]]</f>
        <v>AR</v>
      </c>
      <c r="AM4897" t="str">
        <f>MIS[[#This Row],[ClientID]]</f>
        <v>JPF1P112</v>
      </c>
    </row>
    <row r="4898" spans="1:39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101</v>
      </c>
      <c r="AE4898">
        <f>MIS[[#This Row],[OrderAverageTradedPrice]]*MIS[[#This Row],[OrderQuantity]]</f>
        <v>3160</v>
      </c>
      <c r="AF4898">
        <f>MIS[[#This Row],[LTP]]*MIS[[#This Row],[OrderQuantity]]</f>
        <v>2020</v>
      </c>
      <c r="AG4898">
        <f>IF(MIS[[#This Row],[OrderSide]]="SELL",MIS[[#This Row],[VALUE]]-MIS[[#This Row],[LIVE_VALUE]],MIS[[#This Row],[LIVE_VALUE]]-MIS[[#This Row],[VALUE]])</f>
        <v>1140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8" t="str">
        <f>MIS[[#This Row],[TRADING SYMBOL]]</f>
        <v>SENSEX2552081500PE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XYT</v>
      </c>
      <c r="AL4898" t="str">
        <f>MIS[[#This Row],[Broker]]</f>
        <v>AR</v>
      </c>
      <c r="AM4898" t="str">
        <f>MIS[[#This Row],[ClientID]]</f>
        <v>JPF1S104</v>
      </c>
    </row>
    <row r="4899" spans="1:39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127.55</v>
      </c>
      <c r="AE4899">
        <f>MIS[[#This Row],[OrderAverageTradedPrice]]*MIS[[#This Row],[OrderQuantity]]</f>
        <v>20745.99999999996</v>
      </c>
      <c r="AF4899">
        <f>MIS[[#This Row],[LTP]]*MIS[[#This Row],[OrderQuantity]]</f>
        <v>17857</v>
      </c>
      <c r="AG4899">
        <f>IF(MIS[[#This Row],[OrderSide]]="SELL",MIS[[#This Row],[VALUE]]-MIS[[#This Row],[LIVE_VALUE]],MIS[[#This Row],[LIVE_VALUE]]-MIS[[#This Row],[VALUE]])</f>
        <v>2888.99999999996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9" t="str">
        <f>MIS[[#This Row],[TRADING SYMBOL]]</f>
        <v>SENSEX2552082900CE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XYT</v>
      </c>
      <c r="AL4899" t="str">
        <f>MIS[[#This Row],[Broker]]</f>
        <v>JAINAM</v>
      </c>
      <c r="AM4899" t="str">
        <f>MIS[[#This Row],[ClientID]]</f>
        <v>DLL14013</v>
      </c>
    </row>
    <row r="4900" spans="1:39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127.55</v>
      </c>
      <c r="AE4900">
        <f>MIS[[#This Row],[OrderAverageTradedPrice]]*MIS[[#This Row],[OrderQuantity]]</f>
        <v>14850</v>
      </c>
      <c r="AF4900">
        <f>MIS[[#This Row],[LTP]]*MIS[[#This Row],[OrderQuantity]]</f>
        <v>12755</v>
      </c>
      <c r="AG4900">
        <f>IF(MIS[[#This Row],[OrderSide]]="SELL",MIS[[#This Row],[VALUE]]-MIS[[#This Row],[LIVE_VALUE]],MIS[[#This Row],[LIVE_VALUE]]-MIS[[#This Row],[VALUE]])</f>
        <v>2095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0" t="str">
        <f>MIS[[#This Row],[TRADING SYMBOL]]</f>
        <v>SENSEX2552082900CE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XYT</v>
      </c>
      <c r="AL4900" t="str">
        <f>MIS[[#This Row],[Broker]]</f>
        <v>JM</v>
      </c>
      <c r="AM4900" t="str">
        <f>MIS[[#This Row],[ClientID]]</f>
        <v>12314412</v>
      </c>
    </row>
    <row r="4901" spans="1:39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101</v>
      </c>
      <c r="AE4901">
        <f>MIS[[#This Row],[OrderAverageTradedPrice]]*MIS[[#This Row],[OrderQuantity]]</f>
        <v>15819.999999999998</v>
      </c>
      <c r="AF4901">
        <f>MIS[[#This Row],[LTP]]*MIS[[#This Row],[OrderQuantity]]</f>
        <v>10100</v>
      </c>
      <c r="AG4901">
        <f>IF(MIS[[#This Row],[OrderSide]]="SELL",MIS[[#This Row],[VALUE]]-MIS[[#This Row],[LIVE_VALUE]],MIS[[#This Row],[LIVE_VALUE]]-MIS[[#This Row],[VALUE]])</f>
        <v>5719.9999999999982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1" t="str">
        <f>MIS[[#This Row],[TRADING SYMBOL]]</f>
        <v>SENSEX2552081500PE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XYT</v>
      </c>
      <c r="AL4901" t="str">
        <f>MIS[[#This Row],[Broker]]</f>
        <v>JM</v>
      </c>
      <c r="AM4901" t="str">
        <f>MIS[[#This Row],[ClientID]]</f>
        <v>12314412</v>
      </c>
    </row>
    <row r="4902" spans="1:39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127.55</v>
      </c>
      <c r="AE4902">
        <f>MIS[[#This Row],[OrderAverageTradedPrice]]*MIS[[#This Row],[OrderQuantity]]</f>
        <v>26707.999999999858</v>
      </c>
      <c r="AF4902">
        <f>MIS[[#This Row],[LTP]]*MIS[[#This Row],[OrderQuantity]]</f>
        <v>22959</v>
      </c>
      <c r="AG4902">
        <f>IF(MIS[[#This Row],[OrderSide]]="SELL",MIS[[#This Row],[VALUE]]-MIS[[#This Row],[LIVE_VALUE]],MIS[[#This Row],[LIVE_VALUE]]-MIS[[#This Row],[VALUE]])</f>
        <v>3748.9999999998581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2" t="str">
        <f>MIS[[#This Row],[TRADING SYMBOL]]</f>
        <v>SENSEX2552082900CE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XYT</v>
      </c>
      <c r="AL4902" t="str">
        <f>MIS[[#This Row],[Broker]]</f>
        <v>JM</v>
      </c>
      <c r="AM4902" t="str">
        <f>MIS[[#This Row],[ClientID]]</f>
        <v>12314455</v>
      </c>
    </row>
    <row r="4903" spans="1:39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101</v>
      </c>
      <c r="AE4903">
        <f>MIS[[#This Row],[OrderAverageTradedPrice]]*MIS[[#This Row],[OrderQuantity]]</f>
        <v>28507.999999999858</v>
      </c>
      <c r="AF4903">
        <f>MIS[[#This Row],[LTP]]*MIS[[#This Row],[OrderQuantity]]</f>
        <v>18180</v>
      </c>
      <c r="AG4903">
        <f>IF(MIS[[#This Row],[OrderSide]]="SELL",MIS[[#This Row],[VALUE]]-MIS[[#This Row],[LIVE_VALUE]],MIS[[#This Row],[LIVE_VALUE]]-MIS[[#This Row],[VALUE]])</f>
        <v>10327.999999999858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3" t="str">
        <f>MIS[[#This Row],[TRADING SYMBOL]]</f>
        <v>SENSEX2552081500PE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XYT</v>
      </c>
      <c r="AL4903" t="str">
        <f>MIS[[#This Row],[Broker]]</f>
        <v>JM</v>
      </c>
      <c r="AM4903" t="str">
        <f>MIS[[#This Row],[ClientID]]</f>
        <v>12314455</v>
      </c>
    </row>
    <row r="4904" spans="1:39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127.55</v>
      </c>
      <c r="AE4904">
        <f>MIS[[#This Row],[OrderAverageTradedPrice]]*MIS[[#This Row],[OrderQuantity]]</f>
        <v>38419.999999999804</v>
      </c>
      <c r="AF4904">
        <f>MIS[[#This Row],[LTP]]*MIS[[#This Row],[OrderQuantity]]</f>
        <v>33163</v>
      </c>
      <c r="AG4904">
        <f>IF(MIS[[#This Row],[OrderSide]]="SELL",MIS[[#This Row],[VALUE]]-MIS[[#This Row],[LIVE_VALUE]],MIS[[#This Row],[LIVE_VALUE]]-MIS[[#This Row],[VALUE]])</f>
        <v>5256.9999999998035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4" t="str">
        <f>MIS[[#This Row],[TRADING SYMBOL]]</f>
        <v>SENSEX2552082900CE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XYT</v>
      </c>
      <c r="AL4904" t="str">
        <f>MIS[[#This Row],[Broker]]</f>
        <v>JM</v>
      </c>
      <c r="AM4904" t="str">
        <f>MIS[[#This Row],[ClientID]]</f>
        <v>12314964</v>
      </c>
    </row>
    <row r="4905" spans="1:39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101</v>
      </c>
      <c r="AE4905">
        <f>MIS[[#This Row],[OrderAverageTradedPrice]]*MIS[[#This Row],[OrderQuantity]]</f>
        <v>40981.99999999976</v>
      </c>
      <c r="AF4905">
        <f>MIS[[#This Row],[LTP]]*MIS[[#This Row],[OrderQuantity]]</f>
        <v>26260</v>
      </c>
      <c r="AG4905">
        <f>IF(MIS[[#This Row],[OrderSide]]="SELL",MIS[[#This Row],[VALUE]]-MIS[[#This Row],[LIVE_VALUE]],MIS[[#This Row],[LIVE_VALUE]]-MIS[[#This Row],[VALUE]])</f>
        <v>14721.99999999976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5" t="str">
        <f>MIS[[#This Row],[TRADING SYMBOL]]</f>
        <v>SENSEX2552081500PE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XYT</v>
      </c>
      <c r="AL4905" t="str">
        <f>MIS[[#This Row],[Broker]]</f>
        <v>JM</v>
      </c>
      <c r="AM4905" t="str">
        <f>MIS[[#This Row],[ClientID]]</f>
        <v>12314964</v>
      </c>
    </row>
    <row r="4906" spans="1:39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127.55</v>
      </c>
      <c r="AE4906">
        <f>MIS[[#This Row],[OrderAverageTradedPrice]]*MIS[[#This Row],[OrderQuantity]]</f>
        <v>5924</v>
      </c>
      <c r="AF4906">
        <f>MIS[[#This Row],[LTP]]*MIS[[#This Row],[OrderQuantity]]</f>
        <v>5102</v>
      </c>
      <c r="AG4906">
        <f>IF(MIS[[#This Row],[OrderSide]]="SELL",MIS[[#This Row],[VALUE]]-MIS[[#This Row],[LIVE_VALUE]],MIS[[#This Row],[LIVE_VALUE]]-MIS[[#This Row],[VALUE]])</f>
        <v>822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6" t="str">
        <f>MIS[[#This Row],[TRADING SYMBOL]]</f>
        <v>SENSEX2552082900CE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XYT</v>
      </c>
      <c r="AL4906" t="str">
        <f>MIS[[#This Row],[Broker]]</f>
        <v>MO</v>
      </c>
      <c r="AM4906" t="str">
        <f>MIS[[#This Row],[ClientID]]</f>
        <v>FINE1F02</v>
      </c>
    </row>
    <row r="4907" spans="1:39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127.55</v>
      </c>
      <c r="AE4907">
        <f>MIS[[#This Row],[OrderAverageTradedPrice]]*MIS[[#This Row],[OrderQuantity]]</f>
        <v>8910</v>
      </c>
      <c r="AF4907">
        <f>MIS[[#This Row],[LTP]]*MIS[[#This Row],[OrderQuantity]]</f>
        <v>7653</v>
      </c>
      <c r="AG4907">
        <f>IF(MIS[[#This Row],[OrderSide]]="SELL",MIS[[#This Row],[VALUE]]-MIS[[#This Row],[LIVE_VALUE]],MIS[[#This Row],[LIVE_VALUE]]-MIS[[#This Row],[VALUE]])</f>
        <v>1257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7" t="str">
        <f>MIS[[#This Row],[TRADING SYMBOL]]</f>
        <v>SENSEX2552082900CE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XYT</v>
      </c>
      <c r="AL4907" t="str">
        <f>MIS[[#This Row],[Broker]]</f>
        <v>MO</v>
      </c>
      <c r="AM4907" t="str">
        <f>MIS[[#This Row],[ClientID]]</f>
        <v>OMDLAS1215</v>
      </c>
    </row>
    <row r="4908" spans="1:39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101</v>
      </c>
      <c r="AE4908">
        <f>MIS[[#This Row],[OrderAverageTradedPrice]]*MIS[[#This Row],[OrderQuantity]]</f>
        <v>9492.99999999996</v>
      </c>
      <c r="AF4908">
        <f>MIS[[#This Row],[LTP]]*MIS[[#This Row],[OrderQuantity]]</f>
        <v>6060</v>
      </c>
      <c r="AG4908">
        <f>IF(MIS[[#This Row],[OrderSide]]="SELL",MIS[[#This Row],[VALUE]]-MIS[[#This Row],[LIVE_VALUE]],MIS[[#This Row],[LIVE_VALUE]]-MIS[[#This Row],[VALUE]])</f>
        <v>3432.99999999996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8" t="str">
        <f>MIS[[#This Row],[TRADING SYMBOL]]</f>
        <v>SENSEX2552081500PE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XYT</v>
      </c>
      <c r="AL4908" t="str">
        <f>MIS[[#This Row],[Broker]]</f>
        <v>MO</v>
      </c>
      <c r="AM4908" t="str">
        <f>MIS[[#This Row],[ClientID]]</f>
        <v>OMDLAS1215</v>
      </c>
    </row>
    <row r="4909" spans="1:39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127.55</v>
      </c>
      <c r="AE4909">
        <f>MIS[[#This Row],[OrderAverageTradedPrice]]*MIS[[#This Row],[OrderQuantity]]</f>
        <v>2965</v>
      </c>
      <c r="AF4909">
        <f>MIS[[#This Row],[LTP]]*MIS[[#This Row],[OrderQuantity]]</f>
        <v>2551</v>
      </c>
      <c r="AG4909">
        <f>IF(MIS[[#This Row],[OrderSide]]="SELL",MIS[[#This Row],[VALUE]]-MIS[[#This Row],[LIVE_VALUE]],MIS[[#This Row],[LIVE_VALUE]]-MIS[[#This Row],[VALUE]])</f>
        <v>414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9" t="str">
        <f>MIS[[#This Row],[TRADING SYMBOL]]</f>
        <v>SENSEX2552082900CE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XYT</v>
      </c>
      <c r="AL4909" t="str">
        <f>MIS[[#This Row],[Broker]]</f>
        <v>MO</v>
      </c>
      <c r="AM4909" t="str">
        <f>MIS[[#This Row],[ClientID]]</f>
        <v>OMDLAS1230</v>
      </c>
    </row>
    <row r="4910" spans="1:39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87.1</v>
      </c>
      <c r="AE4910">
        <f>MIS[[#This Row],[OrderAverageTradedPrice]]*MIS[[#This Row],[OrderQuantity]]</f>
        <v>19512.999999999942</v>
      </c>
      <c r="AF4910">
        <f>MIS[[#This Row],[LTP]]*MIS[[#This Row],[OrderQuantity]]</f>
        <v>12194</v>
      </c>
      <c r="AG4910">
        <f>IF(MIS[[#This Row],[OrderSide]]="SELL",MIS[[#This Row],[VALUE]]-MIS[[#This Row],[LIVE_VALUE]],MIS[[#This Row],[LIVE_VALUE]]-MIS[[#This Row],[VALUE]])</f>
        <v>7318.9999999999418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0" t="str">
        <f>MIS[[#This Row],[TRADING SYMBOL]]</f>
        <v>SENSEX2552081400PE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XYT</v>
      </c>
      <c r="AL4910" t="str">
        <f>MIS[[#This Row],[Broker]]</f>
        <v>JAINAM</v>
      </c>
      <c r="AM4910" t="str">
        <f>MIS[[#This Row],[ClientID]]</f>
        <v>DLL14013</v>
      </c>
    </row>
    <row r="4911" spans="1:39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127.55</v>
      </c>
      <c r="AE4911">
        <f>MIS[[#This Row],[OrderAverageTradedPrice]]*MIS[[#This Row],[OrderQuantity]]</f>
        <v>2957</v>
      </c>
      <c r="AF4911">
        <f>MIS[[#This Row],[LTP]]*MIS[[#This Row],[OrderQuantity]]</f>
        <v>2551</v>
      </c>
      <c r="AG4911">
        <f>IF(MIS[[#This Row],[OrderSide]]="SELL",MIS[[#This Row],[VALUE]]-MIS[[#This Row],[LIVE_VALUE]],MIS[[#This Row],[LIVE_VALUE]]-MIS[[#This Row],[VALUE]])</f>
        <v>406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1" t="str">
        <f>MIS[[#This Row],[TRADING SYMBOL]]</f>
        <v>SENSEX2552082900CE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XYT</v>
      </c>
      <c r="AL4911" t="str">
        <f>MIS[[#This Row],[Broker]]</f>
        <v>JAINAM</v>
      </c>
      <c r="AM4911" t="str">
        <f>MIS[[#This Row],[ClientID]]</f>
        <v>MITH442</v>
      </c>
    </row>
    <row r="4912" spans="1:39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101</v>
      </c>
      <c r="AE4912">
        <f>MIS[[#This Row],[OrderAverageTradedPrice]]*MIS[[#This Row],[OrderQuantity]]</f>
        <v>6340</v>
      </c>
      <c r="AF4912">
        <f>MIS[[#This Row],[LTP]]*MIS[[#This Row],[OrderQuantity]]</f>
        <v>4040</v>
      </c>
      <c r="AG4912">
        <f>IF(MIS[[#This Row],[OrderSide]]="SELL",MIS[[#This Row],[VALUE]]-MIS[[#This Row],[LIVE_VALUE]],MIS[[#This Row],[LIVE_VALUE]]-MIS[[#This Row],[VALUE]])</f>
        <v>2300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2" t="str">
        <f>MIS[[#This Row],[TRADING SYMBOL]]</f>
        <v>SENSEX2552081500PE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XYT</v>
      </c>
      <c r="AL4912" t="str">
        <f>MIS[[#This Row],[Broker]]</f>
        <v>MO</v>
      </c>
      <c r="AM4912" t="str">
        <f>MIS[[#This Row],[ClientID]]</f>
        <v>FINE1F02</v>
      </c>
    </row>
    <row r="4913" spans="1:39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127.55</v>
      </c>
      <c r="AE4913">
        <f>MIS[[#This Row],[OrderAverageTradedPrice]]*MIS[[#This Row],[OrderQuantity]]</f>
        <v>2958</v>
      </c>
      <c r="AF4913">
        <f>MIS[[#This Row],[LTP]]*MIS[[#This Row],[OrderQuantity]]</f>
        <v>2551</v>
      </c>
      <c r="AG4913">
        <f>IF(MIS[[#This Row],[OrderSide]]="SELL",MIS[[#This Row],[VALUE]]-MIS[[#This Row],[LIVE_VALUE]],MIS[[#This Row],[LIVE_VALUE]]-MIS[[#This Row],[VALUE]])</f>
        <v>407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3" t="str">
        <f>MIS[[#This Row],[TRADING SYMBOL]]</f>
        <v>SENSEX2552082900CE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XYT</v>
      </c>
      <c r="AL4913" t="str">
        <f>MIS[[#This Row],[Broker]]</f>
        <v>MO</v>
      </c>
      <c r="AM4913" t="str">
        <f>MIS[[#This Row],[ClientID]]</f>
        <v>OMDLAS1220</v>
      </c>
    </row>
    <row r="4914" spans="1:39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101</v>
      </c>
      <c r="AE4914">
        <f>MIS[[#This Row],[OrderAverageTradedPrice]]*MIS[[#This Row],[OrderQuantity]]</f>
        <v>3150</v>
      </c>
      <c r="AF4914">
        <f>MIS[[#This Row],[LTP]]*MIS[[#This Row],[OrderQuantity]]</f>
        <v>2020</v>
      </c>
      <c r="AG4914">
        <f>IF(MIS[[#This Row],[OrderSide]]="SELL",MIS[[#This Row],[VALUE]]-MIS[[#This Row],[LIVE_VALUE]],MIS[[#This Row],[LIVE_VALUE]]-MIS[[#This Row],[VALUE]])</f>
        <v>1130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4" t="str">
        <f>MIS[[#This Row],[TRADING SYMBOL]]</f>
        <v>SENSEX2552081500PE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XYT</v>
      </c>
      <c r="AL4914" t="str">
        <f>MIS[[#This Row],[Broker]]</f>
        <v>MO</v>
      </c>
      <c r="AM4914" t="str">
        <f>MIS[[#This Row],[ClientID]]</f>
        <v>OMDLAS1220</v>
      </c>
    </row>
    <row r="4915" spans="1:39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127.55</v>
      </c>
      <c r="AE4915">
        <f>MIS[[#This Row],[OrderAverageTradedPrice]]*MIS[[#This Row],[OrderQuantity]]</f>
        <v>5892</v>
      </c>
      <c r="AF4915">
        <f>MIS[[#This Row],[LTP]]*MIS[[#This Row],[OrderQuantity]]</f>
        <v>5102</v>
      </c>
      <c r="AG4915">
        <f>IF(MIS[[#This Row],[OrderSide]]="SELL",MIS[[#This Row],[VALUE]]-MIS[[#This Row],[LIVE_VALUE]],MIS[[#This Row],[LIVE_VALUE]]-MIS[[#This Row],[VALUE]])</f>
        <v>790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5" t="str">
        <f>MIS[[#This Row],[TRADING SYMBOL]]</f>
        <v>SENSEX2552082900CE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XYT</v>
      </c>
      <c r="AL4915" t="str">
        <f>MIS[[#This Row],[Broker]]</f>
        <v>MO</v>
      </c>
      <c r="AM4915" t="str">
        <f>MIS[[#This Row],[ClientID]]</f>
        <v>OMDLAS1223</v>
      </c>
    </row>
    <row r="4916" spans="1:39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101</v>
      </c>
      <c r="AE4916">
        <f>MIS[[#This Row],[OrderAverageTradedPrice]]*MIS[[#This Row],[OrderQuantity]]</f>
        <v>6345</v>
      </c>
      <c r="AF4916">
        <f>MIS[[#This Row],[LTP]]*MIS[[#This Row],[OrderQuantity]]</f>
        <v>4040</v>
      </c>
      <c r="AG4916">
        <f>IF(MIS[[#This Row],[OrderSide]]="SELL",MIS[[#This Row],[VALUE]]-MIS[[#This Row],[LIVE_VALUE]],MIS[[#This Row],[LIVE_VALUE]]-MIS[[#This Row],[VALUE]])</f>
        <v>2305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6" t="str">
        <f>MIS[[#This Row],[TRADING SYMBOL]]</f>
        <v>SENSEX2552081500PE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XYT</v>
      </c>
      <c r="AL4916" t="str">
        <f>MIS[[#This Row],[Broker]]</f>
        <v>MO</v>
      </c>
      <c r="AM4916" t="str">
        <f>MIS[[#This Row],[ClientID]]</f>
        <v>OMDLAS1223</v>
      </c>
    </row>
    <row r="4917" spans="1:39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101</v>
      </c>
      <c r="AE4917">
        <f>MIS[[#This Row],[OrderAverageTradedPrice]]*MIS[[#This Row],[OrderQuantity]]</f>
        <v>3176</v>
      </c>
      <c r="AF4917">
        <f>MIS[[#This Row],[LTP]]*MIS[[#This Row],[OrderQuantity]]</f>
        <v>2020</v>
      </c>
      <c r="AG4917">
        <f>IF(MIS[[#This Row],[OrderSide]]="SELL",MIS[[#This Row],[VALUE]]-MIS[[#This Row],[LIVE_VALUE]],MIS[[#This Row],[LIVE_VALUE]]-MIS[[#This Row],[VALUE]])</f>
        <v>1156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7" t="str">
        <f>MIS[[#This Row],[TRADING SYMBOL]]</f>
        <v>SENSEX2552081500PE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XYT</v>
      </c>
      <c r="AL4917" t="str">
        <f>MIS[[#This Row],[Broker]]</f>
        <v>MO</v>
      </c>
      <c r="AM4917" t="str">
        <f>MIS[[#This Row],[ClientID]]</f>
        <v>OMDLAS1230</v>
      </c>
    </row>
    <row r="4918" spans="1:39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127.55</v>
      </c>
      <c r="AE4918">
        <f>MIS[[#This Row],[OrderAverageTradedPrice]]*MIS[[#This Row],[OrderQuantity]]</f>
        <v>8940</v>
      </c>
      <c r="AF4918">
        <f>MIS[[#This Row],[LTP]]*MIS[[#This Row],[OrderQuantity]]</f>
        <v>7653</v>
      </c>
      <c r="AG4918">
        <f>IF(MIS[[#This Row],[OrderSide]]="SELL",MIS[[#This Row],[VALUE]]-MIS[[#This Row],[LIVE_VALUE]],MIS[[#This Row],[LIVE_VALUE]]-MIS[[#This Row],[VALUE]])</f>
        <v>1287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8" t="str">
        <f>MIS[[#This Row],[TRADING SYMBOL]]</f>
        <v>SENSEX2552082900CE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XYT</v>
      </c>
      <c r="AL4918" t="str">
        <f>MIS[[#This Row],[Broker]]</f>
        <v>JAINAM3001</v>
      </c>
      <c r="AM4918" t="str">
        <f>MIS[[#This Row],[ClientID]]</f>
        <v>DLL13461</v>
      </c>
    </row>
    <row r="4919" spans="1:39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87.1</v>
      </c>
      <c r="AE4919">
        <f>MIS[[#This Row],[OrderAverageTradedPrice]]*MIS[[#This Row],[OrderQuantity]]</f>
        <v>8304</v>
      </c>
      <c r="AF4919">
        <f>MIS[[#This Row],[LTP]]*MIS[[#This Row],[OrderQuantity]]</f>
        <v>5226</v>
      </c>
      <c r="AG4919">
        <f>IF(MIS[[#This Row],[OrderSide]]="SELL",MIS[[#This Row],[VALUE]]-MIS[[#This Row],[LIVE_VALUE]],MIS[[#This Row],[LIVE_VALUE]]-MIS[[#This Row],[VALUE]])</f>
        <v>3078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9" t="str">
        <f>MIS[[#This Row],[TRADING SYMBOL]]</f>
        <v>SENSEX2552081400PE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XYT</v>
      </c>
      <c r="AL4919" t="str">
        <f>MIS[[#This Row],[Broker]]</f>
        <v>JAINAM3001</v>
      </c>
      <c r="AM4919" t="str">
        <f>MIS[[#This Row],[ClientID]]</f>
        <v>DLL13461</v>
      </c>
    </row>
    <row r="4920" spans="1:39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127.55</v>
      </c>
      <c r="AE4920">
        <f>MIS[[#This Row],[OrderAverageTradedPrice]]*MIS[[#This Row],[OrderQuantity]]</f>
        <v>47788</v>
      </c>
      <c r="AF4920">
        <f>MIS[[#This Row],[LTP]]*MIS[[#This Row],[OrderQuantity]]</f>
        <v>40816</v>
      </c>
      <c r="AG4920">
        <f>IF(MIS[[#This Row],[OrderSide]]="SELL",MIS[[#This Row],[VALUE]]-MIS[[#This Row],[LIVE_VALUE]],MIS[[#This Row],[LIVE_VALUE]]-MIS[[#This Row],[VALUE]])</f>
        <v>6972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0" t="str">
        <f>MIS[[#This Row],[TRADING SYMBOL]]</f>
        <v>SENSEX2552082900CE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XYT</v>
      </c>
      <c r="AL4920" t="str">
        <f>MIS[[#This Row],[Broker]]</f>
        <v>JAINAM3001</v>
      </c>
      <c r="AM4920" t="str">
        <f>MIS[[#This Row],[ClientID]]</f>
        <v>MITH675</v>
      </c>
    </row>
    <row r="4921" spans="1:39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87.1</v>
      </c>
      <c r="AE4921">
        <f>MIS[[#This Row],[OrderAverageTradedPrice]]*MIS[[#This Row],[OrderQuantity]]</f>
        <v>44188</v>
      </c>
      <c r="AF4921">
        <f>MIS[[#This Row],[LTP]]*MIS[[#This Row],[OrderQuantity]]</f>
        <v>27872</v>
      </c>
      <c r="AG4921">
        <f>IF(MIS[[#This Row],[OrderSide]]="SELL",MIS[[#This Row],[VALUE]]-MIS[[#This Row],[LIVE_VALUE]],MIS[[#This Row],[LIVE_VALUE]]-MIS[[#This Row],[VALUE]])</f>
        <v>16316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1" t="str">
        <f>MIS[[#This Row],[TRADING SYMBOL]]</f>
        <v>SENSEX2552081400PE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XYT</v>
      </c>
      <c r="AL4921" t="str">
        <f>MIS[[#This Row],[Broker]]</f>
        <v>JAINAM3001</v>
      </c>
      <c r="AM4921" t="str">
        <f>MIS[[#This Row],[ClientID]]</f>
        <v>MITH675</v>
      </c>
    </row>
    <row r="4922" spans="1:39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87.1</v>
      </c>
      <c r="AE4922">
        <f>MIS[[#This Row],[OrderAverageTradedPrice]]*MIS[[#This Row],[OrderQuantity]]</f>
        <v>2755</v>
      </c>
      <c r="AF4922">
        <f>MIS[[#This Row],[LTP]]*MIS[[#This Row],[OrderQuantity]]</f>
        <v>1742</v>
      </c>
      <c r="AG4922">
        <f>IF(MIS[[#This Row],[OrderSide]]="SELL",MIS[[#This Row],[VALUE]]-MIS[[#This Row],[LIVE_VALUE]],MIS[[#This Row],[LIVE_VALUE]]-MIS[[#This Row],[VALUE]])</f>
        <v>1013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2" t="str">
        <f>MIS[[#This Row],[TRADING SYMBOL]]</f>
        <v>SENSEX2552081400PE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XYT</v>
      </c>
      <c r="AL4922" t="str">
        <f>MIS[[#This Row],[Broker]]</f>
        <v>JAINAM</v>
      </c>
      <c r="AM4922" t="str">
        <f>MIS[[#This Row],[ClientID]]</f>
        <v>MITH442</v>
      </c>
    </row>
    <row r="4923" spans="1:39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127.55</v>
      </c>
      <c r="AE4923">
        <f>MIS[[#This Row],[OrderAverageTradedPrice]]*MIS[[#This Row],[OrderQuantity]]</f>
        <v>2991</v>
      </c>
      <c r="AF4923">
        <f>MIS[[#This Row],[LTP]]*MIS[[#This Row],[OrderQuantity]]</f>
        <v>2551</v>
      </c>
      <c r="AG4923">
        <f>IF(MIS[[#This Row],[OrderSide]]="SELL",MIS[[#This Row],[VALUE]]-MIS[[#This Row],[LIVE_VALUE]],MIS[[#This Row],[LIVE_VALUE]]-MIS[[#This Row],[VALUE]])</f>
        <v>440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3" t="str">
        <f>MIS[[#This Row],[TRADING SYMBOL]]</f>
        <v>SENSEX2552082900CE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XYT</v>
      </c>
      <c r="AL4923" t="str">
        <f>MIS[[#This Row],[Broker]]</f>
        <v>JM</v>
      </c>
      <c r="AM4923" t="str">
        <f>MIS[[#This Row],[ClientID]]</f>
        <v>12314604</v>
      </c>
    </row>
    <row r="4924" spans="1:39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101</v>
      </c>
      <c r="AE4924">
        <f>MIS[[#This Row],[OrderAverageTradedPrice]]*MIS[[#This Row],[OrderQuantity]]</f>
        <v>3146</v>
      </c>
      <c r="AF4924">
        <f>MIS[[#This Row],[LTP]]*MIS[[#This Row],[OrderQuantity]]</f>
        <v>2020</v>
      </c>
      <c r="AG4924">
        <f>IF(MIS[[#This Row],[OrderSide]]="SELL",MIS[[#This Row],[VALUE]]-MIS[[#This Row],[LIVE_VALUE]],MIS[[#This Row],[LIVE_VALUE]]-MIS[[#This Row],[VALUE]])</f>
        <v>1126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4" t="str">
        <f>MIS[[#This Row],[TRADING SYMBOL]]</f>
        <v>SENSEX2552081500PE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XYT</v>
      </c>
      <c r="AL4924" t="str">
        <f>MIS[[#This Row],[Broker]]</f>
        <v>JM</v>
      </c>
      <c r="AM4924" t="str">
        <f>MIS[[#This Row],[ClientID]]</f>
        <v>12314604</v>
      </c>
    </row>
    <row r="4925" spans="1:39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127.55</v>
      </c>
      <c r="AE4925">
        <f>MIS[[#This Row],[OrderAverageTradedPrice]]*MIS[[#This Row],[OrderQuantity]]</f>
        <v>2991</v>
      </c>
      <c r="AF4925">
        <f>MIS[[#This Row],[LTP]]*MIS[[#This Row],[OrderQuantity]]</f>
        <v>2551</v>
      </c>
      <c r="AG4925">
        <f>IF(MIS[[#This Row],[OrderSide]]="SELL",MIS[[#This Row],[VALUE]]-MIS[[#This Row],[LIVE_VALUE]],MIS[[#This Row],[LIVE_VALUE]]-MIS[[#This Row],[VALUE]])</f>
        <v>440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5" t="str">
        <f>MIS[[#This Row],[TRADING SYMBOL]]</f>
        <v>SENSEX2552082900CE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XYT</v>
      </c>
      <c r="AL4925" t="str">
        <f>MIS[[#This Row],[Broker]]</f>
        <v>JM</v>
      </c>
      <c r="AM4925" t="str">
        <f>MIS[[#This Row],[ClientID]]</f>
        <v>12314883</v>
      </c>
    </row>
    <row r="4926" spans="1:39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101</v>
      </c>
      <c r="AE4926">
        <f>MIS[[#This Row],[OrderAverageTradedPrice]]*MIS[[#This Row],[OrderQuantity]]</f>
        <v>3153</v>
      </c>
      <c r="AF4926">
        <f>MIS[[#This Row],[LTP]]*MIS[[#This Row],[OrderQuantity]]</f>
        <v>2020</v>
      </c>
      <c r="AG4926">
        <f>IF(MIS[[#This Row],[OrderSide]]="SELL",MIS[[#This Row],[VALUE]]-MIS[[#This Row],[LIVE_VALUE]],MIS[[#This Row],[LIVE_VALUE]]-MIS[[#This Row],[VALUE]])</f>
        <v>1133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6" t="str">
        <f>MIS[[#This Row],[TRADING SYMBOL]]</f>
        <v>SENSEX2552081500PE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XYT</v>
      </c>
      <c r="AL4926" t="str">
        <f>MIS[[#This Row],[Broker]]</f>
        <v>JM</v>
      </c>
      <c r="AM4926" t="str">
        <f>MIS[[#This Row],[ClientID]]</f>
        <v>12314883</v>
      </c>
    </row>
    <row r="4927" spans="1:39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127.55</v>
      </c>
      <c r="AE4927">
        <f>MIS[[#This Row],[OrderAverageTradedPrice]]*MIS[[#This Row],[OrderQuantity]]</f>
        <v>8985</v>
      </c>
      <c r="AF4927">
        <f>MIS[[#This Row],[LTP]]*MIS[[#This Row],[OrderQuantity]]</f>
        <v>7653</v>
      </c>
      <c r="AG4927">
        <f>IF(MIS[[#This Row],[OrderSide]]="SELL",MIS[[#This Row],[VALUE]]-MIS[[#This Row],[LIVE_VALUE]],MIS[[#This Row],[LIVE_VALUE]]-MIS[[#This Row],[VALUE]])</f>
        <v>1332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7" t="str">
        <f>MIS[[#This Row],[TRADING SYMBOL]]</f>
        <v>SENSEX2552082900CE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XYT</v>
      </c>
      <c r="AL4927" t="str">
        <f>MIS[[#This Row],[Broker]]</f>
        <v>MOTI</v>
      </c>
      <c r="AM4927" t="str">
        <f>MIS[[#This Row],[ClientID]]</f>
        <v>5708</v>
      </c>
    </row>
    <row r="4928" spans="1:39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87.1</v>
      </c>
      <c r="AE4928">
        <f>MIS[[#This Row],[OrderAverageTradedPrice]]*MIS[[#This Row],[OrderQuantity]]</f>
        <v>8229.99999999996</v>
      </c>
      <c r="AF4928">
        <f>MIS[[#This Row],[LTP]]*MIS[[#This Row],[OrderQuantity]]</f>
        <v>5226</v>
      </c>
      <c r="AG4928">
        <f>IF(MIS[[#This Row],[OrderSide]]="SELL",MIS[[#This Row],[VALUE]]-MIS[[#This Row],[LIVE_VALUE]],MIS[[#This Row],[LIVE_VALUE]]-MIS[[#This Row],[VALUE]])</f>
        <v>3003.99999999996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8" t="str">
        <f>MIS[[#This Row],[TRADING SYMBOL]]</f>
        <v>SENSEX2552081400PE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XYT</v>
      </c>
      <c r="AL4928" t="str">
        <f>MIS[[#This Row],[Broker]]</f>
        <v>MOTI</v>
      </c>
      <c r="AM4928" t="str">
        <f>MIS[[#This Row],[ClientID]]</f>
        <v>5708</v>
      </c>
    </row>
    <row r="4929" spans="1:39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377</v>
      </c>
      <c r="AE4929">
        <f>MIS[[#This Row],[OrderAverageTradedPrice]]*MIS[[#This Row],[OrderQuantity]]</f>
        <v>73694.999999999884</v>
      </c>
      <c r="AF4929">
        <f>MIS[[#This Row],[LTP]]*MIS[[#This Row],[OrderQuantity]]</f>
        <v>67860</v>
      </c>
      <c r="AG4929">
        <f>IF(MIS[[#This Row],[OrderSide]]="SELL",MIS[[#This Row],[VALUE]]-MIS[[#This Row],[LIVE_VALUE]],MIS[[#This Row],[LIVE_VALUE]]-MIS[[#This Row],[VALUE]])</f>
        <v>5834.9999999998836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SENSEX2552082200CE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  <c r="AL4929" t="str">
        <f>MIS[[#This Row],[Broker]]</f>
        <v>AR</v>
      </c>
      <c r="AM4929" t="str">
        <f>MIS[[#This Row],[ClientID]]</f>
        <v>GDLP1S332</v>
      </c>
    </row>
    <row r="4930" spans="1:39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377</v>
      </c>
      <c r="AE4930">
        <f>MIS[[#This Row],[OrderAverageTradedPrice]]*MIS[[#This Row],[OrderQuantity]]</f>
        <v>204870</v>
      </c>
      <c r="AF4930">
        <f>MIS[[#This Row],[LTP]]*MIS[[#This Row],[OrderQuantity]]</f>
        <v>188500</v>
      </c>
      <c r="AG4930">
        <f>IF(MIS[[#This Row],[OrderSide]]="SELL",MIS[[#This Row],[VALUE]]-MIS[[#This Row],[LIVE_VALUE]],MIS[[#This Row],[LIVE_VALUE]]-MIS[[#This Row],[VALUE]])</f>
        <v>16370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SENSEX2552082200CE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  <c r="AL4930" t="str">
        <f>MIS[[#This Row],[Broker]]</f>
        <v>AR</v>
      </c>
      <c r="AM4930" t="str">
        <f>MIS[[#This Row],[ClientID]]</f>
        <v>JPF1A207</v>
      </c>
    </row>
    <row r="4931" spans="1:39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377</v>
      </c>
      <c r="AE4931">
        <f>MIS[[#This Row],[OrderAverageTradedPrice]]*MIS[[#This Row],[OrderQuantity]]</f>
        <v>90413.999999999942</v>
      </c>
      <c r="AF4931">
        <f>MIS[[#This Row],[LTP]]*MIS[[#This Row],[OrderQuantity]]</f>
        <v>82940</v>
      </c>
      <c r="AG4931">
        <f>IF(MIS[[#This Row],[OrderSide]]="SELL",MIS[[#This Row],[VALUE]]-MIS[[#This Row],[LIVE_VALUE]],MIS[[#This Row],[LIVE_VALUE]]-MIS[[#This Row],[VALUE]])</f>
        <v>7473.9999999999418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SENSEX2552082200CE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  <c r="AL4931" t="str">
        <f>MIS[[#This Row],[Broker]]</f>
        <v>AR</v>
      </c>
      <c r="AM4931" t="str">
        <f>MIS[[#This Row],[ClientID]]</f>
        <v>JPF1A235</v>
      </c>
    </row>
    <row r="4932" spans="1:39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377</v>
      </c>
      <c r="AE4932">
        <f>MIS[[#This Row],[OrderAverageTradedPrice]]*MIS[[#This Row],[OrderQuantity]]</f>
        <v>65600</v>
      </c>
      <c r="AF4932">
        <f>MIS[[#This Row],[LTP]]*MIS[[#This Row],[OrderQuantity]]</f>
        <v>60320</v>
      </c>
      <c r="AG4932">
        <f>IF(MIS[[#This Row],[OrderSide]]="SELL",MIS[[#This Row],[VALUE]]-MIS[[#This Row],[LIVE_VALUE]],MIS[[#This Row],[LIVE_VALUE]]-MIS[[#This Row],[VALUE]])</f>
        <v>5280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SENSEX2552082200CE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  <c r="AL4932" t="str">
        <f>MIS[[#This Row],[Broker]]</f>
        <v>AR</v>
      </c>
      <c r="AM4932" t="str">
        <f>MIS[[#This Row],[ClientID]]</f>
        <v>JPF1D108</v>
      </c>
    </row>
    <row r="4933" spans="1:39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377</v>
      </c>
      <c r="AE4933">
        <f>MIS[[#This Row],[OrderAverageTradedPrice]]*MIS[[#This Row],[OrderQuantity]]</f>
        <v>114564.99999999991</v>
      </c>
      <c r="AF4933">
        <f>MIS[[#This Row],[LTP]]*MIS[[#This Row],[OrderQuantity]]</f>
        <v>105560</v>
      </c>
      <c r="AG4933">
        <f>IF(MIS[[#This Row],[OrderSide]]="SELL",MIS[[#This Row],[VALUE]]-MIS[[#This Row],[LIVE_VALUE]],MIS[[#This Row],[LIVE_VALUE]]-MIS[[#This Row],[VALUE]])</f>
        <v>9004.9999999999127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SENSEX2552082200CE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  <c r="AL4933" t="str">
        <f>MIS[[#This Row],[Broker]]</f>
        <v>AR</v>
      </c>
      <c r="AM4933" t="str">
        <f>MIS[[#This Row],[ClientID]]</f>
        <v>JPF1K110</v>
      </c>
    </row>
    <row r="4934" spans="1:39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377</v>
      </c>
      <c r="AE4934">
        <f>MIS[[#This Row],[OrderAverageTradedPrice]]*MIS[[#This Row],[OrderQuantity]]</f>
        <v>16300</v>
      </c>
      <c r="AF4934">
        <f>MIS[[#This Row],[LTP]]*MIS[[#This Row],[OrderQuantity]]</f>
        <v>15080</v>
      </c>
      <c r="AG4934">
        <f>IF(MIS[[#This Row],[OrderSide]]="SELL",MIS[[#This Row],[VALUE]]-MIS[[#This Row],[LIVE_VALUE]],MIS[[#This Row],[LIVE_VALUE]]-MIS[[#This Row],[VALUE]])</f>
        <v>1220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SENSEX2552082200CE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  <c r="AL4934" t="str">
        <f>MIS[[#This Row],[Broker]]</f>
        <v>AR</v>
      </c>
      <c r="AM4934" t="str">
        <f>MIS[[#This Row],[ClientID]]</f>
        <v>JPF1L102</v>
      </c>
    </row>
    <row r="4935" spans="1:39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377</v>
      </c>
      <c r="AE4935">
        <f>MIS[[#This Row],[OrderAverageTradedPrice]]*MIS[[#This Row],[OrderQuantity]]</f>
        <v>16393</v>
      </c>
      <c r="AF4935">
        <f>MIS[[#This Row],[LTP]]*MIS[[#This Row],[OrderQuantity]]</f>
        <v>15080</v>
      </c>
      <c r="AG4935">
        <f>IF(MIS[[#This Row],[OrderSide]]="SELL",MIS[[#This Row],[VALUE]]-MIS[[#This Row],[LIVE_VALUE]],MIS[[#This Row],[LIVE_VALUE]]-MIS[[#This Row],[VALUE]])</f>
        <v>1313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SENSEX2552082200CE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  <c r="AL4935" t="str">
        <f>MIS[[#This Row],[Broker]]</f>
        <v>AR</v>
      </c>
      <c r="AM4935" t="str">
        <f>MIS[[#This Row],[ClientID]]</f>
        <v>JPF1M106</v>
      </c>
    </row>
    <row r="4936" spans="1:39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377</v>
      </c>
      <c r="AE4936">
        <f>MIS[[#This Row],[OrderAverageTradedPrice]]*MIS[[#This Row],[OrderQuantity]]</f>
        <v>49003.99999999992</v>
      </c>
      <c r="AF4936">
        <f>MIS[[#This Row],[LTP]]*MIS[[#This Row],[OrderQuantity]]</f>
        <v>45240</v>
      </c>
      <c r="AG4936">
        <f>IF(MIS[[#This Row],[OrderSide]]="SELL",MIS[[#This Row],[VALUE]]-MIS[[#This Row],[LIVE_VALUE]],MIS[[#This Row],[LIVE_VALUE]]-MIS[[#This Row],[VALUE]])</f>
        <v>3763.99999999992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SENSEX2552082200CE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  <c r="AL4936" t="str">
        <f>MIS[[#This Row],[Broker]]</f>
        <v>AR</v>
      </c>
      <c r="AM4936" t="str">
        <f>MIS[[#This Row],[ClientID]]</f>
        <v>JPF1N117</v>
      </c>
    </row>
    <row r="4937" spans="1:39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377</v>
      </c>
      <c r="AE4937">
        <f>MIS[[#This Row],[OrderAverageTradedPrice]]*MIS[[#This Row],[OrderQuantity]]</f>
        <v>24522</v>
      </c>
      <c r="AF4937">
        <f>MIS[[#This Row],[LTP]]*MIS[[#This Row],[OrderQuantity]]</f>
        <v>22620</v>
      </c>
      <c r="AG4937">
        <f>IF(MIS[[#This Row],[OrderSide]]="SELL",MIS[[#This Row],[VALUE]]-MIS[[#This Row],[LIVE_VALUE]],MIS[[#This Row],[LIVE_VALUE]]-MIS[[#This Row],[VALUE]])</f>
        <v>1902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SENSEX2552082200CE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  <c r="AL4937" t="str">
        <f>MIS[[#This Row],[Broker]]</f>
        <v>AR</v>
      </c>
      <c r="AM4937" t="str">
        <f>MIS[[#This Row],[ClientID]]</f>
        <v>JPF1N171</v>
      </c>
    </row>
    <row r="4938" spans="1:39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377</v>
      </c>
      <c r="AE4938">
        <f>MIS[[#This Row],[OrderAverageTradedPrice]]*MIS[[#This Row],[OrderQuantity]]</f>
        <v>130986</v>
      </c>
      <c r="AF4938">
        <f>MIS[[#This Row],[LTP]]*MIS[[#This Row],[OrderQuantity]]</f>
        <v>120640</v>
      </c>
      <c r="AG4938">
        <f>IF(MIS[[#This Row],[OrderSide]]="SELL",MIS[[#This Row],[VALUE]]-MIS[[#This Row],[LIVE_VALUE]],MIS[[#This Row],[LIVE_VALUE]]-MIS[[#This Row],[VALUE]])</f>
        <v>10346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SENSEX2552082200CE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  <c r="AL4938" t="str">
        <f>MIS[[#This Row],[Broker]]</f>
        <v>AR</v>
      </c>
      <c r="AM4938" t="str">
        <f>MIS[[#This Row],[ClientID]]</f>
        <v>JPF1N172</v>
      </c>
    </row>
    <row r="4939" spans="1:39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377</v>
      </c>
      <c r="AE4939">
        <f>MIS[[#This Row],[OrderAverageTradedPrice]]*MIS[[#This Row],[OrderQuantity]]</f>
        <v>16386</v>
      </c>
      <c r="AF4939">
        <f>MIS[[#This Row],[LTP]]*MIS[[#This Row],[OrderQuantity]]</f>
        <v>15080</v>
      </c>
      <c r="AG4939">
        <f>IF(MIS[[#This Row],[OrderSide]]="SELL",MIS[[#This Row],[VALUE]]-MIS[[#This Row],[LIVE_VALUE]],MIS[[#This Row],[LIVE_VALUE]]-MIS[[#This Row],[VALUE]])</f>
        <v>1306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SENSEX2552082200CE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  <c r="AL4939" t="str">
        <f>MIS[[#This Row],[Broker]]</f>
        <v>AR</v>
      </c>
      <c r="AM4939" t="str">
        <f>MIS[[#This Row],[ClientID]]</f>
        <v>JPF1N180</v>
      </c>
    </row>
    <row r="4940" spans="1:39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377</v>
      </c>
      <c r="AE4940">
        <f>MIS[[#This Row],[OrderAverageTradedPrice]]*MIS[[#This Row],[OrderQuantity]]</f>
        <v>24609.99999999996</v>
      </c>
      <c r="AF4940">
        <f>MIS[[#This Row],[LTP]]*MIS[[#This Row],[OrderQuantity]]</f>
        <v>22620</v>
      </c>
      <c r="AG4940">
        <f>IF(MIS[[#This Row],[OrderSide]]="SELL",MIS[[#This Row],[VALUE]]-MIS[[#This Row],[LIVE_VALUE]],MIS[[#This Row],[LIVE_VALUE]]-MIS[[#This Row],[VALUE]])</f>
        <v>1989.99999999996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SENSEX2552082200CE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  <c r="AL4940" t="str">
        <f>MIS[[#This Row],[Broker]]</f>
        <v>AR</v>
      </c>
      <c r="AM4940" t="str">
        <f>MIS[[#This Row],[ClientID]]</f>
        <v>JPF1R193</v>
      </c>
    </row>
    <row r="4941" spans="1:39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377</v>
      </c>
      <c r="AE4941">
        <f>MIS[[#This Row],[OrderAverageTradedPrice]]*MIS[[#This Row],[OrderQuantity]]</f>
        <v>97977</v>
      </c>
      <c r="AF4941">
        <f>MIS[[#This Row],[LTP]]*MIS[[#This Row],[OrderQuantity]]</f>
        <v>90480</v>
      </c>
      <c r="AG4941">
        <f>IF(MIS[[#This Row],[OrderSide]]="SELL",MIS[[#This Row],[VALUE]]-MIS[[#This Row],[LIVE_VALUE]],MIS[[#This Row],[LIVE_VALUE]]-MIS[[#This Row],[VALUE]])</f>
        <v>7497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SENSEX2552082200CE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  <c r="AL4941" t="str">
        <f>MIS[[#This Row],[Broker]]</f>
        <v>AR</v>
      </c>
      <c r="AM4941" t="str">
        <f>MIS[[#This Row],[ClientID]]</f>
        <v>JPF1R197</v>
      </c>
    </row>
    <row r="4942" spans="1:39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377</v>
      </c>
      <c r="AE4942">
        <f>MIS[[#This Row],[OrderAverageTradedPrice]]*MIS[[#This Row],[OrderQuantity]]</f>
        <v>57358.999999999884</v>
      </c>
      <c r="AF4942">
        <f>MIS[[#This Row],[LTP]]*MIS[[#This Row],[OrderQuantity]]</f>
        <v>52780</v>
      </c>
      <c r="AG4942">
        <f>IF(MIS[[#This Row],[OrderSide]]="SELL",MIS[[#This Row],[VALUE]]-MIS[[#This Row],[LIVE_VALUE]],MIS[[#This Row],[LIVE_VALUE]]-MIS[[#This Row],[VALUE]])</f>
        <v>4578.9999999998836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SENSEX2552082200CE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  <c r="AL4942" t="str">
        <f>MIS[[#This Row],[Broker]]</f>
        <v>AR</v>
      </c>
      <c r="AM4942" t="str">
        <f>MIS[[#This Row],[ClientID]]</f>
        <v>JPF1R202</v>
      </c>
    </row>
    <row r="4943" spans="1:39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377</v>
      </c>
      <c r="AE4943">
        <f>MIS[[#This Row],[OrderAverageTradedPrice]]*MIS[[#This Row],[OrderQuantity]]</f>
        <v>8162</v>
      </c>
      <c r="AF4943">
        <f>MIS[[#This Row],[LTP]]*MIS[[#This Row],[OrderQuantity]]</f>
        <v>7540</v>
      </c>
      <c r="AG4943">
        <f>IF(MIS[[#This Row],[OrderSide]]="SELL",MIS[[#This Row],[VALUE]]-MIS[[#This Row],[LIVE_VALUE]],MIS[[#This Row],[LIVE_VALUE]]-MIS[[#This Row],[VALUE]])</f>
        <v>622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SENSEX2552082200CE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  <c r="AL4943" t="str">
        <f>MIS[[#This Row],[Broker]]</f>
        <v>AR</v>
      </c>
      <c r="AM4943" t="str">
        <f>MIS[[#This Row],[ClientID]]</f>
        <v>JPF1S131</v>
      </c>
    </row>
    <row r="4944" spans="1:39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377</v>
      </c>
      <c r="AE4944">
        <f>MIS[[#This Row],[OrderAverageTradedPrice]]*MIS[[#This Row],[OrderQuantity]]</f>
        <v>24576</v>
      </c>
      <c r="AF4944">
        <f>MIS[[#This Row],[LTP]]*MIS[[#This Row],[OrderQuantity]]</f>
        <v>22620</v>
      </c>
      <c r="AG4944">
        <f>IF(MIS[[#This Row],[OrderSide]]="SELL",MIS[[#This Row],[VALUE]]-MIS[[#This Row],[LIVE_VALUE]],MIS[[#This Row],[LIVE_VALUE]]-MIS[[#This Row],[VALUE]])</f>
        <v>1956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SENSEX2552082200CE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  <c r="AL4944" t="str">
        <f>MIS[[#This Row],[Broker]]</f>
        <v>AR</v>
      </c>
      <c r="AM4944" t="str">
        <f>MIS[[#This Row],[ClientID]]</f>
        <v>JPF1S152</v>
      </c>
    </row>
    <row r="4945" spans="1:39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377</v>
      </c>
      <c r="AE4945">
        <f>MIS[[#This Row],[OrderAverageTradedPrice]]*MIS[[#This Row],[OrderQuantity]]</f>
        <v>16386</v>
      </c>
      <c r="AF4945">
        <f>MIS[[#This Row],[LTP]]*MIS[[#This Row],[OrderQuantity]]</f>
        <v>15080</v>
      </c>
      <c r="AG4945">
        <f>IF(MIS[[#This Row],[OrderSide]]="SELL",MIS[[#This Row],[VALUE]]-MIS[[#This Row],[LIVE_VALUE]],MIS[[#This Row],[LIVE_VALUE]]-MIS[[#This Row],[VALUE]])</f>
        <v>1306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SENSEX2552082200CE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  <c r="AL4945" t="str">
        <f>MIS[[#This Row],[Broker]]</f>
        <v>AR</v>
      </c>
      <c r="AM4945" t="str">
        <f>MIS[[#This Row],[ClientID]]</f>
        <v>JPF1S217</v>
      </c>
    </row>
    <row r="4946" spans="1:39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377</v>
      </c>
      <c r="AE4946">
        <f>MIS[[#This Row],[OrderAverageTradedPrice]]*MIS[[#This Row],[OrderQuantity]]</f>
        <v>40863</v>
      </c>
      <c r="AF4946">
        <f>MIS[[#This Row],[LTP]]*MIS[[#This Row],[OrderQuantity]]</f>
        <v>37700</v>
      </c>
      <c r="AG4946">
        <f>IF(MIS[[#This Row],[OrderSide]]="SELL",MIS[[#This Row],[VALUE]]-MIS[[#This Row],[LIVE_VALUE]],MIS[[#This Row],[LIVE_VALUE]]-MIS[[#This Row],[VALUE]])</f>
        <v>3163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SENSEX2552082200CE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  <c r="AL4946" t="str">
        <f>MIS[[#This Row],[Broker]]</f>
        <v>AR</v>
      </c>
      <c r="AM4946" t="str">
        <f>MIS[[#This Row],[ClientID]]</f>
        <v>JPS7A101</v>
      </c>
    </row>
    <row r="4947" spans="1:39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377</v>
      </c>
      <c r="AE4947">
        <f>MIS[[#This Row],[OrderAverageTradedPrice]]*MIS[[#This Row],[OrderQuantity]]</f>
        <v>32955</v>
      </c>
      <c r="AF4947">
        <f>MIS[[#This Row],[LTP]]*MIS[[#This Row],[OrderQuantity]]</f>
        <v>30160</v>
      </c>
      <c r="AG4947">
        <f>IF(MIS[[#This Row],[OrderSide]]="SELL",MIS[[#This Row],[VALUE]]-MIS[[#This Row],[LIVE_VALUE]],MIS[[#This Row],[LIVE_VALUE]]-MIS[[#This Row],[VALUE]])</f>
        <v>2795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SENSEX2552082200CE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  <c r="AL4947" t="str">
        <f>MIS[[#This Row],[Broker]]</f>
        <v>TGL</v>
      </c>
      <c r="AM4947" t="str">
        <f>MIS[[#This Row],[ClientID]]</f>
        <v>TGL05</v>
      </c>
    </row>
    <row r="4948" spans="1:39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377</v>
      </c>
      <c r="AE4948">
        <f>MIS[[#This Row],[OrderAverageTradedPrice]]*MIS[[#This Row],[OrderQuantity]]</f>
        <v>113676.99999999981</v>
      </c>
      <c r="AF4948">
        <f>MIS[[#This Row],[LTP]]*MIS[[#This Row],[OrderQuantity]]</f>
        <v>105560</v>
      </c>
      <c r="AG4948">
        <f>IF(MIS[[#This Row],[OrderSide]]="SELL",MIS[[#This Row],[VALUE]]-MIS[[#This Row],[LIVE_VALUE]],MIS[[#This Row],[LIVE_VALUE]]-MIS[[#This Row],[VALUE]])</f>
        <v>8116.9999999998108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SENSEX2552082200CE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  <c r="AL4948" t="str">
        <f>MIS[[#This Row],[Broker]]</f>
        <v>AR</v>
      </c>
      <c r="AM4948" t="str">
        <f>MIS[[#This Row],[ClientID]]</f>
        <v>GKOHN3R110</v>
      </c>
    </row>
    <row r="4949" spans="1:39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377</v>
      </c>
      <c r="AE4949">
        <f>MIS[[#This Row],[OrderAverageTradedPrice]]*MIS[[#This Row],[OrderQuantity]]</f>
        <v>16242</v>
      </c>
      <c r="AF4949">
        <f>MIS[[#This Row],[LTP]]*MIS[[#This Row],[OrderQuantity]]</f>
        <v>15080</v>
      </c>
      <c r="AG4949">
        <f>IF(MIS[[#This Row],[OrderSide]]="SELL",MIS[[#This Row],[VALUE]]-MIS[[#This Row],[LIVE_VALUE]],MIS[[#This Row],[LIVE_VALUE]]-MIS[[#This Row],[VALUE]])</f>
        <v>1162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SENSEX2552082200CE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  <c r="AL4949" t="str">
        <f>MIS[[#This Row],[Broker]]</f>
        <v>AR</v>
      </c>
      <c r="AM4949" t="str">
        <f>MIS[[#This Row],[ClientID]]</f>
        <v>JPF1A121</v>
      </c>
    </row>
    <row r="4950" spans="1:39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377</v>
      </c>
      <c r="AE4950">
        <f>MIS[[#This Row],[OrderAverageTradedPrice]]*MIS[[#This Row],[OrderQuantity]]</f>
        <v>8144</v>
      </c>
      <c r="AF4950">
        <f>MIS[[#This Row],[LTP]]*MIS[[#This Row],[OrderQuantity]]</f>
        <v>7540</v>
      </c>
      <c r="AG4950">
        <f>IF(MIS[[#This Row],[OrderSide]]="SELL",MIS[[#This Row],[VALUE]]-MIS[[#This Row],[LIVE_VALUE]],MIS[[#This Row],[LIVE_VALUE]]-MIS[[#This Row],[VALUE]])</f>
        <v>604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SENSEX2552082200CE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  <c r="AL4950" t="str">
        <f>MIS[[#This Row],[Broker]]</f>
        <v>AR</v>
      </c>
      <c r="AM4950" t="str">
        <f>MIS[[#This Row],[ClientID]]</f>
        <v>JPF1A122</v>
      </c>
    </row>
    <row r="4951" spans="1:39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377</v>
      </c>
      <c r="AE4951">
        <f>MIS[[#This Row],[OrderAverageTradedPrice]]*MIS[[#This Row],[OrderQuantity]]</f>
        <v>48751.99999999992</v>
      </c>
      <c r="AF4951">
        <f>MIS[[#This Row],[LTP]]*MIS[[#This Row],[OrderQuantity]]</f>
        <v>45240</v>
      </c>
      <c r="AG4951">
        <f>IF(MIS[[#This Row],[OrderSide]]="SELL",MIS[[#This Row],[VALUE]]-MIS[[#This Row],[LIVE_VALUE]],MIS[[#This Row],[LIVE_VALUE]]-MIS[[#This Row],[VALUE]])</f>
        <v>3511.99999999992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SENSEX2552082200CE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  <c r="AL4951" t="str">
        <f>MIS[[#This Row],[Broker]]</f>
        <v>AR</v>
      </c>
      <c r="AM4951" t="str">
        <f>MIS[[#This Row],[ClientID]]</f>
        <v>JPF1A195</v>
      </c>
    </row>
    <row r="4952" spans="1:39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377</v>
      </c>
      <c r="AE4952">
        <f>MIS[[#This Row],[OrderAverageTradedPrice]]*MIS[[#This Row],[OrderQuantity]]</f>
        <v>114136.99999999977</v>
      </c>
      <c r="AF4952">
        <f>MIS[[#This Row],[LTP]]*MIS[[#This Row],[OrderQuantity]]</f>
        <v>105560</v>
      </c>
      <c r="AG4952">
        <f>IF(MIS[[#This Row],[OrderSide]]="SELL",MIS[[#This Row],[VALUE]]-MIS[[#This Row],[LIVE_VALUE]],MIS[[#This Row],[LIVE_VALUE]]-MIS[[#This Row],[VALUE]])</f>
        <v>8576.9999999997672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SENSEX2552082200CE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  <c r="AL4952" t="str">
        <f>MIS[[#This Row],[Broker]]</f>
        <v>AR</v>
      </c>
      <c r="AM4952" t="str">
        <f>MIS[[#This Row],[ClientID]]</f>
        <v>JPF1A197</v>
      </c>
    </row>
    <row r="4953" spans="1:39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377</v>
      </c>
      <c r="AE4953">
        <f>MIS[[#This Row],[OrderAverageTradedPrice]]*MIS[[#This Row],[OrderQuantity]]</f>
        <v>8118</v>
      </c>
      <c r="AF4953">
        <f>MIS[[#This Row],[LTP]]*MIS[[#This Row],[OrderQuantity]]</f>
        <v>7540</v>
      </c>
      <c r="AG4953">
        <f>IF(MIS[[#This Row],[OrderSide]]="SELL",MIS[[#This Row],[VALUE]]-MIS[[#This Row],[LIVE_VALUE]],MIS[[#This Row],[LIVE_VALUE]]-MIS[[#This Row],[VALUE]])</f>
        <v>578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SENSEX2552082200CE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  <c r="AL4953" t="str">
        <f>MIS[[#This Row],[Broker]]</f>
        <v>AR</v>
      </c>
      <c r="AM4953" t="str">
        <f>MIS[[#This Row],[ClientID]]</f>
        <v>JPF1A206</v>
      </c>
    </row>
    <row r="4954" spans="1:39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377</v>
      </c>
      <c r="AE4954">
        <f>MIS[[#This Row],[OrderAverageTradedPrice]]*MIS[[#This Row],[OrderQuantity]]</f>
        <v>8157</v>
      </c>
      <c r="AF4954">
        <f>MIS[[#This Row],[LTP]]*MIS[[#This Row],[OrderQuantity]]</f>
        <v>7540</v>
      </c>
      <c r="AG4954">
        <f>IF(MIS[[#This Row],[OrderSide]]="SELL",MIS[[#This Row],[VALUE]]-MIS[[#This Row],[LIVE_VALUE]],MIS[[#This Row],[LIVE_VALUE]]-MIS[[#This Row],[VALUE]])</f>
        <v>617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SENSEX2552082200CE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  <c r="AL4954" t="str">
        <f>MIS[[#This Row],[Broker]]</f>
        <v>AR</v>
      </c>
      <c r="AM4954" t="str">
        <f>MIS[[#This Row],[ClientID]]</f>
        <v>JPF1A207</v>
      </c>
    </row>
    <row r="4955" spans="1:39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377</v>
      </c>
      <c r="AE4955">
        <f>MIS[[#This Row],[OrderAverageTradedPrice]]*MIS[[#This Row],[OrderQuantity]]</f>
        <v>8156</v>
      </c>
      <c r="AF4955">
        <f>MIS[[#This Row],[LTP]]*MIS[[#This Row],[OrderQuantity]]</f>
        <v>7540</v>
      </c>
      <c r="AG4955">
        <f>IF(MIS[[#This Row],[OrderSide]]="SELL",MIS[[#This Row],[VALUE]]-MIS[[#This Row],[LIVE_VALUE]],MIS[[#This Row],[LIVE_VALUE]]-MIS[[#This Row],[VALUE]])</f>
        <v>616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SENSEX2552082200CE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  <c r="AL4955" t="str">
        <f>MIS[[#This Row],[Broker]]</f>
        <v>AR</v>
      </c>
      <c r="AM4955" t="str">
        <f>MIS[[#This Row],[ClientID]]</f>
        <v>JPF1A208</v>
      </c>
    </row>
    <row r="4956" spans="1:39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377</v>
      </c>
      <c r="AE4956">
        <f>MIS[[#This Row],[OrderAverageTradedPrice]]*MIS[[#This Row],[OrderQuantity]]</f>
        <v>32568</v>
      </c>
      <c r="AF4956">
        <f>MIS[[#This Row],[LTP]]*MIS[[#This Row],[OrderQuantity]]</f>
        <v>30160</v>
      </c>
      <c r="AG4956">
        <f>IF(MIS[[#This Row],[OrderSide]]="SELL",MIS[[#This Row],[VALUE]]-MIS[[#This Row],[LIVE_VALUE]],MIS[[#This Row],[LIVE_VALUE]]-MIS[[#This Row],[VALUE]])</f>
        <v>2408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SENSEX2552082200CE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  <c r="AL4956" t="str">
        <f>MIS[[#This Row],[Broker]]</f>
        <v>AR</v>
      </c>
      <c r="AM4956" t="str">
        <f>MIS[[#This Row],[ClientID]]</f>
        <v>JPF1A229</v>
      </c>
    </row>
    <row r="4957" spans="1:39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377</v>
      </c>
      <c r="AE4957">
        <f>MIS[[#This Row],[OrderAverageTradedPrice]]*MIS[[#This Row],[OrderQuantity]]</f>
        <v>16246</v>
      </c>
      <c r="AF4957">
        <f>MIS[[#This Row],[LTP]]*MIS[[#This Row],[OrderQuantity]]</f>
        <v>15080</v>
      </c>
      <c r="AG4957">
        <f>IF(MIS[[#This Row],[OrderSide]]="SELL",MIS[[#This Row],[VALUE]]-MIS[[#This Row],[LIVE_VALUE]],MIS[[#This Row],[LIVE_VALUE]]-MIS[[#This Row],[VALUE]])</f>
        <v>1166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SENSEX2552082200CE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  <c r="AL4957" t="str">
        <f>MIS[[#This Row],[Broker]]</f>
        <v>AR</v>
      </c>
      <c r="AM4957" t="str">
        <f>MIS[[#This Row],[ClientID]]</f>
        <v>JPF1G159</v>
      </c>
    </row>
    <row r="4958" spans="1:39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377</v>
      </c>
      <c r="AE4958">
        <f>MIS[[#This Row],[OrderAverageTradedPrice]]*MIS[[#This Row],[OrderQuantity]]</f>
        <v>57060.999999999942</v>
      </c>
      <c r="AF4958">
        <f>MIS[[#This Row],[LTP]]*MIS[[#This Row],[OrderQuantity]]</f>
        <v>52780</v>
      </c>
      <c r="AG4958">
        <f>IF(MIS[[#This Row],[OrderSide]]="SELL",MIS[[#This Row],[VALUE]]-MIS[[#This Row],[LIVE_VALUE]],MIS[[#This Row],[LIVE_VALUE]]-MIS[[#This Row],[VALUE]])</f>
        <v>4280.9999999999418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SENSEX2552082200CE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  <c r="AL4958" t="str">
        <f>MIS[[#This Row],[Broker]]</f>
        <v>AR</v>
      </c>
      <c r="AM4958" t="str">
        <f>MIS[[#This Row],[ClientID]]</f>
        <v>JPF1M176</v>
      </c>
    </row>
    <row r="4959" spans="1:39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377</v>
      </c>
      <c r="AE4959">
        <f>MIS[[#This Row],[OrderAverageTradedPrice]]*MIS[[#This Row],[OrderQuantity]]</f>
        <v>48750</v>
      </c>
      <c r="AF4959">
        <f>MIS[[#This Row],[LTP]]*MIS[[#This Row],[OrderQuantity]]</f>
        <v>45240</v>
      </c>
      <c r="AG4959">
        <f>IF(MIS[[#This Row],[OrderSide]]="SELL",MIS[[#This Row],[VALUE]]-MIS[[#This Row],[LIVE_VALUE]],MIS[[#This Row],[LIVE_VALUE]]-MIS[[#This Row],[VALUE]])</f>
        <v>3510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SENSEX2552082200CE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  <c r="AL4959" t="str">
        <f>MIS[[#This Row],[Broker]]</f>
        <v>AR</v>
      </c>
      <c r="AM4959" t="str">
        <f>MIS[[#This Row],[ClientID]]</f>
        <v>JPF1N112</v>
      </c>
    </row>
    <row r="4960" spans="1:39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377</v>
      </c>
      <c r="AE4960">
        <f>MIS[[#This Row],[OrderAverageTradedPrice]]*MIS[[#This Row],[OrderQuantity]]</f>
        <v>16240</v>
      </c>
      <c r="AF4960">
        <f>MIS[[#This Row],[LTP]]*MIS[[#This Row],[OrderQuantity]]</f>
        <v>15080</v>
      </c>
      <c r="AG4960">
        <f>IF(MIS[[#This Row],[OrderSide]]="SELL",MIS[[#This Row],[VALUE]]-MIS[[#This Row],[LIVE_VALUE]],MIS[[#This Row],[LIVE_VALUE]]-MIS[[#This Row],[VALUE]])</f>
        <v>1160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SENSEX2552082200CE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  <c r="AL4960" t="str">
        <f>MIS[[#This Row],[Broker]]</f>
        <v>AR</v>
      </c>
      <c r="AM4960" t="str">
        <f>MIS[[#This Row],[ClientID]]</f>
        <v>JPF1N173</v>
      </c>
    </row>
    <row r="4961" spans="1:39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377</v>
      </c>
      <c r="AE4961">
        <f>MIS[[#This Row],[OrderAverageTradedPrice]]*MIS[[#This Row],[OrderQuantity]]</f>
        <v>32634</v>
      </c>
      <c r="AF4961">
        <f>MIS[[#This Row],[LTP]]*MIS[[#This Row],[OrderQuantity]]</f>
        <v>30160</v>
      </c>
      <c r="AG4961">
        <f>IF(MIS[[#This Row],[OrderSide]]="SELL",MIS[[#This Row],[VALUE]]-MIS[[#This Row],[LIVE_VALUE]],MIS[[#This Row],[LIVE_VALUE]]-MIS[[#This Row],[VALUE]])</f>
        <v>2474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SENSEX2552082200CE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  <c r="AL4961" t="str">
        <f>MIS[[#This Row],[Broker]]</f>
        <v>AR</v>
      </c>
      <c r="AM4961" t="str">
        <f>MIS[[#This Row],[ClientID]]</f>
        <v>JPF1R123</v>
      </c>
    </row>
    <row r="4962" spans="1:39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377</v>
      </c>
      <c r="AE4962">
        <f>MIS[[#This Row],[OrderAverageTradedPrice]]*MIS[[#This Row],[OrderQuantity]]</f>
        <v>24405</v>
      </c>
      <c r="AF4962">
        <f>MIS[[#This Row],[LTP]]*MIS[[#This Row],[OrderQuantity]]</f>
        <v>22620</v>
      </c>
      <c r="AG4962">
        <f>IF(MIS[[#This Row],[OrderSide]]="SELL",MIS[[#This Row],[VALUE]]-MIS[[#This Row],[LIVE_VALUE]],MIS[[#This Row],[LIVE_VALUE]]-MIS[[#This Row],[VALUE]])</f>
        <v>1785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SENSEX2552082200CE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  <c r="AL4962" t="str">
        <f>MIS[[#This Row],[Broker]]</f>
        <v>AR</v>
      </c>
      <c r="AM4962" t="str">
        <f>MIS[[#This Row],[ClientID]]</f>
        <v>JPF1R199</v>
      </c>
    </row>
    <row r="4963" spans="1:39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377</v>
      </c>
      <c r="AE4963">
        <f>MIS[[#This Row],[OrderAverageTradedPrice]]*MIS[[#This Row],[OrderQuantity]]</f>
        <v>89562</v>
      </c>
      <c r="AF4963">
        <f>MIS[[#This Row],[LTP]]*MIS[[#This Row],[OrderQuantity]]</f>
        <v>82940</v>
      </c>
      <c r="AG4963">
        <f>IF(MIS[[#This Row],[OrderSide]]="SELL",MIS[[#This Row],[VALUE]]-MIS[[#This Row],[LIVE_VALUE]],MIS[[#This Row],[LIVE_VALUE]]-MIS[[#This Row],[VALUE]])</f>
        <v>6622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SENSEX2552082200CE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  <c r="AL4963" t="str">
        <f>MIS[[#This Row],[Broker]]</f>
        <v>AR</v>
      </c>
      <c r="AM4963" t="str">
        <f>MIS[[#This Row],[ClientID]]</f>
        <v>JPF1S132</v>
      </c>
    </row>
    <row r="4964" spans="1:39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377</v>
      </c>
      <c r="AE4964">
        <f>MIS[[#This Row],[OrderAverageTradedPrice]]*MIS[[#This Row],[OrderQuantity]]</f>
        <v>8134</v>
      </c>
      <c r="AF4964">
        <f>MIS[[#This Row],[LTP]]*MIS[[#This Row],[OrderQuantity]]</f>
        <v>7540</v>
      </c>
      <c r="AG4964">
        <f>IF(MIS[[#This Row],[OrderSide]]="SELL",MIS[[#This Row],[VALUE]]-MIS[[#This Row],[LIVE_VALUE]],MIS[[#This Row],[LIVE_VALUE]]-MIS[[#This Row],[VALUE]])</f>
        <v>594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SENSEX2552082200CE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  <c r="AL4964" t="str">
        <f>MIS[[#This Row],[Broker]]</f>
        <v>AR</v>
      </c>
      <c r="AM4964" t="str">
        <f>MIS[[#This Row],[ClientID]]</f>
        <v>JPF1S213</v>
      </c>
    </row>
    <row r="4965" spans="1:39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377</v>
      </c>
      <c r="AE4965">
        <f>MIS[[#This Row],[OrderAverageTradedPrice]]*MIS[[#This Row],[OrderQuantity]]</f>
        <v>81449</v>
      </c>
      <c r="AF4965">
        <f>MIS[[#This Row],[LTP]]*MIS[[#This Row],[OrderQuantity]]</f>
        <v>75400</v>
      </c>
      <c r="AG4965">
        <f>IF(MIS[[#This Row],[OrderSide]]="SELL",MIS[[#This Row],[VALUE]]-MIS[[#This Row],[LIVE_VALUE]],MIS[[#This Row],[LIVE_VALUE]]-MIS[[#This Row],[VALUE]])</f>
        <v>6049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SENSEX2552082200CE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  <c r="AL4965" t="str">
        <f>MIS[[#This Row],[Broker]]</f>
        <v>AR</v>
      </c>
      <c r="AM4965" t="str">
        <f>MIS[[#This Row],[ClientID]]</f>
        <v>JPF1S215</v>
      </c>
    </row>
    <row r="4966" spans="1:39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377</v>
      </c>
      <c r="AE4966">
        <f>MIS[[#This Row],[OrderAverageTradedPrice]]*MIS[[#This Row],[OrderQuantity]]</f>
        <v>48855</v>
      </c>
      <c r="AF4966">
        <f>MIS[[#This Row],[LTP]]*MIS[[#This Row],[OrderQuantity]]</f>
        <v>45240</v>
      </c>
      <c r="AG4966">
        <f>IF(MIS[[#This Row],[OrderSide]]="SELL",MIS[[#This Row],[VALUE]]-MIS[[#This Row],[LIVE_VALUE]],MIS[[#This Row],[LIVE_VALUE]]-MIS[[#This Row],[VALUE]])</f>
        <v>3615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SENSEX2552082200CE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  <c r="AL4966" t="str">
        <f>MIS[[#This Row],[Broker]]</f>
        <v>AR</v>
      </c>
      <c r="AM4966" t="str">
        <f>MIS[[#This Row],[ClientID]]</f>
        <v>JPF1V110</v>
      </c>
    </row>
    <row r="4967" spans="1:39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377</v>
      </c>
      <c r="AE4967">
        <f>MIS[[#This Row],[OrderAverageTradedPrice]]*MIS[[#This Row],[OrderQuantity]]</f>
        <v>8136</v>
      </c>
      <c r="AF4967">
        <f>MIS[[#This Row],[LTP]]*MIS[[#This Row],[OrderQuantity]]</f>
        <v>7540</v>
      </c>
      <c r="AG4967">
        <f>IF(MIS[[#This Row],[OrderSide]]="SELL",MIS[[#This Row],[VALUE]]-MIS[[#This Row],[LIVE_VALUE]],MIS[[#This Row],[LIVE_VALUE]]-MIS[[#This Row],[VALUE]])</f>
        <v>596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SENSEX2552082200CE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  <c r="AL4967" t="str">
        <f>MIS[[#This Row],[Broker]]</f>
        <v>AR</v>
      </c>
      <c r="AM4967" t="str">
        <f>MIS[[#This Row],[ClientID]]</f>
        <v>JPF1V163</v>
      </c>
    </row>
    <row r="4968" spans="1:39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377</v>
      </c>
      <c r="AE4968">
        <f>MIS[[#This Row],[OrderAverageTradedPrice]]*MIS[[#This Row],[OrderQuantity]]</f>
        <v>16304</v>
      </c>
      <c r="AF4968">
        <f>MIS[[#This Row],[LTP]]*MIS[[#This Row],[OrderQuantity]]</f>
        <v>15080</v>
      </c>
      <c r="AG4968">
        <f>IF(MIS[[#This Row],[OrderSide]]="SELL",MIS[[#This Row],[VALUE]]-MIS[[#This Row],[LIVE_VALUE]],MIS[[#This Row],[LIVE_VALUE]]-MIS[[#This Row],[VALUE]])</f>
        <v>1224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SENSEX2552082200CE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  <c r="AL4968" t="str">
        <f>MIS[[#This Row],[Broker]]</f>
        <v>AR</v>
      </c>
      <c r="AM4968" t="str">
        <f>MIS[[#This Row],[ClientID]]</f>
        <v>JPF1V164</v>
      </c>
    </row>
    <row r="4969" spans="1:39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377</v>
      </c>
      <c r="AE4969">
        <f>MIS[[#This Row],[OrderAverageTradedPrice]]*MIS[[#This Row],[OrderQuantity]]</f>
        <v>24421.999999999982</v>
      </c>
      <c r="AF4969">
        <f>MIS[[#This Row],[LTP]]*MIS[[#This Row],[OrderQuantity]]</f>
        <v>22620</v>
      </c>
      <c r="AG4969">
        <f>IF(MIS[[#This Row],[OrderSide]]="SELL",MIS[[#This Row],[VALUE]]-MIS[[#This Row],[LIVE_VALUE]],MIS[[#This Row],[LIVE_VALUE]]-MIS[[#This Row],[VALUE]])</f>
        <v>1801.9999999999818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SENSEX2552082200CE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  <c r="AL4969" t="str">
        <f>MIS[[#This Row],[Broker]]</f>
        <v>AR</v>
      </c>
      <c r="AM4969" t="str">
        <f>MIS[[#This Row],[ClientID]]</f>
        <v>JPP032</v>
      </c>
    </row>
    <row r="4970" spans="1:39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377</v>
      </c>
      <c r="AE4970">
        <f>MIS[[#This Row],[OrderAverageTradedPrice]]*MIS[[#This Row],[OrderQuantity]]</f>
        <v>16286</v>
      </c>
      <c r="AF4970">
        <f>MIS[[#This Row],[LTP]]*MIS[[#This Row],[OrderQuantity]]</f>
        <v>15080</v>
      </c>
      <c r="AG4970">
        <f>IF(MIS[[#This Row],[OrderSide]]="SELL",MIS[[#This Row],[VALUE]]-MIS[[#This Row],[LIVE_VALUE]],MIS[[#This Row],[LIVE_VALUE]]-MIS[[#This Row],[VALUE]])</f>
        <v>1206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SENSEX2552082200CE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  <c r="AL4970" t="str">
        <f>MIS[[#This Row],[Broker]]</f>
        <v>JAINAM</v>
      </c>
      <c r="AM4970" t="str">
        <f>MIS[[#This Row],[ClientID]]</f>
        <v>MITH442</v>
      </c>
    </row>
    <row r="4971" spans="1:39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377</v>
      </c>
      <c r="AE4971">
        <f>MIS[[#This Row],[OrderAverageTradedPrice]]*MIS[[#This Row],[OrderQuantity]]</f>
        <v>203271</v>
      </c>
      <c r="AF4971">
        <f>MIS[[#This Row],[LTP]]*MIS[[#This Row],[OrderQuantity]]</f>
        <v>188500</v>
      </c>
      <c r="AG4971">
        <f>IF(MIS[[#This Row],[OrderSide]]="SELL",MIS[[#This Row],[VALUE]]-MIS[[#This Row],[LIVE_VALUE]],MIS[[#This Row],[LIVE_VALUE]]-MIS[[#This Row],[VALUE]])</f>
        <v>14771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SENSEX2552082200CE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  <c r="AL4971" t="str">
        <f>MIS[[#This Row],[Broker]]</f>
        <v>MO</v>
      </c>
      <c r="AM4971" t="str">
        <f>MIS[[#This Row],[ClientID]]</f>
        <v>JR0546</v>
      </c>
    </row>
    <row r="4972" spans="1:39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377</v>
      </c>
      <c r="AE4972">
        <f>MIS[[#This Row],[OrderAverageTradedPrice]]*MIS[[#This Row],[OrderQuantity]]</f>
        <v>56824.999999999978</v>
      </c>
      <c r="AF4972">
        <f>MIS[[#This Row],[LTP]]*MIS[[#This Row],[OrderQuantity]]</f>
        <v>52780</v>
      </c>
      <c r="AG4972">
        <f>IF(MIS[[#This Row],[OrderSide]]="SELL",MIS[[#This Row],[VALUE]]-MIS[[#This Row],[LIVE_VALUE]],MIS[[#This Row],[LIVE_VALUE]]-MIS[[#This Row],[VALUE]])</f>
        <v>4044.9999999999782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SENSEX2552082200CE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  <c r="AL4972" t="str">
        <f>MIS[[#This Row],[Broker]]</f>
        <v>MO</v>
      </c>
      <c r="AM4972" t="str">
        <f>MIS[[#This Row],[ClientID]]</f>
        <v>OMDLAS1203</v>
      </c>
    </row>
    <row r="4973" spans="1:39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377</v>
      </c>
      <c r="AE4973">
        <f>MIS[[#This Row],[OrderAverageTradedPrice]]*MIS[[#This Row],[OrderQuantity]]</f>
        <v>48702</v>
      </c>
      <c r="AF4973">
        <f>MIS[[#This Row],[LTP]]*MIS[[#This Row],[OrderQuantity]]</f>
        <v>45240</v>
      </c>
      <c r="AG4973">
        <f>IF(MIS[[#This Row],[OrderSide]]="SELL",MIS[[#This Row],[VALUE]]-MIS[[#This Row],[LIVE_VALUE]],MIS[[#This Row],[LIVE_VALUE]]-MIS[[#This Row],[VALUE]])</f>
        <v>3462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SENSEX2552082200CE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  <c r="AL4973" t="str">
        <f>MIS[[#This Row],[Broker]]</f>
        <v>AR</v>
      </c>
      <c r="AM4973" t="str">
        <f>MIS[[#This Row],[ClientID]]</f>
        <v>GKOHNS211</v>
      </c>
    </row>
    <row r="4974" spans="1:39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377</v>
      </c>
      <c r="AE4974">
        <f>MIS[[#This Row],[OrderAverageTradedPrice]]*MIS[[#This Row],[OrderQuantity]]</f>
        <v>32519</v>
      </c>
      <c r="AF4974">
        <f>MIS[[#This Row],[LTP]]*MIS[[#This Row],[OrderQuantity]]</f>
        <v>30160</v>
      </c>
      <c r="AG4974">
        <f>IF(MIS[[#This Row],[OrderSide]]="SELL",MIS[[#This Row],[VALUE]]-MIS[[#This Row],[LIVE_VALUE]],MIS[[#This Row],[LIVE_VALUE]]-MIS[[#This Row],[VALUE]])</f>
        <v>2359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SENSEX2552082200CE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  <c r="AL4974" t="str">
        <f>MIS[[#This Row],[Broker]]</f>
        <v>AR</v>
      </c>
      <c r="AM4974" t="str">
        <f>MIS[[#This Row],[ClientID]]</f>
        <v>JPF1A119</v>
      </c>
    </row>
    <row r="4975" spans="1:39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377</v>
      </c>
      <c r="AE4975">
        <f>MIS[[#This Row],[OrderAverageTradedPrice]]*MIS[[#This Row],[OrderQuantity]]</f>
        <v>8109</v>
      </c>
      <c r="AF4975">
        <f>MIS[[#This Row],[LTP]]*MIS[[#This Row],[OrderQuantity]]</f>
        <v>7540</v>
      </c>
      <c r="AG4975">
        <f>IF(MIS[[#This Row],[OrderSide]]="SELL",MIS[[#This Row],[VALUE]]-MIS[[#This Row],[LIVE_VALUE]],MIS[[#This Row],[LIVE_VALUE]]-MIS[[#This Row],[VALUE]])</f>
        <v>569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SENSEX2552082200CE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  <c r="AL4975" t="str">
        <f>MIS[[#This Row],[Broker]]</f>
        <v>AR</v>
      </c>
      <c r="AM4975" t="str">
        <f>MIS[[#This Row],[ClientID]]</f>
        <v>JPF1A188</v>
      </c>
    </row>
    <row r="4976" spans="1:39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377</v>
      </c>
      <c r="AE4976">
        <f>MIS[[#This Row],[OrderAverageTradedPrice]]*MIS[[#This Row],[OrderQuantity]]</f>
        <v>56796.999999999978</v>
      </c>
      <c r="AF4976">
        <f>MIS[[#This Row],[LTP]]*MIS[[#This Row],[OrderQuantity]]</f>
        <v>52780</v>
      </c>
      <c r="AG4976">
        <f>IF(MIS[[#This Row],[OrderSide]]="SELL",MIS[[#This Row],[VALUE]]-MIS[[#This Row],[LIVE_VALUE]],MIS[[#This Row],[LIVE_VALUE]]-MIS[[#This Row],[VALUE]])</f>
        <v>4016.9999999999782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SENSEX2552082200CE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  <c r="AL4976" t="str">
        <f>MIS[[#This Row],[Broker]]</f>
        <v>AR</v>
      </c>
      <c r="AM4976" t="str">
        <f>MIS[[#This Row],[ClientID]]</f>
        <v>JPF1C156</v>
      </c>
    </row>
    <row r="4977" spans="1:39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377</v>
      </c>
      <c r="AE4977">
        <f>MIS[[#This Row],[OrderAverageTradedPrice]]*MIS[[#This Row],[OrderQuantity]]</f>
        <v>8127</v>
      </c>
      <c r="AF4977">
        <f>MIS[[#This Row],[LTP]]*MIS[[#This Row],[OrderQuantity]]</f>
        <v>7540</v>
      </c>
      <c r="AG4977">
        <f>IF(MIS[[#This Row],[OrderSide]]="SELL",MIS[[#This Row],[VALUE]]-MIS[[#This Row],[LIVE_VALUE]],MIS[[#This Row],[LIVE_VALUE]]-MIS[[#This Row],[VALUE]])</f>
        <v>587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SENSEX2552082200CE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  <c r="AL4977" t="str">
        <f>MIS[[#This Row],[Broker]]</f>
        <v>AR</v>
      </c>
      <c r="AM4977" t="str">
        <f>MIS[[#This Row],[ClientID]]</f>
        <v>JPF1D166</v>
      </c>
    </row>
    <row r="4978" spans="1:39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377</v>
      </c>
      <c r="AE4978">
        <f>MIS[[#This Row],[OrderAverageTradedPrice]]*MIS[[#This Row],[OrderQuantity]]</f>
        <v>56812</v>
      </c>
      <c r="AF4978">
        <f>MIS[[#This Row],[LTP]]*MIS[[#This Row],[OrderQuantity]]</f>
        <v>52780</v>
      </c>
      <c r="AG4978">
        <f>IF(MIS[[#This Row],[OrderSide]]="SELL",MIS[[#This Row],[VALUE]]-MIS[[#This Row],[LIVE_VALUE]],MIS[[#This Row],[LIVE_VALUE]]-MIS[[#This Row],[VALUE]])</f>
        <v>4032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SENSEX2552082200CE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  <c r="AL4978" t="str">
        <f>MIS[[#This Row],[Broker]]</f>
        <v>AR</v>
      </c>
      <c r="AM4978" t="str">
        <f>MIS[[#This Row],[ClientID]]</f>
        <v>JPF1H158</v>
      </c>
    </row>
    <row r="4979" spans="1:39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377</v>
      </c>
      <c r="AE4979">
        <f>MIS[[#This Row],[OrderAverageTradedPrice]]*MIS[[#This Row],[OrderQuantity]]</f>
        <v>8114</v>
      </c>
      <c r="AF4979">
        <f>MIS[[#This Row],[LTP]]*MIS[[#This Row],[OrderQuantity]]</f>
        <v>7540</v>
      </c>
      <c r="AG4979">
        <f>IF(MIS[[#This Row],[OrderSide]]="SELL",MIS[[#This Row],[VALUE]]-MIS[[#This Row],[LIVE_VALUE]],MIS[[#This Row],[LIVE_VALUE]]-MIS[[#This Row],[VALUE]])</f>
        <v>574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SENSEX2552082200CE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  <c r="AL4979" t="str">
        <f>MIS[[#This Row],[Broker]]</f>
        <v>AR</v>
      </c>
      <c r="AM4979" t="str">
        <f>MIS[[#This Row],[ClientID]]</f>
        <v>JPF1J101</v>
      </c>
    </row>
    <row r="4980" spans="1:39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377</v>
      </c>
      <c r="AE4980">
        <f>MIS[[#This Row],[OrderAverageTradedPrice]]*MIS[[#This Row],[OrderQuantity]]</f>
        <v>16240</v>
      </c>
      <c r="AF4980">
        <f>MIS[[#This Row],[LTP]]*MIS[[#This Row],[OrderQuantity]]</f>
        <v>15080</v>
      </c>
      <c r="AG4980">
        <f>IF(MIS[[#This Row],[OrderSide]]="SELL",MIS[[#This Row],[VALUE]]-MIS[[#This Row],[LIVE_VALUE]],MIS[[#This Row],[LIVE_VALUE]]-MIS[[#This Row],[VALUE]])</f>
        <v>1160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SENSEX2552082200CE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  <c r="AL4980" t="str">
        <f>MIS[[#This Row],[Broker]]</f>
        <v>AR</v>
      </c>
      <c r="AM4980" t="str">
        <f>MIS[[#This Row],[ClientID]]</f>
        <v>JPF1K172</v>
      </c>
    </row>
    <row r="4981" spans="1:39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377</v>
      </c>
      <c r="AE4981">
        <f>MIS[[#This Row],[OrderAverageTradedPrice]]*MIS[[#This Row],[OrderQuantity]]</f>
        <v>24348.99999999996</v>
      </c>
      <c r="AF4981">
        <f>MIS[[#This Row],[LTP]]*MIS[[#This Row],[OrderQuantity]]</f>
        <v>22620</v>
      </c>
      <c r="AG4981">
        <f>IF(MIS[[#This Row],[OrderSide]]="SELL",MIS[[#This Row],[VALUE]]-MIS[[#This Row],[LIVE_VALUE]],MIS[[#This Row],[LIVE_VALUE]]-MIS[[#This Row],[VALUE]])</f>
        <v>1728.99999999996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SENSEX2552082200CE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  <c r="AL4981" t="str">
        <f>MIS[[#This Row],[Broker]]</f>
        <v>AR</v>
      </c>
      <c r="AM4981" t="str">
        <f>MIS[[#This Row],[ClientID]]</f>
        <v>JPF1L103</v>
      </c>
    </row>
    <row r="4982" spans="1:39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377</v>
      </c>
      <c r="AE4982">
        <f>MIS[[#This Row],[OrderAverageTradedPrice]]*MIS[[#This Row],[OrderQuantity]]</f>
        <v>16240</v>
      </c>
      <c r="AF4982">
        <f>MIS[[#This Row],[LTP]]*MIS[[#This Row],[OrderQuantity]]</f>
        <v>15080</v>
      </c>
      <c r="AG4982">
        <f>IF(MIS[[#This Row],[OrderSide]]="SELL",MIS[[#This Row],[VALUE]]-MIS[[#This Row],[LIVE_VALUE]],MIS[[#This Row],[LIVE_VALUE]]-MIS[[#This Row],[VALUE]])</f>
        <v>1160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SENSEX2552082200CE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  <c r="AL4982" t="str">
        <f>MIS[[#This Row],[Broker]]</f>
        <v>AR</v>
      </c>
      <c r="AM4982" t="str">
        <f>MIS[[#This Row],[ClientID]]</f>
        <v>JPF1M174</v>
      </c>
    </row>
    <row r="4983" spans="1:39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377</v>
      </c>
      <c r="AE4983">
        <f>MIS[[#This Row],[OrderAverageTradedPrice]]*MIS[[#This Row],[OrderQuantity]]</f>
        <v>16218</v>
      </c>
      <c r="AF4983">
        <f>MIS[[#This Row],[LTP]]*MIS[[#This Row],[OrderQuantity]]</f>
        <v>15080</v>
      </c>
      <c r="AG4983">
        <f>IF(MIS[[#This Row],[OrderSide]]="SELL",MIS[[#This Row],[VALUE]]-MIS[[#This Row],[LIVE_VALUE]],MIS[[#This Row],[LIVE_VALUE]]-MIS[[#This Row],[VALUE]])</f>
        <v>1138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SENSEX2552082200CE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  <c r="AL4983" t="str">
        <f>MIS[[#This Row],[Broker]]</f>
        <v>AR</v>
      </c>
      <c r="AM4983" t="str">
        <f>MIS[[#This Row],[ClientID]]</f>
        <v>JPF1P111</v>
      </c>
    </row>
    <row r="4984" spans="1:39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377</v>
      </c>
      <c r="AE4984">
        <f>MIS[[#This Row],[OrderAverageTradedPrice]]*MIS[[#This Row],[OrderQuantity]]</f>
        <v>48741.999999999956</v>
      </c>
      <c r="AF4984">
        <f>MIS[[#This Row],[LTP]]*MIS[[#This Row],[OrderQuantity]]</f>
        <v>45240</v>
      </c>
      <c r="AG4984">
        <f>IF(MIS[[#This Row],[OrderSide]]="SELL",MIS[[#This Row],[VALUE]]-MIS[[#This Row],[LIVE_VALUE]],MIS[[#This Row],[LIVE_VALUE]]-MIS[[#This Row],[VALUE]])</f>
        <v>3501.9999999999563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SENSEX2552082200CE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  <c r="AL4984" t="str">
        <f>MIS[[#This Row],[Broker]]</f>
        <v>AR</v>
      </c>
      <c r="AM4984" t="str">
        <f>MIS[[#This Row],[ClientID]]</f>
        <v>JPF1P164</v>
      </c>
    </row>
    <row r="4985" spans="1:39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377</v>
      </c>
      <c r="AE4985">
        <f>MIS[[#This Row],[OrderAverageTradedPrice]]*MIS[[#This Row],[OrderQuantity]]</f>
        <v>24355.999999999978</v>
      </c>
      <c r="AF4985">
        <f>MIS[[#This Row],[LTP]]*MIS[[#This Row],[OrderQuantity]]</f>
        <v>22620</v>
      </c>
      <c r="AG4985">
        <f>IF(MIS[[#This Row],[OrderSide]]="SELL",MIS[[#This Row],[VALUE]]-MIS[[#This Row],[LIVE_VALUE]],MIS[[#This Row],[LIVE_VALUE]]-MIS[[#This Row],[VALUE]])</f>
        <v>1735.9999999999782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SENSEX2552082200CE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  <c r="AL4985" t="str">
        <f>MIS[[#This Row],[Broker]]</f>
        <v>AR</v>
      </c>
      <c r="AM4985" t="str">
        <f>MIS[[#This Row],[ClientID]]</f>
        <v>JPF1P165</v>
      </c>
    </row>
    <row r="4986" spans="1:39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377</v>
      </c>
      <c r="AE4986">
        <f>MIS[[#This Row],[OrderAverageTradedPrice]]*MIS[[#This Row],[OrderQuantity]]</f>
        <v>8114</v>
      </c>
      <c r="AF4986">
        <f>MIS[[#This Row],[LTP]]*MIS[[#This Row],[OrderQuantity]]</f>
        <v>7540</v>
      </c>
      <c r="AG4986">
        <f>IF(MIS[[#This Row],[OrderSide]]="SELL",MIS[[#This Row],[VALUE]]-MIS[[#This Row],[LIVE_VALUE]],MIS[[#This Row],[LIVE_VALUE]]-MIS[[#This Row],[VALUE]])</f>
        <v>574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SENSEX2552082200CE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  <c r="AL4986" t="str">
        <f>MIS[[#This Row],[Broker]]</f>
        <v>AR</v>
      </c>
      <c r="AM4986" t="str">
        <f>MIS[[#This Row],[ClientID]]</f>
        <v>JPF1R134</v>
      </c>
    </row>
    <row r="4987" spans="1:39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377</v>
      </c>
      <c r="AE4987">
        <f>MIS[[#This Row],[OrderAverageTradedPrice]]*MIS[[#This Row],[OrderQuantity]]</f>
        <v>8121</v>
      </c>
      <c r="AF4987">
        <f>MIS[[#This Row],[LTP]]*MIS[[#This Row],[OrderQuantity]]</f>
        <v>7540</v>
      </c>
      <c r="AG4987">
        <f>IF(MIS[[#This Row],[OrderSide]]="SELL",MIS[[#This Row],[VALUE]]-MIS[[#This Row],[LIVE_VALUE]],MIS[[#This Row],[LIVE_VALUE]]-MIS[[#This Row],[VALUE]])</f>
        <v>581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SENSEX2552082200CE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  <c r="AL4987" t="str">
        <f>MIS[[#This Row],[Broker]]</f>
        <v>AR</v>
      </c>
      <c r="AM4987" t="str">
        <f>MIS[[#This Row],[ClientID]]</f>
        <v>JPF1R194</v>
      </c>
    </row>
    <row r="4988" spans="1:39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377</v>
      </c>
      <c r="AE4988">
        <f>MIS[[#This Row],[OrderAverageTradedPrice]]*MIS[[#This Row],[OrderQuantity]]</f>
        <v>8112</v>
      </c>
      <c r="AF4988">
        <f>MIS[[#This Row],[LTP]]*MIS[[#This Row],[OrderQuantity]]</f>
        <v>7540</v>
      </c>
      <c r="AG4988">
        <f>IF(MIS[[#This Row],[OrderSide]]="SELL",MIS[[#This Row],[VALUE]]-MIS[[#This Row],[LIVE_VALUE]],MIS[[#This Row],[LIVE_VALUE]]-MIS[[#This Row],[VALUE]])</f>
        <v>572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SENSEX2552082200CE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  <c r="AL4988" t="str">
        <f>MIS[[#This Row],[Broker]]</f>
        <v>AR</v>
      </c>
      <c r="AM4988" t="str">
        <f>MIS[[#This Row],[ClientID]]</f>
        <v>JPF1S210</v>
      </c>
    </row>
    <row r="4989" spans="1:39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377</v>
      </c>
      <c r="AE4989">
        <f>MIS[[#This Row],[OrderAverageTradedPrice]]*MIS[[#This Row],[OrderQuantity]]</f>
        <v>16218</v>
      </c>
      <c r="AF4989">
        <f>MIS[[#This Row],[LTP]]*MIS[[#This Row],[OrderQuantity]]</f>
        <v>15080</v>
      </c>
      <c r="AG4989">
        <f>IF(MIS[[#This Row],[OrderSide]]="SELL",MIS[[#This Row],[VALUE]]-MIS[[#This Row],[LIVE_VALUE]],MIS[[#This Row],[LIVE_VALUE]]-MIS[[#This Row],[VALUE]])</f>
        <v>1138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SENSEX2552082200CE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  <c r="AL4989" t="str">
        <f>MIS[[#This Row],[Broker]]</f>
        <v>AR</v>
      </c>
      <c r="AM4989" t="str">
        <f>MIS[[#This Row],[ClientID]]</f>
        <v>JPF1S218</v>
      </c>
    </row>
    <row r="4990" spans="1:39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377</v>
      </c>
      <c r="AE4990">
        <f>MIS[[#This Row],[OrderAverageTradedPrice]]*MIS[[#This Row],[OrderQuantity]]</f>
        <v>16227</v>
      </c>
      <c r="AF4990">
        <f>MIS[[#This Row],[LTP]]*MIS[[#This Row],[OrderQuantity]]</f>
        <v>15080</v>
      </c>
      <c r="AG4990">
        <f>IF(MIS[[#This Row],[OrderSide]]="SELL",MIS[[#This Row],[VALUE]]-MIS[[#This Row],[LIVE_VALUE]],MIS[[#This Row],[LIVE_VALUE]]-MIS[[#This Row],[VALUE]])</f>
        <v>1147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SENSEX2552082200CE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  <c r="AL4990" t="str">
        <f>MIS[[#This Row],[Broker]]</f>
        <v>AR</v>
      </c>
      <c r="AM4990" t="str">
        <f>MIS[[#This Row],[ClientID]]</f>
        <v>JPF1S233</v>
      </c>
    </row>
    <row r="4991" spans="1:39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377</v>
      </c>
      <c r="AE4991">
        <f>MIS[[#This Row],[OrderAverageTradedPrice]]*MIS[[#This Row],[OrderQuantity]]</f>
        <v>16220</v>
      </c>
      <c r="AF4991">
        <f>MIS[[#This Row],[LTP]]*MIS[[#This Row],[OrderQuantity]]</f>
        <v>15080</v>
      </c>
      <c r="AG4991">
        <f>IF(MIS[[#This Row],[OrderSide]]="SELL",MIS[[#This Row],[VALUE]]-MIS[[#This Row],[LIVE_VALUE]],MIS[[#This Row],[LIVE_VALUE]]-MIS[[#This Row],[VALUE]])</f>
        <v>1140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SENSEX2552082200CE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  <c r="AL4991" t="str">
        <f>MIS[[#This Row],[Broker]]</f>
        <v>AR</v>
      </c>
      <c r="AM4991" t="str">
        <f>MIS[[#This Row],[ClientID]]</f>
        <v>JPF1S241</v>
      </c>
    </row>
    <row r="4992" spans="1:39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377</v>
      </c>
      <c r="AE4992">
        <f>MIS[[#This Row],[OrderAverageTradedPrice]]*MIS[[#This Row],[OrderQuantity]]</f>
        <v>8113</v>
      </c>
      <c r="AF4992">
        <f>MIS[[#This Row],[LTP]]*MIS[[#This Row],[OrderQuantity]]</f>
        <v>7540</v>
      </c>
      <c r="AG4992">
        <f>IF(MIS[[#This Row],[OrderSide]]="SELL",MIS[[#This Row],[VALUE]]-MIS[[#This Row],[LIVE_VALUE]],MIS[[#This Row],[LIVE_VALUE]]-MIS[[#This Row],[VALUE]])</f>
        <v>573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SENSEX2552082200CE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  <c r="AL4992" t="str">
        <f>MIS[[#This Row],[Broker]]</f>
        <v>AR</v>
      </c>
      <c r="AM4992" t="str">
        <f>MIS[[#This Row],[ClientID]]</f>
        <v>JPF1T101</v>
      </c>
    </row>
    <row r="4993" spans="1:39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377</v>
      </c>
      <c r="AE4993">
        <f>MIS[[#This Row],[OrderAverageTradedPrice]]*MIS[[#This Row],[OrderQuantity]]</f>
        <v>24336</v>
      </c>
      <c r="AF4993">
        <f>MIS[[#This Row],[LTP]]*MIS[[#This Row],[OrderQuantity]]</f>
        <v>22620</v>
      </c>
      <c r="AG4993">
        <f>IF(MIS[[#This Row],[OrderSide]]="SELL",MIS[[#This Row],[VALUE]]-MIS[[#This Row],[LIVE_VALUE]],MIS[[#This Row],[LIVE_VALUE]]-MIS[[#This Row],[VALUE]])</f>
        <v>1716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SENSEX2552082200CE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  <c r="AL4993" t="str">
        <f>MIS[[#This Row],[Broker]]</f>
        <v>AR</v>
      </c>
      <c r="AM4993" t="str">
        <f>MIS[[#This Row],[ClientID]]</f>
        <v>JPF1Y102</v>
      </c>
    </row>
    <row r="4994" spans="1:39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377</v>
      </c>
      <c r="AE4994">
        <f>MIS[[#This Row],[OrderAverageTradedPrice]]*MIS[[#This Row],[OrderQuantity]]</f>
        <v>40558</v>
      </c>
      <c r="AF4994">
        <f>MIS[[#This Row],[LTP]]*MIS[[#This Row],[OrderQuantity]]</f>
        <v>37700</v>
      </c>
      <c r="AG4994">
        <f>IF(MIS[[#This Row],[OrderSide]]="SELL",MIS[[#This Row],[VALUE]]-MIS[[#This Row],[LIVE_VALUE]],MIS[[#This Row],[LIVE_VALUE]]-MIS[[#This Row],[VALUE]])</f>
        <v>2858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SENSEX2552082200CE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  <c r="AL4994" t="str">
        <f>MIS[[#This Row],[Broker]]</f>
        <v>AR</v>
      </c>
      <c r="AM4994" t="str">
        <f>MIS[[#This Row],[ClientID]]</f>
        <v>JPS10M103</v>
      </c>
    </row>
    <row r="4995" spans="1:39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377</v>
      </c>
      <c r="AE4995">
        <f>MIS[[#This Row],[OrderAverageTradedPrice]]*MIS[[#This Row],[OrderQuantity]]</f>
        <v>8121</v>
      </c>
      <c r="AF4995">
        <f>MIS[[#This Row],[LTP]]*MIS[[#This Row],[OrderQuantity]]</f>
        <v>7540</v>
      </c>
      <c r="AG4995">
        <f>IF(MIS[[#This Row],[OrderSide]]="SELL",MIS[[#This Row],[VALUE]]-MIS[[#This Row],[LIVE_VALUE]],MIS[[#This Row],[LIVE_VALUE]]-MIS[[#This Row],[VALUE]])</f>
        <v>581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SENSEX2552082200CE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  <c r="AL4995" t="str">
        <f>MIS[[#This Row],[Broker]]</f>
        <v>AR</v>
      </c>
      <c r="AM4995" t="str">
        <f>MIS[[#This Row],[ClientID]]</f>
        <v>JPS7N102</v>
      </c>
    </row>
    <row r="4996" spans="1:39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377</v>
      </c>
      <c r="AE4996">
        <f>MIS[[#This Row],[OrderAverageTradedPrice]]*MIS[[#This Row],[OrderQuantity]]</f>
        <v>202991</v>
      </c>
      <c r="AF4996">
        <f>MIS[[#This Row],[LTP]]*MIS[[#This Row],[OrderQuantity]]</f>
        <v>188500</v>
      </c>
      <c r="AG4996">
        <f>IF(MIS[[#This Row],[OrderSide]]="SELL",MIS[[#This Row],[VALUE]]-MIS[[#This Row],[LIVE_VALUE]],MIS[[#This Row],[LIVE_VALUE]]-MIS[[#This Row],[VALUE]])</f>
        <v>14491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SENSEX2552082200CE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  <c r="AL4996" t="str">
        <f>MIS[[#This Row],[Broker]]</f>
        <v>MO</v>
      </c>
      <c r="AM4996" t="str">
        <f>MIS[[#This Row],[ClientID]]</f>
        <v>DELD991</v>
      </c>
    </row>
    <row r="4997" spans="1:39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377</v>
      </c>
      <c r="AE4997">
        <f>MIS[[#This Row],[OrderAverageTradedPrice]]*MIS[[#This Row],[OrderQuantity]]</f>
        <v>48664.99999999992</v>
      </c>
      <c r="AF4997">
        <f>MIS[[#This Row],[LTP]]*MIS[[#This Row],[OrderQuantity]]</f>
        <v>45240</v>
      </c>
      <c r="AG4997">
        <f>IF(MIS[[#This Row],[OrderSide]]="SELL",MIS[[#This Row],[VALUE]]-MIS[[#This Row],[LIVE_VALUE]],MIS[[#This Row],[LIVE_VALUE]]-MIS[[#This Row],[VALUE]])</f>
        <v>3424.99999999992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SENSEX2552082200CE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  <c r="AL4997" t="str">
        <f>MIS[[#This Row],[Broker]]</f>
        <v>MO</v>
      </c>
      <c r="AM4997" t="str">
        <f>MIS[[#This Row],[ClientID]]</f>
        <v>DELD991</v>
      </c>
    </row>
    <row r="4998" spans="1:39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377</v>
      </c>
      <c r="AE4998">
        <f>MIS[[#This Row],[OrderAverageTradedPrice]]*MIS[[#This Row],[OrderQuantity]]</f>
        <v>24375</v>
      </c>
      <c r="AF4998">
        <f>MIS[[#This Row],[LTP]]*MIS[[#This Row],[OrderQuantity]]</f>
        <v>22620</v>
      </c>
      <c r="AG4998">
        <f>IF(MIS[[#This Row],[OrderSide]]="SELL",MIS[[#This Row],[VALUE]]-MIS[[#This Row],[LIVE_VALUE]],MIS[[#This Row],[LIVE_VALUE]]-MIS[[#This Row],[VALUE]])</f>
        <v>1755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SENSEX2552082200CE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  <c r="AL4998" t="str">
        <f>MIS[[#This Row],[Broker]]</f>
        <v>MO</v>
      </c>
      <c r="AM4998" t="str">
        <f>MIS[[#This Row],[ClientID]]</f>
        <v>JR0546</v>
      </c>
    </row>
    <row r="4999" spans="1:39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377</v>
      </c>
      <c r="AE4999">
        <f>MIS[[#This Row],[OrderAverageTradedPrice]]*MIS[[#This Row],[OrderQuantity]]</f>
        <v>64862</v>
      </c>
      <c r="AF4999">
        <f>MIS[[#This Row],[LTP]]*MIS[[#This Row],[OrderQuantity]]</f>
        <v>60320</v>
      </c>
      <c r="AG4999">
        <f>IF(MIS[[#This Row],[OrderSide]]="SELL",MIS[[#This Row],[VALUE]]-MIS[[#This Row],[LIVE_VALUE]],MIS[[#This Row],[LIVE_VALUE]]-MIS[[#This Row],[VALUE]])</f>
        <v>4542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SENSEX2552082200CE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  <c r="AL4999" t="str">
        <f>MIS[[#This Row],[Broker]]</f>
        <v>MO</v>
      </c>
      <c r="AM4999" t="str">
        <f>MIS[[#This Row],[ClientID]]</f>
        <v>OMDLAS1225</v>
      </c>
    </row>
    <row r="5000" spans="1:39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377</v>
      </c>
      <c r="AE5000">
        <f>MIS[[#This Row],[OrderAverageTradedPrice]]*MIS[[#This Row],[OrderQuantity]]</f>
        <v>64924</v>
      </c>
      <c r="AF5000">
        <f>MIS[[#This Row],[LTP]]*MIS[[#This Row],[OrderQuantity]]</f>
        <v>60320</v>
      </c>
      <c r="AG5000">
        <f>IF(MIS[[#This Row],[OrderSide]]="SELL",MIS[[#This Row],[VALUE]]-MIS[[#This Row],[LIVE_VALUE]],MIS[[#This Row],[LIVE_VALUE]]-MIS[[#This Row],[VALUE]])</f>
        <v>4604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SENSEX2552082200CE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  <c r="AL5000" t="str">
        <f>MIS[[#This Row],[Broker]]</f>
        <v>MO</v>
      </c>
      <c r="AM5000" t="str">
        <f>MIS[[#This Row],[ClientID]]</f>
        <v>OMDLAS1226</v>
      </c>
    </row>
    <row r="5001" spans="1:39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377</v>
      </c>
      <c r="AE5001">
        <f>MIS[[#This Row],[OrderAverageTradedPrice]]*MIS[[#This Row],[OrderQuantity]]</f>
        <v>48759.999999999956</v>
      </c>
      <c r="AF5001">
        <f>MIS[[#This Row],[LTP]]*MIS[[#This Row],[OrderQuantity]]</f>
        <v>45240</v>
      </c>
      <c r="AG5001">
        <f>IF(MIS[[#This Row],[OrderSide]]="SELL",MIS[[#This Row],[VALUE]]-MIS[[#This Row],[LIVE_VALUE]],MIS[[#This Row],[LIVE_VALUE]]-MIS[[#This Row],[VALUE]])</f>
        <v>3519.9999999999563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SENSEX2552082200CE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  <c r="AL5001" t="str">
        <f>MIS[[#This Row],[Broker]]</f>
        <v>MO</v>
      </c>
      <c r="AM5001" t="str">
        <f>MIS[[#This Row],[ClientID]]</f>
        <v>OMDLAS1227</v>
      </c>
    </row>
    <row r="5002" spans="1:39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377</v>
      </c>
      <c r="AE5002">
        <f>MIS[[#This Row],[OrderAverageTradedPrice]]*MIS[[#This Row],[OrderQuantity]]</f>
        <v>24336</v>
      </c>
      <c r="AF5002">
        <f>MIS[[#This Row],[LTP]]*MIS[[#This Row],[OrderQuantity]]</f>
        <v>22620</v>
      </c>
      <c r="AG5002">
        <f>IF(MIS[[#This Row],[OrderSide]]="SELL",MIS[[#This Row],[VALUE]]-MIS[[#This Row],[LIVE_VALUE]],MIS[[#This Row],[LIVE_VALUE]]-MIS[[#This Row],[VALUE]])</f>
        <v>1716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SENSEX2552082200CE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  <c r="AL5002" t="str">
        <f>MIS[[#This Row],[Broker]]</f>
        <v>AR</v>
      </c>
      <c r="AM5002" t="str">
        <f>MIS[[#This Row],[ClientID]]</f>
        <v>GDL1R112</v>
      </c>
    </row>
    <row r="5003" spans="1:39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377</v>
      </c>
      <c r="AE5003">
        <f>MIS[[#This Row],[OrderAverageTradedPrice]]*MIS[[#This Row],[OrderQuantity]]</f>
        <v>24342.99999999996</v>
      </c>
      <c r="AF5003">
        <f>MIS[[#This Row],[LTP]]*MIS[[#This Row],[OrderQuantity]]</f>
        <v>22620</v>
      </c>
      <c r="AG5003">
        <f>IF(MIS[[#This Row],[OrderSide]]="SELL",MIS[[#This Row],[VALUE]]-MIS[[#This Row],[LIVE_VALUE]],MIS[[#This Row],[LIVE_VALUE]]-MIS[[#This Row],[VALUE]])</f>
        <v>1722.99999999996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SENSEX2552082200CE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  <c r="AL5003" t="str">
        <f>MIS[[#This Row],[Broker]]</f>
        <v>AR</v>
      </c>
      <c r="AM5003" t="str">
        <f>MIS[[#This Row],[ClientID]]</f>
        <v>GDLC2R124</v>
      </c>
    </row>
    <row r="5004" spans="1:39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377</v>
      </c>
      <c r="AE5004">
        <f>MIS[[#This Row],[OrderAverageTradedPrice]]*MIS[[#This Row],[OrderQuantity]]</f>
        <v>24126</v>
      </c>
      <c r="AF5004">
        <f>MIS[[#This Row],[LTP]]*MIS[[#This Row],[OrderQuantity]]</f>
        <v>22620</v>
      </c>
      <c r="AG5004">
        <f>IF(MIS[[#This Row],[OrderSide]]="SELL",MIS[[#This Row],[VALUE]]-MIS[[#This Row],[LIVE_VALUE]],MIS[[#This Row],[LIVE_VALUE]]-MIS[[#This Row],[VALUE]])</f>
        <v>1506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SENSEX2552082200CE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  <c r="AL5004" t="str">
        <f>MIS[[#This Row],[Broker]]</f>
        <v>AR</v>
      </c>
      <c r="AM5004" t="str">
        <f>MIS[[#This Row],[ClientID]]</f>
        <v>HOT133</v>
      </c>
    </row>
    <row r="5005" spans="1:39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377</v>
      </c>
      <c r="AE5005">
        <f>MIS[[#This Row],[OrderAverageTradedPrice]]*MIS[[#This Row],[OrderQuantity]]</f>
        <v>16238</v>
      </c>
      <c r="AF5005">
        <f>MIS[[#This Row],[LTP]]*MIS[[#This Row],[OrderQuantity]]</f>
        <v>15080</v>
      </c>
      <c r="AG5005">
        <f>IF(MIS[[#This Row],[OrderSide]]="SELL",MIS[[#This Row],[VALUE]]-MIS[[#This Row],[LIVE_VALUE]],MIS[[#This Row],[LIVE_VALUE]]-MIS[[#This Row],[VALUE]])</f>
        <v>1158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SENSEX2552082200CE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  <c r="AL5005" t="str">
        <f>MIS[[#This Row],[Broker]]</f>
        <v>AR</v>
      </c>
      <c r="AM5005" t="str">
        <f>MIS[[#This Row],[ClientID]]</f>
        <v>HYD5K129</v>
      </c>
    </row>
    <row r="5006" spans="1:39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377</v>
      </c>
      <c r="AE5006">
        <f>MIS[[#This Row],[OrderAverageTradedPrice]]*MIS[[#This Row],[OrderQuantity]]</f>
        <v>24372.99999999996</v>
      </c>
      <c r="AF5006">
        <f>MIS[[#This Row],[LTP]]*MIS[[#This Row],[OrderQuantity]]</f>
        <v>22620</v>
      </c>
      <c r="AG5006">
        <f>IF(MIS[[#This Row],[OrderSide]]="SELL",MIS[[#This Row],[VALUE]]-MIS[[#This Row],[LIVE_VALUE]],MIS[[#This Row],[LIVE_VALUE]]-MIS[[#This Row],[VALUE]])</f>
        <v>1752.99999999996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SENSEX2552082200CE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  <c r="AL5006" t="str">
        <f>MIS[[#This Row],[Broker]]</f>
        <v>AR</v>
      </c>
      <c r="AM5006" t="str">
        <f>MIS[[#This Row],[ClientID]]</f>
        <v>JPA1043</v>
      </c>
    </row>
    <row r="5007" spans="1:39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377</v>
      </c>
      <c r="AE5007">
        <f>MIS[[#This Row],[OrderAverageTradedPrice]]*MIS[[#This Row],[OrderQuantity]]</f>
        <v>16106</v>
      </c>
      <c r="AF5007">
        <f>MIS[[#This Row],[LTP]]*MIS[[#This Row],[OrderQuantity]]</f>
        <v>15080</v>
      </c>
      <c r="AG5007">
        <f>IF(MIS[[#This Row],[OrderSide]]="SELL",MIS[[#This Row],[VALUE]]-MIS[[#This Row],[LIVE_VALUE]],MIS[[#This Row],[LIVE_VALUE]]-MIS[[#This Row],[VALUE]])</f>
        <v>1026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SENSEX2552082200CE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  <c r="AL5007" t="str">
        <f>MIS[[#This Row],[Broker]]</f>
        <v>AR</v>
      </c>
      <c r="AM5007" t="str">
        <f>MIS[[#This Row],[ClientID]]</f>
        <v>JPF1A184</v>
      </c>
    </row>
    <row r="5008" spans="1:39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377</v>
      </c>
      <c r="AE5008">
        <f>MIS[[#This Row],[OrderAverageTradedPrice]]*MIS[[#This Row],[OrderQuantity]]</f>
        <v>32564</v>
      </c>
      <c r="AF5008">
        <f>MIS[[#This Row],[LTP]]*MIS[[#This Row],[OrderQuantity]]</f>
        <v>30160</v>
      </c>
      <c r="AG5008">
        <f>IF(MIS[[#This Row],[OrderSide]]="SELL",MIS[[#This Row],[VALUE]]-MIS[[#This Row],[LIVE_VALUE]],MIS[[#This Row],[LIVE_VALUE]]-MIS[[#This Row],[VALUE]])</f>
        <v>2404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SENSEX2552082200CE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  <c r="AL5008" t="str">
        <f>MIS[[#This Row],[Broker]]</f>
        <v>AR</v>
      </c>
      <c r="AM5008" t="str">
        <f>MIS[[#This Row],[ClientID]]</f>
        <v>JPF1A187</v>
      </c>
    </row>
    <row r="5009" spans="1:39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377</v>
      </c>
      <c r="AE5009">
        <f>MIS[[#This Row],[OrderAverageTradedPrice]]*MIS[[#This Row],[OrderQuantity]]</f>
        <v>16231</v>
      </c>
      <c r="AF5009">
        <f>MIS[[#This Row],[LTP]]*MIS[[#This Row],[OrderQuantity]]</f>
        <v>15080</v>
      </c>
      <c r="AG5009">
        <f>IF(MIS[[#This Row],[OrderSide]]="SELL",MIS[[#This Row],[VALUE]]-MIS[[#This Row],[LIVE_VALUE]],MIS[[#This Row],[LIVE_VALUE]]-MIS[[#This Row],[VALUE]])</f>
        <v>1151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SENSEX2552082200CE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  <c r="AL5009" t="str">
        <f>MIS[[#This Row],[Broker]]</f>
        <v>AR</v>
      </c>
      <c r="AM5009" t="str">
        <f>MIS[[#This Row],[ClientID]]</f>
        <v>JPF1D107</v>
      </c>
    </row>
    <row r="5010" spans="1:39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377</v>
      </c>
      <c r="AE5010">
        <f>MIS[[#This Row],[OrderAverageTradedPrice]]*MIS[[#This Row],[OrderQuantity]]</f>
        <v>16271</v>
      </c>
      <c r="AF5010">
        <f>MIS[[#This Row],[LTP]]*MIS[[#This Row],[OrderQuantity]]</f>
        <v>15080</v>
      </c>
      <c r="AG5010">
        <f>IF(MIS[[#This Row],[OrderSide]]="SELL",MIS[[#This Row],[VALUE]]-MIS[[#This Row],[LIVE_VALUE]],MIS[[#This Row],[LIVE_VALUE]]-MIS[[#This Row],[VALUE]])</f>
        <v>1191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SENSEX2552082200CE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  <c r="AL5010" t="str">
        <f>MIS[[#This Row],[Broker]]</f>
        <v>AR</v>
      </c>
      <c r="AM5010" t="str">
        <f>MIS[[#This Row],[ClientID]]</f>
        <v>JPF1D162</v>
      </c>
    </row>
    <row r="5011" spans="1:39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377</v>
      </c>
      <c r="AE5011">
        <f>MIS[[#This Row],[OrderAverageTradedPrice]]*MIS[[#This Row],[OrderQuantity]]</f>
        <v>16234</v>
      </c>
      <c r="AF5011">
        <f>MIS[[#This Row],[LTP]]*MIS[[#This Row],[OrderQuantity]]</f>
        <v>15080</v>
      </c>
      <c r="AG5011">
        <f>IF(MIS[[#This Row],[OrderSide]]="SELL",MIS[[#This Row],[VALUE]]-MIS[[#This Row],[LIVE_VALUE]],MIS[[#This Row],[LIVE_VALUE]]-MIS[[#This Row],[VALUE]])</f>
        <v>1154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SENSEX2552082200CE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  <c r="AL5011" t="str">
        <f>MIS[[#This Row],[Broker]]</f>
        <v>AR</v>
      </c>
      <c r="AM5011" t="str">
        <f>MIS[[#This Row],[ClientID]]</f>
        <v>JPF1G102</v>
      </c>
    </row>
    <row r="5012" spans="1:39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377</v>
      </c>
      <c r="AE5012">
        <f>MIS[[#This Row],[OrderAverageTradedPrice]]*MIS[[#This Row],[OrderQuantity]]</f>
        <v>16272</v>
      </c>
      <c r="AF5012">
        <f>MIS[[#This Row],[LTP]]*MIS[[#This Row],[OrderQuantity]]</f>
        <v>15080</v>
      </c>
      <c r="AG5012">
        <f>IF(MIS[[#This Row],[OrderSide]]="SELL",MIS[[#This Row],[VALUE]]-MIS[[#This Row],[LIVE_VALUE]],MIS[[#This Row],[LIVE_VALUE]]-MIS[[#This Row],[VALUE]])</f>
        <v>1192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SENSEX2552082200CE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  <c r="AL5012" t="str">
        <f>MIS[[#This Row],[Broker]]</f>
        <v>AR</v>
      </c>
      <c r="AM5012" t="str">
        <f>MIS[[#This Row],[ClientID]]</f>
        <v>JPF1M118</v>
      </c>
    </row>
    <row r="5013" spans="1:39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377</v>
      </c>
      <c r="AE5013">
        <f>MIS[[#This Row],[OrderAverageTradedPrice]]*MIS[[#This Row],[OrderQuantity]]</f>
        <v>8136</v>
      </c>
      <c r="AF5013">
        <f>MIS[[#This Row],[LTP]]*MIS[[#This Row],[OrderQuantity]]</f>
        <v>7540</v>
      </c>
      <c r="AG5013">
        <f>IF(MIS[[#This Row],[OrderSide]]="SELL",MIS[[#This Row],[VALUE]]-MIS[[#This Row],[LIVE_VALUE]],MIS[[#This Row],[LIVE_VALUE]]-MIS[[#This Row],[VALUE]])</f>
        <v>596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SENSEX2552082200CE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  <c r="AL5013" t="str">
        <f>MIS[[#This Row],[Broker]]</f>
        <v>AR</v>
      </c>
      <c r="AM5013" t="str">
        <f>MIS[[#This Row],[ClientID]]</f>
        <v>JPF1M170</v>
      </c>
    </row>
    <row r="5014" spans="1:39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377</v>
      </c>
      <c r="AE5014">
        <f>MIS[[#This Row],[OrderAverageTradedPrice]]*MIS[[#This Row],[OrderQuantity]]</f>
        <v>8141</v>
      </c>
      <c r="AF5014">
        <f>MIS[[#This Row],[LTP]]*MIS[[#This Row],[OrderQuantity]]</f>
        <v>7540</v>
      </c>
      <c r="AG5014">
        <f>IF(MIS[[#This Row],[OrderSide]]="SELL",MIS[[#This Row],[VALUE]]-MIS[[#This Row],[LIVE_VALUE]],MIS[[#This Row],[LIVE_VALUE]]-MIS[[#This Row],[VALUE]])</f>
        <v>601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SENSEX2552082200CE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  <c r="AL5014" t="str">
        <f>MIS[[#This Row],[Broker]]</f>
        <v>AR</v>
      </c>
      <c r="AM5014" t="str">
        <f>MIS[[#This Row],[ClientID]]</f>
        <v>JPF1O151</v>
      </c>
    </row>
    <row r="5015" spans="1:39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377</v>
      </c>
      <c r="AE5015">
        <f>MIS[[#This Row],[OrderAverageTradedPrice]]*MIS[[#This Row],[OrderQuantity]]</f>
        <v>16206</v>
      </c>
      <c r="AF5015">
        <f>MIS[[#This Row],[LTP]]*MIS[[#This Row],[OrderQuantity]]</f>
        <v>15080</v>
      </c>
      <c r="AG5015">
        <f>IF(MIS[[#This Row],[OrderSide]]="SELL",MIS[[#This Row],[VALUE]]-MIS[[#This Row],[LIVE_VALUE]],MIS[[#This Row],[LIVE_VALUE]]-MIS[[#This Row],[VALUE]])</f>
        <v>1126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SENSEX2552082200CE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  <c r="AL5015" t="str">
        <f>MIS[[#This Row],[Broker]]</f>
        <v>AR</v>
      </c>
      <c r="AM5015" t="str">
        <f>MIS[[#This Row],[ClientID]]</f>
        <v>JPF1P170</v>
      </c>
    </row>
    <row r="5016" spans="1:39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377</v>
      </c>
      <c r="AE5016">
        <f>MIS[[#This Row],[OrderAverageTradedPrice]]*MIS[[#This Row],[OrderQuantity]]</f>
        <v>8124</v>
      </c>
      <c r="AF5016">
        <f>MIS[[#This Row],[LTP]]*MIS[[#This Row],[OrderQuantity]]</f>
        <v>7540</v>
      </c>
      <c r="AG5016">
        <f>IF(MIS[[#This Row],[OrderSide]]="SELL",MIS[[#This Row],[VALUE]]-MIS[[#This Row],[LIVE_VALUE]],MIS[[#This Row],[LIVE_VALUE]]-MIS[[#This Row],[VALUE]])</f>
        <v>584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SENSEX2552082200CE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  <c r="AL5016" t="str">
        <f>MIS[[#This Row],[Broker]]</f>
        <v>AR</v>
      </c>
      <c r="AM5016" t="str">
        <f>MIS[[#This Row],[ClientID]]</f>
        <v>JPF1R203</v>
      </c>
    </row>
    <row r="5017" spans="1:39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377</v>
      </c>
      <c r="AE5017">
        <f>MIS[[#This Row],[OrderAverageTradedPrice]]*MIS[[#This Row],[OrderQuantity]]</f>
        <v>24423</v>
      </c>
      <c r="AF5017">
        <f>MIS[[#This Row],[LTP]]*MIS[[#This Row],[OrderQuantity]]</f>
        <v>22620</v>
      </c>
      <c r="AG5017">
        <f>IF(MIS[[#This Row],[OrderSide]]="SELL",MIS[[#This Row],[VALUE]]-MIS[[#This Row],[LIVE_VALUE]],MIS[[#This Row],[LIVE_VALUE]]-MIS[[#This Row],[VALUE]])</f>
        <v>1803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SENSEX2552082200CE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  <c r="AL5017" t="str">
        <f>MIS[[#This Row],[Broker]]</f>
        <v>AR</v>
      </c>
      <c r="AM5017" t="str">
        <f>MIS[[#This Row],[ClientID]]</f>
        <v>JPF1R205</v>
      </c>
    </row>
    <row r="5018" spans="1:39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377</v>
      </c>
      <c r="AE5018">
        <f>MIS[[#This Row],[OrderAverageTradedPrice]]*MIS[[#This Row],[OrderQuantity]]</f>
        <v>16230</v>
      </c>
      <c r="AF5018">
        <f>MIS[[#This Row],[LTP]]*MIS[[#This Row],[OrderQuantity]]</f>
        <v>15080</v>
      </c>
      <c r="AG5018">
        <f>IF(MIS[[#This Row],[OrderSide]]="SELL",MIS[[#This Row],[VALUE]]-MIS[[#This Row],[LIVE_VALUE]],MIS[[#This Row],[LIVE_VALUE]]-MIS[[#This Row],[VALUE]])</f>
        <v>1150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SENSEX2552082200CE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  <c r="AL5018" t="str">
        <f>MIS[[#This Row],[Broker]]</f>
        <v>AR</v>
      </c>
      <c r="AM5018" t="str">
        <f>MIS[[#This Row],[ClientID]]</f>
        <v>JPF1S222</v>
      </c>
    </row>
    <row r="5019" spans="1:39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377</v>
      </c>
      <c r="AE5019">
        <f>MIS[[#This Row],[OrderAverageTradedPrice]]*MIS[[#This Row],[OrderQuantity]]</f>
        <v>24369</v>
      </c>
      <c r="AF5019">
        <f>MIS[[#This Row],[LTP]]*MIS[[#This Row],[OrderQuantity]]</f>
        <v>22620</v>
      </c>
      <c r="AG5019">
        <f>IF(MIS[[#This Row],[OrderSide]]="SELL",MIS[[#This Row],[VALUE]]-MIS[[#This Row],[LIVE_VALUE]],MIS[[#This Row],[LIVE_VALUE]]-MIS[[#This Row],[VALUE]])</f>
        <v>1749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SENSEX2552082200CE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  <c r="AL5019" t="str">
        <f>MIS[[#This Row],[Broker]]</f>
        <v>AR</v>
      </c>
      <c r="AM5019" t="str">
        <f>MIS[[#This Row],[ClientID]]</f>
        <v>JPP690</v>
      </c>
    </row>
    <row r="5020" spans="1:39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377</v>
      </c>
      <c r="AE5020">
        <f>MIS[[#This Row],[OrderAverageTradedPrice]]*MIS[[#This Row],[OrderQuantity]]</f>
        <v>40705</v>
      </c>
      <c r="AF5020">
        <f>MIS[[#This Row],[LTP]]*MIS[[#This Row],[OrderQuantity]]</f>
        <v>37700</v>
      </c>
      <c r="AG5020">
        <f>IF(MIS[[#This Row],[OrderSide]]="SELL",MIS[[#This Row],[VALUE]]-MIS[[#This Row],[LIVE_VALUE]],MIS[[#This Row],[LIVE_VALUE]]-MIS[[#This Row],[VALUE]])</f>
        <v>3005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SENSEX2552082200CE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  <c r="AL5020" t="str">
        <f>MIS[[#This Row],[Broker]]</f>
        <v>AR</v>
      </c>
      <c r="AM5020" t="str">
        <f>MIS[[#This Row],[ClientID]]</f>
        <v>JPS10G101</v>
      </c>
    </row>
    <row r="5021" spans="1:39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377</v>
      </c>
      <c r="AE5021">
        <f>MIS[[#This Row],[OrderAverageTradedPrice]]*MIS[[#This Row],[OrderQuantity]]</f>
        <v>48697.99999999992</v>
      </c>
      <c r="AF5021">
        <f>MIS[[#This Row],[LTP]]*MIS[[#This Row],[OrderQuantity]]</f>
        <v>45240</v>
      </c>
      <c r="AG5021">
        <f>IF(MIS[[#This Row],[OrderSide]]="SELL",MIS[[#This Row],[VALUE]]-MIS[[#This Row],[LIVE_VALUE]],MIS[[#This Row],[LIVE_VALUE]]-MIS[[#This Row],[VALUE]])</f>
        <v>3457.99999999992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SENSEX2552082200CE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  <c r="AL5021" t="str">
        <f>MIS[[#This Row],[Broker]]</f>
        <v>AR</v>
      </c>
      <c r="AM5021" t="str">
        <f>MIS[[#This Row],[ClientID]]</f>
        <v>JPS1787</v>
      </c>
    </row>
    <row r="5022" spans="1:39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377</v>
      </c>
      <c r="AE5022">
        <f>MIS[[#This Row],[OrderAverageTradedPrice]]*MIS[[#This Row],[OrderQuantity]]</f>
        <v>89343.999999999796</v>
      </c>
      <c r="AF5022">
        <f>MIS[[#This Row],[LTP]]*MIS[[#This Row],[OrderQuantity]]</f>
        <v>82940</v>
      </c>
      <c r="AG5022">
        <f>IF(MIS[[#This Row],[OrderSide]]="SELL",MIS[[#This Row],[VALUE]]-MIS[[#This Row],[LIVE_VALUE]],MIS[[#This Row],[LIVE_VALUE]]-MIS[[#This Row],[VALUE]])</f>
        <v>6403.9999999997963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SENSEX2552082200CE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  <c r="AL5022" t="str">
        <f>MIS[[#This Row],[Broker]]</f>
        <v>MO</v>
      </c>
      <c r="AM5022" t="str">
        <f>MIS[[#This Row],[ClientID]]</f>
        <v>OMDLAS1229</v>
      </c>
    </row>
    <row r="5023" spans="1:39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377</v>
      </c>
      <c r="AE5023">
        <f>MIS[[#This Row],[OrderAverageTradedPrice]]*MIS[[#This Row],[OrderQuantity]]</f>
        <v>137793.99999999988</v>
      </c>
      <c r="AF5023">
        <f>MIS[[#This Row],[LTP]]*MIS[[#This Row],[OrderQuantity]]</f>
        <v>128180</v>
      </c>
      <c r="AG5023">
        <f>IF(MIS[[#This Row],[OrderSide]]="SELL",MIS[[#This Row],[VALUE]]-MIS[[#This Row],[LIVE_VALUE]],MIS[[#This Row],[LIVE_VALUE]]-MIS[[#This Row],[VALUE]])</f>
        <v>9613.9999999998836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SENSEX2552082200CE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  <c r="AL5023" t="str">
        <f>MIS[[#This Row],[Broker]]</f>
        <v>XTS</v>
      </c>
      <c r="AM5023" t="str">
        <f>MIS[[#This Row],[ClientID]]</f>
        <v>FIXAKE0000</v>
      </c>
    </row>
    <row r="5024" spans="1:39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377</v>
      </c>
      <c r="AE5024">
        <f>MIS[[#This Row],[OrderAverageTradedPrice]]*MIS[[#This Row],[OrderQuantity]]</f>
        <v>24111</v>
      </c>
      <c r="AF5024">
        <f>MIS[[#This Row],[LTP]]*MIS[[#This Row],[OrderQuantity]]</f>
        <v>22620</v>
      </c>
      <c r="AG5024">
        <f>IF(MIS[[#This Row],[OrderSide]]="SELL",MIS[[#This Row],[VALUE]]-MIS[[#This Row],[LIVE_VALUE]],MIS[[#This Row],[LIVE_VALUE]]-MIS[[#This Row],[VALUE]])</f>
        <v>1491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SENSEX2552082200CE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  <c r="AL5024" t="str">
        <f>MIS[[#This Row],[Broker]]</f>
        <v>AR</v>
      </c>
      <c r="AM5024" t="str">
        <f>MIS[[#This Row],[ClientID]]</f>
        <v>GKOHNA327</v>
      </c>
    </row>
    <row r="5025" spans="1:39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377</v>
      </c>
      <c r="AE5025">
        <f>MIS[[#This Row],[OrderAverageTradedPrice]]*MIS[[#This Row],[OrderQuantity]]</f>
        <v>16106</v>
      </c>
      <c r="AF5025">
        <f>MIS[[#This Row],[LTP]]*MIS[[#This Row],[OrderQuantity]]</f>
        <v>15080</v>
      </c>
      <c r="AG5025">
        <f>IF(MIS[[#This Row],[OrderSide]]="SELL",MIS[[#This Row],[VALUE]]-MIS[[#This Row],[LIVE_VALUE]],MIS[[#This Row],[LIVE_VALUE]]-MIS[[#This Row],[VALUE]])</f>
        <v>1026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SENSEX2552082200CE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  <c r="AL5025" t="str">
        <f>MIS[[#This Row],[Broker]]</f>
        <v>AR</v>
      </c>
      <c r="AM5025" t="str">
        <f>MIS[[#This Row],[ClientID]]</f>
        <v>JPF1A200</v>
      </c>
    </row>
    <row r="5026" spans="1:39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377</v>
      </c>
      <c r="AE5026">
        <f>MIS[[#This Row],[OrderAverageTradedPrice]]*MIS[[#This Row],[OrderQuantity]]</f>
        <v>16144</v>
      </c>
      <c r="AF5026">
        <f>MIS[[#This Row],[LTP]]*MIS[[#This Row],[OrderQuantity]]</f>
        <v>15080</v>
      </c>
      <c r="AG5026">
        <f>IF(MIS[[#This Row],[OrderSide]]="SELL",MIS[[#This Row],[VALUE]]-MIS[[#This Row],[LIVE_VALUE]],MIS[[#This Row],[LIVE_VALUE]]-MIS[[#This Row],[VALUE]])</f>
        <v>1064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SENSEX2552082200CE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  <c r="AL5026" t="str">
        <f>MIS[[#This Row],[Broker]]</f>
        <v>AR</v>
      </c>
      <c r="AM5026" t="str">
        <f>MIS[[#This Row],[ClientID]]</f>
        <v>JPF1A222</v>
      </c>
    </row>
    <row r="5027" spans="1:39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377</v>
      </c>
      <c r="AE5027">
        <f>MIS[[#This Row],[OrderAverageTradedPrice]]*MIS[[#This Row],[OrderQuantity]]</f>
        <v>16075</v>
      </c>
      <c r="AF5027">
        <f>MIS[[#This Row],[LTP]]*MIS[[#This Row],[OrderQuantity]]</f>
        <v>15080</v>
      </c>
      <c r="AG5027">
        <f>IF(MIS[[#This Row],[OrderSide]]="SELL",MIS[[#This Row],[VALUE]]-MIS[[#This Row],[LIVE_VALUE]],MIS[[#This Row],[LIVE_VALUE]]-MIS[[#This Row],[VALUE]])</f>
        <v>995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SENSEX2552082200CE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  <c r="AL5027" t="str">
        <f>MIS[[#This Row],[Broker]]</f>
        <v>AR</v>
      </c>
      <c r="AM5027" t="str">
        <f>MIS[[#This Row],[ClientID]]</f>
        <v>JPF1H106</v>
      </c>
    </row>
    <row r="5028" spans="1:39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377</v>
      </c>
      <c r="AE5028">
        <f>MIS[[#This Row],[OrderAverageTradedPrice]]*MIS[[#This Row],[OrderQuantity]]</f>
        <v>16104</v>
      </c>
      <c r="AF5028">
        <f>MIS[[#This Row],[LTP]]*MIS[[#This Row],[OrderQuantity]]</f>
        <v>15080</v>
      </c>
      <c r="AG5028">
        <f>IF(MIS[[#This Row],[OrderSide]]="SELL",MIS[[#This Row],[VALUE]]-MIS[[#This Row],[LIVE_VALUE]],MIS[[#This Row],[LIVE_VALUE]]-MIS[[#This Row],[VALUE]])</f>
        <v>1024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SENSEX2552082200CE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  <c r="AL5028" t="str">
        <f>MIS[[#This Row],[Broker]]</f>
        <v>AR</v>
      </c>
      <c r="AM5028" t="str">
        <f>MIS[[#This Row],[ClientID]]</f>
        <v>JPF1N169</v>
      </c>
    </row>
    <row r="5029" spans="1:39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377</v>
      </c>
      <c r="AE5029">
        <f>MIS[[#This Row],[OrderAverageTradedPrice]]*MIS[[#This Row],[OrderQuantity]]</f>
        <v>8050</v>
      </c>
      <c r="AF5029">
        <f>MIS[[#This Row],[LTP]]*MIS[[#This Row],[OrderQuantity]]</f>
        <v>7540</v>
      </c>
      <c r="AG5029">
        <f>IF(MIS[[#This Row],[OrderSide]]="SELL",MIS[[#This Row],[VALUE]]-MIS[[#This Row],[LIVE_VALUE]],MIS[[#This Row],[LIVE_VALUE]]-MIS[[#This Row],[VALUE]])</f>
        <v>510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SENSEX2552082200CE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  <c r="AL5029" t="str">
        <f>MIS[[#This Row],[Broker]]</f>
        <v>AR</v>
      </c>
      <c r="AM5029" t="str">
        <f>MIS[[#This Row],[ClientID]]</f>
        <v>JPF1R212</v>
      </c>
    </row>
    <row r="5030" spans="1:39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377</v>
      </c>
      <c r="AE5030">
        <f>MIS[[#This Row],[OrderAverageTradedPrice]]*MIS[[#This Row],[OrderQuantity]]</f>
        <v>16099</v>
      </c>
      <c r="AF5030">
        <f>MIS[[#This Row],[LTP]]*MIS[[#This Row],[OrderQuantity]]</f>
        <v>15080</v>
      </c>
      <c r="AG5030">
        <f>IF(MIS[[#This Row],[OrderSide]]="SELL",MIS[[#This Row],[VALUE]]-MIS[[#This Row],[LIVE_VALUE]],MIS[[#This Row],[LIVE_VALUE]]-MIS[[#This Row],[VALUE]])</f>
        <v>1019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SENSEX2552082200CE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  <c r="AL5030" t="str">
        <f>MIS[[#This Row],[Broker]]</f>
        <v>AR</v>
      </c>
      <c r="AM5030" t="str">
        <f>MIS[[#This Row],[ClientID]]</f>
        <v>JPF1V101</v>
      </c>
    </row>
    <row r="5031" spans="1:39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377</v>
      </c>
      <c r="AE5031">
        <f>MIS[[#This Row],[OrderAverageTradedPrice]]*MIS[[#This Row],[OrderQuantity]]</f>
        <v>16101</v>
      </c>
      <c r="AF5031">
        <f>MIS[[#This Row],[LTP]]*MIS[[#This Row],[OrderQuantity]]</f>
        <v>15080</v>
      </c>
      <c r="AG5031">
        <f>IF(MIS[[#This Row],[OrderSide]]="SELL",MIS[[#This Row],[VALUE]]-MIS[[#This Row],[LIVE_VALUE]],MIS[[#This Row],[LIVE_VALUE]]-MIS[[#This Row],[VALUE]])</f>
        <v>1021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SENSEX2552082200CE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  <c r="AL5031" t="str">
        <f>MIS[[#This Row],[Broker]]</f>
        <v>AR</v>
      </c>
      <c r="AM5031" t="str">
        <f>MIS[[#This Row],[ClientID]]</f>
        <v>JPF1V179</v>
      </c>
    </row>
    <row r="5032" spans="1:39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377</v>
      </c>
      <c r="AE5032">
        <f>MIS[[#This Row],[OrderAverageTradedPrice]]*MIS[[#This Row],[OrderQuantity]]</f>
        <v>8072</v>
      </c>
      <c r="AF5032">
        <f>MIS[[#This Row],[LTP]]*MIS[[#This Row],[OrderQuantity]]</f>
        <v>7540</v>
      </c>
      <c r="AG5032">
        <f>IF(MIS[[#This Row],[OrderSide]]="SELL",MIS[[#This Row],[VALUE]]-MIS[[#This Row],[LIVE_VALUE]],MIS[[#This Row],[LIVE_VALUE]]-MIS[[#This Row],[VALUE]])</f>
        <v>532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SENSEX2552082200CE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  <c r="AL5032" t="str">
        <f>MIS[[#This Row],[Broker]]</f>
        <v>AR</v>
      </c>
      <c r="AM5032" t="str">
        <f>MIS[[#This Row],[ClientID]]</f>
        <v>JPS10S109</v>
      </c>
    </row>
    <row r="5033" spans="1:39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377</v>
      </c>
      <c r="AE5033">
        <f>MIS[[#This Row],[OrderAverageTradedPrice]]*MIS[[#This Row],[OrderQuantity]]</f>
        <v>16106</v>
      </c>
      <c r="AF5033">
        <f>MIS[[#This Row],[LTP]]*MIS[[#This Row],[OrderQuantity]]</f>
        <v>15080</v>
      </c>
      <c r="AG5033">
        <f>IF(MIS[[#This Row],[OrderSide]]="SELL",MIS[[#This Row],[VALUE]]-MIS[[#This Row],[LIVE_VALUE]],MIS[[#This Row],[LIVE_VALUE]]-MIS[[#This Row],[VALUE]])</f>
        <v>1026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SENSEX2552082200CE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  <c r="AL5033" t="str">
        <f>MIS[[#This Row],[Broker]]</f>
        <v>AR</v>
      </c>
      <c r="AM5033" t="str">
        <f>MIS[[#This Row],[ClientID]]</f>
        <v>JPS10U102</v>
      </c>
    </row>
    <row r="5034" spans="1:39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377</v>
      </c>
      <c r="AE5034">
        <f>MIS[[#This Row],[OrderAverageTradedPrice]]*MIS[[#This Row],[OrderQuantity]]</f>
        <v>8061</v>
      </c>
      <c r="AF5034">
        <f>MIS[[#This Row],[LTP]]*MIS[[#This Row],[OrderQuantity]]</f>
        <v>7540</v>
      </c>
      <c r="AG5034">
        <f>IF(MIS[[#This Row],[OrderSide]]="SELL",MIS[[#This Row],[VALUE]]-MIS[[#This Row],[LIVE_VALUE]],MIS[[#This Row],[LIVE_VALUE]]-MIS[[#This Row],[VALUE]])</f>
        <v>521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SENSEX2552082200CE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  <c r="AL5034" t="str">
        <f>MIS[[#This Row],[Broker]]</f>
        <v>IIFL</v>
      </c>
      <c r="AM5034" t="str">
        <f>MIS[[#This Row],[ClientID]]</f>
        <v>FINE1M02</v>
      </c>
    </row>
    <row r="5035" spans="1:39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377</v>
      </c>
      <c r="AE5035">
        <f>MIS[[#This Row],[OrderAverageTradedPrice]]*MIS[[#This Row],[OrderQuantity]]</f>
        <v>80535</v>
      </c>
      <c r="AF5035">
        <f>MIS[[#This Row],[LTP]]*MIS[[#This Row],[OrderQuantity]]</f>
        <v>75400</v>
      </c>
      <c r="AG5035">
        <f>IF(MIS[[#This Row],[OrderSide]]="SELL",MIS[[#This Row],[VALUE]]-MIS[[#This Row],[LIVE_VALUE]],MIS[[#This Row],[LIVE_VALUE]]-MIS[[#This Row],[VALUE]])</f>
        <v>5135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SENSEX2552082200CE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  <c r="AL5035" t="str">
        <f>MIS[[#This Row],[Broker]]</f>
        <v>JM</v>
      </c>
      <c r="AM5035" t="str">
        <f>MIS[[#This Row],[ClientID]]</f>
        <v>12314412</v>
      </c>
    </row>
    <row r="5036" spans="1:39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377</v>
      </c>
      <c r="AE5036">
        <f>MIS[[#This Row],[OrderAverageTradedPrice]]*MIS[[#This Row],[OrderQuantity]]</f>
        <v>152882.99999999988</v>
      </c>
      <c r="AF5036">
        <f>MIS[[#This Row],[LTP]]*MIS[[#This Row],[OrderQuantity]]</f>
        <v>143260</v>
      </c>
      <c r="AG5036">
        <f>IF(MIS[[#This Row],[OrderSide]]="SELL",MIS[[#This Row],[VALUE]]-MIS[[#This Row],[LIVE_VALUE]],MIS[[#This Row],[LIVE_VALUE]]-MIS[[#This Row],[VALUE]])</f>
        <v>9622.9999999998836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SENSEX2552082200CE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  <c r="AL5036" t="str">
        <f>MIS[[#This Row],[Broker]]</f>
        <v>JM</v>
      </c>
      <c r="AM5036" t="str">
        <f>MIS[[#This Row],[ClientID]]</f>
        <v>12314455</v>
      </c>
    </row>
    <row r="5037" spans="1:39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377</v>
      </c>
      <c r="AE5037">
        <f>MIS[[#This Row],[OrderAverageTradedPrice]]*MIS[[#This Row],[OrderQuantity]]</f>
        <v>8052</v>
      </c>
      <c r="AF5037">
        <f>MIS[[#This Row],[LTP]]*MIS[[#This Row],[OrderQuantity]]</f>
        <v>7540</v>
      </c>
      <c r="AG5037">
        <f>IF(MIS[[#This Row],[OrderSide]]="SELL",MIS[[#This Row],[VALUE]]-MIS[[#This Row],[LIVE_VALUE]],MIS[[#This Row],[LIVE_VALUE]]-MIS[[#This Row],[VALUE]])</f>
        <v>512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SENSEX2552082200CE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  <c r="AL5037" t="str">
        <f>MIS[[#This Row],[Broker]]</f>
        <v>JM</v>
      </c>
      <c r="AM5037" t="str">
        <f>MIS[[#This Row],[ClientID]]</f>
        <v>12314526</v>
      </c>
    </row>
    <row r="5038" spans="1:39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377</v>
      </c>
      <c r="AE5038">
        <f>MIS[[#This Row],[OrderAverageTradedPrice]]*MIS[[#This Row],[OrderQuantity]]</f>
        <v>64426</v>
      </c>
      <c r="AF5038">
        <f>MIS[[#This Row],[LTP]]*MIS[[#This Row],[OrderQuantity]]</f>
        <v>60320</v>
      </c>
      <c r="AG5038">
        <f>IF(MIS[[#This Row],[OrderSide]]="SELL",MIS[[#This Row],[VALUE]]-MIS[[#This Row],[LIVE_VALUE]],MIS[[#This Row],[LIVE_VALUE]]-MIS[[#This Row],[VALUE]])</f>
        <v>4106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SENSEX2552082200CE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  <c r="AL5038" t="str">
        <f>MIS[[#This Row],[Broker]]</f>
        <v>JM</v>
      </c>
      <c r="AM5038" t="str">
        <f>MIS[[#This Row],[ClientID]]</f>
        <v>12314927</v>
      </c>
    </row>
    <row r="5039" spans="1:39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377</v>
      </c>
      <c r="AE5039">
        <f>MIS[[#This Row],[OrderAverageTradedPrice]]*MIS[[#This Row],[OrderQuantity]]</f>
        <v>201075</v>
      </c>
      <c r="AF5039">
        <f>MIS[[#This Row],[LTP]]*MIS[[#This Row],[OrderQuantity]]</f>
        <v>188500</v>
      </c>
      <c r="AG5039">
        <f>IF(MIS[[#This Row],[OrderSide]]="SELL",MIS[[#This Row],[VALUE]]-MIS[[#This Row],[LIVE_VALUE]],MIS[[#This Row],[LIVE_VALUE]]-MIS[[#This Row],[VALUE]])</f>
        <v>12575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SENSEX2552082200CE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  <c r="AL5039" t="str">
        <f>MIS[[#This Row],[Broker]]</f>
        <v>JM</v>
      </c>
      <c r="AM5039" t="str">
        <f>MIS[[#This Row],[ClientID]]</f>
        <v>12314964</v>
      </c>
    </row>
    <row r="5040" spans="1:39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377</v>
      </c>
      <c r="AE5040">
        <f>MIS[[#This Row],[OrderAverageTradedPrice]]*MIS[[#This Row],[OrderQuantity]]</f>
        <v>24132</v>
      </c>
      <c r="AF5040">
        <f>MIS[[#This Row],[LTP]]*MIS[[#This Row],[OrderQuantity]]</f>
        <v>22620</v>
      </c>
      <c r="AG5040">
        <f>IF(MIS[[#This Row],[OrderSide]]="SELL",MIS[[#This Row],[VALUE]]-MIS[[#This Row],[LIVE_VALUE]],MIS[[#This Row],[LIVE_VALUE]]-MIS[[#This Row],[VALUE]])</f>
        <v>1512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SENSEX2552082200CE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  <c r="AL5040" t="str">
        <f>MIS[[#This Row],[Broker]]</f>
        <v>JM</v>
      </c>
      <c r="AM5040" t="str">
        <f>MIS[[#This Row],[ClientID]]</f>
        <v>12314964</v>
      </c>
    </row>
    <row r="5041" spans="1:39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377</v>
      </c>
      <c r="AE5041">
        <f>MIS[[#This Row],[OrderAverageTradedPrice]]*MIS[[#This Row],[OrderQuantity]]</f>
        <v>40248</v>
      </c>
      <c r="AF5041">
        <f>MIS[[#This Row],[LTP]]*MIS[[#This Row],[OrderQuantity]]</f>
        <v>37700</v>
      </c>
      <c r="AG5041">
        <f>IF(MIS[[#This Row],[OrderSide]]="SELL",MIS[[#This Row],[VALUE]]-MIS[[#This Row],[LIVE_VALUE]],MIS[[#This Row],[LIVE_VALUE]]-MIS[[#This Row],[VALUE]])</f>
        <v>2548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SENSEX2552082200CE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  <c r="AL5041" t="str">
        <f>MIS[[#This Row],[Broker]]</f>
        <v>MO</v>
      </c>
      <c r="AM5041" t="str">
        <f>MIS[[#This Row],[ClientID]]</f>
        <v>FINE1F02</v>
      </c>
    </row>
    <row r="5042" spans="1:39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377</v>
      </c>
      <c r="AE5042">
        <f>MIS[[#This Row],[OrderAverageTradedPrice]]*MIS[[#This Row],[OrderQuantity]]</f>
        <v>48390</v>
      </c>
      <c r="AF5042">
        <f>MIS[[#This Row],[LTP]]*MIS[[#This Row],[OrderQuantity]]</f>
        <v>45240</v>
      </c>
      <c r="AG5042">
        <f>IF(MIS[[#This Row],[OrderSide]]="SELL",MIS[[#This Row],[VALUE]]-MIS[[#This Row],[LIVE_VALUE]],MIS[[#This Row],[LIVE_VALUE]]-MIS[[#This Row],[VALUE]])</f>
        <v>3150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2" t="str">
        <f>MIS[[#This Row],[TRADING SYMBOL]]</f>
        <v>SENSEX2552082200CE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LONGSHORT</v>
      </c>
      <c r="AL5042" t="str">
        <f>MIS[[#This Row],[Broker]]</f>
        <v>MO</v>
      </c>
      <c r="AM5042" t="str">
        <f>MIS[[#This Row],[ClientID]]</f>
        <v>OMDLAS1215</v>
      </c>
    </row>
    <row r="5043" spans="1:39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377</v>
      </c>
      <c r="AE5043">
        <f>MIS[[#This Row],[OrderAverageTradedPrice]]*MIS[[#This Row],[OrderQuantity]]</f>
        <v>16122</v>
      </c>
      <c r="AF5043">
        <f>MIS[[#This Row],[LTP]]*MIS[[#This Row],[OrderQuantity]]</f>
        <v>15080</v>
      </c>
      <c r="AG5043">
        <f>IF(MIS[[#This Row],[OrderSide]]="SELL",MIS[[#This Row],[VALUE]]-MIS[[#This Row],[LIVE_VALUE]],MIS[[#This Row],[LIVE_VALUE]]-MIS[[#This Row],[VALUE]])</f>
        <v>1042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3" t="str">
        <f>MIS[[#This Row],[TRADING SYMBOL]]</f>
        <v>SENSEX2552082200CE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LONGSHORT</v>
      </c>
      <c r="AL5043" t="str">
        <f>MIS[[#This Row],[Broker]]</f>
        <v>MO</v>
      </c>
      <c r="AM5043" t="str">
        <f>MIS[[#This Row],[ClientID]]</f>
        <v>OMDLAS1223</v>
      </c>
    </row>
    <row r="5044" spans="1:39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377</v>
      </c>
      <c r="AE5044">
        <f>MIS[[#This Row],[OrderAverageTradedPrice]]*MIS[[#This Row],[OrderQuantity]]</f>
        <v>16094</v>
      </c>
      <c r="AF5044">
        <f>MIS[[#This Row],[LTP]]*MIS[[#This Row],[OrderQuantity]]</f>
        <v>15080</v>
      </c>
      <c r="AG5044">
        <f>IF(MIS[[#This Row],[OrderSide]]="SELL",MIS[[#This Row],[VALUE]]-MIS[[#This Row],[LIVE_VALUE]],MIS[[#This Row],[LIVE_VALUE]]-MIS[[#This Row],[VALUE]])</f>
        <v>1014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4" t="str">
        <f>MIS[[#This Row],[TRADING SYMBOL]]</f>
        <v>SENSEX2552082200CE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LONGSHORT</v>
      </c>
      <c r="AL5044" t="str">
        <f>MIS[[#This Row],[Broker]]</f>
        <v>MO</v>
      </c>
      <c r="AM5044" t="str">
        <f>MIS[[#This Row],[ClientID]]</f>
        <v>OMDLAS1230</v>
      </c>
    </row>
    <row r="5045" spans="1:39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377</v>
      </c>
      <c r="AE5045">
        <f>MIS[[#This Row],[OrderAverageTradedPrice]]*MIS[[#This Row],[OrderQuantity]]</f>
        <v>8052</v>
      </c>
      <c r="AF5045">
        <f>MIS[[#This Row],[LTP]]*MIS[[#This Row],[OrderQuantity]]</f>
        <v>7540</v>
      </c>
      <c r="AG5045">
        <f>IF(MIS[[#This Row],[OrderSide]]="SELL",MIS[[#This Row],[VALUE]]-MIS[[#This Row],[LIVE_VALUE]],MIS[[#This Row],[LIVE_VALUE]]-MIS[[#This Row],[VALUE]])</f>
        <v>512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5" t="str">
        <f>MIS[[#This Row],[TRADING SYMBOL]]</f>
        <v>SENSEX2552082200CE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LONGSHORT</v>
      </c>
      <c r="AL5045" t="str">
        <f>MIS[[#This Row],[Broker]]</f>
        <v>MO</v>
      </c>
      <c r="AM5045" t="str">
        <f>MIS[[#This Row],[ClientID]]</f>
        <v>OMDLAS1231</v>
      </c>
    </row>
    <row r="5046" spans="1:39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377</v>
      </c>
      <c r="AE5046">
        <f>MIS[[#This Row],[OrderAverageTradedPrice]]*MIS[[#This Row],[OrderQuantity]]</f>
        <v>8051</v>
      </c>
      <c r="AF5046">
        <f>MIS[[#This Row],[LTP]]*MIS[[#This Row],[OrderQuantity]]</f>
        <v>7540</v>
      </c>
      <c r="AG5046">
        <f>IF(MIS[[#This Row],[OrderSide]]="SELL",MIS[[#This Row],[VALUE]]-MIS[[#This Row],[LIVE_VALUE]],MIS[[#This Row],[LIVE_VALUE]]-MIS[[#This Row],[VALUE]])</f>
        <v>511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6" t="str">
        <f>MIS[[#This Row],[TRADING SYMBOL]]</f>
        <v>SENSEX2552082200CE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LONGSHORT</v>
      </c>
      <c r="AL5046" t="str">
        <f>MIS[[#This Row],[Broker]]</f>
        <v>MO</v>
      </c>
      <c r="AM5046" t="str">
        <f>MIS[[#This Row],[ClientID]]</f>
        <v>OMDLAS1234</v>
      </c>
    </row>
    <row r="5047" spans="1:39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377</v>
      </c>
      <c r="AE5047">
        <f>MIS[[#This Row],[OrderAverageTradedPrice]]*MIS[[#This Row],[OrderQuantity]]</f>
        <v>80502</v>
      </c>
      <c r="AF5047">
        <f>MIS[[#This Row],[LTP]]*MIS[[#This Row],[OrderQuantity]]</f>
        <v>75400</v>
      </c>
      <c r="AG5047">
        <f>IF(MIS[[#This Row],[OrderSide]]="SELL",MIS[[#This Row],[VALUE]]-MIS[[#This Row],[LIVE_VALUE]],MIS[[#This Row],[LIVE_VALUE]]-MIS[[#This Row],[VALUE]])</f>
        <v>5102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7" t="str">
        <f>MIS[[#This Row],[TRADING SYMBOL]]</f>
        <v>SENSEX2552082200CE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LONGSHORT</v>
      </c>
      <c r="AL5047" t="str">
        <f>MIS[[#This Row],[Broker]]</f>
        <v>MO</v>
      </c>
      <c r="AM5047" t="str">
        <f>MIS[[#This Row],[ClientID]]</f>
        <v>SHSS083</v>
      </c>
    </row>
    <row r="5048" spans="1:39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377</v>
      </c>
      <c r="AE5048">
        <f>MIS[[#This Row],[OrderAverageTradedPrice]]*MIS[[#This Row],[OrderQuantity]]</f>
        <v>8063</v>
      </c>
      <c r="AF5048">
        <f>MIS[[#This Row],[LTP]]*MIS[[#This Row],[OrderQuantity]]</f>
        <v>7540</v>
      </c>
      <c r="AG5048">
        <f>IF(MIS[[#This Row],[OrderSide]]="SELL",MIS[[#This Row],[VALUE]]-MIS[[#This Row],[LIVE_VALUE]],MIS[[#This Row],[LIVE_VALUE]]-MIS[[#This Row],[VALUE]])</f>
        <v>523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8" t="str">
        <f>MIS[[#This Row],[TRADING SYMBOL]]</f>
        <v>SENSEX2552082200CE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LONGSHORT</v>
      </c>
      <c r="AL5048" t="str">
        <f>MIS[[#This Row],[Broker]]</f>
        <v>AR</v>
      </c>
      <c r="AM5048" t="str">
        <f>MIS[[#This Row],[ClientID]]</f>
        <v>JPF1A104</v>
      </c>
    </row>
    <row r="5049" spans="1:39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377</v>
      </c>
      <c r="AE5049">
        <f>MIS[[#This Row],[OrderAverageTradedPrice]]*MIS[[#This Row],[OrderQuantity]]</f>
        <v>8028</v>
      </c>
      <c r="AF5049">
        <f>MIS[[#This Row],[LTP]]*MIS[[#This Row],[OrderQuantity]]</f>
        <v>7540</v>
      </c>
      <c r="AG5049">
        <f>IF(MIS[[#This Row],[OrderSide]]="SELL",MIS[[#This Row],[VALUE]]-MIS[[#This Row],[LIVE_VALUE]],MIS[[#This Row],[LIVE_VALUE]]-MIS[[#This Row],[VALUE]])</f>
        <v>488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9" t="str">
        <f>MIS[[#This Row],[TRADING SYMBOL]]</f>
        <v>SENSEX2552082200CE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LONGSHORT</v>
      </c>
      <c r="AL5049" t="str">
        <f>MIS[[#This Row],[Broker]]</f>
        <v>AR</v>
      </c>
      <c r="AM5049" t="str">
        <f>MIS[[#This Row],[ClientID]]</f>
        <v>JPF1G157</v>
      </c>
    </row>
    <row r="5050" spans="1:39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377</v>
      </c>
      <c r="AE5050">
        <f>MIS[[#This Row],[OrderAverageTradedPrice]]*MIS[[#This Row],[OrderQuantity]]</f>
        <v>8037</v>
      </c>
      <c r="AF5050">
        <f>MIS[[#This Row],[LTP]]*MIS[[#This Row],[OrderQuantity]]</f>
        <v>7540</v>
      </c>
      <c r="AG5050">
        <f>IF(MIS[[#This Row],[OrderSide]]="SELL",MIS[[#This Row],[VALUE]]-MIS[[#This Row],[LIVE_VALUE]],MIS[[#This Row],[LIVE_VALUE]]-MIS[[#This Row],[VALUE]])</f>
        <v>497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0" t="str">
        <f>MIS[[#This Row],[TRADING SYMBOL]]</f>
        <v>SENSEX2552082200CE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LONGSHORT</v>
      </c>
      <c r="AL5050" t="str">
        <f>MIS[[#This Row],[Broker]]</f>
        <v>AR</v>
      </c>
      <c r="AM5050" t="str">
        <f>MIS[[#This Row],[ClientID]]</f>
        <v>JPF1K163</v>
      </c>
    </row>
    <row r="5051" spans="1:39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377</v>
      </c>
      <c r="AE5051">
        <f>MIS[[#This Row],[OrderAverageTradedPrice]]*MIS[[#This Row],[OrderQuantity]]</f>
        <v>8003</v>
      </c>
      <c r="AF5051">
        <f>MIS[[#This Row],[LTP]]*MIS[[#This Row],[OrderQuantity]]</f>
        <v>7540</v>
      </c>
      <c r="AG5051">
        <f>IF(MIS[[#This Row],[OrderSide]]="SELL",MIS[[#This Row],[VALUE]]-MIS[[#This Row],[LIVE_VALUE]],MIS[[#This Row],[LIVE_VALUE]]-MIS[[#This Row],[VALUE]])</f>
        <v>463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1" t="str">
        <f>MIS[[#This Row],[TRADING SYMBOL]]</f>
        <v>SENSEX2552082200CE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LONGSHORT</v>
      </c>
      <c r="AL5051" t="str">
        <f>MIS[[#This Row],[Broker]]</f>
        <v>AR</v>
      </c>
      <c r="AM5051" t="str">
        <f>MIS[[#This Row],[ClientID]]</f>
        <v>JPF1P112</v>
      </c>
    </row>
    <row r="5052" spans="1:39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377</v>
      </c>
      <c r="AE5052">
        <f>MIS[[#This Row],[OrderAverageTradedPrice]]*MIS[[#This Row],[OrderQuantity]]</f>
        <v>8040</v>
      </c>
      <c r="AF5052">
        <f>MIS[[#This Row],[LTP]]*MIS[[#This Row],[OrderQuantity]]</f>
        <v>7540</v>
      </c>
      <c r="AG5052">
        <f>IF(MIS[[#This Row],[OrderSide]]="SELL",MIS[[#This Row],[VALUE]]-MIS[[#This Row],[LIVE_VALUE]],MIS[[#This Row],[LIVE_VALUE]]-MIS[[#This Row],[VALUE]])</f>
        <v>500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2" t="str">
        <f>MIS[[#This Row],[TRADING SYMBOL]]</f>
        <v>SENSEX2552082200CE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LONGSHORT</v>
      </c>
      <c r="AL5052" t="str">
        <f>MIS[[#This Row],[Broker]]</f>
        <v>AR</v>
      </c>
      <c r="AM5052" t="str">
        <f>MIS[[#This Row],[ClientID]]</f>
        <v>JPF1S104</v>
      </c>
    </row>
    <row r="5053" spans="1:39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377</v>
      </c>
      <c r="AE5053">
        <f>MIS[[#This Row],[OrderAverageTradedPrice]]*MIS[[#This Row],[OrderQuantity]]</f>
        <v>16134</v>
      </c>
      <c r="AF5053">
        <f>MIS[[#This Row],[LTP]]*MIS[[#This Row],[OrderQuantity]]</f>
        <v>15080</v>
      </c>
      <c r="AG5053">
        <f>IF(MIS[[#This Row],[OrderSide]]="SELL",MIS[[#This Row],[VALUE]]-MIS[[#This Row],[LIVE_VALUE]],MIS[[#This Row],[LIVE_VALUE]]-MIS[[#This Row],[VALUE]])</f>
        <v>1054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3" t="str">
        <f>MIS[[#This Row],[TRADING SYMBOL]]</f>
        <v>SENSEX2552082200CE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LONGSHORT</v>
      </c>
      <c r="AL5053" t="str">
        <f>MIS[[#This Row],[Broker]]</f>
        <v>IIFL</v>
      </c>
      <c r="AM5053" t="str">
        <f>MIS[[#This Row],[ClientID]]</f>
        <v>FINE1P01</v>
      </c>
    </row>
    <row r="5054" spans="1:39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377</v>
      </c>
      <c r="AE5054">
        <f>MIS[[#This Row],[OrderAverageTradedPrice]]*MIS[[#This Row],[OrderQuantity]]</f>
        <v>8026</v>
      </c>
      <c r="AF5054">
        <f>MIS[[#This Row],[LTP]]*MIS[[#This Row],[OrderQuantity]]</f>
        <v>7540</v>
      </c>
      <c r="AG5054">
        <f>IF(MIS[[#This Row],[OrderSide]]="SELL",MIS[[#This Row],[VALUE]]-MIS[[#This Row],[LIVE_VALUE]],MIS[[#This Row],[LIVE_VALUE]]-MIS[[#This Row],[VALUE]])</f>
        <v>486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4" t="str">
        <f>MIS[[#This Row],[TRADING SYMBOL]]</f>
        <v>SENSEX2552082200CE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LONGSHORT</v>
      </c>
      <c r="AL5054" t="str">
        <f>MIS[[#This Row],[Broker]]</f>
        <v>AR</v>
      </c>
      <c r="AM5054" t="str">
        <f>MIS[[#This Row],[ClientID]]</f>
        <v>JPF1N167</v>
      </c>
    </row>
    <row r="5055" spans="1:39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377</v>
      </c>
      <c r="AE5055">
        <f>MIS[[#This Row],[OrderAverageTradedPrice]]*MIS[[#This Row],[OrderQuantity]]</f>
        <v>16019</v>
      </c>
      <c r="AF5055">
        <f>MIS[[#This Row],[LTP]]*MIS[[#This Row],[OrderQuantity]]</f>
        <v>15080</v>
      </c>
      <c r="AG5055">
        <f>IF(MIS[[#This Row],[OrderSide]]="SELL",MIS[[#This Row],[VALUE]]-MIS[[#This Row],[LIVE_VALUE]],MIS[[#This Row],[LIVE_VALUE]]-MIS[[#This Row],[VALUE]])</f>
        <v>939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5" t="str">
        <f>MIS[[#This Row],[TRADING SYMBOL]]</f>
        <v>SENSEX2552082200CE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LONGSHORT</v>
      </c>
      <c r="AL5055" t="str">
        <f>MIS[[#This Row],[Broker]]</f>
        <v>AR</v>
      </c>
      <c r="AM5055" t="str">
        <f>MIS[[#This Row],[ClientID]]</f>
        <v>JPF1S138</v>
      </c>
    </row>
    <row r="5056" spans="1:39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377</v>
      </c>
      <c r="AE5056">
        <f>MIS[[#This Row],[OrderAverageTradedPrice]]*MIS[[#This Row],[OrderQuantity]]</f>
        <v>24063.99999999996</v>
      </c>
      <c r="AF5056">
        <f>MIS[[#This Row],[LTP]]*MIS[[#This Row],[OrderQuantity]]</f>
        <v>22620</v>
      </c>
      <c r="AG5056">
        <f>IF(MIS[[#This Row],[OrderSide]]="SELL",MIS[[#This Row],[VALUE]]-MIS[[#This Row],[LIVE_VALUE]],MIS[[#This Row],[LIVE_VALUE]]-MIS[[#This Row],[VALUE]])</f>
        <v>1443.99999999996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6" t="str">
        <f>MIS[[#This Row],[TRADING SYMBOL]]</f>
        <v>SENSEX2552082200CE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LONGSHORT</v>
      </c>
      <c r="AL5056" t="str">
        <f>MIS[[#This Row],[Broker]]</f>
        <v>JM</v>
      </c>
      <c r="AM5056" t="str">
        <f>MIS[[#This Row],[ClientID]]</f>
        <v>12314417</v>
      </c>
    </row>
    <row r="5057" spans="1:39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377</v>
      </c>
      <c r="AE5057">
        <f>MIS[[#This Row],[OrderAverageTradedPrice]]*MIS[[#This Row],[OrderQuantity]]</f>
        <v>16028</v>
      </c>
      <c r="AF5057">
        <f>MIS[[#This Row],[LTP]]*MIS[[#This Row],[OrderQuantity]]</f>
        <v>15080</v>
      </c>
      <c r="AG5057">
        <f>IF(MIS[[#This Row],[OrderSide]]="SELL",MIS[[#This Row],[VALUE]]-MIS[[#This Row],[LIVE_VALUE]],MIS[[#This Row],[LIVE_VALUE]]-MIS[[#This Row],[VALUE]])</f>
        <v>948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7" t="str">
        <f>MIS[[#This Row],[TRADING SYMBOL]]</f>
        <v>SENSEX2552082200CE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LONGSHORT</v>
      </c>
      <c r="AL5057" t="str">
        <f>MIS[[#This Row],[Broker]]</f>
        <v>JM</v>
      </c>
      <c r="AM5057" t="str">
        <f>MIS[[#This Row],[ClientID]]</f>
        <v>12314523</v>
      </c>
    </row>
    <row r="5058" spans="1:39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377</v>
      </c>
      <c r="AE5058">
        <f>MIS[[#This Row],[OrderAverageTradedPrice]]*MIS[[#This Row],[OrderQuantity]]</f>
        <v>24048</v>
      </c>
      <c r="AF5058">
        <f>MIS[[#This Row],[LTP]]*MIS[[#This Row],[OrderQuantity]]</f>
        <v>22620</v>
      </c>
      <c r="AG5058">
        <f>IF(MIS[[#This Row],[OrderSide]]="SELL",MIS[[#This Row],[VALUE]]-MIS[[#This Row],[LIVE_VALUE]],MIS[[#This Row],[LIVE_VALUE]]-MIS[[#This Row],[VALUE]])</f>
        <v>1428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8" t="str">
        <f>MIS[[#This Row],[TRADING SYMBOL]]</f>
        <v>SENSEX2552082200CE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LONGSHORT</v>
      </c>
      <c r="AL5058" t="str">
        <f>MIS[[#This Row],[Broker]]</f>
        <v>JM</v>
      </c>
      <c r="AM5058" t="str">
        <f>MIS[[#This Row],[ClientID]]</f>
        <v>12314576</v>
      </c>
    </row>
    <row r="5059" spans="1:39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377</v>
      </c>
      <c r="AE5059">
        <f>MIS[[#This Row],[OrderAverageTradedPrice]]*MIS[[#This Row],[OrderQuantity]]</f>
        <v>16109</v>
      </c>
      <c r="AF5059">
        <f>MIS[[#This Row],[LTP]]*MIS[[#This Row],[OrderQuantity]]</f>
        <v>15080</v>
      </c>
      <c r="AG5059">
        <f>IF(MIS[[#This Row],[OrderSide]]="SELL",MIS[[#This Row],[VALUE]]-MIS[[#This Row],[LIVE_VALUE]],MIS[[#This Row],[LIVE_VALUE]]-MIS[[#This Row],[VALUE]])</f>
        <v>1029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9" t="str">
        <f>MIS[[#This Row],[TRADING SYMBOL]]</f>
        <v>SENSEX2552082200CE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LONGSHORT</v>
      </c>
      <c r="AL5059" t="str">
        <f>MIS[[#This Row],[Broker]]</f>
        <v>JM</v>
      </c>
      <c r="AM5059" t="str">
        <f>MIS[[#This Row],[ClientID]]</f>
        <v>12314604</v>
      </c>
    </row>
    <row r="5060" spans="1:39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377</v>
      </c>
      <c r="AE5060">
        <f>MIS[[#This Row],[OrderAverageTradedPrice]]*MIS[[#This Row],[OrderQuantity]]</f>
        <v>16114</v>
      </c>
      <c r="AF5060">
        <f>MIS[[#This Row],[LTP]]*MIS[[#This Row],[OrderQuantity]]</f>
        <v>15080</v>
      </c>
      <c r="AG5060">
        <f>IF(MIS[[#This Row],[OrderSide]]="SELL",MIS[[#This Row],[VALUE]]-MIS[[#This Row],[LIVE_VALUE]],MIS[[#This Row],[LIVE_VALUE]]-MIS[[#This Row],[VALUE]])</f>
        <v>1034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0" t="str">
        <f>MIS[[#This Row],[TRADING SYMBOL]]</f>
        <v>SENSEX2552082200CE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LONGSHORT</v>
      </c>
      <c r="AL5060" t="str">
        <f>MIS[[#This Row],[Broker]]</f>
        <v>JM</v>
      </c>
      <c r="AM5060" t="str">
        <f>MIS[[#This Row],[ClientID]]</f>
        <v>12314883</v>
      </c>
    </row>
    <row r="5061" spans="1:39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377</v>
      </c>
      <c r="AE5061">
        <f>MIS[[#This Row],[OrderAverageTradedPrice]]*MIS[[#This Row],[OrderQuantity]]</f>
        <v>16068</v>
      </c>
      <c r="AF5061">
        <f>MIS[[#This Row],[LTP]]*MIS[[#This Row],[OrderQuantity]]</f>
        <v>15080</v>
      </c>
      <c r="AG5061">
        <f>IF(MIS[[#This Row],[OrderSide]]="SELL",MIS[[#This Row],[VALUE]]-MIS[[#This Row],[LIVE_VALUE]],MIS[[#This Row],[LIVE_VALUE]]-MIS[[#This Row],[VALUE]])</f>
        <v>988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1" t="str">
        <f>MIS[[#This Row],[TRADING SYMBOL]]</f>
        <v>SENSEX2552082200CE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LONGSHORT</v>
      </c>
      <c r="AL5061" t="str">
        <f>MIS[[#This Row],[Broker]]</f>
        <v>MO</v>
      </c>
      <c r="AM5061" t="str">
        <f>MIS[[#This Row],[ClientID]]</f>
        <v>OMDLAS1220</v>
      </c>
    </row>
    <row r="5062" spans="1:39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2.15</v>
      </c>
      <c r="AE5062">
        <f>MIS[[#This Row],[OrderAverageTradedPrice]]*MIS[[#This Row],[OrderQuantity]]</f>
        <v>180</v>
      </c>
      <c r="AF5062">
        <f>MIS[[#This Row],[LTP]]*MIS[[#This Row],[OrderQuantity]]</f>
        <v>161.25</v>
      </c>
      <c r="AG5062">
        <f>IF(MIS[[#This Row],[OrderSide]]="SELL",MIS[[#This Row],[VALUE]]-MIS[[#This Row],[LIVE_VALUE]],MIS[[#This Row],[LIVE_VALUE]]-MIS[[#This Row],[VALUE]])</f>
        <v>-18.75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2" t="str">
        <f>MIS[[#This Row],[TRADING SYMBOL]]</f>
        <v>NIFTY2552226350CE</v>
      </c>
      <c r="AJ5062" t="str">
        <f>IF(RIGHT(MIS[[#This Row],[Main/Hedge]],4)="MAIN","MAIN","HEDGE")</f>
        <v>HEDGE</v>
      </c>
      <c r="AK5062" t="str" cm="1">
        <f t="array" ref="AK5062">_xlfn._xlws.FILTER(Table4[Column1],ISNUMBER(SEARCH(Table4[Column1],MIS[[#This Row],[OrderUniqueIdentifier]])),"")</f>
        <v>NOTREND</v>
      </c>
      <c r="AL5062" t="str">
        <f>MIS[[#This Row],[Broker]]</f>
        <v>AR</v>
      </c>
      <c r="AM5062" t="str">
        <f>MIS[[#This Row],[ClientID]]</f>
        <v>GKOHNA327</v>
      </c>
    </row>
    <row r="5063" spans="1:39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4.9000000000000004</v>
      </c>
      <c r="AE5063">
        <f>MIS[[#This Row],[OrderAverageTradedPrice]]*MIS[[#This Row],[OrderQuantity]]</f>
        <v>435</v>
      </c>
      <c r="AF5063">
        <f>MIS[[#This Row],[LTP]]*MIS[[#This Row],[OrderQuantity]]</f>
        <v>367.5</v>
      </c>
      <c r="AG5063">
        <f>IF(MIS[[#This Row],[OrderSide]]="SELL",MIS[[#This Row],[VALUE]]-MIS[[#This Row],[LIVE_VALUE]],MIS[[#This Row],[LIVE_VALUE]]-MIS[[#This Row],[VALUE]])</f>
        <v>-67.5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3" t="str">
        <f>MIS[[#This Row],[TRADING SYMBOL]]</f>
        <v>NIFTY2552223750PE</v>
      </c>
      <c r="AJ5063" t="str">
        <f>IF(RIGHT(MIS[[#This Row],[Main/Hedge]],4)="MAIN","MAIN","HEDGE")</f>
        <v>HEDGE</v>
      </c>
      <c r="AK5063" t="str" cm="1">
        <f t="array" ref="AK5063">_xlfn._xlws.FILTER(Table4[Column1],ISNUMBER(SEARCH(Table4[Column1],MIS[[#This Row],[OrderUniqueIdentifier]])),"")</f>
        <v>NOTREND</v>
      </c>
      <c r="AL5063" t="str">
        <f>MIS[[#This Row],[Broker]]</f>
        <v>AR</v>
      </c>
      <c r="AM5063" t="str">
        <f>MIS[[#This Row],[ClientID]]</f>
        <v>GKOHNA327</v>
      </c>
    </row>
    <row r="5064" spans="1:39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144.1</v>
      </c>
      <c r="AE5064">
        <f>MIS[[#This Row],[OrderAverageTradedPrice]]*MIS[[#This Row],[OrderQuantity]]</f>
        <v>11407.5</v>
      </c>
      <c r="AF5064">
        <f>MIS[[#This Row],[LTP]]*MIS[[#This Row],[OrderQuantity]]</f>
        <v>10807.5</v>
      </c>
      <c r="AG5064">
        <f>IF(MIS[[#This Row],[OrderSide]]="SELL",MIS[[#This Row],[VALUE]]-MIS[[#This Row],[LIVE_VALUE]],MIS[[#This Row],[LIVE_VALUE]]-MIS[[#This Row],[VALUE]])</f>
        <v>600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NOTREND</v>
      </c>
      <c r="AL5064" t="str">
        <f>MIS[[#This Row],[Broker]]</f>
        <v>AR</v>
      </c>
      <c r="AM5064" t="str">
        <f>MIS[[#This Row],[ClientID]]</f>
        <v>GKOHNA327</v>
      </c>
    </row>
    <row r="5065" spans="1:39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180.25</v>
      </c>
      <c r="AE5065">
        <f>MIS[[#This Row],[OrderAverageTradedPrice]]*MIS[[#This Row],[OrderQuantity]]</f>
        <v>13908.75</v>
      </c>
      <c r="AF5065">
        <f>MIS[[#This Row],[LTP]]*MIS[[#This Row],[OrderQuantity]]</f>
        <v>13518.75</v>
      </c>
      <c r="AG5065">
        <f>IF(MIS[[#This Row],[OrderSide]]="SELL",MIS[[#This Row],[VALUE]]-MIS[[#This Row],[LIVE_VALUE]],MIS[[#This Row],[LIVE_VALUE]]-MIS[[#This Row],[VALUE]])</f>
        <v>390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5" t="str">
        <f>MIS[[#This Row],[TRADING SYMBOL]]</f>
        <v>NIFTY2552225050PE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NOTREND</v>
      </c>
      <c r="AL5065" t="str">
        <f>MIS[[#This Row],[Broker]]</f>
        <v>AR</v>
      </c>
      <c r="AM5065" t="str">
        <f>MIS[[#This Row],[ClientID]]</f>
        <v>GKOHNA327</v>
      </c>
    </row>
    <row r="5066" spans="1:39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10.65</v>
      </c>
      <c r="AE5066">
        <f>MIS[[#This Row],[OrderAverageTradedPrice]]*MIS[[#This Row],[OrderQuantity]]</f>
        <v>654</v>
      </c>
      <c r="AF5066">
        <f>MIS[[#This Row],[LTP]]*MIS[[#This Row],[OrderQuantity]]</f>
        <v>426</v>
      </c>
      <c r="AG5066">
        <f>IF(MIS[[#This Row],[OrderSide]]="SELL",MIS[[#This Row],[VALUE]]-MIS[[#This Row],[LIVE_VALUE]],MIS[[#This Row],[LIVE_VALUE]]-MIS[[#This Row],[VALUE]])</f>
        <v>-228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6" t="str">
        <f>MIS[[#This Row],[TRADING SYMBOL]]</f>
        <v>SENSEX2552084400CE</v>
      </c>
      <c r="AJ5066" t="str">
        <f>IF(RIGHT(MIS[[#This Row],[Main/Hedge]],4)="MAIN","MAIN","HEDGE")</f>
        <v>HEDGE</v>
      </c>
      <c r="AK5066" t="str" cm="1">
        <f t="array" ref="AK5066">_xlfn._xlws.FILTER(Table4[Column1],ISNUMBER(SEARCH(Table4[Column1],MIS[[#This Row],[OrderUniqueIdentifier]])),"")</f>
        <v>XYT</v>
      </c>
      <c r="AL5066" t="str">
        <f>MIS[[#This Row],[Broker]]</f>
        <v>TGL</v>
      </c>
      <c r="AM5066" t="str">
        <f>MIS[[#This Row],[ClientID]]</f>
        <v>TGL05</v>
      </c>
    </row>
    <row r="5067" spans="1:39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14.65</v>
      </c>
      <c r="AE5067">
        <f>MIS[[#This Row],[OrderAverageTradedPrice]]*MIS[[#This Row],[OrderQuantity]]</f>
        <v>872</v>
      </c>
      <c r="AF5067">
        <f>MIS[[#This Row],[LTP]]*MIS[[#This Row],[OrderQuantity]]</f>
        <v>586</v>
      </c>
      <c r="AG5067">
        <f>IF(MIS[[#This Row],[OrderSide]]="SELL",MIS[[#This Row],[VALUE]]-MIS[[#This Row],[LIVE_VALUE]],MIS[[#This Row],[LIVE_VALUE]]-MIS[[#This Row],[VALUE]])</f>
        <v>-286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7" t="str">
        <f>MIS[[#This Row],[TRADING SYMBOL]]</f>
        <v>SENSEX2552080000PE</v>
      </c>
      <c r="AJ5067" t="str">
        <f>IF(RIGHT(MIS[[#This Row],[Main/Hedge]],4)="MAIN","MAIN","HEDGE")</f>
        <v>HEDGE</v>
      </c>
      <c r="AK5067" t="str" cm="1">
        <f t="array" ref="AK5067">_xlfn._xlws.FILTER(Table4[Column1],ISNUMBER(SEARCH(Table4[Column1],MIS[[#This Row],[OrderUniqueIdentifier]])),"")</f>
        <v>XYT</v>
      </c>
      <c r="AL5067" t="str">
        <f>MIS[[#This Row],[Broker]]</f>
        <v>TGL</v>
      </c>
      <c r="AM5067" t="str">
        <f>MIS[[#This Row],[ClientID]]</f>
        <v>TGL05</v>
      </c>
    </row>
    <row r="5068" spans="1:39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155.05000000000001</v>
      </c>
      <c r="AE5068">
        <f>MIS[[#This Row],[OrderAverageTradedPrice]]*MIS[[#This Row],[OrderQuantity]]</f>
        <v>281636.24999999942</v>
      </c>
      <c r="AF5068">
        <f>MIS[[#This Row],[LTP]]*MIS[[#This Row],[OrderQuantity]]</f>
        <v>279090</v>
      </c>
      <c r="AG5068">
        <f>IF(MIS[[#This Row],[OrderSide]]="SELL",MIS[[#This Row],[VALUE]]-MIS[[#This Row],[LIVE_VALUE]],MIS[[#This Row],[LIVE_VALUE]]-MIS[[#This Row],[VALUE]])</f>
        <v>2546.2499999994179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NIFTY2552225000PE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  <c r="AL5068" t="str">
        <f>MIS[[#This Row],[Broker]]</f>
        <v>AR</v>
      </c>
      <c r="AM5068" t="str">
        <f>MIS[[#This Row],[ClientID]]</f>
        <v>JPF1A207</v>
      </c>
    </row>
    <row r="5069" spans="1:39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155.05000000000001</v>
      </c>
      <c r="AE5069">
        <f>MIS[[#This Row],[OrderAverageTradedPrice]]*MIS[[#This Row],[OrderQuantity]]</f>
        <v>93802.5</v>
      </c>
      <c r="AF5069">
        <f>MIS[[#This Row],[LTP]]*MIS[[#This Row],[OrderQuantity]]</f>
        <v>93030</v>
      </c>
      <c r="AG5069">
        <f>IF(MIS[[#This Row],[OrderSide]]="SELL",MIS[[#This Row],[VALUE]]-MIS[[#This Row],[LIVE_VALUE]],MIS[[#This Row],[LIVE_VALUE]]-MIS[[#This Row],[VALUE]])</f>
        <v>772.5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NIFTY2552225000PE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  <c r="AL5069" t="str">
        <f>MIS[[#This Row],[Broker]]</f>
        <v>AR</v>
      </c>
      <c r="AM5069" t="str">
        <f>MIS[[#This Row],[ClientID]]</f>
        <v>JPF1D108</v>
      </c>
    </row>
    <row r="5070" spans="1:39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155.05000000000001</v>
      </c>
      <c r="AE5070">
        <f>MIS[[#This Row],[OrderAverageTradedPrice]]*MIS[[#This Row],[OrderQuantity]]</f>
        <v>164122.4999999991</v>
      </c>
      <c r="AF5070">
        <f>MIS[[#This Row],[LTP]]*MIS[[#This Row],[OrderQuantity]]</f>
        <v>162802.5</v>
      </c>
      <c r="AG5070">
        <f>IF(MIS[[#This Row],[OrderSide]]="SELL",MIS[[#This Row],[VALUE]]-MIS[[#This Row],[LIVE_VALUE]],MIS[[#This Row],[LIVE_VALUE]]-MIS[[#This Row],[VALUE]])</f>
        <v>1319.9999999990978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NIFTY2552225000PE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  <c r="AL5070" t="str">
        <f>MIS[[#This Row],[Broker]]</f>
        <v>AR</v>
      </c>
      <c r="AM5070" t="str">
        <f>MIS[[#This Row],[ClientID]]</f>
        <v>JPF1K110</v>
      </c>
    </row>
    <row r="5071" spans="1:39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155.05000000000001</v>
      </c>
      <c r="AE5071">
        <f>MIS[[#This Row],[OrderAverageTradedPrice]]*MIS[[#This Row],[OrderQuantity]]</f>
        <v>82158.749999999927</v>
      </c>
      <c r="AF5071">
        <f>MIS[[#This Row],[LTP]]*MIS[[#This Row],[OrderQuantity]]</f>
        <v>81401.25</v>
      </c>
      <c r="AG5071">
        <f>IF(MIS[[#This Row],[OrderSide]]="SELL",MIS[[#This Row],[VALUE]]-MIS[[#This Row],[LIVE_VALUE]],MIS[[#This Row],[LIVE_VALUE]]-MIS[[#This Row],[VALUE]])</f>
        <v>757.49999999992724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NIFTY2552225000PE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  <c r="AL5071" t="str">
        <f>MIS[[#This Row],[Broker]]</f>
        <v>AR</v>
      </c>
      <c r="AM5071" t="str">
        <f>MIS[[#This Row],[ClientID]]</f>
        <v>JPF1R202</v>
      </c>
    </row>
    <row r="5072" spans="1:39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155.05000000000001</v>
      </c>
      <c r="AE5072">
        <f>MIS[[#This Row],[OrderAverageTradedPrice]]*MIS[[#This Row],[OrderQuantity]]</f>
        <v>35171.249999999854</v>
      </c>
      <c r="AF5072">
        <f>MIS[[#This Row],[LTP]]*MIS[[#This Row],[OrderQuantity]]</f>
        <v>34886.25</v>
      </c>
      <c r="AG5072">
        <f>IF(MIS[[#This Row],[OrderSide]]="SELL",MIS[[#This Row],[VALUE]]-MIS[[#This Row],[LIVE_VALUE]],MIS[[#This Row],[LIVE_VALUE]]-MIS[[#This Row],[VALUE]])</f>
        <v>284.99999999985448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NIFTY2552225000PE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  <c r="AL5072" t="str">
        <f>MIS[[#This Row],[Broker]]</f>
        <v>AR</v>
      </c>
      <c r="AM5072" t="str">
        <f>MIS[[#This Row],[ClientID]]</f>
        <v>JPF1S152</v>
      </c>
    </row>
    <row r="5073" spans="1:39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155.05000000000001</v>
      </c>
      <c r="AE5073">
        <f>MIS[[#This Row],[OrderAverageTradedPrice]]*MIS[[#This Row],[OrderQuantity]]</f>
        <v>70357.5</v>
      </c>
      <c r="AF5073">
        <f>MIS[[#This Row],[LTP]]*MIS[[#This Row],[OrderQuantity]]</f>
        <v>69772.5</v>
      </c>
      <c r="AG5073">
        <f>IF(MIS[[#This Row],[OrderSide]]="SELL",MIS[[#This Row],[VALUE]]-MIS[[#This Row],[LIVE_VALUE]],MIS[[#This Row],[LIVE_VALUE]]-MIS[[#This Row],[VALUE]])</f>
        <v>585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NIFTY2552225000PE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  <c r="AL5073" t="str">
        <f>MIS[[#This Row],[Broker]]</f>
        <v>CHOICE</v>
      </c>
      <c r="AM5073" t="str">
        <f>MIS[[#This Row],[ClientID]]</f>
        <v>D600</v>
      </c>
    </row>
    <row r="5074" spans="1:39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155.05000000000001</v>
      </c>
      <c r="AE5074">
        <f>MIS[[#This Row],[OrderAverageTradedPrice]]*MIS[[#This Row],[OrderQuantity]]</f>
        <v>105570</v>
      </c>
      <c r="AF5074">
        <f>MIS[[#This Row],[LTP]]*MIS[[#This Row],[OrderQuantity]]</f>
        <v>104658.75000000001</v>
      </c>
      <c r="AG5074">
        <f>IF(MIS[[#This Row],[OrderSide]]="SELL",MIS[[#This Row],[VALUE]]-MIS[[#This Row],[LIVE_VALUE]],MIS[[#This Row],[LIVE_VALUE]]-MIS[[#This Row],[VALUE]])</f>
        <v>911.24999999998545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NIFTY2552225000PE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  <c r="AL5074" t="str">
        <f>MIS[[#This Row],[Broker]]</f>
        <v>AR</v>
      </c>
      <c r="AM5074" t="str">
        <f>MIS[[#This Row],[ClientID]]</f>
        <v>GDLP1S332</v>
      </c>
    </row>
    <row r="5075" spans="1:39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155.05000000000001</v>
      </c>
      <c r="AE5075">
        <f>MIS[[#This Row],[OrderAverageTradedPrice]]*MIS[[#This Row],[OrderQuantity]]</f>
        <v>23437.5</v>
      </c>
      <c r="AF5075">
        <f>MIS[[#This Row],[LTP]]*MIS[[#This Row],[OrderQuantity]]</f>
        <v>23257.5</v>
      </c>
      <c r="AG5075">
        <f>IF(MIS[[#This Row],[OrderSide]]="SELL",MIS[[#This Row],[VALUE]]-MIS[[#This Row],[LIVE_VALUE]],MIS[[#This Row],[LIVE_VALUE]]-MIS[[#This Row],[VALUE]])</f>
        <v>180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NIFTY2552225000PE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  <c r="AL5075" t="str">
        <f>MIS[[#This Row],[Broker]]</f>
        <v>AR</v>
      </c>
      <c r="AM5075" t="str">
        <f>MIS[[#This Row],[ClientID]]</f>
        <v>JPF1A121</v>
      </c>
    </row>
    <row r="5076" spans="1:39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155.05000000000001</v>
      </c>
      <c r="AE5076">
        <f>MIS[[#This Row],[OrderAverageTradedPrice]]*MIS[[#This Row],[OrderQuantity]]</f>
        <v>11741.25</v>
      </c>
      <c r="AF5076">
        <f>MIS[[#This Row],[LTP]]*MIS[[#This Row],[OrderQuantity]]</f>
        <v>11628.75</v>
      </c>
      <c r="AG5076">
        <f>IF(MIS[[#This Row],[OrderSide]]="SELL",MIS[[#This Row],[VALUE]]-MIS[[#This Row],[LIVE_VALUE]],MIS[[#This Row],[LIVE_VALUE]]-MIS[[#This Row],[VALUE]])</f>
        <v>112.5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NIFTY2552225000PE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  <c r="AL5076" t="str">
        <f>MIS[[#This Row],[Broker]]</f>
        <v>AR</v>
      </c>
      <c r="AM5076" t="str">
        <f>MIS[[#This Row],[ClientID]]</f>
        <v>JPF1A122</v>
      </c>
    </row>
    <row r="5077" spans="1:39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155.05000000000001</v>
      </c>
      <c r="AE5077">
        <f>MIS[[#This Row],[OrderAverageTradedPrice]]*MIS[[#This Row],[OrderQuantity]]</f>
        <v>164467.49999999968</v>
      </c>
      <c r="AF5077">
        <f>MIS[[#This Row],[LTP]]*MIS[[#This Row],[OrderQuantity]]</f>
        <v>162802.5</v>
      </c>
      <c r="AG5077">
        <f>IF(MIS[[#This Row],[OrderSide]]="SELL",MIS[[#This Row],[VALUE]]-MIS[[#This Row],[LIVE_VALUE]],MIS[[#This Row],[LIVE_VALUE]]-MIS[[#This Row],[VALUE]])</f>
        <v>1664.9999999996799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NIFTY2552225000PE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  <c r="AL5077" t="str">
        <f>MIS[[#This Row],[Broker]]</f>
        <v>AR</v>
      </c>
      <c r="AM5077" t="str">
        <f>MIS[[#This Row],[ClientID]]</f>
        <v>JPF1A197</v>
      </c>
    </row>
    <row r="5078" spans="1:39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155.05000000000001</v>
      </c>
      <c r="AE5078">
        <f>MIS[[#This Row],[OrderAverageTradedPrice]]*MIS[[#This Row],[OrderQuantity]]</f>
        <v>23452.5</v>
      </c>
      <c r="AF5078">
        <f>MIS[[#This Row],[LTP]]*MIS[[#This Row],[OrderQuantity]]</f>
        <v>23257.5</v>
      </c>
      <c r="AG5078">
        <f>IF(MIS[[#This Row],[OrderSide]]="SELL",MIS[[#This Row],[VALUE]]-MIS[[#This Row],[LIVE_VALUE]],MIS[[#This Row],[LIVE_VALUE]]-MIS[[#This Row],[VALUE]])</f>
        <v>195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NIFTY2552225000PE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  <c r="AL5078" t="str">
        <f>MIS[[#This Row],[Broker]]</f>
        <v>AR</v>
      </c>
      <c r="AM5078" t="str">
        <f>MIS[[#This Row],[ClientID]]</f>
        <v>JPF1A207</v>
      </c>
    </row>
    <row r="5079" spans="1:39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155.05000000000001</v>
      </c>
      <c r="AE5079">
        <f>MIS[[#This Row],[OrderAverageTradedPrice]]*MIS[[#This Row],[OrderQuantity]]</f>
        <v>11748.75</v>
      </c>
      <c r="AF5079">
        <f>MIS[[#This Row],[LTP]]*MIS[[#This Row],[OrderQuantity]]</f>
        <v>11628.75</v>
      </c>
      <c r="AG5079">
        <f>IF(MIS[[#This Row],[OrderSide]]="SELL",MIS[[#This Row],[VALUE]]-MIS[[#This Row],[LIVE_VALUE]],MIS[[#This Row],[LIVE_VALUE]]-MIS[[#This Row],[VALUE]])</f>
        <v>120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NIFTY2552225000PE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  <c r="AL5079" t="str">
        <f>MIS[[#This Row],[Broker]]</f>
        <v>AR</v>
      </c>
      <c r="AM5079" t="str">
        <f>MIS[[#This Row],[ClientID]]</f>
        <v>JPF1A208</v>
      </c>
    </row>
    <row r="5080" spans="1:39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155.05000000000001</v>
      </c>
      <c r="AE5080">
        <f>MIS[[#This Row],[OrderAverageTradedPrice]]*MIS[[#This Row],[OrderQuantity]]</f>
        <v>128962.49999999932</v>
      </c>
      <c r="AF5080">
        <f>MIS[[#This Row],[LTP]]*MIS[[#This Row],[OrderQuantity]]</f>
        <v>127916.25000000001</v>
      </c>
      <c r="AG5080">
        <f>IF(MIS[[#This Row],[OrderSide]]="SELL",MIS[[#This Row],[VALUE]]-MIS[[#This Row],[LIVE_VALUE]],MIS[[#This Row],[LIVE_VALUE]]-MIS[[#This Row],[VALUE]])</f>
        <v>1046.2499999993015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NIFTY2552225000PE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  <c r="AL5080" t="str">
        <f>MIS[[#This Row],[Broker]]</f>
        <v>AR</v>
      </c>
      <c r="AM5080" t="str">
        <f>MIS[[#This Row],[ClientID]]</f>
        <v>JPF1A235</v>
      </c>
    </row>
    <row r="5081" spans="1:39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155.05000000000001</v>
      </c>
      <c r="AE5081">
        <f>MIS[[#This Row],[OrderAverageTradedPrice]]*MIS[[#This Row],[OrderQuantity]]</f>
        <v>23482.5</v>
      </c>
      <c r="AF5081">
        <f>MIS[[#This Row],[LTP]]*MIS[[#This Row],[OrderQuantity]]</f>
        <v>23257.5</v>
      </c>
      <c r="AG5081">
        <f>IF(MIS[[#This Row],[OrderSide]]="SELL",MIS[[#This Row],[VALUE]]-MIS[[#This Row],[LIVE_VALUE]],MIS[[#This Row],[LIVE_VALUE]]-MIS[[#This Row],[VALUE]])</f>
        <v>225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NIFTY2552225000PE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  <c r="AL5081" t="str">
        <f>MIS[[#This Row],[Broker]]</f>
        <v>AR</v>
      </c>
      <c r="AM5081" t="str">
        <f>MIS[[#This Row],[ClientID]]</f>
        <v>JPF1G159</v>
      </c>
    </row>
    <row r="5082" spans="1:39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155.05000000000001</v>
      </c>
      <c r="AE5082">
        <f>MIS[[#This Row],[OrderAverageTradedPrice]]*MIS[[#This Row],[OrderQuantity]]</f>
        <v>23471.25</v>
      </c>
      <c r="AF5082">
        <f>MIS[[#This Row],[LTP]]*MIS[[#This Row],[OrderQuantity]]</f>
        <v>23257.5</v>
      </c>
      <c r="AG5082">
        <f>IF(MIS[[#This Row],[OrderSide]]="SELL",MIS[[#This Row],[VALUE]]-MIS[[#This Row],[LIVE_VALUE]],MIS[[#This Row],[LIVE_VALUE]]-MIS[[#This Row],[VALUE]])</f>
        <v>213.75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NIFTY2552225000PE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  <c r="AL5082" t="str">
        <f>MIS[[#This Row],[Broker]]</f>
        <v>AR</v>
      </c>
      <c r="AM5082" t="str">
        <f>MIS[[#This Row],[ClientID]]</f>
        <v>JPF1L102</v>
      </c>
    </row>
    <row r="5083" spans="1:39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155.05000000000001</v>
      </c>
      <c r="AE5083">
        <f>MIS[[#This Row],[OrderAverageTradedPrice]]*MIS[[#This Row],[OrderQuantity]]</f>
        <v>23452.5</v>
      </c>
      <c r="AF5083">
        <f>MIS[[#This Row],[LTP]]*MIS[[#This Row],[OrderQuantity]]</f>
        <v>23257.5</v>
      </c>
      <c r="AG5083">
        <f>IF(MIS[[#This Row],[OrderSide]]="SELL",MIS[[#This Row],[VALUE]]-MIS[[#This Row],[LIVE_VALUE]],MIS[[#This Row],[LIVE_VALUE]]-MIS[[#This Row],[VALUE]])</f>
        <v>195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NIFTY2552225000PE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  <c r="AL5083" t="str">
        <f>MIS[[#This Row],[Broker]]</f>
        <v>AR</v>
      </c>
      <c r="AM5083" t="str">
        <f>MIS[[#This Row],[ClientID]]</f>
        <v>JPF1M106</v>
      </c>
    </row>
    <row r="5084" spans="1:39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155.05000000000001</v>
      </c>
      <c r="AE5084">
        <f>MIS[[#This Row],[OrderAverageTradedPrice]]*MIS[[#This Row],[OrderQuantity]]</f>
        <v>23512.5</v>
      </c>
      <c r="AF5084">
        <f>MIS[[#This Row],[LTP]]*MIS[[#This Row],[OrderQuantity]]</f>
        <v>23257.5</v>
      </c>
      <c r="AG5084">
        <f>IF(MIS[[#This Row],[OrderSide]]="SELL",MIS[[#This Row],[VALUE]]-MIS[[#This Row],[LIVE_VALUE]],MIS[[#This Row],[LIVE_VALUE]]-MIS[[#This Row],[VALUE]])</f>
        <v>255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NIFTY2552225000PE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  <c r="AL5084" t="str">
        <f>MIS[[#This Row],[Broker]]</f>
        <v>AR</v>
      </c>
      <c r="AM5084" t="str">
        <f>MIS[[#This Row],[ClientID]]</f>
        <v>JPF1M174</v>
      </c>
    </row>
    <row r="5085" spans="1:39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155.05000000000001</v>
      </c>
      <c r="AE5085">
        <f>MIS[[#This Row],[OrderAverageTradedPrice]]*MIS[[#This Row],[OrderQuantity]]</f>
        <v>82031.25</v>
      </c>
      <c r="AF5085">
        <f>MIS[[#This Row],[LTP]]*MIS[[#This Row],[OrderQuantity]]</f>
        <v>81401.25</v>
      </c>
      <c r="AG5085">
        <f>IF(MIS[[#This Row],[OrderSide]]="SELL",MIS[[#This Row],[VALUE]]-MIS[[#This Row],[LIVE_VALUE]],MIS[[#This Row],[LIVE_VALUE]]-MIS[[#This Row],[VALUE]])</f>
        <v>630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NIFTY2552225000PE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  <c r="AL5085" t="str">
        <f>MIS[[#This Row],[Broker]]</f>
        <v>AR</v>
      </c>
      <c r="AM5085" t="str">
        <f>MIS[[#This Row],[ClientID]]</f>
        <v>JPF1M176</v>
      </c>
    </row>
    <row r="5086" spans="1:39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155.05000000000001</v>
      </c>
      <c r="AE5086">
        <f>MIS[[#This Row],[OrderAverageTradedPrice]]*MIS[[#This Row],[OrderQuantity]]</f>
        <v>70342.499999999709</v>
      </c>
      <c r="AF5086">
        <f>MIS[[#This Row],[LTP]]*MIS[[#This Row],[OrderQuantity]]</f>
        <v>69772.5</v>
      </c>
      <c r="AG5086">
        <f>IF(MIS[[#This Row],[OrderSide]]="SELL",MIS[[#This Row],[VALUE]]-MIS[[#This Row],[LIVE_VALUE]],MIS[[#This Row],[LIVE_VALUE]]-MIS[[#This Row],[VALUE]])</f>
        <v>569.99999999970896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NIFTY2552225000PE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  <c r="AL5086" t="str">
        <f>MIS[[#This Row],[Broker]]</f>
        <v>AR</v>
      </c>
      <c r="AM5086" t="str">
        <f>MIS[[#This Row],[ClientID]]</f>
        <v>JPF1N117</v>
      </c>
    </row>
    <row r="5087" spans="1:39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155.05000000000001</v>
      </c>
      <c r="AE5087">
        <f>MIS[[#This Row],[OrderAverageTradedPrice]]*MIS[[#This Row],[OrderQuantity]]</f>
        <v>35178.75</v>
      </c>
      <c r="AF5087">
        <f>MIS[[#This Row],[LTP]]*MIS[[#This Row],[OrderQuantity]]</f>
        <v>34886.25</v>
      </c>
      <c r="AG5087">
        <f>IF(MIS[[#This Row],[OrderSide]]="SELL",MIS[[#This Row],[VALUE]]-MIS[[#This Row],[LIVE_VALUE]],MIS[[#This Row],[LIVE_VALUE]]-MIS[[#This Row],[VALUE]])</f>
        <v>292.5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NIFTY2552225000PE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  <c r="AL5087" t="str">
        <f>MIS[[#This Row],[Broker]]</f>
        <v>AR</v>
      </c>
      <c r="AM5087" t="str">
        <f>MIS[[#This Row],[ClientID]]</f>
        <v>JPF1N171</v>
      </c>
    </row>
    <row r="5088" spans="1:39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155.05000000000001</v>
      </c>
      <c r="AE5088">
        <f>MIS[[#This Row],[OrderAverageTradedPrice]]*MIS[[#This Row],[OrderQuantity]]</f>
        <v>187890</v>
      </c>
      <c r="AF5088">
        <f>MIS[[#This Row],[LTP]]*MIS[[#This Row],[OrderQuantity]]</f>
        <v>186060</v>
      </c>
      <c r="AG5088">
        <f>IF(MIS[[#This Row],[OrderSide]]="SELL",MIS[[#This Row],[VALUE]]-MIS[[#This Row],[LIVE_VALUE]],MIS[[#This Row],[LIVE_VALUE]]-MIS[[#This Row],[VALUE]])</f>
        <v>1830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NIFTY2552225000PE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  <c r="AL5088" t="str">
        <f>MIS[[#This Row],[Broker]]</f>
        <v>AR</v>
      </c>
      <c r="AM5088" t="str">
        <f>MIS[[#This Row],[ClientID]]</f>
        <v>JPF1N172</v>
      </c>
    </row>
    <row r="5089" spans="1:39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155.05000000000001</v>
      </c>
      <c r="AE5089">
        <f>MIS[[#This Row],[OrderAverageTradedPrice]]*MIS[[#This Row],[OrderQuantity]]</f>
        <v>23437.5</v>
      </c>
      <c r="AF5089">
        <f>MIS[[#This Row],[LTP]]*MIS[[#This Row],[OrderQuantity]]</f>
        <v>23257.5</v>
      </c>
      <c r="AG5089">
        <f>IF(MIS[[#This Row],[OrderSide]]="SELL",MIS[[#This Row],[VALUE]]-MIS[[#This Row],[LIVE_VALUE]],MIS[[#This Row],[LIVE_VALUE]]-MIS[[#This Row],[VALUE]])</f>
        <v>180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NIFTY2552225000PE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  <c r="AL5089" t="str">
        <f>MIS[[#This Row],[Broker]]</f>
        <v>AR</v>
      </c>
      <c r="AM5089" t="str">
        <f>MIS[[#This Row],[ClientID]]</f>
        <v>JPF1N180</v>
      </c>
    </row>
    <row r="5090" spans="1:39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155.05000000000001</v>
      </c>
      <c r="AE5090">
        <f>MIS[[#This Row],[OrderAverageTradedPrice]]*MIS[[#This Row],[OrderQuantity]]</f>
        <v>46875</v>
      </c>
      <c r="AF5090">
        <f>MIS[[#This Row],[LTP]]*MIS[[#This Row],[OrderQuantity]]</f>
        <v>46515</v>
      </c>
      <c r="AG5090">
        <f>IF(MIS[[#This Row],[OrderSide]]="SELL",MIS[[#This Row],[VALUE]]-MIS[[#This Row],[LIVE_VALUE]],MIS[[#This Row],[LIVE_VALUE]]-MIS[[#This Row],[VALUE]])</f>
        <v>360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NIFTY2552225000PE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  <c r="AL5090" t="str">
        <f>MIS[[#This Row],[Broker]]</f>
        <v>AR</v>
      </c>
      <c r="AM5090" t="str">
        <f>MIS[[#This Row],[ClientID]]</f>
        <v>JPF1R123</v>
      </c>
    </row>
    <row r="5091" spans="1:39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155.05000000000001</v>
      </c>
      <c r="AE5091">
        <f>MIS[[#This Row],[OrderAverageTradedPrice]]*MIS[[#This Row],[OrderQuantity]]</f>
        <v>35190</v>
      </c>
      <c r="AF5091">
        <f>MIS[[#This Row],[LTP]]*MIS[[#This Row],[OrderQuantity]]</f>
        <v>34886.25</v>
      </c>
      <c r="AG5091">
        <f>IF(MIS[[#This Row],[OrderSide]]="SELL",MIS[[#This Row],[VALUE]]-MIS[[#This Row],[LIVE_VALUE]],MIS[[#This Row],[LIVE_VALUE]]-MIS[[#This Row],[VALUE]])</f>
        <v>303.75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NIFTY2552225000PE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  <c r="AL5091" t="str">
        <f>MIS[[#This Row],[Broker]]</f>
        <v>AR</v>
      </c>
      <c r="AM5091" t="str">
        <f>MIS[[#This Row],[ClientID]]</f>
        <v>JPF1R193</v>
      </c>
    </row>
    <row r="5092" spans="1:39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155.05000000000001</v>
      </c>
      <c r="AE5092">
        <f>MIS[[#This Row],[OrderAverageTradedPrice]]*MIS[[#This Row],[OrderQuantity]]</f>
        <v>11722.5</v>
      </c>
      <c r="AF5092">
        <f>MIS[[#This Row],[LTP]]*MIS[[#This Row],[OrderQuantity]]</f>
        <v>11628.75</v>
      </c>
      <c r="AG5092">
        <f>IF(MIS[[#This Row],[OrderSide]]="SELL",MIS[[#This Row],[VALUE]]-MIS[[#This Row],[LIVE_VALUE]],MIS[[#This Row],[LIVE_VALUE]]-MIS[[#This Row],[VALUE]])</f>
        <v>93.75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NIFTY2552225000PE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  <c r="AL5092" t="str">
        <f>MIS[[#This Row],[Broker]]</f>
        <v>AR</v>
      </c>
      <c r="AM5092" t="str">
        <f>MIS[[#This Row],[ClientID]]</f>
        <v>JPF1R194</v>
      </c>
    </row>
    <row r="5093" spans="1:39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155.05000000000001</v>
      </c>
      <c r="AE5093">
        <f>MIS[[#This Row],[OrderAverageTradedPrice]]*MIS[[#This Row],[OrderQuantity]]</f>
        <v>140966.24999999942</v>
      </c>
      <c r="AF5093">
        <f>MIS[[#This Row],[LTP]]*MIS[[#This Row],[OrderQuantity]]</f>
        <v>139545</v>
      </c>
      <c r="AG5093">
        <f>IF(MIS[[#This Row],[OrderSide]]="SELL",MIS[[#This Row],[VALUE]]-MIS[[#This Row],[LIVE_VALUE]],MIS[[#This Row],[LIVE_VALUE]]-MIS[[#This Row],[VALUE]])</f>
        <v>1421.2499999994179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NIFTY2552225000PE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  <c r="AL5093" t="str">
        <f>MIS[[#This Row],[Broker]]</f>
        <v>AR</v>
      </c>
      <c r="AM5093" t="str">
        <f>MIS[[#This Row],[ClientID]]</f>
        <v>JPF1R197</v>
      </c>
    </row>
    <row r="5094" spans="1:39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155.05000000000001</v>
      </c>
      <c r="AE5094">
        <f>MIS[[#This Row],[OrderAverageTradedPrice]]*MIS[[#This Row],[OrderQuantity]]</f>
        <v>11733.75</v>
      </c>
      <c r="AF5094">
        <f>MIS[[#This Row],[LTP]]*MIS[[#This Row],[OrderQuantity]]</f>
        <v>11628.75</v>
      </c>
      <c r="AG5094">
        <f>IF(MIS[[#This Row],[OrderSide]]="SELL",MIS[[#This Row],[VALUE]]-MIS[[#This Row],[LIVE_VALUE]],MIS[[#This Row],[LIVE_VALUE]]-MIS[[#This Row],[VALUE]])</f>
        <v>105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NIFTY2552225000PE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  <c r="AL5094" t="str">
        <f>MIS[[#This Row],[Broker]]</f>
        <v>AR</v>
      </c>
      <c r="AM5094" t="str">
        <f>MIS[[#This Row],[ClientID]]</f>
        <v>JPF1S131</v>
      </c>
    </row>
    <row r="5095" spans="1:39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155.05000000000001</v>
      </c>
      <c r="AE5095">
        <f>MIS[[#This Row],[OrderAverageTradedPrice]]*MIS[[#This Row],[OrderQuantity]]</f>
        <v>128973.74999999984</v>
      </c>
      <c r="AF5095">
        <f>MIS[[#This Row],[LTP]]*MIS[[#This Row],[OrderQuantity]]</f>
        <v>127916.25000000001</v>
      </c>
      <c r="AG5095">
        <f>IF(MIS[[#This Row],[OrderSide]]="SELL",MIS[[#This Row],[VALUE]]-MIS[[#This Row],[LIVE_VALUE]],MIS[[#This Row],[LIVE_VALUE]]-MIS[[#This Row],[VALUE]])</f>
        <v>1057.4999999998254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NIFTY2552225000PE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  <c r="AL5095" t="str">
        <f>MIS[[#This Row],[Broker]]</f>
        <v>AR</v>
      </c>
      <c r="AM5095" t="str">
        <f>MIS[[#This Row],[ClientID]]</f>
        <v>JPF1S132</v>
      </c>
    </row>
    <row r="5096" spans="1:39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155.05000000000001</v>
      </c>
      <c r="AE5096">
        <f>MIS[[#This Row],[OrderAverageTradedPrice]]*MIS[[#This Row],[OrderQuantity]]</f>
        <v>11756.25</v>
      </c>
      <c r="AF5096">
        <f>MIS[[#This Row],[LTP]]*MIS[[#This Row],[OrderQuantity]]</f>
        <v>11628.75</v>
      </c>
      <c r="AG5096">
        <f>IF(MIS[[#This Row],[OrderSide]]="SELL",MIS[[#This Row],[VALUE]]-MIS[[#This Row],[LIVE_VALUE]],MIS[[#This Row],[LIVE_VALUE]]-MIS[[#This Row],[VALUE]])</f>
        <v>127.5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NIFTY2552225000PE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  <c r="AL5096" t="str">
        <f>MIS[[#This Row],[Broker]]</f>
        <v>AR</v>
      </c>
      <c r="AM5096" t="str">
        <f>MIS[[#This Row],[ClientID]]</f>
        <v>JPF1S213</v>
      </c>
    </row>
    <row r="5097" spans="1:39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155.05000000000001</v>
      </c>
      <c r="AE5097">
        <f>MIS[[#This Row],[OrderAverageTradedPrice]]*MIS[[#This Row],[OrderQuantity]]</f>
        <v>117375</v>
      </c>
      <c r="AF5097">
        <f>MIS[[#This Row],[LTP]]*MIS[[#This Row],[OrderQuantity]]</f>
        <v>116287.50000000001</v>
      </c>
      <c r="AG5097">
        <f>IF(MIS[[#This Row],[OrderSide]]="SELL",MIS[[#This Row],[VALUE]]-MIS[[#This Row],[LIVE_VALUE]],MIS[[#This Row],[LIVE_VALUE]]-MIS[[#This Row],[VALUE]])</f>
        <v>1087.4999999999854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NIFTY2552225000PE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  <c r="AL5097" t="str">
        <f>MIS[[#This Row],[Broker]]</f>
        <v>AR</v>
      </c>
      <c r="AM5097" t="str">
        <f>MIS[[#This Row],[ClientID]]</f>
        <v>JPF1S215</v>
      </c>
    </row>
    <row r="5098" spans="1:39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155.05000000000001</v>
      </c>
      <c r="AE5098">
        <f>MIS[[#This Row],[OrderAverageTradedPrice]]*MIS[[#This Row],[OrderQuantity]]</f>
        <v>23490</v>
      </c>
      <c r="AF5098">
        <f>MIS[[#This Row],[LTP]]*MIS[[#This Row],[OrderQuantity]]</f>
        <v>23257.5</v>
      </c>
      <c r="AG5098">
        <f>IF(MIS[[#This Row],[OrderSide]]="SELL",MIS[[#This Row],[VALUE]]-MIS[[#This Row],[LIVE_VALUE]],MIS[[#This Row],[LIVE_VALUE]]-MIS[[#This Row],[VALUE]])</f>
        <v>232.5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NIFTY2552225000PE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  <c r="AL5098" t="str">
        <f>MIS[[#This Row],[Broker]]</f>
        <v>AR</v>
      </c>
      <c r="AM5098" t="str">
        <f>MIS[[#This Row],[ClientID]]</f>
        <v>JPF1S217</v>
      </c>
    </row>
    <row r="5099" spans="1:39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155.05000000000001</v>
      </c>
      <c r="AE5099">
        <f>MIS[[#This Row],[OrderAverageTradedPrice]]*MIS[[#This Row],[OrderQuantity]]</f>
        <v>70537.5</v>
      </c>
      <c r="AF5099">
        <f>MIS[[#This Row],[LTP]]*MIS[[#This Row],[OrderQuantity]]</f>
        <v>69772.5</v>
      </c>
      <c r="AG5099">
        <f>IF(MIS[[#This Row],[OrderSide]]="SELL",MIS[[#This Row],[VALUE]]-MIS[[#This Row],[LIVE_VALUE]],MIS[[#This Row],[LIVE_VALUE]]-MIS[[#This Row],[VALUE]])</f>
        <v>765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NIFTY2552225000PE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  <c r="AL5099" t="str">
        <f>MIS[[#This Row],[Broker]]</f>
        <v>AR</v>
      </c>
      <c r="AM5099" t="str">
        <f>MIS[[#This Row],[ClientID]]</f>
        <v>JPF1V110</v>
      </c>
    </row>
    <row r="5100" spans="1:39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155.05000000000001</v>
      </c>
      <c r="AE5100">
        <f>MIS[[#This Row],[OrderAverageTradedPrice]]*MIS[[#This Row],[OrderQuantity]]</f>
        <v>11722.5</v>
      </c>
      <c r="AF5100">
        <f>MIS[[#This Row],[LTP]]*MIS[[#This Row],[OrderQuantity]]</f>
        <v>11628.75</v>
      </c>
      <c r="AG5100">
        <f>IF(MIS[[#This Row],[OrderSide]]="SELL",MIS[[#This Row],[VALUE]]-MIS[[#This Row],[LIVE_VALUE]],MIS[[#This Row],[LIVE_VALUE]]-MIS[[#This Row],[VALUE]])</f>
        <v>93.75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NIFTY2552225000PE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  <c r="AL5100" t="str">
        <f>MIS[[#This Row],[Broker]]</f>
        <v>AR</v>
      </c>
      <c r="AM5100" t="str">
        <f>MIS[[#This Row],[ClientID]]</f>
        <v>JPF1V163</v>
      </c>
    </row>
    <row r="5101" spans="1:39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155.05000000000001</v>
      </c>
      <c r="AE5101">
        <f>MIS[[#This Row],[OrderAverageTradedPrice]]*MIS[[#This Row],[OrderQuantity]]</f>
        <v>58713.75</v>
      </c>
      <c r="AF5101">
        <f>MIS[[#This Row],[LTP]]*MIS[[#This Row],[OrderQuantity]]</f>
        <v>58143.750000000007</v>
      </c>
      <c r="AG5101">
        <f>IF(MIS[[#This Row],[OrderSide]]="SELL",MIS[[#This Row],[VALUE]]-MIS[[#This Row],[LIVE_VALUE]],MIS[[#This Row],[LIVE_VALUE]]-MIS[[#This Row],[VALUE]])</f>
        <v>569.99999999999272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NIFTY2552225000PE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  <c r="AL5101" t="str">
        <f>MIS[[#This Row],[Broker]]</f>
        <v>AR</v>
      </c>
      <c r="AM5101" t="str">
        <f>MIS[[#This Row],[ClientID]]</f>
        <v>JPS7A101</v>
      </c>
    </row>
    <row r="5102" spans="1:39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155.05000000000001</v>
      </c>
      <c r="AE5102">
        <f>MIS[[#This Row],[OrderAverageTradedPrice]]*MIS[[#This Row],[OrderQuantity]]</f>
        <v>175781.25</v>
      </c>
      <c r="AF5102">
        <f>MIS[[#This Row],[LTP]]*MIS[[#This Row],[OrderQuantity]]</f>
        <v>174431.25</v>
      </c>
      <c r="AG5102">
        <f>IF(MIS[[#This Row],[OrderSide]]="SELL",MIS[[#This Row],[VALUE]]-MIS[[#This Row],[LIVE_VALUE]],MIS[[#This Row],[LIVE_VALUE]]-MIS[[#This Row],[VALUE]])</f>
        <v>1350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NIFTY2552225000PE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  <c r="AL5102" t="str">
        <f>MIS[[#This Row],[Broker]]</f>
        <v>JAINAM</v>
      </c>
      <c r="AM5102" t="str">
        <f>MIS[[#This Row],[ClientID]]</f>
        <v>DLL14013</v>
      </c>
    </row>
    <row r="5103" spans="1:39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155.05000000000001</v>
      </c>
      <c r="AE5103">
        <f>MIS[[#This Row],[OrderAverageTradedPrice]]*MIS[[#This Row],[OrderQuantity]]</f>
        <v>46905</v>
      </c>
      <c r="AF5103">
        <f>MIS[[#This Row],[LTP]]*MIS[[#This Row],[OrderQuantity]]</f>
        <v>46515</v>
      </c>
      <c r="AG5103">
        <f>IF(MIS[[#This Row],[OrderSide]]="SELL",MIS[[#This Row],[VALUE]]-MIS[[#This Row],[LIVE_VALUE]],MIS[[#This Row],[LIVE_VALUE]]-MIS[[#This Row],[VALUE]])</f>
        <v>390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NIFTY2552225000PE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  <c r="AL5103" t="str">
        <f>MIS[[#This Row],[Broker]]</f>
        <v>TGL</v>
      </c>
      <c r="AM5103" t="str">
        <f>MIS[[#This Row],[ClientID]]</f>
        <v>TGL05</v>
      </c>
    </row>
    <row r="5104" spans="1:39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155.05000000000001</v>
      </c>
      <c r="AE5104">
        <f>MIS[[#This Row],[OrderAverageTradedPrice]]*MIS[[#This Row],[OrderQuantity]]</f>
        <v>164156.24999999927</v>
      </c>
      <c r="AF5104">
        <f>MIS[[#This Row],[LTP]]*MIS[[#This Row],[OrderQuantity]]</f>
        <v>162802.5</v>
      </c>
      <c r="AG5104">
        <f>IF(MIS[[#This Row],[OrderSide]]="SELL",MIS[[#This Row],[VALUE]]-MIS[[#This Row],[LIVE_VALUE]],MIS[[#This Row],[LIVE_VALUE]]-MIS[[#This Row],[VALUE]])</f>
        <v>1353.7499999992724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NIFTY2552225000PE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  <c r="AL5104" t="str">
        <f>MIS[[#This Row],[Broker]]</f>
        <v>AR</v>
      </c>
      <c r="AM5104" t="str">
        <f>MIS[[#This Row],[ClientID]]</f>
        <v>GKOHN3R110</v>
      </c>
    </row>
    <row r="5105" spans="1:39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155.05000000000001</v>
      </c>
      <c r="AE5105">
        <f>MIS[[#This Row],[OrderAverageTradedPrice]]*MIS[[#This Row],[OrderQuantity]]</f>
        <v>46755</v>
      </c>
      <c r="AF5105">
        <f>MIS[[#This Row],[LTP]]*MIS[[#This Row],[OrderQuantity]]</f>
        <v>46515</v>
      </c>
      <c r="AG5105">
        <f>IF(MIS[[#This Row],[OrderSide]]="SELL",MIS[[#This Row],[VALUE]]-MIS[[#This Row],[LIVE_VALUE]],MIS[[#This Row],[LIVE_VALUE]]-MIS[[#This Row],[VALUE]])</f>
        <v>240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NIFTY2552225000PE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  <c r="AL5105" t="str">
        <f>MIS[[#This Row],[Broker]]</f>
        <v>AR</v>
      </c>
      <c r="AM5105" t="str">
        <f>MIS[[#This Row],[ClientID]]</f>
        <v>JPF1A119</v>
      </c>
    </row>
    <row r="5106" spans="1:39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155.05000000000001</v>
      </c>
      <c r="AE5106">
        <f>MIS[[#This Row],[OrderAverageTradedPrice]]*MIS[[#This Row],[OrderQuantity]]</f>
        <v>70245</v>
      </c>
      <c r="AF5106">
        <f>MIS[[#This Row],[LTP]]*MIS[[#This Row],[OrderQuantity]]</f>
        <v>69772.5</v>
      </c>
      <c r="AG5106">
        <f>IF(MIS[[#This Row],[OrderSide]]="SELL",MIS[[#This Row],[VALUE]]-MIS[[#This Row],[LIVE_VALUE]],MIS[[#This Row],[LIVE_VALUE]]-MIS[[#This Row],[VALUE]])</f>
        <v>472.5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NIFTY2552225000PE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  <c r="AL5106" t="str">
        <f>MIS[[#This Row],[Broker]]</f>
        <v>AR</v>
      </c>
      <c r="AM5106" t="str">
        <f>MIS[[#This Row],[ClientID]]</f>
        <v>JPF1A195</v>
      </c>
    </row>
    <row r="5107" spans="1:39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155.05000000000001</v>
      </c>
      <c r="AE5107">
        <f>MIS[[#This Row],[OrderAverageTradedPrice]]*MIS[[#This Row],[OrderQuantity]]</f>
        <v>11741.25</v>
      </c>
      <c r="AF5107">
        <f>MIS[[#This Row],[LTP]]*MIS[[#This Row],[OrderQuantity]]</f>
        <v>11628.75</v>
      </c>
      <c r="AG5107">
        <f>IF(MIS[[#This Row],[OrderSide]]="SELL",MIS[[#This Row],[VALUE]]-MIS[[#This Row],[LIVE_VALUE]],MIS[[#This Row],[LIVE_VALUE]]-MIS[[#This Row],[VALUE]])</f>
        <v>112.5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NIFTY2552225000PE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  <c r="AL5107" t="str">
        <f>MIS[[#This Row],[Broker]]</f>
        <v>AR</v>
      </c>
      <c r="AM5107" t="str">
        <f>MIS[[#This Row],[ClientID]]</f>
        <v>JPF1A206</v>
      </c>
    </row>
    <row r="5108" spans="1:39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155.05000000000001</v>
      </c>
      <c r="AE5108">
        <f>MIS[[#This Row],[OrderAverageTradedPrice]]*MIS[[#This Row],[OrderQuantity]]</f>
        <v>46777.5</v>
      </c>
      <c r="AF5108">
        <f>MIS[[#This Row],[LTP]]*MIS[[#This Row],[OrderQuantity]]</f>
        <v>46515</v>
      </c>
      <c r="AG5108">
        <f>IF(MIS[[#This Row],[OrderSide]]="SELL",MIS[[#This Row],[VALUE]]-MIS[[#This Row],[LIVE_VALUE]],MIS[[#This Row],[LIVE_VALUE]]-MIS[[#This Row],[VALUE]])</f>
        <v>262.5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NIFTY2552225000PE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  <c r="AL5108" t="str">
        <f>MIS[[#This Row],[Broker]]</f>
        <v>AR</v>
      </c>
      <c r="AM5108" t="str">
        <f>MIS[[#This Row],[ClientID]]</f>
        <v>JPF1A229</v>
      </c>
    </row>
    <row r="5109" spans="1:39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155.05000000000001</v>
      </c>
      <c r="AE5109">
        <f>MIS[[#This Row],[OrderAverageTradedPrice]]*MIS[[#This Row],[OrderQuantity]]</f>
        <v>81952.5</v>
      </c>
      <c r="AF5109">
        <f>MIS[[#This Row],[LTP]]*MIS[[#This Row],[OrderQuantity]]</f>
        <v>81401.25</v>
      </c>
      <c r="AG5109">
        <f>IF(MIS[[#This Row],[OrderSide]]="SELL",MIS[[#This Row],[VALUE]]-MIS[[#This Row],[LIVE_VALUE]],MIS[[#This Row],[LIVE_VALUE]]-MIS[[#This Row],[VALUE]])</f>
        <v>551.25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NIFTY2552225000PE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  <c r="AL5109" t="str">
        <f>MIS[[#This Row],[Broker]]</f>
        <v>AR</v>
      </c>
      <c r="AM5109" t="str">
        <f>MIS[[#This Row],[ClientID]]</f>
        <v>JPF1C156</v>
      </c>
    </row>
    <row r="5110" spans="1:39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155.05000000000001</v>
      </c>
      <c r="AE5110">
        <f>MIS[[#This Row],[OrderAverageTradedPrice]]*MIS[[#This Row],[OrderQuantity]]</f>
        <v>23516.25</v>
      </c>
      <c r="AF5110">
        <f>MIS[[#This Row],[LTP]]*MIS[[#This Row],[OrderQuantity]]</f>
        <v>23257.5</v>
      </c>
      <c r="AG5110">
        <f>IF(MIS[[#This Row],[OrderSide]]="SELL",MIS[[#This Row],[VALUE]]-MIS[[#This Row],[LIVE_VALUE]],MIS[[#This Row],[LIVE_VALUE]]-MIS[[#This Row],[VALUE]])</f>
        <v>258.75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NIFTY2552225000PE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  <c r="AL5110" t="str">
        <f>MIS[[#This Row],[Broker]]</f>
        <v>AR</v>
      </c>
      <c r="AM5110" t="str">
        <f>MIS[[#This Row],[ClientID]]</f>
        <v>JPF1D107</v>
      </c>
    </row>
    <row r="5111" spans="1:39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155.05000000000001</v>
      </c>
      <c r="AE5111">
        <f>MIS[[#This Row],[OrderAverageTradedPrice]]*MIS[[#This Row],[OrderQuantity]]</f>
        <v>11707.5</v>
      </c>
      <c r="AF5111">
        <f>MIS[[#This Row],[LTP]]*MIS[[#This Row],[OrderQuantity]]</f>
        <v>11628.75</v>
      </c>
      <c r="AG5111">
        <f>IF(MIS[[#This Row],[OrderSide]]="SELL",MIS[[#This Row],[VALUE]]-MIS[[#This Row],[LIVE_VALUE]],MIS[[#This Row],[LIVE_VALUE]]-MIS[[#This Row],[VALUE]])</f>
        <v>78.75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NIFTY2552225000PE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  <c r="AL5111" t="str">
        <f>MIS[[#This Row],[Broker]]</f>
        <v>AR</v>
      </c>
      <c r="AM5111" t="str">
        <f>MIS[[#This Row],[ClientID]]</f>
        <v>JPF1D166</v>
      </c>
    </row>
    <row r="5112" spans="1:39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155.05000000000001</v>
      </c>
      <c r="AE5112">
        <f>MIS[[#This Row],[OrderAverageTradedPrice]]*MIS[[#This Row],[OrderQuantity]]</f>
        <v>82278.749999999694</v>
      </c>
      <c r="AF5112">
        <f>MIS[[#This Row],[LTP]]*MIS[[#This Row],[OrderQuantity]]</f>
        <v>81401.25</v>
      </c>
      <c r="AG5112">
        <f>IF(MIS[[#This Row],[OrderSide]]="SELL",MIS[[#This Row],[VALUE]]-MIS[[#This Row],[LIVE_VALUE]],MIS[[#This Row],[LIVE_VALUE]]-MIS[[#This Row],[VALUE]])</f>
        <v>877.49999999969441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NIFTY2552225000PE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  <c r="AL5112" t="str">
        <f>MIS[[#This Row],[Broker]]</f>
        <v>AR</v>
      </c>
      <c r="AM5112" t="str">
        <f>MIS[[#This Row],[ClientID]]</f>
        <v>JPF1H158</v>
      </c>
    </row>
    <row r="5113" spans="1:39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155.05000000000001</v>
      </c>
      <c r="AE5113">
        <f>MIS[[#This Row],[OrderAverageTradedPrice]]*MIS[[#This Row],[OrderQuantity]]</f>
        <v>11718.75</v>
      </c>
      <c r="AF5113">
        <f>MIS[[#This Row],[LTP]]*MIS[[#This Row],[OrderQuantity]]</f>
        <v>11628.75</v>
      </c>
      <c r="AG5113">
        <f>IF(MIS[[#This Row],[OrderSide]]="SELL",MIS[[#This Row],[VALUE]]-MIS[[#This Row],[LIVE_VALUE]],MIS[[#This Row],[LIVE_VALUE]]-MIS[[#This Row],[VALUE]])</f>
        <v>90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NIFTY2552225000PE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  <c r="AL5113" t="str">
        <f>MIS[[#This Row],[Broker]]</f>
        <v>AR</v>
      </c>
      <c r="AM5113" t="str">
        <f>MIS[[#This Row],[ClientID]]</f>
        <v>JPF1J101</v>
      </c>
    </row>
    <row r="5114" spans="1:39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155.05000000000001</v>
      </c>
      <c r="AE5114">
        <f>MIS[[#This Row],[OrderAverageTradedPrice]]*MIS[[#This Row],[OrderQuantity]]</f>
        <v>23430</v>
      </c>
      <c r="AF5114">
        <f>MIS[[#This Row],[LTP]]*MIS[[#This Row],[OrderQuantity]]</f>
        <v>23257.5</v>
      </c>
      <c r="AG5114">
        <f>IF(MIS[[#This Row],[OrderSide]]="SELL",MIS[[#This Row],[VALUE]]-MIS[[#This Row],[LIVE_VALUE]],MIS[[#This Row],[LIVE_VALUE]]-MIS[[#This Row],[VALUE]])</f>
        <v>172.5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NIFTY2552225000PE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  <c r="AL5114" t="str">
        <f>MIS[[#This Row],[Broker]]</f>
        <v>AR</v>
      </c>
      <c r="AM5114" t="str">
        <f>MIS[[#This Row],[ClientID]]</f>
        <v>JPF1M118</v>
      </c>
    </row>
    <row r="5115" spans="1:39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155.05000000000001</v>
      </c>
      <c r="AE5115">
        <f>MIS[[#This Row],[OrderAverageTradedPrice]]*MIS[[#This Row],[OrderQuantity]]</f>
        <v>70297.499999999694</v>
      </c>
      <c r="AF5115">
        <f>MIS[[#This Row],[LTP]]*MIS[[#This Row],[OrderQuantity]]</f>
        <v>69772.5</v>
      </c>
      <c r="AG5115">
        <f>IF(MIS[[#This Row],[OrderSide]]="SELL",MIS[[#This Row],[VALUE]]-MIS[[#This Row],[LIVE_VALUE]],MIS[[#This Row],[LIVE_VALUE]]-MIS[[#This Row],[VALUE]])</f>
        <v>524.99999999969441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NIFTY2552225000PE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  <c r="AL5115" t="str">
        <f>MIS[[#This Row],[Broker]]</f>
        <v>AR</v>
      </c>
      <c r="AM5115" t="str">
        <f>MIS[[#This Row],[ClientID]]</f>
        <v>JPF1N112</v>
      </c>
    </row>
    <row r="5116" spans="1:39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155.05000000000001</v>
      </c>
      <c r="AE5116">
        <f>MIS[[#This Row],[OrderAverageTradedPrice]]*MIS[[#This Row],[OrderQuantity]]</f>
        <v>23430</v>
      </c>
      <c r="AF5116">
        <f>MIS[[#This Row],[LTP]]*MIS[[#This Row],[OrderQuantity]]</f>
        <v>23257.5</v>
      </c>
      <c r="AG5116">
        <f>IF(MIS[[#This Row],[OrderSide]]="SELL",MIS[[#This Row],[VALUE]]-MIS[[#This Row],[LIVE_VALUE]],MIS[[#This Row],[LIVE_VALUE]]-MIS[[#This Row],[VALUE]])</f>
        <v>172.5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NIFTY2552225000PE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  <c r="AL5116" t="str">
        <f>MIS[[#This Row],[Broker]]</f>
        <v>AR</v>
      </c>
      <c r="AM5116" t="str">
        <f>MIS[[#This Row],[ClientID]]</f>
        <v>JPF1N173</v>
      </c>
    </row>
    <row r="5117" spans="1:39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155.05000000000001</v>
      </c>
      <c r="AE5117">
        <f>MIS[[#This Row],[OrderAverageTradedPrice]]*MIS[[#This Row],[OrderQuantity]]</f>
        <v>23400</v>
      </c>
      <c r="AF5117">
        <f>MIS[[#This Row],[LTP]]*MIS[[#This Row],[OrderQuantity]]</f>
        <v>23257.5</v>
      </c>
      <c r="AG5117">
        <f>IF(MIS[[#This Row],[OrderSide]]="SELL",MIS[[#This Row],[VALUE]]-MIS[[#This Row],[LIVE_VALUE]],MIS[[#This Row],[LIVE_VALUE]]-MIS[[#This Row],[VALUE]])</f>
        <v>142.5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NIFTY2552225000PE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  <c r="AL5117" t="str">
        <f>MIS[[#This Row],[Broker]]</f>
        <v>AR</v>
      </c>
      <c r="AM5117" t="str">
        <f>MIS[[#This Row],[ClientID]]</f>
        <v>JPF1P111</v>
      </c>
    </row>
    <row r="5118" spans="1:39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155.05000000000001</v>
      </c>
      <c r="AE5118">
        <f>MIS[[#This Row],[OrderAverageTradedPrice]]*MIS[[#This Row],[OrderQuantity]]</f>
        <v>70278.75</v>
      </c>
      <c r="AF5118">
        <f>MIS[[#This Row],[LTP]]*MIS[[#This Row],[OrderQuantity]]</f>
        <v>69772.5</v>
      </c>
      <c r="AG5118">
        <f>IF(MIS[[#This Row],[OrderSide]]="SELL",MIS[[#This Row],[VALUE]]-MIS[[#This Row],[LIVE_VALUE]],MIS[[#This Row],[LIVE_VALUE]]-MIS[[#This Row],[VALUE]])</f>
        <v>506.25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NIFTY2552225000PE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  <c r="AL5118" t="str">
        <f>MIS[[#This Row],[Broker]]</f>
        <v>AR</v>
      </c>
      <c r="AM5118" t="str">
        <f>MIS[[#This Row],[ClientID]]</f>
        <v>JPF1P164</v>
      </c>
    </row>
    <row r="5119" spans="1:39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155.05000000000001</v>
      </c>
      <c r="AE5119">
        <f>MIS[[#This Row],[OrderAverageTradedPrice]]*MIS[[#This Row],[OrderQuantity]]</f>
        <v>11756.25</v>
      </c>
      <c r="AF5119">
        <f>MIS[[#This Row],[LTP]]*MIS[[#This Row],[OrderQuantity]]</f>
        <v>11628.75</v>
      </c>
      <c r="AG5119">
        <f>IF(MIS[[#This Row],[OrderSide]]="SELL",MIS[[#This Row],[VALUE]]-MIS[[#This Row],[LIVE_VALUE]],MIS[[#This Row],[LIVE_VALUE]]-MIS[[#This Row],[VALUE]])</f>
        <v>127.5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NIFTY2552225000PE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  <c r="AL5119" t="str">
        <f>MIS[[#This Row],[Broker]]</f>
        <v>AR</v>
      </c>
      <c r="AM5119" t="str">
        <f>MIS[[#This Row],[ClientID]]</f>
        <v>JPF1R134</v>
      </c>
    </row>
    <row r="5120" spans="1:39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155.05000000000001</v>
      </c>
      <c r="AE5120">
        <f>MIS[[#This Row],[OrderAverageTradedPrice]]*MIS[[#This Row],[OrderQuantity]]</f>
        <v>35100</v>
      </c>
      <c r="AF5120">
        <f>MIS[[#This Row],[LTP]]*MIS[[#This Row],[OrderQuantity]]</f>
        <v>34886.25</v>
      </c>
      <c r="AG5120">
        <f>IF(MIS[[#This Row],[OrderSide]]="SELL",MIS[[#This Row],[VALUE]]-MIS[[#This Row],[LIVE_VALUE]],MIS[[#This Row],[LIVE_VALUE]]-MIS[[#This Row],[VALUE]])</f>
        <v>213.75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NIFTY2552225000PE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  <c r="AL5120" t="str">
        <f>MIS[[#This Row],[Broker]]</f>
        <v>AR</v>
      </c>
      <c r="AM5120" t="str">
        <f>MIS[[#This Row],[ClientID]]</f>
        <v>JPF1R199</v>
      </c>
    </row>
    <row r="5121" spans="1:39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155.05000000000001</v>
      </c>
      <c r="AE5121">
        <f>MIS[[#This Row],[OrderAverageTradedPrice]]*MIS[[#This Row],[OrderQuantity]]</f>
        <v>11700</v>
      </c>
      <c r="AF5121">
        <f>MIS[[#This Row],[LTP]]*MIS[[#This Row],[OrderQuantity]]</f>
        <v>11628.75</v>
      </c>
      <c r="AG5121">
        <f>IF(MIS[[#This Row],[OrderSide]]="SELL",MIS[[#This Row],[VALUE]]-MIS[[#This Row],[LIVE_VALUE]],MIS[[#This Row],[LIVE_VALUE]]-MIS[[#This Row],[VALUE]])</f>
        <v>71.25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NIFTY2552225000PE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  <c r="AL5121" t="str">
        <f>MIS[[#This Row],[Broker]]</f>
        <v>AR</v>
      </c>
      <c r="AM5121" t="str">
        <f>MIS[[#This Row],[ClientID]]</f>
        <v>JPF1S210</v>
      </c>
    </row>
    <row r="5122" spans="1:39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155.05000000000001</v>
      </c>
      <c r="AE5122">
        <f>MIS[[#This Row],[OrderAverageTradedPrice]]*MIS[[#This Row],[OrderQuantity]]</f>
        <v>23415</v>
      </c>
      <c r="AF5122">
        <f>MIS[[#This Row],[LTP]]*MIS[[#This Row],[OrderQuantity]]</f>
        <v>23257.5</v>
      </c>
      <c r="AG5122">
        <f>IF(MIS[[#This Row],[OrderSide]]="SELL",MIS[[#This Row],[VALUE]]-MIS[[#This Row],[LIVE_VALUE]],MIS[[#This Row],[LIVE_VALUE]]-MIS[[#This Row],[VALUE]])</f>
        <v>157.5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NIFTY2552225000PE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  <c r="AL5122" t="str">
        <f>MIS[[#This Row],[Broker]]</f>
        <v>AR</v>
      </c>
      <c r="AM5122" t="str">
        <f>MIS[[#This Row],[ClientID]]</f>
        <v>JPF1S218</v>
      </c>
    </row>
    <row r="5123" spans="1:39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155.05000000000001</v>
      </c>
      <c r="AE5123">
        <f>MIS[[#This Row],[OrderAverageTradedPrice]]*MIS[[#This Row],[OrderQuantity]]</f>
        <v>23385</v>
      </c>
      <c r="AF5123">
        <f>MIS[[#This Row],[LTP]]*MIS[[#This Row],[OrderQuantity]]</f>
        <v>23257.5</v>
      </c>
      <c r="AG5123">
        <f>IF(MIS[[#This Row],[OrderSide]]="SELL",MIS[[#This Row],[VALUE]]-MIS[[#This Row],[LIVE_VALUE]],MIS[[#This Row],[LIVE_VALUE]]-MIS[[#This Row],[VALUE]])</f>
        <v>127.5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NIFTY2552225000PE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  <c r="AL5123" t="str">
        <f>MIS[[#This Row],[Broker]]</f>
        <v>AR</v>
      </c>
      <c r="AM5123" t="str">
        <f>MIS[[#This Row],[ClientID]]</f>
        <v>JPF1V164</v>
      </c>
    </row>
    <row r="5124" spans="1:39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155.05000000000001</v>
      </c>
      <c r="AE5124">
        <f>MIS[[#This Row],[OrderAverageTradedPrice]]*MIS[[#This Row],[OrderQuantity]]</f>
        <v>35167.5</v>
      </c>
      <c r="AF5124">
        <f>MIS[[#This Row],[LTP]]*MIS[[#This Row],[OrderQuantity]]</f>
        <v>34886.25</v>
      </c>
      <c r="AG5124">
        <f>IF(MIS[[#This Row],[OrderSide]]="SELL",MIS[[#This Row],[VALUE]]-MIS[[#This Row],[LIVE_VALUE]],MIS[[#This Row],[LIVE_VALUE]]-MIS[[#This Row],[VALUE]])</f>
        <v>281.25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NIFTY2552225000PE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  <c r="AL5124" t="str">
        <f>MIS[[#This Row],[Broker]]</f>
        <v>AR</v>
      </c>
      <c r="AM5124" t="str">
        <f>MIS[[#This Row],[ClientID]]</f>
        <v>JPP032</v>
      </c>
    </row>
    <row r="5125" spans="1:39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155.05000000000001</v>
      </c>
      <c r="AE5125">
        <f>MIS[[#This Row],[OrderAverageTradedPrice]]*MIS[[#This Row],[OrderQuantity]]</f>
        <v>58586.249999999993</v>
      </c>
      <c r="AF5125">
        <f>MIS[[#This Row],[LTP]]*MIS[[#This Row],[OrderQuantity]]</f>
        <v>58143.750000000007</v>
      </c>
      <c r="AG5125">
        <f>IF(MIS[[#This Row],[OrderSide]]="SELL",MIS[[#This Row],[VALUE]]-MIS[[#This Row],[LIVE_VALUE]],MIS[[#This Row],[LIVE_VALUE]]-MIS[[#This Row],[VALUE]])</f>
        <v>442.49999999998545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NIFTY2552225000PE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  <c r="AL5125" t="str">
        <f>MIS[[#This Row],[Broker]]</f>
        <v>AR</v>
      </c>
      <c r="AM5125" t="str">
        <f>MIS[[#This Row],[ClientID]]</f>
        <v>JPS10M103</v>
      </c>
    </row>
    <row r="5126" spans="1:39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155.05000000000001</v>
      </c>
      <c r="AE5126">
        <f>MIS[[#This Row],[OrderAverageTradedPrice]]*MIS[[#This Row],[OrderQuantity]]</f>
        <v>11715</v>
      </c>
      <c r="AF5126">
        <f>MIS[[#This Row],[LTP]]*MIS[[#This Row],[OrderQuantity]]</f>
        <v>11628.75</v>
      </c>
      <c r="AG5126">
        <f>IF(MIS[[#This Row],[OrderSide]]="SELL",MIS[[#This Row],[VALUE]]-MIS[[#This Row],[LIVE_VALUE]],MIS[[#This Row],[LIVE_VALUE]]-MIS[[#This Row],[VALUE]])</f>
        <v>86.25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NIFTY2552225000PE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  <c r="AL5126" t="str">
        <f>MIS[[#This Row],[Broker]]</f>
        <v>AR</v>
      </c>
      <c r="AM5126" t="str">
        <f>MIS[[#This Row],[ClientID]]</f>
        <v>JPS7N102</v>
      </c>
    </row>
    <row r="5127" spans="1:39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155.05000000000001</v>
      </c>
      <c r="AE5127">
        <f>MIS[[#This Row],[OrderAverageTradedPrice]]*MIS[[#This Row],[OrderQuantity]]</f>
        <v>82057.5</v>
      </c>
      <c r="AF5127">
        <f>MIS[[#This Row],[LTP]]*MIS[[#This Row],[OrderQuantity]]</f>
        <v>81401.25</v>
      </c>
      <c r="AG5127">
        <f>IF(MIS[[#This Row],[OrderSide]]="SELL",MIS[[#This Row],[VALUE]]-MIS[[#This Row],[LIVE_VALUE]],MIS[[#This Row],[LIVE_VALUE]]-MIS[[#This Row],[VALUE]])</f>
        <v>656.25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NIFTY2552225000PE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  <c r="AL5127" t="str">
        <f>MIS[[#This Row],[Broker]]</f>
        <v>JAINAM3001</v>
      </c>
      <c r="AM5127" t="str">
        <f>MIS[[#This Row],[ClientID]]</f>
        <v>DLL13461</v>
      </c>
    </row>
    <row r="5128" spans="1:39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155.05000000000001</v>
      </c>
      <c r="AE5128">
        <f>MIS[[#This Row],[OrderAverageTradedPrice]]*MIS[[#This Row],[OrderQuantity]]</f>
        <v>281088.74999999884</v>
      </c>
      <c r="AF5128">
        <f>MIS[[#This Row],[LTP]]*MIS[[#This Row],[OrderQuantity]]</f>
        <v>279090</v>
      </c>
      <c r="AG5128">
        <f>IF(MIS[[#This Row],[OrderSide]]="SELL",MIS[[#This Row],[VALUE]]-MIS[[#This Row],[LIVE_VALUE]],MIS[[#This Row],[LIVE_VALUE]]-MIS[[#This Row],[VALUE]])</f>
        <v>1998.7499999988358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NIFTY2552225000PE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  <c r="AL5128" t="str">
        <f>MIS[[#This Row],[Broker]]</f>
        <v>JAINAM3001</v>
      </c>
      <c r="AM5128" t="str">
        <f>MIS[[#This Row],[ClientID]]</f>
        <v>MITH675</v>
      </c>
    </row>
    <row r="5129" spans="1:39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155.05000000000001</v>
      </c>
      <c r="AE5129">
        <f>MIS[[#This Row],[OrderAverageTradedPrice]]*MIS[[#This Row],[OrderQuantity]]</f>
        <v>140583.74999999939</v>
      </c>
      <c r="AF5129">
        <f>MIS[[#This Row],[LTP]]*MIS[[#This Row],[OrderQuantity]]</f>
        <v>139545</v>
      </c>
      <c r="AG5129">
        <f>IF(MIS[[#This Row],[OrderSide]]="SELL",MIS[[#This Row],[VALUE]]-MIS[[#This Row],[LIVE_VALUE]],MIS[[#This Row],[LIVE_VALUE]]-MIS[[#This Row],[VALUE]])</f>
        <v>1038.7499999993888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NIFTY2552225000PE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  <c r="AL5129" t="str">
        <f>MIS[[#This Row],[Broker]]</f>
        <v>JAINAM3001</v>
      </c>
      <c r="AM5129" t="str">
        <f>MIS[[#This Row],[ClientID]]</f>
        <v>MITH675</v>
      </c>
    </row>
    <row r="5130" spans="1:39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155.05000000000001</v>
      </c>
      <c r="AE5130">
        <f>MIS[[#This Row],[OrderAverageTradedPrice]]*MIS[[#This Row],[OrderQuantity]]</f>
        <v>23403.75</v>
      </c>
      <c r="AF5130">
        <f>MIS[[#This Row],[LTP]]*MIS[[#This Row],[OrderQuantity]]</f>
        <v>23257.5</v>
      </c>
      <c r="AG5130">
        <f>IF(MIS[[#This Row],[OrderSide]]="SELL",MIS[[#This Row],[VALUE]]-MIS[[#This Row],[LIVE_VALUE]],MIS[[#This Row],[LIVE_VALUE]]-MIS[[#This Row],[VALUE]])</f>
        <v>146.25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NIFTY2552225000PE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  <c r="AL5130" t="str">
        <f>MIS[[#This Row],[Broker]]</f>
        <v>JAINAM</v>
      </c>
      <c r="AM5130" t="str">
        <f>MIS[[#This Row],[ClientID]]</f>
        <v>MITH442</v>
      </c>
    </row>
    <row r="5131" spans="1:39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155.05000000000001</v>
      </c>
      <c r="AE5131">
        <f>MIS[[#This Row],[OrderAverageTradedPrice]]*MIS[[#This Row],[OrderQuantity]]</f>
        <v>280980</v>
      </c>
      <c r="AF5131">
        <f>MIS[[#This Row],[LTP]]*MIS[[#This Row],[OrderQuantity]]</f>
        <v>279090</v>
      </c>
      <c r="AG5131">
        <f>IF(MIS[[#This Row],[OrderSide]]="SELL",MIS[[#This Row],[VALUE]]-MIS[[#This Row],[LIVE_VALUE]],MIS[[#This Row],[LIVE_VALUE]]-MIS[[#This Row],[VALUE]])</f>
        <v>1890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NIFTY2552225000PE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  <c r="AL5131" t="str">
        <f>MIS[[#This Row],[Broker]]</f>
        <v>MO</v>
      </c>
      <c r="AM5131" t="str">
        <f>MIS[[#This Row],[ClientID]]</f>
        <v>DELD991</v>
      </c>
    </row>
    <row r="5132" spans="1:39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155.05000000000001</v>
      </c>
      <c r="AE5132">
        <f>MIS[[#This Row],[OrderAverageTradedPrice]]*MIS[[#This Row],[OrderQuantity]]</f>
        <v>280874.99999999878</v>
      </c>
      <c r="AF5132">
        <f>MIS[[#This Row],[LTP]]*MIS[[#This Row],[OrderQuantity]]</f>
        <v>279090</v>
      </c>
      <c r="AG5132">
        <f>IF(MIS[[#This Row],[OrderSide]]="SELL",MIS[[#This Row],[VALUE]]-MIS[[#This Row],[LIVE_VALUE]],MIS[[#This Row],[LIVE_VALUE]]-MIS[[#This Row],[VALUE]])</f>
        <v>1784.9999999987776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NIFTY2552225000PE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  <c r="AL5132" t="str">
        <f>MIS[[#This Row],[Broker]]</f>
        <v>MO</v>
      </c>
      <c r="AM5132" t="str">
        <f>MIS[[#This Row],[ClientID]]</f>
        <v>JR0546</v>
      </c>
    </row>
    <row r="5133" spans="1:39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155.05000000000001</v>
      </c>
      <c r="AE5133">
        <f>MIS[[#This Row],[OrderAverageTradedPrice]]*MIS[[#This Row],[OrderQuantity]]</f>
        <v>81911.249999999709</v>
      </c>
      <c r="AF5133">
        <f>MIS[[#This Row],[LTP]]*MIS[[#This Row],[OrderQuantity]]</f>
        <v>81401.25</v>
      </c>
      <c r="AG5133">
        <f>IF(MIS[[#This Row],[OrderSide]]="SELL",MIS[[#This Row],[VALUE]]-MIS[[#This Row],[LIVE_VALUE]],MIS[[#This Row],[LIVE_VALUE]]-MIS[[#This Row],[VALUE]])</f>
        <v>509.99999999970896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NIFTY2552225000PE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  <c r="AL5133" t="str">
        <f>MIS[[#This Row],[Broker]]</f>
        <v>MO</v>
      </c>
      <c r="AM5133" t="str">
        <f>MIS[[#This Row],[ClientID]]</f>
        <v>OMDLAS1203</v>
      </c>
    </row>
    <row r="5134" spans="1:39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155.05000000000001</v>
      </c>
      <c r="AE5134">
        <f>MIS[[#This Row],[OrderAverageTradedPrice]]*MIS[[#This Row],[OrderQuantity]]</f>
        <v>70556.249999999694</v>
      </c>
      <c r="AF5134">
        <f>MIS[[#This Row],[LTP]]*MIS[[#This Row],[OrderQuantity]]</f>
        <v>69772.5</v>
      </c>
      <c r="AG5134">
        <f>IF(MIS[[#This Row],[OrderSide]]="SELL",MIS[[#This Row],[VALUE]]-MIS[[#This Row],[LIVE_VALUE]],MIS[[#This Row],[LIVE_VALUE]]-MIS[[#This Row],[VALUE]])</f>
        <v>783.74999999969441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NIFTY2552225000PE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  <c r="AL5134" t="str">
        <f>MIS[[#This Row],[Broker]]</f>
        <v>MO</v>
      </c>
      <c r="AM5134" t="str">
        <f>MIS[[#This Row],[ClientID]]</f>
        <v>OMDLAS1227</v>
      </c>
    </row>
    <row r="5135" spans="1:39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155.05000000000001</v>
      </c>
      <c r="AE5135">
        <f>MIS[[#This Row],[OrderAverageTradedPrice]]*MIS[[#This Row],[OrderQuantity]]</f>
        <v>70470</v>
      </c>
      <c r="AF5135">
        <f>MIS[[#This Row],[LTP]]*MIS[[#This Row],[OrderQuantity]]</f>
        <v>69772.5</v>
      </c>
      <c r="AG5135">
        <f>IF(MIS[[#This Row],[OrderSide]]="SELL",MIS[[#This Row],[VALUE]]-MIS[[#This Row],[LIVE_VALUE]],MIS[[#This Row],[LIVE_VALUE]]-MIS[[#This Row],[VALUE]])</f>
        <v>697.5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NIFTY2552225000PE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  <c r="AL5135" t="str">
        <f>MIS[[#This Row],[Broker]]</f>
        <v>AR</v>
      </c>
      <c r="AM5135" t="str">
        <f>MIS[[#This Row],[ClientID]]</f>
        <v>GKOHNS211</v>
      </c>
    </row>
    <row r="5136" spans="1:39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155.05000000000001</v>
      </c>
      <c r="AE5136">
        <f>MIS[[#This Row],[OrderAverageTradedPrice]]*MIS[[#This Row],[OrderQuantity]]</f>
        <v>35055</v>
      </c>
      <c r="AF5136">
        <f>MIS[[#This Row],[LTP]]*MIS[[#This Row],[OrderQuantity]]</f>
        <v>34886.25</v>
      </c>
      <c r="AG5136">
        <f>IF(MIS[[#This Row],[OrderSide]]="SELL",MIS[[#This Row],[VALUE]]-MIS[[#This Row],[LIVE_VALUE]],MIS[[#This Row],[LIVE_VALUE]]-MIS[[#This Row],[VALUE]])</f>
        <v>168.75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NIFTY2552225000PE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  <c r="AL5136" t="str">
        <f>MIS[[#This Row],[Broker]]</f>
        <v>AR</v>
      </c>
      <c r="AM5136" t="str">
        <f>MIS[[#This Row],[ClientID]]</f>
        <v>JPA1043</v>
      </c>
    </row>
    <row r="5137" spans="1:39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155.05000000000001</v>
      </c>
      <c r="AE5137">
        <f>MIS[[#This Row],[OrderAverageTradedPrice]]*MIS[[#This Row],[OrderQuantity]]</f>
        <v>23370</v>
      </c>
      <c r="AF5137">
        <f>MIS[[#This Row],[LTP]]*MIS[[#This Row],[OrderQuantity]]</f>
        <v>23257.5</v>
      </c>
      <c r="AG5137">
        <f>IF(MIS[[#This Row],[OrderSide]]="SELL",MIS[[#This Row],[VALUE]]-MIS[[#This Row],[LIVE_VALUE]],MIS[[#This Row],[LIVE_VALUE]]-MIS[[#This Row],[VALUE]])</f>
        <v>112.5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NIFTY2552225000PE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  <c r="AL5137" t="str">
        <f>MIS[[#This Row],[Broker]]</f>
        <v>AR</v>
      </c>
      <c r="AM5137" t="str">
        <f>MIS[[#This Row],[ClientID]]</f>
        <v>JPF1A184</v>
      </c>
    </row>
    <row r="5138" spans="1:39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155.05000000000001</v>
      </c>
      <c r="AE5138">
        <f>MIS[[#This Row],[OrderAverageTradedPrice]]*MIS[[#This Row],[OrderQuantity]]</f>
        <v>46815</v>
      </c>
      <c r="AF5138">
        <f>MIS[[#This Row],[LTP]]*MIS[[#This Row],[OrderQuantity]]</f>
        <v>46515</v>
      </c>
      <c r="AG5138">
        <f>IF(MIS[[#This Row],[OrderSide]]="SELL",MIS[[#This Row],[VALUE]]-MIS[[#This Row],[LIVE_VALUE]],MIS[[#This Row],[LIVE_VALUE]]-MIS[[#This Row],[VALUE]])</f>
        <v>300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NIFTY2552225000PE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  <c r="AL5138" t="str">
        <f>MIS[[#This Row],[Broker]]</f>
        <v>AR</v>
      </c>
      <c r="AM5138" t="str">
        <f>MIS[[#This Row],[ClientID]]</f>
        <v>JPF1A187</v>
      </c>
    </row>
    <row r="5139" spans="1:39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155.05000000000001</v>
      </c>
      <c r="AE5139">
        <f>MIS[[#This Row],[OrderAverageTradedPrice]]*MIS[[#This Row],[OrderQuantity]]</f>
        <v>11685</v>
      </c>
      <c r="AF5139">
        <f>MIS[[#This Row],[LTP]]*MIS[[#This Row],[OrderQuantity]]</f>
        <v>11628.75</v>
      </c>
      <c r="AG5139">
        <f>IF(MIS[[#This Row],[OrderSide]]="SELL",MIS[[#This Row],[VALUE]]-MIS[[#This Row],[LIVE_VALUE]],MIS[[#This Row],[LIVE_VALUE]]-MIS[[#This Row],[VALUE]])</f>
        <v>56.25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NIFTY2552225000PE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  <c r="AL5139" t="str">
        <f>MIS[[#This Row],[Broker]]</f>
        <v>AR</v>
      </c>
      <c r="AM5139" t="str">
        <f>MIS[[#This Row],[ClientID]]</f>
        <v>JPF1A188</v>
      </c>
    </row>
    <row r="5140" spans="1:39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155.05000000000001</v>
      </c>
      <c r="AE5140">
        <f>MIS[[#This Row],[OrderAverageTradedPrice]]*MIS[[#This Row],[OrderQuantity]]</f>
        <v>23422.5</v>
      </c>
      <c r="AF5140">
        <f>MIS[[#This Row],[LTP]]*MIS[[#This Row],[OrderQuantity]]</f>
        <v>23257.5</v>
      </c>
      <c r="AG5140">
        <f>IF(MIS[[#This Row],[OrderSide]]="SELL",MIS[[#This Row],[VALUE]]-MIS[[#This Row],[LIVE_VALUE]],MIS[[#This Row],[LIVE_VALUE]]-MIS[[#This Row],[VALUE]])</f>
        <v>165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NIFTY2552225000PE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  <c r="AL5140" t="str">
        <f>MIS[[#This Row],[Broker]]</f>
        <v>AR</v>
      </c>
      <c r="AM5140" t="str">
        <f>MIS[[#This Row],[ClientID]]</f>
        <v>JPF1A222</v>
      </c>
    </row>
    <row r="5141" spans="1:39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155.05000000000001</v>
      </c>
      <c r="AE5141">
        <f>MIS[[#This Row],[OrderAverageTradedPrice]]*MIS[[#This Row],[OrderQuantity]]</f>
        <v>23392.5</v>
      </c>
      <c r="AF5141">
        <f>MIS[[#This Row],[LTP]]*MIS[[#This Row],[OrderQuantity]]</f>
        <v>23257.5</v>
      </c>
      <c r="AG5141">
        <f>IF(MIS[[#This Row],[OrderSide]]="SELL",MIS[[#This Row],[VALUE]]-MIS[[#This Row],[LIVE_VALUE]],MIS[[#This Row],[LIVE_VALUE]]-MIS[[#This Row],[VALUE]])</f>
        <v>135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NIFTY2552225000PE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  <c r="AL5141" t="str">
        <f>MIS[[#This Row],[Broker]]</f>
        <v>AR</v>
      </c>
      <c r="AM5141" t="str">
        <f>MIS[[#This Row],[ClientID]]</f>
        <v>JPF1D162</v>
      </c>
    </row>
    <row r="5142" spans="1:39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155.05000000000001</v>
      </c>
      <c r="AE5142">
        <f>MIS[[#This Row],[OrderAverageTradedPrice]]*MIS[[#This Row],[OrderQuantity]]</f>
        <v>23460</v>
      </c>
      <c r="AF5142">
        <f>MIS[[#This Row],[LTP]]*MIS[[#This Row],[OrderQuantity]]</f>
        <v>23257.5</v>
      </c>
      <c r="AG5142">
        <f>IF(MIS[[#This Row],[OrderSide]]="SELL",MIS[[#This Row],[VALUE]]-MIS[[#This Row],[LIVE_VALUE]],MIS[[#This Row],[LIVE_VALUE]]-MIS[[#This Row],[VALUE]])</f>
        <v>202.5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NIFTY2552225000PE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  <c r="AL5142" t="str">
        <f>MIS[[#This Row],[Broker]]</f>
        <v>AR</v>
      </c>
      <c r="AM5142" t="str">
        <f>MIS[[#This Row],[ClientID]]</f>
        <v>JPF1G102</v>
      </c>
    </row>
    <row r="5143" spans="1:39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155.05000000000001</v>
      </c>
      <c r="AE5143">
        <f>MIS[[#This Row],[OrderAverageTradedPrice]]*MIS[[#This Row],[OrderQuantity]]</f>
        <v>23497.5</v>
      </c>
      <c r="AF5143">
        <f>MIS[[#This Row],[LTP]]*MIS[[#This Row],[OrderQuantity]]</f>
        <v>23257.5</v>
      </c>
      <c r="AG5143">
        <f>IF(MIS[[#This Row],[OrderSide]]="SELL",MIS[[#This Row],[VALUE]]-MIS[[#This Row],[LIVE_VALUE]],MIS[[#This Row],[LIVE_VALUE]]-MIS[[#This Row],[VALUE]])</f>
        <v>240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NIFTY2552225000PE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  <c r="AL5143" t="str">
        <f>MIS[[#This Row],[Broker]]</f>
        <v>AR</v>
      </c>
      <c r="AM5143" t="str">
        <f>MIS[[#This Row],[ClientID]]</f>
        <v>JPF1K172</v>
      </c>
    </row>
    <row r="5144" spans="1:39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155.05000000000001</v>
      </c>
      <c r="AE5144">
        <f>MIS[[#This Row],[OrderAverageTradedPrice]]*MIS[[#This Row],[OrderQuantity]]</f>
        <v>35043.75</v>
      </c>
      <c r="AF5144">
        <f>MIS[[#This Row],[LTP]]*MIS[[#This Row],[OrderQuantity]]</f>
        <v>34886.25</v>
      </c>
      <c r="AG5144">
        <f>IF(MIS[[#This Row],[OrderSide]]="SELL",MIS[[#This Row],[VALUE]]-MIS[[#This Row],[LIVE_VALUE]],MIS[[#This Row],[LIVE_VALUE]]-MIS[[#This Row],[VALUE]])</f>
        <v>157.5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NIFTY2552225000PE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  <c r="AL5144" t="str">
        <f>MIS[[#This Row],[Broker]]</f>
        <v>AR</v>
      </c>
      <c r="AM5144" t="str">
        <f>MIS[[#This Row],[ClientID]]</f>
        <v>JPF1L103</v>
      </c>
    </row>
    <row r="5145" spans="1:39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155.05000000000001</v>
      </c>
      <c r="AE5145">
        <f>MIS[[#This Row],[OrderAverageTradedPrice]]*MIS[[#This Row],[OrderQuantity]]</f>
        <v>11700</v>
      </c>
      <c r="AF5145">
        <f>MIS[[#This Row],[LTP]]*MIS[[#This Row],[OrderQuantity]]</f>
        <v>11628.75</v>
      </c>
      <c r="AG5145">
        <f>IF(MIS[[#This Row],[OrderSide]]="SELL",MIS[[#This Row],[VALUE]]-MIS[[#This Row],[LIVE_VALUE]],MIS[[#This Row],[LIVE_VALUE]]-MIS[[#This Row],[VALUE]])</f>
        <v>71.25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NIFTY2552225000PE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  <c r="AL5145" t="str">
        <f>MIS[[#This Row],[Broker]]</f>
        <v>AR</v>
      </c>
      <c r="AM5145" t="str">
        <f>MIS[[#This Row],[ClientID]]</f>
        <v>JPF1M170</v>
      </c>
    </row>
    <row r="5146" spans="1:39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155.05000000000001</v>
      </c>
      <c r="AE5146">
        <f>MIS[[#This Row],[OrderAverageTradedPrice]]*MIS[[#This Row],[OrderQuantity]]</f>
        <v>11745</v>
      </c>
      <c r="AF5146">
        <f>MIS[[#This Row],[LTP]]*MIS[[#This Row],[OrderQuantity]]</f>
        <v>11628.75</v>
      </c>
      <c r="AG5146">
        <f>IF(MIS[[#This Row],[OrderSide]]="SELL",MIS[[#This Row],[VALUE]]-MIS[[#This Row],[LIVE_VALUE]],MIS[[#This Row],[LIVE_VALUE]]-MIS[[#This Row],[VALUE]])</f>
        <v>116.25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NIFTY2552225000PE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  <c r="AL5146" t="str">
        <f>MIS[[#This Row],[Broker]]</f>
        <v>AR</v>
      </c>
      <c r="AM5146" t="str">
        <f>MIS[[#This Row],[ClientID]]</f>
        <v>JPF1O151</v>
      </c>
    </row>
    <row r="5147" spans="1:39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155.05000000000001</v>
      </c>
      <c r="AE5147">
        <f>MIS[[#This Row],[OrderAverageTradedPrice]]*MIS[[#This Row],[OrderQuantity]]</f>
        <v>35111.25</v>
      </c>
      <c r="AF5147">
        <f>MIS[[#This Row],[LTP]]*MIS[[#This Row],[OrderQuantity]]</f>
        <v>34886.25</v>
      </c>
      <c r="AG5147">
        <f>IF(MIS[[#This Row],[OrderSide]]="SELL",MIS[[#This Row],[VALUE]]-MIS[[#This Row],[LIVE_VALUE]],MIS[[#This Row],[LIVE_VALUE]]-MIS[[#This Row],[VALUE]])</f>
        <v>225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NIFTY2552225000PE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  <c r="AL5147" t="str">
        <f>MIS[[#This Row],[Broker]]</f>
        <v>AR</v>
      </c>
      <c r="AM5147" t="str">
        <f>MIS[[#This Row],[ClientID]]</f>
        <v>JPF1P165</v>
      </c>
    </row>
    <row r="5148" spans="1:39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155.05000000000001</v>
      </c>
      <c r="AE5148">
        <f>MIS[[#This Row],[OrderAverageTradedPrice]]*MIS[[#This Row],[OrderQuantity]]</f>
        <v>23385</v>
      </c>
      <c r="AF5148">
        <f>MIS[[#This Row],[LTP]]*MIS[[#This Row],[OrderQuantity]]</f>
        <v>23257.5</v>
      </c>
      <c r="AG5148">
        <f>IF(MIS[[#This Row],[OrderSide]]="SELL",MIS[[#This Row],[VALUE]]-MIS[[#This Row],[LIVE_VALUE]],MIS[[#This Row],[LIVE_VALUE]]-MIS[[#This Row],[VALUE]])</f>
        <v>127.5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NIFTY2552225000PE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  <c r="AL5148" t="str">
        <f>MIS[[#This Row],[Broker]]</f>
        <v>AR</v>
      </c>
      <c r="AM5148" t="str">
        <f>MIS[[#This Row],[ClientID]]</f>
        <v>JPF1P170</v>
      </c>
    </row>
    <row r="5149" spans="1:39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155.05000000000001</v>
      </c>
      <c r="AE5149">
        <f>MIS[[#This Row],[OrderAverageTradedPrice]]*MIS[[#This Row],[OrderQuantity]]</f>
        <v>11685</v>
      </c>
      <c r="AF5149">
        <f>MIS[[#This Row],[LTP]]*MIS[[#This Row],[OrderQuantity]]</f>
        <v>11628.75</v>
      </c>
      <c r="AG5149">
        <f>IF(MIS[[#This Row],[OrderSide]]="SELL",MIS[[#This Row],[VALUE]]-MIS[[#This Row],[LIVE_VALUE]],MIS[[#This Row],[LIVE_VALUE]]-MIS[[#This Row],[VALUE]])</f>
        <v>56.25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NIFTY2552225000PE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  <c r="AL5149" t="str">
        <f>MIS[[#This Row],[Broker]]</f>
        <v>AR</v>
      </c>
      <c r="AM5149" t="str">
        <f>MIS[[#This Row],[ClientID]]</f>
        <v>JPF1R203</v>
      </c>
    </row>
    <row r="5150" spans="1:39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155.05000000000001</v>
      </c>
      <c r="AE5150">
        <f>MIS[[#This Row],[OrderAverageTradedPrice]]*MIS[[#This Row],[OrderQuantity]]</f>
        <v>23490</v>
      </c>
      <c r="AF5150">
        <f>MIS[[#This Row],[LTP]]*MIS[[#This Row],[OrderQuantity]]</f>
        <v>23257.5</v>
      </c>
      <c r="AG5150">
        <f>IF(MIS[[#This Row],[OrderSide]]="SELL",MIS[[#This Row],[VALUE]]-MIS[[#This Row],[LIVE_VALUE]],MIS[[#This Row],[LIVE_VALUE]]-MIS[[#This Row],[VALUE]])</f>
        <v>232.5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NIFTY2552225000PE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  <c r="AL5150" t="str">
        <f>MIS[[#This Row],[Broker]]</f>
        <v>AR</v>
      </c>
      <c r="AM5150" t="str">
        <f>MIS[[#This Row],[ClientID]]</f>
        <v>JPF1S233</v>
      </c>
    </row>
    <row r="5151" spans="1:39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155.05000000000001</v>
      </c>
      <c r="AE5151">
        <f>MIS[[#This Row],[OrderAverageTradedPrice]]*MIS[[#This Row],[OrderQuantity]]</f>
        <v>23400</v>
      </c>
      <c r="AF5151">
        <f>MIS[[#This Row],[LTP]]*MIS[[#This Row],[OrderQuantity]]</f>
        <v>23257.5</v>
      </c>
      <c r="AG5151">
        <f>IF(MIS[[#This Row],[OrderSide]]="SELL",MIS[[#This Row],[VALUE]]-MIS[[#This Row],[LIVE_VALUE]],MIS[[#This Row],[LIVE_VALUE]]-MIS[[#This Row],[VALUE]])</f>
        <v>142.5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NIFTY2552225000PE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  <c r="AL5151" t="str">
        <f>MIS[[#This Row],[Broker]]</f>
        <v>AR</v>
      </c>
      <c r="AM5151" t="str">
        <f>MIS[[#This Row],[ClientID]]</f>
        <v>JPF1S241</v>
      </c>
    </row>
    <row r="5152" spans="1:39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155.05000000000001</v>
      </c>
      <c r="AE5152">
        <f>MIS[[#This Row],[OrderAverageTradedPrice]]*MIS[[#This Row],[OrderQuantity]]</f>
        <v>11700</v>
      </c>
      <c r="AF5152">
        <f>MIS[[#This Row],[LTP]]*MIS[[#This Row],[OrderQuantity]]</f>
        <v>11628.75</v>
      </c>
      <c r="AG5152">
        <f>IF(MIS[[#This Row],[OrderSide]]="SELL",MIS[[#This Row],[VALUE]]-MIS[[#This Row],[LIVE_VALUE]],MIS[[#This Row],[LIVE_VALUE]]-MIS[[#This Row],[VALUE]])</f>
        <v>71.25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NIFTY2552225000PE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  <c r="AL5152" t="str">
        <f>MIS[[#This Row],[Broker]]</f>
        <v>AR</v>
      </c>
      <c r="AM5152" t="str">
        <f>MIS[[#This Row],[ClientID]]</f>
        <v>JPF1T101</v>
      </c>
    </row>
    <row r="5153" spans="1:39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155.05000000000001</v>
      </c>
      <c r="AE5153">
        <f>MIS[[#This Row],[OrderAverageTradedPrice]]*MIS[[#This Row],[OrderQuantity]]</f>
        <v>35073.749999999927</v>
      </c>
      <c r="AF5153">
        <f>MIS[[#This Row],[LTP]]*MIS[[#This Row],[OrderQuantity]]</f>
        <v>34886.25</v>
      </c>
      <c r="AG5153">
        <f>IF(MIS[[#This Row],[OrderSide]]="SELL",MIS[[#This Row],[VALUE]]-MIS[[#This Row],[LIVE_VALUE]],MIS[[#This Row],[LIVE_VALUE]]-MIS[[#This Row],[VALUE]])</f>
        <v>187.49999999992724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NIFTY2552225000PE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  <c r="AL5153" t="str">
        <f>MIS[[#This Row],[Broker]]</f>
        <v>AR</v>
      </c>
      <c r="AM5153" t="str">
        <f>MIS[[#This Row],[ClientID]]</f>
        <v>JPF1Y102</v>
      </c>
    </row>
    <row r="5154" spans="1:39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155.05000000000001</v>
      </c>
      <c r="AE5154">
        <f>MIS[[#This Row],[OrderAverageTradedPrice]]*MIS[[#This Row],[OrderQuantity]]</f>
        <v>35100</v>
      </c>
      <c r="AF5154">
        <f>MIS[[#This Row],[LTP]]*MIS[[#This Row],[OrderQuantity]]</f>
        <v>34886.25</v>
      </c>
      <c r="AG5154">
        <f>IF(MIS[[#This Row],[OrderSide]]="SELL",MIS[[#This Row],[VALUE]]-MIS[[#This Row],[LIVE_VALUE]],MIS[[#This Row],[LIVE_VALUE]]-MIS[[#This Row],[VALUE]])</f>
        <v>213.75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NIFTY2552225000PE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  <c r="AL5154" t="str">
        <f>MIS[[#This Row],[Broker]]</f>
        <v>AR</v>
      </c>
      <c r="AM5154" t="str">
        <f>MIS[[#This Row],[ClientID]]</f>
        <v>JPP690</v>
      </c>
    </row>
    <row r="5155" spans="1:39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155.05000000000001</v>
      </c>
      <c r="AE5155">
        <f>MIS[[#This Row],[OrderAverageTradedPrice]]*MIS[[#This Row],[OrderQuantity]]</f>
        <v>58526.25</v>
      </c>
      <c r="AF5155">
        <f>MIS[[#This Row],[LTP]]*MIS[[#This Row],[OrderQuantity]]</f>
        <v>58143.750000000007</v>
      </c>
      <c r="AG5155">
        <f>IF(MIS[[#This Row],[OrderSide]]="SELL",MIS[[#This Row],[VALUE]]-MIS[[#This Row],[LIVE_VALUE]],MIS[[#This Row],[LIVE_VALUE]]-MIS[[#This Row],[VALUE]])</f>
        <v>382.49999999999272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NIFTY2552225000PE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  <c r="AL5155" t="str">
        <f>MIS[[#This Row],[Broker]]</f>
        <v>AR</v>
      </c>
      <c r="AM5155" t="str">
        <f>MIS[[#This Row],[ClientID]]</f>
        <v>JPS10G101</v>
      </c>
    </row>
    <row r="5156" spans="1:39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155.05000000000001</v>
      </c>
      <c r="AE5156">
        <f>MIS[[#This Row],[OrderAverageTradedPrice]]*MIS[[#This Row],[OrderQuantity]]</f>
        <v>70233.75</v>
      </c>
      <c r="AF5156">
        <f>MIS[[#This Row],[LTP]]*MIS[[#This Row],[OrderQuantity]]</f>
        <v>69772.5</v>
      </c>
      <c r="AG5156">
        <f>IF(MIS[[#This Row],[OrderSide]]="SELL",MIS[[#This Row],[VALUE]]-MIS[[#This Row],[LIVE_VALUE]],MIS[[#This Row],[LIVE_VALUE]]-MIS[[#This Row],[VALUE]])</f>
        <v>461.25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NIFTY2552225000PE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  <c r="AL5156" t="str">
        <f>MIS[[#This Row],[Broker]]</f>
        <v>AR</v>
      </c>
      <c r="AM5156" t="str">
        <f>MIS[[#This Row],[ClientID]]</f>
        <v>JPS1787</v>
      </c>
    </row>
    <row r="5157" spans="1:39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155.05000000000001</v>
      </c>
      <c r="AE5157">
        <f>MIS[[#This Row],[OrderAverageTradedPrice]]*MIS[[#This Row],[OrderQuantity]]</f>
        <v>81884.999999999694</v>
      </c>
      <c r="AF5157">
        <f>MIS[[#This Row],[LTP]]*MIS[[#This Row],[OrderQuantity]]</f>
        <v>81401.25</v>
      </c>
      <c r="AG5157">
        <f>IF(MIS[[#This Row],[OrderSide]]="SELL",MIS[[#This Row],[VALUE]]-MIS[[#This Row],[LIVE_VALUE]],MIS[[#This Row],[LIVE_VALUE]]-MIS[[#This Row],[VALUE]])</f>
        <v>483.74999999969441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NIFTY2552225000PE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  <c r="AL5157" t="str">
        <f>MIS[[#This Row],[Broker]]</f>
        <v>MOTI</v>
      </c>
      <c r="AM5157" t="str">
        <f>MIS[[#This Row],[ClientID]]</f>
        <v>5708</v>
      </c>
    </row>
    <row r="5158" spans="1:39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155.05000000000001</v>
      </c>
      <c r="AE5158">
        <f>MIS[[#This Row],[OrderAverageTradedPrice]]*MIS[[#This Row],[OrderQuantity]]</f>
        <v>81832.499999999694</v>
      </c>
      <c r="AF5158">
        <f>MIS[[#This Row],[LTP]]*MIS[[#This Row],[OrderQuantity]]</f>
        <v>81401.25</v>
      </c>
      <c r="AG5158">
        <f>IF(MIS[[#This Row],[OrderSide]]="SELL",MIS[[#This Row],[VALUE]]-MIS[[#This Row],[LIVE_VALUE]],MIS[[#This Row],[LIVE_VALUE]]-MIS[[#This Row],[VALUE]])</f>
        <v>431.24999999969441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NIFTY2552225000PE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  <c r="AL5158" t="str">
        <f>MIS[[#This Row],[Broker]]</f>
        <v>MO</v>
      </c>
      <c r="AM5158" t="str">
        <f>MIS[[#This Row],[ClientID]]</f>
        <v>DELD991</v>
      </c>
    </row>
    <row r="5159" spans="1:39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155.05000000000001</v>
      </c>
      <c r="AE5159">
        <f>MIS[[#This Row],[OrderAverageTradedPrice]]*MIS[[#This Row],[OrderQuantity]]</f>
        <v>46837.5</v>
      </c>
      <c r="AF5159">
        <f>MIS[[#This Row],[LTP]]*MIS[[#This Row],[OrderQuantity]]</f>
        <v>46515</v>
      </c>
      <c r="AG5159">
        <f>IF(MIS[[#This Row],[OrderSide]]="SELL",MIS[[#This Row],[VALUE]]-MIS[[#This Row],[LIVE_VALUE]],MIS[[#This Row],[LIVE_VALUE]]-MIS[[#This Row],[VALUE]])</f>
        <v>322.5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NIFTY2552225000PE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  <c r="AL5159" t="str">
        <f>MIS[[#This Row],[Broker]]</f>
        <v>MO</v>
      </c>
      <c r="AM5159" t="str">
        <f>MIS[[#This Row],[ClientID]]</f>
        <v>JR0546</v>
      </c>
    </row>
    <row r="5160" spans="1:39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155.05000000000001</v>
      </c>
      <c r="AE5160">
        <f>MIS[[#This Row],[OrderAverageTradedPrice]]*MIS[[#This Row],[OrderQuantity]]</f>
        <v>93588.75</v>
      </c>
      <c r="AF5160">
        <f>MIS[[#This Row],[LTP]]*MIS[[#This Row],[OrderQuantity]]</f>
        <v>93030</v>
      </c>
      <c r="AG5160">
        <f>IF(MIS[[#This Row],[OrderSide]]="SELL",MIS[[#This Row],[VALUE]]-MIS[[#This Row],[LIVE_VALUE]],MIS[[#This Row],[LIVE_VALUE]]-MIS[[#This Row],[VALUE]])</f>
        <v>558.75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NIFTY2552225000PE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  <c r="AL5160" t="str">
        <f>MIS[[#This Row],[Broker]]</f>
        <v>MO</v>
      </c>
      <c r="AM5160" t="str">
        <f>MIS[[#This Row],[ClientID]]</f>
        <v>OMDLAS1225</v>
      </c>
    </row>
    <row r="5161" spans="1:39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155.05000000000001</v>
      </c>
      <c r="AE5161">
        <f>MIS[[#This Row],[OrderAverageTradedPrice]]*MIS[[#This Row],[OrderQuantity]]</f>
        <v>93960</v>
      </c>
      <c r="AF5161">
        <f>MIS[[#This Row],[LTP]]*MIS[[#This Row],[OrderQuantity]]</f>
        <v>93030</v>
      </c>
      <c r="AG5161">
        <f>IF(MIS[[#This Row],[OrderSide]]="SELL",MIS[[#This Row],[VALUE]]-MIS[[#This Row],[LIVE_VALUE]],MIS[[#This Row],[LIVE_VALUE]]-MIS[[#This Row],[VALUE]])</f>
        <v>930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NIFTY2552225000PE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  <c r="AL5161" t="str">
        <f>MIS[[#This Row],[Broker]]</f>
        <v>MO</v>
      </c>
      <c r="AM5161" t="str">
        <f>MIS[[#This Row],[ClientID]]</f>
        <v>OMDLAS1226</v>
      </c>
    </row>
    <row r="5162" spans="1:39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155.05000000000001</v>
      </c>
      <c r="AE5162">
        <f>MIS[[#This Row],[OrderAverageTradedPrice]]*MIS[[#This Row],[OrderQuantity]]</f>
        <v>128546.24999999969</v>
      </c>
      <c r="AF5162">
        <f>MIS[[#This Row],[LTP]]*MIS[[#This Row],[OrderQuantity]]</f>
        <v>127916.25000000001</v>
      </c>
      <c r="AG5162">
        <f>IF(MIS[[#This Row],[OrderSide]]="SELL",MIS[[#This Row],[VALUE]]-MIS[[#This Row],[LIVE_VALUE]],MIS[[#This Row],[LIVE_VALUE]]-MIS[[#This Row],[VALUE]])</f>
        <v>629.99999999967986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NIFTY2552225000PE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  <c r="AL5162" t="str">
        <f>MIS[[#This Row],[Broker]]</f>
        <v>MO</v>
      </c>
      <c r="AM5162" t="str">
        <f>MIS[[#This Row],[ClientID]]</f>
        <v>OMDLAS1229</v>
      </c>
    </row>
    <row r="5163" spans="1:39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155.05000000000001</v>
      </c>
      <c r="AE5163">
        <f>MIS[[#This Row],[OrderAverageTradedPrice]]*MIS[[#This Row],[OrderQuantity]]</f>
        <v>35043.75</v>
      </c>
      <c r="AF5163">
        <f>MIS[[#This Row],[LTP]]*MIS[[#This Row],[OrderQuantity]]</f>
        <v>34886.25</v>
      </c>
      <c r="AG5163">
        <f>IF(MIS[[#This Row],[OrderSide]]="SELL",MIS[[#This Row],[VALUE]]-MIS[[#This Row],[LIVE_VALUE]],MIS[[#This Row],[LIVE_VALUE]]-MIS[[#This Row],[VALUE]])</f>
        <v>157.5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NIFTY2552225000PE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  <c r="AL5163" t="str">
        <f>MIS[[#This Row],[Broker]]</f>
        <v>AR</v>
      </c>
      <c r="AM5163" t="str">
        <f>MIS[[#This Row],[ClientID]]</f>
        <v>GDL1R112</v>
      </c>
    </row>
    <row r="5164" spans="1:39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155.05000000000001</v>
      </c>
      <c r="AE5164">
        <f>MIS[[#This Row],[OrderAverageTradedPrice]]*MIS[[#This Row],[OrderQuantity]]</f>
        <v>35156.25</v>
      </c>
      <c r="AF5164">
        <f>MIS[[#This Row],[LTP]]*MIS[[#This Row],[OrderQuantity]]</f>
        <v>34886.25</v>
      </c>
      <c r="AG5164">
        <f>IF(MIS[[#This Row],[OrderSide]]="SELL",MIS[[#This Row],[VALUE]]-MIS[[#This Row],[LIVE_VALUE]],MIS[[#This Row],[LIVE_VALUE]]-MIS[[#This Row],[VALUE]])</f>
        <v>270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NIFTY2552225000PE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  <c r="AL5164" t="str">
        <f>MIS[[#This Row],[Broker]]</f>
        <v>AR</v>
      </c>
      <c r="AM5164" t="str">
        <f>MIS[[#This Row],[ClientID]]</f>
        <v>GDLC2R124</v>
      </c>
    </row>
    <row r="5165" spans="1:39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155.05000000000001</v>
      </c>
      <c r="AE5165">
        <f>MIS[[#This Row],[OrderAverageTradedPrice]]*MIS[[#This Row],[OrderQuantity]]</f>
        <v>35182.499999999847</v>
      </c>
      <c r="AF5165">
        <f>MIS[[#This Row],[LTP]]*MIS[[#This Row],[OrderQuantity]]</f>
        <v>34886.25</v>
      </c>
      <c r="AG5165">
        <f>IF(MIS[[#This Row],[OrderSide]]="SELL",MIS[[#This Row],[VALUE]]-MIS[[#This Row],[LIVE_VALUE]],MIS[[#This Row],[LIVE_VALUE]]-MIS[[#This Row],[VALUE]])</f>
        <v>296.2499999998472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NIFTY2552225000PE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  <c r="AL5165" t="str">
        <f>MIS[[#This Row],[Broker]]</f>
        <v>AR</v>
      </c>
      <c r="AM5165" t="str">
        <f>MIS[[#This Row],[ClientID]]</f>
        <v>HOT133</v>
      </c>
    </row>
    <row r="5166" spans="1:39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155.05000000000001</v>
      </c>
      <c r="AE5166">
        <f>MIS[[#This Row],[OrderAverageTradedPrice]]*MIS[[#This Row],[OrderQuantity]]</f>
        <v>23377.5</v>
      </c>
      <c r="AF5166">
        <f>MIS[[#This Row],[LTP]]*MIS[[#This Row],[OrderQuantity]]</f>
        <v>23257.5</v>
      </c>
      <c r="AG5166">
        <f>IF(MIS[[#This Row],[OrderSide]]="SELL",MIS[[#This Row],[VALUE]]-MIS[[#This Row],[LIVE_VALUE]],MIS[[#This Row],[LIVE_VALUE]]-MIS[[#This Row],[VALUE]])</f>
        <v>120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NIFTY2552225000PE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  <c r="AL5166" t="str">
        <f>MIS[[#This Row],[Broker]]</f>
        <v>AR</v>
      </c>
      <c r="AM5166" t="str">
        <f>MIS[[#This Row],[ClientID]]</f>
        <v>HYD5K129</v>
      </c>
    </row>
    <row r="5167" spans="1:39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155.05000000000001</v>
      </c>
      <c r="AE5167">
        <f>MIS[[#This Row],[OrderAverageTradedPrice]]*MIS[[#This Row],[OrderQuantity]]</f>
        <v>23366.25</v>
      </c>
      <c r="AF5167">
        <f>MIS[[#This Row],[LTP]]*MIS[[#This Row],[OrderQuantity]]</f>
        <v>23257.5</v>
      </c>
      <c r="AG5167">
        <f>IF(MIS[[#This Row],[OrderSide]]="SELL",MIS[[#This Row],[VALUE]]-MIS[[#This Row],[LIVE_VALUE]],MIS[[#This Row],[LIVE_VALUE]]-MIS[[#This Row],[VALUE]])</f>
        <v>108.75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NIFTY2552225000PE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  <c r="AL5167" t="str">
        <f>MIS[[#This Row],[Broker]]</f>
        <v>AR</v>
      </c>
      <c r="AM5167" t="str">
        <f>MIS[[#This Row],[ClientID]]</f>
        <v>JPF1A200</v>
      </c>
    </row>
    <row r="5168" spans="1:39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155.05000000000001</v>
      </c>
      <c r="AE5168">
        <f>MIS[[#This Row],[OrderAverageTradedPrice]]*MIS[[#This Row],[OrderQuantity]]</f>
        <v>23445</v>
      </c>
      <c r="AF5168">
        <f>MIS[[#This Row],[LTP]]*MIS[[#This Row],[OrderQuantity]]</f>
        <v>23257.5</v>
      </c>
      <c r="AG5168">
        <f>IF(MIS[[#This Row],[OrderSide]]="SELL",MIS[[#This Row],[VALUE]]-MIS[[#This Row],[LIVE_VALUE]],MIS[[#This Row],[LIVE_VALUE]]-MIS[[#This Row],[VALUE]])</f>
        <v>187.5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NIFTY2552225000PE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  <c r="AL5168" t="str">
        <f>MIS[[#This Row],[Broker]]</f>
        <v>AR</v>
      </c>
      <c r="AM5168" t="str">
        <f>MIS[[#This Row],[ClientID]]</f>
        <v>JPF1H106</v>
      </c>
    </row>
    <row r="5169" spans="1:39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155.05000000000001</v>
      </c>
      <c r="AE5169">
        <f>MIS[[#This Row],[OrderAverageTradedPrice]]*MIS[[#This Row],[OrderQuantity]]</f>
        <v>11718.75</v>
      </c>
      <c r="AF5169">
        <f>MIS[[#This Row],[LTP]]*MIS[[#This Row],[OrderQuantity]]</f>
        <v>11628.75</v>
      </c>
      <c r="AG5169">
        <f>IF(MIS[[#This Row],[OrderSide]]="SELL",MIS[[#This Row],[VALUE]]-MIS[[#This Row],[LIVE_VALUE]],MIS[[#This Row],[LIVE_VALUE]]-MIS[[#This Row],[VALUE]])</f>
        <v>90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NIFTY2552225000PE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  <c r="AL5169" t="str">
        <f>MIS[[#This Row],[Broker]]</f>
        <v>AR</v>
      </c>
      <c r="AM5169" t="str">
        <f>MIS[[#This Row],[ClientID]]</f>
        <v>JPF1P112</v>
      </c>
    </row>
    <row r="5170" spans="1:39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155.05000000000001</v>
      </c>
      <c r="AE5170">
        <f>MIS[[#This Row],[OrderAverageTradedPrice]]*MIS[[#This Row],[OrderQuantity]]</f>
        <v>35100</v>
      </c>
      <c r="AF5170">
        <f>MIS[[#This Row],[LTP]]*MIS[[#This Row],[OrderQuantity]]</f>
        <v>34886.25</v>
      </c>
      <c r="AG5170">
        <f>IF(MIS[[#This Row],[OrderSide]]="SELL",MIS[[#This Row],[VALUE]]-MIS[[#This Row],[LIVE_VALUE]],MIS[[#This Row],[LIVE_VALUE]]-MIS[[#This Row],[VALUE]])</f>
        <v>213.75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NIFTY2552225000PE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  <c r="AL5170" t="str">
        <f>MIS[[#This Row],[Broker]]</f>
        <v>AR</v>
      </c>
      <c r="AM5170" t="str">
        <f>MIS[[#This Row],[ClientID]]</f>
        <v>JPF1R205</v>
      </c>
    </row>
    <row r="5171" spans="1:39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155.05000000000001</v>
      </c>
      <c r="AE5171">
        <f>MIS[[#This Row],[OrderAverageTradedPrice]]*MIS[[#This Row],[OrderQuantity]]</f>
        <v>23370</v>
      </c>
      <c r="AF5171">
        <f>MIS[[#This Row],[LTP]]*MIS[[#This Row],[OrderQuantity]]</f>
        <v>23257.5</v>
      </c>
      <c r="AG5171">
        <f>IF(MIS[[#This Row],[OrderSide]]="SELL",MIS[[#This Row],[VALUE]]-MIS[[#This Row],[LIVE_VALUE]],MIS[[#This Row],[LIVE_VALUE]]-MIS[[#This Row],[VALUE]])</f>
        <v>112.5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NIFTY2552225000PE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  <c r="AL5171" t="str">
        <f>MIS[[#This Row],[Broker]]</f>
        <v>AR</v>
      </c>
      <c r="AM5171" t="str">
        <f>MIS[[#This Row],[ClientID]]</f>
        <v>JPF1S222</v>
      </c>
    </row>
    <row r="5172" spans="1:39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155.05000000000001</v>
      </c>
      <c r="AE5172">
        <f>MIS[[#This Row],[OrderAverageTradedPrice]]*MIS[[#This Row],[OrderQuantity]]</f>
        <v>23392.5</v>
      </c>
      <c r="AF5172">
        <f>MIS[[#This Row],[LTP]]*MIS[[#This Row],[OrderQuantity]]</f>
        <v>23257.5</v>
      </c>
      <c r="AG5172">
        <f>IF(MIS[[#This Row],[OrderSide]]="SELL",MIS[[#This Row],[VALUE]]-MIS[[#This Row],[LIVE_VALUE]],MIS[[#This Row],[LIVE_VALUE]]-MIS[[#This Row],[VALUE]])</f>
        <v>135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NIFTY2552225000PE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  <c r="AL5172" t="str">
        <f>MIS[[#This Row],[Broker]]</f>
        <v>AR</v>
      </c>
      <c r="AM5172" t="str">
        <f>MIS[[#This Row],[ClientID]]</f>
        <v>JPF1V101</v>
      </c>
    </row>
    <row r="5173" spans="1:39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155.05000000000001</v>
      </c>
      <c r="AE5173">
        <f>MIS[[#This Row],[OrderAverageTradedPrice]]*MIS[[#This Row],[OrderQuantity]]</f>
        <v>23385</v>
      </c>
      <c r="AF5173">
        <f>MIS[[#This Row],[LTP]]*MIS[[#This Row],[OrderQuantity]]</f>
        <v>23257.5</v>
      </c>
      <c r="AG5173">
        <f>IF(MIS[[#This Row],[OrderSide]]="SELL",MIS[[#This Row],[VALUE]]-MIS[[#This Row],[LIVE_VALUE]],MIS[[#This Row],[LIVE_VALUE]]-MIS[[#This Row],[VALUE]])</f>
        <v>127.5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NIFTY2552225000PE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  <c r="AL5173" t="str">
        <f>MIS[[#This Row],[Broker]]</f>
        <v>AR</v>
      </c>
      <c r="AM5173" t="str">
        <f>MIS[[#This Row],[ClientID]]</f>
        <v>JPF1V179</v>
      </c>
    </row>
    <row r="5174" spans="1:39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155.05000000000001</v>
      </c>
      <c r="AE5174">
        <f>MIS[[#This Row],[OrderAverageTradedPrice]]*MIS[[#This Row],[OrderQuantity]]</f>
        <v>11692.5</v>
      </c>
      <c r="AF5174">
        <f>MIS[[#This Row],[LTP]]*MIS[[#This Row],[OrderQuantity]]</f>
        <v>11628.75</v>
      </c>
      <c r="AG5174">
        <f>IF(MIS[[#This Row],[OrderSide]]="SELL",MIS[[#This Row],[VALUE]]-MIS[[#This Row],[LIVE_VALUE]],MIS[[#This Row],[LIVE_VALUE]]-MIS[[#This Row],[VALUE]])</f>
        <v>63.75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NIFTY2552225000PE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  <c r="AL5174" t="str">
        <f>MIS[[#This Row],[Broker]]</f>
        <v>IIFL</v>
      </c>
      <c r="AM5174" t="str">
        <f>MIS[[#This Row],[ClientID]]</f>
        <v>FINE1M02</v>
      </c>
    </row>
    <row r="5175" spans="1:39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155.05000000000001</v>
      </c>
      <c r="AE5175">
        <f>MIS[[#This Row],[OrderAverageTradedPrice]]*MIS[[#This Row],[OrderQuantity]]</f>
        <v>58593.75</v>
      </c>
      <c r="AF5175">
        <f>MIS[[#This Row],[LTP]]*MIS[[#This Row],[OrderQuantity]]</f>
        <v>58143.750000000007</v>
      </c>
      <c r="AG5175">
        <f>IF(MIS[[#This Row],[OrderSide]]="SELL",MIS[[#This Row],[VALUE]]-MIS[[#This Row],[LIVE_VALUE]],MIS[[#This Row],[LIVE_VALUE]]-MIS[[#This Row],[VALUE]])</f>
        <v>449.99999999999272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NIFTY2552225000PE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  <c r="AL5175" t="str">
        <f>MIS[[#This Row],[Broker]]</f>
        <v>MO</v>
      </c>
      <c r="AM5175" t="str">
        <f>MIS[[#This Row],[ClientID]]</f>
        <v>FINE1F02</v>
      </c>
    </row>
    <row r="5176" spans="1:39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155.05000000000001</v>
      </c>
      <c r="AE5176">
        <f>MIS[[#This Row],[OrderAverageTradedPrice]]*MIS[[#This Row],[OrderQuantity]]</f>
        <v>70357.5</v>
      </c>
      <c r="AF5176">
        <f>MIS[[#This Row],[LTP]]*MIS[[#This Row],[OrderQuantity]]</f>
        <v>69772.5</v>
      </c>
      <c r="AG5176">
        <f>IF(MIS[[#This Row],[OrderSide]]="SELL",MIS[[#This Row],[VALUE]]-MIS[[#This Row],[LIVE_VALUE]],MIS[[#This Row],[LIVE_VALUE]]-MIS[[#This Row],[VALUE]])</f>
        <v>585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NIFTY2552225000PE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  <c r="AL5176" t="str">
        <f>MIS[[#This Row],[Broker]]</f>
        <v>MO</v>
      </c>
      <c r="AM5176" t="str">
        <f>MIS[[#This Row],[ClientID]]</f>
        <v>OMDLAS1215</v>
      </c>
    </row>
    <row r="5177" spans="1:39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155.05000000000001</v>
      </c>
      <c r="AE5177">
        <f>MIS[[#This Row],[OrderAverageTradedPrice]]*MIS[[#This Row],[OrderQuantity]]</f>
        <v>11722.5</v>
      </c>
      <c r="AF5177">
        <f>MIS[[#This Row],[LTP]]*MIS[[#This Row],[OrderQuantity]]</f>
        <v>11628.75</v>
      </c>
      <c r="AG5177">
        <f>IF(MIS[[#This Row],[OrderSide]]="SELL",MIS[[#This Row],[VALUE]]-MIS[[#This Row],[LIVE_VALUE]],MIS[[#This Row],[LIVE_VALUE]]-MIS[[#This Row],[VALUE]])</f>
        <v>93.75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NIFTY2552225000PE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  <c r="AL5177" t="str">
        <f>MIS[[#This Row],[Broker]]</f>
        <v>MO</v>
      </c>
      <c r="AM5177" t="str">
        <f>MIS[[#This Row],[ClientID]]</f>
        <v>OMDLAS1234</v>
      </c>
    </row>
    <row r="5178" spans="1:39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155.05000000000001</v>
      </c>
      <c r="AE5178">
        <f>MIS[[#This Row],[OrderAverageTradedPrice]]*MIS[[#This Row],[OrderQuantity]]</f>
        <v>117225.00000000001</v>
      </c>
      <c r="AF5178">
        <f>MIS[[#This Row],[LTP]]*MIS[[#This Row],[OrderQuantity]]</f>
        <v>116287.50000000001</v>
      </c>
      <c r="AG5178">
        <f>IF(MIS[[#This Row],[OrderSide]]="SELL",MIS[[#This Row],[VALUE]]-MIS[[#This Row],[LIVE_VALUE]],MIS[[#This Row],[LIVE_VALUE]]-MIS[[#This Row],[VALUE]])</f>
        <v>937.5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NIFTY2552225000PE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  <c r="AL5178" t="str">
        <f>MIS[[#This Row],[Broker]]</f>
        <v>MO</v>
      </c>
      <c r="AM5178" t="str">
        <f>MIS[[#This Row],[ClientID]]</f>
        <v>SHSS083</v>
      </c>
    </row>
    <row r="5179" spans="1:39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155.05000000000001</v>
      </c>
      <c r="AE5179">
        <f>MIS[[#This Row],[OrderAverageTradedPrice]]*MIS[[#This Row],[OrderQuantity]]</f>
        <v>199259.99999999939</v>
      </c>
      <c r="AF5179">
        <f>MIS[[#This Row],[LTP]]*MIS[[#This Row],[OrderQuantity]]</f>
        <v>197688.75</v>
      </c>
      <c r="AG5179">
        <f>IF(MIS[[#This Row],[OrderSide]]="SELL",MIS[[#This Row],[VALUE]]-MIS[[#This Row],[LIVE_VALUE]],MIS[[#This Row],[LIVE_VALUE]]-MIS[[#This Row],[VALUE]])</f>
        <v>1571.2499999993888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NIFTY2552225000PE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  <c r="AL5179" t="str">
        <f>MIS[[#This Row],[Broker]]</f>
        <v>XTS</v>
      </c>
      <c r="AM5179" t="str">
        <f>MIS[[#This Row],[ClientID]]</f>
        <v>FIXAKE0000</v>
      </c>
    </row>
    <row r="5180" spans="1:39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155.05000000000001</v>
      </c>
      <c r="AE5180">
        <f>MIS[[#This Row],[OrderAverageTradedPrice]]*MIS[[#This Row],[OrderQuantity]]</f>
        <v>35156.25</v>
      </c>
      <c r="AF5180">
        <f>MIS[[#This Row],[LTP]]*MIS[[#This Row],[OrderQuantity]]</f>
        <v>34886.25</v>
      </c>
      <c r="AG5180">
        <f>IF(MIS[[#This Row],[OrderSide]]="SELL",MIS[[#This Row],[VALUE]]-MIS[[#This Row],[LIVE_VALUE]],MIS[[#This Row],[LIVE_VALUE]]-MIS[[#This Row],[VALUE]])</f>
        <v>270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NIFTY2552225000PE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  <c r="AL5180" t="str">
        <f>MIS[[#This Row],[Broker]]</f>
        <v>AR</v>
      </c>
      <c r="AM5180" t="str">
        <f>MIS[[#This Row],[ClientID]]</f>
        <v>GKOHNA327</v>
      </c>
    </row>
    <row r="5181" spans="1:39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155.05000000000001</v>
      </c>
      <c r="AE5181">
        <f>MIS[[#This Row],[OrderAverageTradedPrice]]*MIS[[#This Row],[OrderQuantity]]</f>
        <v>11711.25</v>
      </c>
      <c r="AF5181">
        <f>MIS[[#This Row],[LTP]]*MIS[[#This Row],[OrderQuantity]]</f>
        <v>11628.75</v>
      </c>
      <c r="AG5181">
        <f>IF(MIS[[#This Row],[OrderSide]]="SELL",MIS[[#This Row],[VALUE]]-MIS[[#This Row],[LIVE_VALUE]],MIS[[#This Row],[LIVE_VALUE]]-MIS[[#This Row],[VALUE]])</f>
        <v>82.5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NIFTY2552225000PE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  <c r="AL5181" t="str">
        <f>MIS[[#This Row],[Broker]]</f>
        <v>AR</v>
      </c>
      <c r="AM5181" t="str">
        <f>MIS[[#This Row],[ClientID]]</f>
        <v>JPF1A104</v>
      </c>
    </row>
    <row r="5182" spans="1:39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155.05000000000001</v>
      </c>
      <c r="AE5182">
        <f>MIS[[#This Row],[OrderAverageTradedPrice]]*MIS[[#This Row],[OrderQuantity]]</f>
        <v>11733.75</v>
      </c>
      <c r="AF5182">
        <f>MIS[[#This Row],[LTP]]*MIS[[#This Row],[OrderQuantity]]</f>
        <v>11628.75</v>
      </c>
      <c r="AG5182">
        <f>IF(MIS[[#This Row],[OrderSide]]="SELL",MIS[[#This Row],[VALUE]]-MIS[[#This Row],[LIVE_VALUE]],MIS[[#This Row],[LIVE_VALUE]]-MIS[[#This Row],[VALUE]])</f>
        <v>105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NIFTY2552225000PE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  <c r="AL5182" t="str">
        <f>MIS[[#This Row],[Broker]]</f>
        <v>AR</v>
      </c>
      <c r="AM5182" t="str">
        <f>MIS[[#This Row],[ClientID]]</f>
        <v>JPF1G157</v>
      </c>
    </row>
    <row r="5183" spans="1:39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155.05000000000001</v>
      </c>
      <c r="AE5183">
        <f>MIS[[#This Row],[OrderAverageTradedPrice]]*MIS[[#This Row],[OrderQuantity]]</f>
        <v>11715</v>
      </c>
      <c r="AF5183">
        <f>MIS[[#This Row],[LTP]]*MIS[[#This Row],[OrderQuantity]]</f>
        <v>11628.75</v>
      </c>
      <c r="AG5183">
        <f>IF(MIS[[#This Row],[OrderSide]]="SELL",MIS[[#This Row],[VALUE]]-MIS[[#This Row],[LIVE_VALUE]],MIS[[#This Row],[LIVE_VALUE]]-MIS[[#This Row],[VALUE]])</f>
        <v>86.25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NIFTY2552225000PE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  <c r="AL5183" t="str">
        <f>MIS[[#This Row],[Broker]]</f>
        <v>AR</v>
      </c>
      <c r="AM5183" t="str">
        <f>MIS[[#This Row],[ClientID]]</f>
        <v>JPF1K163</v>
      </c>
    </row>
    <row r="5184" spans="1:39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155.05000000000001</v>
      </c>
      <c r="AE5184">
        <f>MIS[[#This Row],[OrderAverageTradedPrice]]*MIS[[#This Row],[OrderQuantity]]</f>
        <v>23422.5</v>
      </c>
      <c r="AF5184">
        <f>MIS[[#This Row],[LTP]]*MIS[[#This Row],[OrderQuantity]]</f>
        <v>23257.5</v>
      </c>
      <c r="AG5184">
        <f>IF(MIS[[#This Row],[OrderSide]]="SELL",MIS[[#This Row],[VALUE]]-MIS[[#This Row],[LIVE_VALUE]],MIS[[#This Row],[LIVE_VALUE]]-MIS[[#This Row],[VALUE]])</f>
        <v>165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NIFTY2552225000PE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  <c r="AL5184" t="str">
        <f>MIS[[#This Row],[Broker]]</f>
        <v>AR</v>
      </c>
      <c r="AM5184" t="str">
        <f>MIS[[#This Row],[ClientID]]</f>
        <v>JPF1N169</v>
      </c>
    </row>
    <row r="5185" spans="1:39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155.05000000000001</v>
      </c>
      <c r="AE5185">
        <f>MIS[[#This Row],[OrderAverageTradedPrice]]*MIS[[#This Row],[OrderQuantity]]</f>
        <v>11733.75</v>
      </c>
      <c r="AF5185">
        <f>MIS[[#This Row],[LTP]]*MIS[[#This Row],[OrderQuantity]]</f>
        <v>11628.75</v>
      </c>
      <c r="AG5185">
        <f>IF(MIS[[#This Row],[OrderSide]]="SELL",MIS[[#This Row],[VALUE]]-MIS[[#This Row],[LIVE_VALUE]],MIS[[#This Row],[LIVE_VALUE]]-MIS[[#This Row],[VALUE]])</f>
        <v>105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NIFTY2552225000PE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  <c r="AL5185" t="str">
        <f>MIS[[#This Row],[Broker]]</f>
        <v>AR</v>
      </c>
      <c r="AM5185" t="str">
        <f>MIS[[#This Row],[ClientID]]</f>
        <v>JPF1R212</v>
      </c>
    </row>
    <row r="5186" spans="1:39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155.05000000000001</v>
      </c>
      <c r="AE5186">
        <f>MIS[[#This Row],[OrderAverageTradedPrice]]*MIS[[#This Row],[OrderQuantity]]</f>
        <v>11741.25</v>
      </c>
      <c r="AF5186">
        <f>MIS[[#This Row],[LTP]]*MIS[[#This Row],[OrderQuantity]]</f>
        <v>11628.75</v>
      </c>
      <c r="AG5186">
        <f>IF(MIS[[#This Row],[OrderSide]]="SELL",MIS[[#This Row],[VALUE]]-MIS[[#This Row],[LIVE_VALUE]],MIS[[#This Row],[LIVE_VALUE]]-MIS[[#This Row],[VALUE]])</f>
        <v>112.5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NIFTY2552225000PE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  <c r="AL5186" t="str">
        <f>MIS[[#This Row],[Broker]]</f>
        <v>AR</v>
      </c>
      <c r="AM5186" t="str">
        <f>MIS[[#This Row],[ClientID]]</f>
        <v>JPF1S104</v>
      </c>
    </row>
    <row r="5187" spans="1:39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155.05000000000001</v>
      </c>
      <c r="AE5187">
        <f>MIS[[#This Row],[OrderAverageTradedPrice]]*MIS[[#This Row],[OrderQuantity]]</f>
        <v>11722.5</v>
      </c>
      <c r="AF5187">
        <f>MIS[[#This Row],[LTP]]*MIS[[#This Row],[OrderQuantity]]</f>
        <v>11628.75</v>
      </c>
      <c r="AG5187">
        <f>IF(MIS[[#This Row],[OrderSide]]="SELL",MIS[[#This Row],[VALUE]]-MIS[[#This Row],[LIVE_VALUE]],MIS[[#This Row],[LIVE_VALUE]]-MIS[[#This Row],[VALUE]])</f>
        <v>93.75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NIFTY2552225000PE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  <c r="AL5187" t="str">
        <f>MIS[[#This Row],[Broker]]</f>
        <v>AR</v>
      </c>
      <c r="AM5187" t="str">
        <f>MIS[[#This Row],[ClientID]]</f>
        <v>JPS10S109</v>
      </c>
    </row>
    <row r="5188" spans="1:39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155.05000000000001</v>
      </c>
      <c r="AE5188">
        <f>MIS[[#This Row],[OrderAverageTradedPrice]]*MIS[[#This Row],[OrderQuantity]]</f>
        <v>23445</v>
      </c>
      <c r="AF5188">
        <f>MIS[[#This Row],[LTP]]*MIS[[#This Row],[OrderQuantity]]</f>
        <v>23257.5</v>
      </c>
      <c r="AG5188">
        <f>IF(MIS[[#This Row],[OrderSide]]="SELL",MIS[[#This Row],[VALUE]]-MIS[[#This Row],[LIVE_VALUE]],MIS[[#This Row],[LIVE_VALUE]]-MIS[[#This Row],[VALUE]])</f>
        <v>187.5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NIFTY2552225000PE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  <c r="AL5188" t="str">
        <f>MIS[[#This Row],[Broker]]</f>
        <v>AR</v>
      </c>
      <c r="AM5188" t="str">
        <f>MIS[[#This Row],[ClientID]]</f>
        <v>JPS10U102</v>
      </c>
    </row>
    <row r="5189" spans="1:39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155.05000000000001</v>
      </c>
      <c r="AE5189">
        <f>MIS[[#This Row],[OrderAverageTradedPrice]]*MIS[[#This Row],[OrderQuantity]]</f>
        <v>117075</v>
      </c>
      <c r="AF5189">
        <f>MIS[[#This Row],[LTP]]*MIS[[#This Row],[OrderQuantity]]</f>
        <v>116287.50000000001</v>
      </c>
      <c r="AG5189">
        <f>IF(MIS[[#This Row],[OrderSide]]="SELL",MIS[[#This Row],[VALUE]]-MIS[[#This Row],[LIVE_VALUE]],MIS[[#This Row],[LIVE_VALUE]]-MIS[[#This Row],[VALUE]])</f>
        <v>787.49999999998545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9" t="str">
        <f>MIS[[#This Row],[TRADING SYMBOL]]</f>
        <v>NIFTY2552225000PE</v>
      </c>
      <c r="AJ5189" t="str">
        <f>IF(RIGHT(MIS[[#This Row],[Main/Hedge]],4)="MAIN","MAIN","HEDGE")</f>
        <v>MAIN</v>
      </c>
      <c r="AK5189" t="str" cm="1">
        <f t="array" ref="AK5189">_xlfn._xlws.FILTER(Table4[Column1],ISNUMBER(SEARCH(Table4[Column1],MIS[[#This Row],[OrderUniqueIdentifier]])),"")</f>
        <v>VWAP</v>
      </c>
      <c r="AL5189" t="str">
        <f>MIS[[#This Row],[Broker]]</f>
        <v>JM</v>
      </c>
      <c r="AM5189" t="str">
        <f>MIS[[#This Row],[ClientID]]</f>
        <v>12314412</v>
      </c>
    </row>
    <row r="5190" spans="1:39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155.05000000000001</v>
      </c>
      <c r="AE5190">
        <f>MIS[[#This Row],[OrderAverageTradedPrice]]*MIS[[#This Row],[OrderQuantity]]</f>
        <v>222682.49999999919</v>
      </c>
      <c r="AF5190">
        <f>MIS[[#This Row],[LTP]]*MIS[[#This Row],[OrderQuantity]]</f>
        <v>220946.25000000003</v>
      </c>
      <c r="AG5190">
        <f>IF(MIS[[#This Row],[OrderSide]]="SELL",MIS[[#This Row],[VALUE]]-MIS[[#This Row],[LIVE_VALUE]],MIS[[#This Row],[LIVE_VALUE]]-MIS[[#This Row],[VALUE]])</f>
        <v>1736.249999999156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0" t="str">
        <f>MIS[[#This Row],[TRADING SYMBOL]]</f>
        <v>NIFTY2552225000PE</v>
      </c>
      <c r="AJ5190" t="str">
        <f>IF(RIGHT(MIS[[#This Row],[Main/Hedge]],4)="MAIN","MAIN","HEDGE")</f>
        <v>MAIN</v>
      </c>
      <c r="AK5190" t="str" cm="1">
        <f t="array" ref="AK5190">_xlfn._xlws.FILTER(Table4[Column1],ISNUMBER(SEARCH(Table4[Column1],MIS[[#This Row],[OrderUniqueIdentifier]])),"")</f>
        <v>VWAP</v>
      </c>
      <c r="AL5190" t="str">
        <f>MIS[[#This Row],[Broker]]</f>
        <v>JM</v>
      </c>
      <c r="AM5190" t="str">
        <f>MIS[[#This Row],[ClientID]]</f>
        <v>12314455</v>
      </c>
    </row>
    <row r="5191" spans="1:39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155.05000000000001</v>
      </c>
      <c r="AE5191">
        <f>MIS[[#This Row],[OrderAverageTradedPrice]]*MIS[[#This Row],[OrderQuantity]]</f>
        <v>11715</v>
      </c>
      <c r="AF5191">
        <f>MIS[[#This Row],[LTP]]*MIS[[#This Row],[OrderQuantity]]</f>
        <v>11628.75</v>
      </c>
      <c r="AG5191">
        <f>IF(MIS[[#This Row],[OrderSide]]="SELL",MIS[[#This Row],[VALUE]]-MIS[[#This Row],[LIVE_VALUE]],MIS[[#This Row],[LIVE_VALUE]]-MIS[[#This Row],[VALUE]])</f>
        <v>86.25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1" t="str">
        <f>MIS[[#This Row],[TRADING SYMBOL]]</f>
        <v>NIFTY2552225000PE</v>
      </c>
      <c r="AJ5191" t="str">
        <f>IF(RIGHT(MIS[[#This Row],[Main/Hedge]],4)="MAIN","MAIN","HEDGE")</f>
        <v>MAIN</v>
      </c>
      <c r="AK5191" t="str" cm="1">
        <f t="array" ref="AK5191">_xlfn._xlws.FILTER(Table4[Column1],ISNUMBER(SEARCH(Table4[Column1],MIS[[#This Row],[OrderUniqueIdentifier]])),"")</f>
        <v>VWAP</v>
      </c>
      <c r="AL5191" t="str">
        <f>MIS[[#This Row],[Broker]]</f>
        <v>JM</v>
      </c>
      <c r="AM5191" t="str">
        <f>MIS[[#This Row],[ClientID]]</f>
        <v>12314526</v>
      </c>
    </row>
    <row r="5192" spans="1:39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155.05000000000001</v>
      </c>
      <c r="AE5192">
        <f>MIS[[#This Row],[OrderAverageTradedPrice]]*MIS[[#This Row],[OrderQuantity]]</f>
        <v>93720</v>
      </c>
      <c r="AF5192">
        <f>MIS[[#This Row],[LTP]]*MIS[[#This Row],[OrderQuantity]]</f>
        <v>93030</v>
      </c>
      <c r="AG5192">
        <f>IF(MIS[[#This Row],[OrderSide]]="SELL",MIS[[#This Row],[VALUE]]-MIS[[#This Row],[LIVE_VALUE]],MIS[[#This Row],[LIVE_VALUE]]-MIS[[#This Row],[VALUE]])</f>
        <v>690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2" t="str">
        <f>MIS[[#This Row],[TRADING SYMBOL]]</f>
        <v>NIFTY2552225000PE</v>
      </c>
      <c r="AJ5192" t="str">
        <f>IF(RIGHT(MIS[[#This Row],[Main/Hedge]],4)="MAIN","MAIN","HEDGE")</f>
        <v>MAIN</v>
      </c>
      <c r="AK5192" t="str" cm="1">
        <f t="array" ref="AK5192">_xlfn._xlws.FILTER(Table4[Column1],ISNUMBER(SEARCH(Table4[Column1],MIS[[#This Row],[OrderUniqueIdentifier]])),"")</f>
        <v>VWAP</v>
      </c>
      <c r="AL5192" t="str">
        <f>MIS[[#This Row],[Broker]]</f>
        <v>JM</v>
      </c>
      <c r="AM5192" t="str">
        <f>MIS[[#This Row],[ClientID]]</f>
        <v>12314927</v>
      </c>
    </row>
    <row r="5193" spans="1:39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155.05000000000001</v>
      </c>
      <c r="AE5193">
        <f>MIS[[#This Row],[OrderAverageTradedPrice]]*MIS[[#This Row],[OrderQuantity]]</f>
        <v>281257.49999999884</v>
      </c>
      <c r="AF5193">
        <f>MIS[[#This Row],[LTP]]*MIS[[#This Row],[OrderQuantity]]</f>
        <v>279090</v>
      </c>
      <c r="AG5193">
        <f>IF(MIS[[#This Row],[OrderSide]]="SELL",MIS[[#This Row],[VALUE]]-MIS[[#This Row],[LIVE_VALUE]],MIS[[#This Row],[LIVE_VALUE]]-MIS[[#This Row],[VALUE]])</f>
        <v>2167.4999999988358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3" t="str">
        <f>MIS[[#This Row],[TRADING SYMBOL]]</f>
        <v>NIFTY2552225000PE</v>
      </c>
      <c r="AJ5193" t="str">
        <f>IF(RIGHT(MIS[[#This Row],[Main/Hedge]],4)="MAIN","MAIN","HEDGE")</f>
        <v>MAIN</v>
      </c>
      <c r="AK5193" t="str" cm="1">
        <f t="array" ref="AK5193">_xlfn._xlws.FILTER(Table4[Column1],ISNUMBER(SEARCH(Table4[Column1],MIS[[#This Row],[OrderUniqueIdentifier]])),"")</f>
        <v>VWAP</v>
      </c>
      <c r="AL5193" t="str">
        <f>MIS[[#This Row],[Broker]]</f>
        <v>JM</v>
      </c>
      <c r="AM5193" t="str">
        <f>MIS[[#This Row],[ClientID]]</f>
        <v>12314964</v>
      </c>
    </row>
    <row r="5194" spans="1:39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155.05000000000001</v>
      </c>
      <c r="AE5194">
        <f>MIS[[#This Row],[OrderAverageTradedPrice]]*MIS[[#This Row],[OrderQuantity]]</f>
        <v>46860</v>
      </c>
      <c r="AF5194">
        <f>MIS[[#This Row],[LTP]]*MIS[[#This Row],[OrderQuantity]]</f>
        <v>46515</v>
      </c>
      <c r="AG5194">
        <f>IF(MIS[[#This Row],[OrderSide]]="SELL",MIS[[#This Row],[VALUE]]-MIS[[#This Row],[LIVE_VALUE]],MIS[[#This Row],[LIVE_VALUE]]-MIS[[#This Row],[VALUE]])</f>
        <v>345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4" t="str">
        <f>MIS[[#This Row],[TRADING SYMBOL]]</f>
        <v>NIFTY2552225000PE</v>
      </c>
      <c r="AJ5194" t="str">
        <f>IF(RIGHT(MIS[[#This Row],[Main/Hedge]],4)="MAIN","MAIN","HEDGE")</f>
        <v>MAIN</v>
      </c>
      <c r="AK5194" t="str" cm="1">
        <f t="array" ref="AK5194">_xlfn._xlws.FILTER(Table4[Column1],ISNUMBER(SEARCH(Table4[Column1],MIS[[#This Row],[OrderUniqueIdentifier]])),"")</f>
        <v>VWAP</v>
      </c>
      <c r="AL5194" t="str">
        <f>MIS[[#This Row],[Broker]]</f>
        <v>JM</v>
      </c>
      <c r="AM5194" t="str">
        <f>MIS[[#This Row],[ClientID]]</f>
        <v>12314964</v>
      </c>
    </row>
    <row r="5195" spans="1:39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155.05000000000001</v>
      </c>
      <c r="AE5195">
        <f>MIS[[#This Row],[OrderAverageTradedPrice]]*MIS[[#This Row],[OrderQuantity]]</f>
        <v>23482.5</v>
      </c>
      <c r="AF5195">
        <f>MIS[[#This Row],[LTP]]*MIS[[#This Row],[OrderQuantity]]</f>
        <v>23257.5</v>
      </c>
      <c r="AG5195">
        <f>IF(MIS[[#This Row],[OrderSide]]="SELL",MIS[[#This Row],[VALUE]]-MIS[[#This Row],[LIVE_VALUE]],MIS[[#This Row],[LIVE_VALUE]]-MIS[[#This Row],[VALUE]])</f>
        <v>225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5" t="str">
        <f>MIS[[#This Row],[TRADING SYMBOL]]</f>
        <v>NIFTY2552225000PE</v>
      </c>
      <c r="AJ5195" t="str">
        <f>IF(RIGHT(MIS[[#This Row],[Main/Hedge]],4)="MAIN","MAIN","HEDGE")</f>
        <v>MAIN</v>
      </c>
      <c r="AK5195" t="str" cm="1">
        <f t="array" ref="AK5195">_xlfn._xlws.FILTER(Table4[Column1],ISNUMBER(SEARCH(Table4[Column1],MIS[[#This Row],[OrderUniqueIdentifier]])),"")</f>
        <v>VWAP</v>
      </c>
      <c r="AL5195" t="str">
        <f>MIS[[#This Row],[Broker]]</f>
        <v>MO</v>
      </c>
      <c r="AM5195" t="str">
        <f>MIS[[#This Row],[ClientID]]</f>
        <v>OMDLAS1223</v>
      </c>
    </row>
    <row r="5196" spans="1:39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155.05000000000001</v>
      </c>
      <c r="AE5196">
        <f>MIS[[#This Row],[OrderAverageTradedPrice]]*MIS[[#This Row],[OrderQuantity]]</f>
        <v>23415</v>
      </c>
      <c r="AF5196">
        <f>MIS[[#This Row],[LTP]]*MIS[[#This Row],[OrderQuantity]]</f>
        <v>23257.5</v>
      </c>
      <c r="AG5196">
        <f>IF(MIS[[#This Row],[OrderSide]]="SELL",MIS[[#This Row],[VALUE]]-MIS[[#This Row],[LIVE_VALUE]],MIS[[#This Row],[LIVE_VALUE]]-MIS[[#This Row],[VALUE]])</f>
        <v>157.5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6" t="str">
        <f>MIS[[#This Row],[TRADING SYMBOL]]</f>
        <v>NIFTY2552225000PE</v>
      </c>
      <c r="AJ5196" t="str">
        <f>IF(RIGHT(MIS[[#This Row],[Main/Hedge]],4)="MAIN","MAIN","HEDGE")</f>
        <v>MAIN</v>
      </c>
      <c r="AK5196" t="str" cm="1">
        <f t="array" ref="AK5196">_xlfn._xlws.FILTER(Table4[Column1],ISNUMBER(SEARCH(Table4[Column1],MIS[[#This Row],[OrderUniqueIdentifier]])),"")</f>
        <v>VWAP</v>
      </c>
      <c r="AL5196" t="str">
        <f>MIS[[#This Row],[Broker]]</f>
        <v>MO</v>
      </c>
      <c r="AM5196" t="str">
        <f>MIS[[#This Row],[ClientID]]</f>
        <v>OMDLAS1230</v>
      </c>
    </row>
    <row r="5197" spans="1:39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155.05000000000001</v>
      </c>
      <c r="AE5197">
        <f>MIS[[#This Row],[OrderAverageTradedPrice]]*MIS[[#This Row],[OrderQuantity]]</f>
        <v>11715</v>
      </c>
      <c r="AF5197">
        <f>MIS[[#This Row],[LTP]]*MIS[[#This Row],[OrderQuantity]]</f>
        <v>11628.75</v>
      </c>
      <c r="AG5197">
        <f>IF(MIS[[#This Row],[OrderSide]]="SELL",MIS[[#This Row],[VALUE]]-MIS[[#This Row],[LIVE_VALUE]],MIS[[#This Row],[LIVE_VALUE]]-MIS[[#This Row],[VALUE]])</f>
        <v>86.25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7" t="str">
        <f>MIS[[#This Row],[TRADING SYMBOL]]</f>
        <v>NIFTY2552225000PE</v>
      </c>
      <c r="AJ5197" t="str">
        <f>IF(RIGHT(MIS[[#This Row],[Main/Hedge]],4)="MAIN","MAIN","HEDGE")</f>
        <v>MAIN</v>
      </c>
      <c r="AK5197" t="str" cm="1">
        <f t="array" ref="AK5197">_xlfn._xlws.FILTER(Table4[Column1],ISNUMBER(SEARCH(Table4[Column1],MIS[[#This Row],[OrderUniqueIdentifier]])),"")</f>
        <v>VWAP</v>
      </c>
      <c r="AL5197" t="str">
        <f>MIS[[#This Row],[Broker]]</f>
        <v>MO</v>
      </c>
      <c r="AM5197" t="str">
        <f>MIS[[#This Row],[ClientID]]</f>
        <v>OMDLAS1231</v>
      </c>
    </row>
    <row r="5198" spans="1:39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155.05000000000001</v>
      </c>
      <c r="AE5198">
        <f>MIS[[#This Row],[OrderAverageTradedPrice]]*MIS[[#This Row],[OrderQuantity]]</f>
        <v>11700</v>
      </c>
      <c r="AF5198">
        <f>MIS[[#This Row],[LTP]]*MIS[[#This Row],[OrderQuantity]]</f>
        <v>11628.75</v>
      </c>
      <c r="AG5198">
        <f>IF(MIS[[#This Row],[OrderSide]]="SELL",MIS[[#This Row],[VALUE]]-MIS[[#This Row],[LIVE_VALUE]],MIS[[#This Row],[LIVE_VALUE]]-MIS[[#This Row],[VALUE]])</f>
        <v>71.25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8" t="str">
        <f>MIS[[#This Row],[TRADING SYMBOL]]</f>
        <v>NIFTY2552225000PE</v>
      </c>
      <c r="AJ5198" t="str">
        <f>IF(RIGHT(MIS[[#This Row],[Main/Hedge]],4)="MAIN","MAIN","HEDGE")</f>
        <v>MAIN</v>
      </c>
      <c r="AK5198" t="str" cm="1">
        <f t="array" ref="AK5198">_xlfn._xlws.FILTER(Table4[Column1],ISNUMBER(SEARCH(Table4[Column1],MIS[[#This Row],[OrderUniqueIdentifier]])),"")</f>
        <v>VWAP</v>
      </c>
      <c r="AL5198" t="str">
        <f>MIS[[#This Row],[Broker]]</f>
        <v>AR</v>
      </c>
      <c r="AM5198" t="str">
        <f>MIS[[#This Row],[ClientID]]</f>
        <v>JPF1N167</v>
      </c>
    </row>
    <row r="5199" spans="1:39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155.05000000000001</v>
      </c>
      <c r="AE5199">
        <f>MIS[[#This Row],[OrderAverageTradedPrice]]*MIS[[#This Row],[OrderQuantity]]</f>
        <v>23430</v>
      </c>
      <c r="AF5199">
        <f>MIS[[#This Row],[LTP]]*MIS[[#This Row],[OrderQuantity]]</f>
        <v>23257.5</v>
      </c>
      <c r="AG5199">
        <f>IF(MIS[[#This Row],[OrderSide]]="SELL",MIS[[#This Row],[VALUE]]-MIS[[#This Row],[LIVE_VALUE]],MIS[[#This Row],[LIVE_VALUE]]-MIS[[#This Row],[VALUE]])</f>
        <v>172.5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9" t="str">
        <f>MIS[[#This Row],[TRADING SYMBOL]]</f>
        <v>NIFTY2552225000PE</v>
      </c>
      <c r="AJ5199" t="str">
        <f>IF(RIGHT(MIS[[#This Row],[Main/Hedge]],4)="MAIN","MAIN","HEDGE")</f>
        <v>MAIN</v>
      </c>
      <c r="AK5199" t="str" cm="1">
        <f t="array" ref="AK5199">_xlfn._xlws.FILTER(Table4[Column1],ISNUMBER(SEARCH(Table4[Column1],MIS[[#This Row],[OrderUniqueIdentifier]])),"")</f>
        <v>VWAP</v>
      </c>
      <c r="AL5199" t="str">
        <f>MIS[[#This Row],[Broker]]</f>
        <v>AR</v>
      </c>
      <c r="AM5199" t="str">
        <f>MIS[[#This Row],[ClientID]]</f>
        <v>JPF1S138</v>
      </c>
    </row>
    <row r="5200" spans="1:39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155.05000000000001</v>
      </c>
      <c r="AE5200">
        <f>MIS[[#This Row],[OrderAverageTradedPrice]]*MIS[[#This Row],[OrderQuantity]]</f>
        <v>23580</v>
      </c>
      <c r="AF5200">
        <f>MIS[[#This Row],[LTP]]*MIS[[#This Row],[OrderQuantity]]</f>
        <v>23257.5</v>
      </c>
      <c r="AG5200">
        <f>IF(MIS[[#This Row],[OrderSide]]="SELL",MIS[[#This Row],[VALUE]]-MIS[[#This Row],[LIVE_VALUE]],MIS[[#This Row],[LIVE_VALUE]]-MIS[[#This Row],[VALUE]])</f>
        <v>322.5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0" t="str">
        <f>MIS[[#This Row],[TRADING SYMBOL]]</f>
        <v>NIFTY2552225000PE</v>
      </c>
      <c r="AJ5200" t="str">
        <f>IF(RIGHT(MIS[[#This Row],[Main/Hedge]],4)="MAIN","MAIN","HEDGE")</f>
        <v>MAIN</v>
      </c>
      <c r="AK5200" t="str" cm="1">
        <f t="array" ref="AK5200">_xlfn._xlws.FILTER(Table4[Column1],ISNUMBER(SEARCH(Table4[Column1],MIS[[#This Row],[OrderUniqueIdentifier]])),"")</f>
        <v>VWAP</v>
      </c>
      <c r="AL5200" t="str">
        <f>MIS[[#This Row],[Broker]]</f>
        <v>IIFL</v>
      </c>
      <c r="AM5200" t="str">
        <f>MIS[[#This Row],[ClientID]]</f>
        <v>FINE1P01</v>
      </c>
    </row>
    <row r="5201" spans="1:39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155.05000000000001</v>
      </c>
      <c r="AE5201">
        <f>MIS[[#This Row],[OrderAverageTradedPrice]]*MIS[[#This Row],[OrderQuantity]]</f>
        <v>35313.75</v>
      </c>
      <c r="AF5201">
        <f>MIS[[#This Row],[LTP]]*MIS[[#This Row],[OrderQuantity]]</f>
        <v>34886.25</v>
      </c>
      <c r="AG5201">
        <f>IF(MIS[[#This Row],[OrderSide]]="SELL",MIS[[#This Row],[VALUE]]-MIS[[#This Row],[LIVE_VALUE]],MIS[[#This Row],[LIVE_VALUE]]-MIS[[#This Row],[VALUE]])</f>
        <v>427.5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1" t="str">
        <f>MIS[[#This Row],[TRADING SYMBOL]]</f>
        <v>NIFTY2552225000PE</v>
      </c>
      <c r="AJ5201" t="str">
        <f>IF(RIGHT(MIS[[#This Row],[Main/Hedge]],4)="MAIN","MAIN","HEDGE")</f>
        <v>MAIN</v>
      </c>
      <c r="AK5201" t="str" cm="1">
        <f t="array" ref="AK5201">_xlfn._xlws.FILTER(Table4[Column1],ISNUMBER(SEARCH(Table4[Column1],MIS[[#This Row],[OrderUniqueIdentifier]])),"")</f>
        <v>VWAP</v>
      </c>
      <c r="AL5201" t="str">
        <f>MIS[[#This Row],[Broker]]</f>
        <v>JM</v>
      </c>
      <c r="AM5201" t="str">
        <f>MIS[[#This Row],[ClientID]]</f>
        <v>12314417</v>
      </c>
    </row>
    <row r="5202" spans="1:39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155.05000000000001</v>
      </c>
      <c r="AE5202">
        <f>MIS[[#This Row],[OrderAverageTradedPrice]]*MIS[[#This Row],[OrderQuantity]]</f>
        <v>23557.5</v>
      </c>
      <c r="AF5202">
        <f>MIS[[#This Row],[LTP]]*MIS[[#This Row],[OrderQuantity]]</f>
        <v>23257.5</v>
      </c>
      <c r="AG5202">
        <f>IF(MIS[[#This Row],[OrderSide]]="SELL",MIS[[#This Row],[VALUE]]-MIS[[#This Row],[LIVE_VALUE]],MIS[[#This Row],[LIVE_VALUE]]-MIS[[#This Row],[VALUE]])</f>
        <v>300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2" t="str">
        <f>MIS[[#This Row],[TRADING SYMBOL]]</f>
        <v>NIFTY2552225000PE</v>
      </c>
      <c r="AJ5202" t="str">
        <f>IF(RIGHT(MIS[[#This Row],[Main/Hedge]],4)="MAIN","MAIN","HEDGE")</f>
        <v>MAIN</v>
      </c>
      <c r="AK5202" t="str" cm="1">
        <f t="array" ref="AK5202">_xlfn._xlws.FILTER(Table4[Column1],ISNUMBER(SEARCH(Table4[Column1],MIS[[#This Row],[OrderUniqueIdentifier]])),"")</f>
        <v>VWAP</v>
      </c>
      <c r="AL5202" t="str">
        <f>MIS[[#This Row],[Broker]]</f>
        <v>JM</v>
      </c>
      <c r="AM5202" t="str">
        <f>MIS[[#This Row],[ClientID]]</f>
        <v>12314523</v>
      </c>
    </row>
    <row r="5203" spans="1:39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155.05000000000001</v>
      </c>
      <c r="AE5203">
        <f>MIS[[#This Row],[OrderAverageTradedPrice]]*MIS[[#This Row],[OrderQuantity]]</f>
        <v>35336.25</v>
      </c>
      <c r="AF5203">
        <f>MIS[[#This Row],[LTP]]*MIS[[#This Row],[OrderQuantity]]</f>
        <v>34886.25</v>
      </c>
      <c r="AG5203">
        <f>IF(MIS[[#This Row],[OrderSide]]="SELL",MIS[[#This Row],[VALUE]]-MIS[[#This Row],[LIVE_VALUE]],MIS[[#This Row],[LIVE_VALUE]]-MIS[[#This Row],[VALUE]])</f>
        <v>450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3" t="str">
        <f>MIS[[#This Row],[TRADING SYMBOL]]</f>
        <v>NIFTY2552225000PE</v>
      </c>
      <c r="AJ5203" t="str">
        <f>IF(RIGHT(MIS[[#This Row],[Main/Hedge]],4)="MAIN","MAIN","HEDGE")</f>
        <v>MAIN</v>
      </c>
      <c r="AK5203" t="str" cm="1">
        <f t="array" ref="AK5203">_xlfn._xlws.FILTER(Table4[Column1],ISNUMBER(SEARCH(Table4[Column1],MIS[[#This Row],[OrderUniqueIdentifier]])),"")</f>
        <v>VWAP</v>
      </c>
      <c r="AL5203" t="str">
        <f>MIS[[#This Row],[Broker]]</f>
        <v>JM</v>
      </c>
      <c r="AM5203" t="str">
        <f>MIS[[#This Row],[ClientID]]</f>
        <v>12314576</v>
      </c>
    </row>
    <row r="5204" spans="1:39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155.05000000000001</v>
      </c>
      <c r="AE5204">
        <f>MIS[[#This Row],[OrderAverageTradedPrice]]*MIS[[#This Row],[OrderQuantity]]</f>
        <v>23542.5</v>
      </c>
      <c r="AF5204">
        <f>MIS[[#This Row],[LTP]]*MIS[[#This Row],[OrderQuantity]]</f>
        <v>23257.5</v>
      </c>
      <c r="AG5204">
        <f>IF(MIS[[#This Row],[OrderSide]]="SELL",MIS[[#This Row],[VALUE]]-MIS[[#This Row],[LIVE_VALUE]],MIS[[#This Row],[LIVE_VALUE]]-MIS[[#This Row],[VALUE]])</f>
        <v>285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4" t="str">
        <f>MIS[[#This Row],[TRADING SYMBOL]]</f>
        <v>NIFTY2552225000PE</v>
      </c>
      <c r="AJ5204" t="str">
        <f>IF(RIGHT(MIS[[#This Row],[Main/Hedge]],4)="MAIN","MAIN","HEDGE")</f>
        <v>MAIN</v>
      </c>
      <c r="AK5204" t="str" cm="1">
        <f t="array" ref="AK5204">_xlfn._xlws.FILTER(Table4[Column1],ISNUMBER(SEARCH(Table4[Column1],MIS[[#This Row],[OrderUniqueIdentifier]])),"")</f>
        <v>VWAP</v>
      </c>
      <c r="AL5204" t="str">
        <f>MIS[[#This Row],[Broker]]</f>
        <v>JM</v>
      </c>
      <c r="AM5204" t="str">
        <f>MIS[[#This Row],[ClientID]]</f>
        <v>12314604</v>
      </c>
    </row>
    <row r="5205" spans="1:39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155.05000000000001</v>
      </c>
      <c r="AE5205">
        <f>MIS[[#This Row],[OrderAverageTradedPrice]]*MIS[[#This Row],[OrderQuantity]]</f>
        <v>23557.5</v>
      </c>
      <c r="AF5205">
        <f>MIS[[#This Row],[LTP]]*MIS[[#This Row],[OrderQuantity]]</f>
        <v>23257.5</v>
      </c>
      <c r="AG5205">
        <f>IF(MIS[[#This Row],[OrderSide]]="SELL",MIS[[#This Row],[VALUE]]-MIS[[#This Row],[LIVE_VALUE]],MIS[[#This Row],[LIVE_VALUE]]-MIS[[#This Row],[VALUE]])</f>
        <v>300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5" t="str">
        <f>MIS[[#This Row],[TRADING SYMBOL]]</f>
        <v>NIFTY2552225000PE</v>
      </c>
      <c r="AJ5205" t="str">
        <f>IF(RIGHT(MIS[[#This Row],[Main/Hedge]],4)="MAIN","MAIN","HEDGE")</f>
        <v>MAIN</v>
      </c>
      <c r="AK5205" t="str" cm="1">
        <f t="array" ref="AK5205">_xlfn._xlws.FILTER(Table4[Column1],ISNUMBER(SEARCH(Table4[Column1],MIS[[#This Row],[OrderUniqueIdentifier]])),"")</f>
        <v>VWAP</v>
      </c>
      <c r="AL5205" t="str">
        <f>MIS[[#This Row],[Broker]]</f>
        <v>JM</v>
      </c>
      <c r="AM5205" t="str">
        <f>MIS[[#This Row],[ClientID]]</f>
        <v>12314883</v>
      </c>
    </row>
    <row r="5206" spans="1:39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155.05000000000001</v>
      </c>
      <c r="AE5206">
        <f>MIS[[#This Row],[OrderAverageTradedPrice]]*MIS[[#This Row],[OrderQuantity]]</f>
        <v>23542.5</v>
      </c>
      <c r="AF5206">
        <f>MIS[[#This Row],[LTP]]*MIS[[#This Row],[OrderQuantity]]</f>
        <v>23257.5</v>
      </c>
      <c r="AG5206">
        <f>IF(MIS[[#This Row],[OrderSide]]="SELL",MIS[[#This Row],[VALUE]]-MIS[[#This Row],[LIVE_VALUE]],MIS[[#This Row],[LIVE_VALUE]]-MIS[[#This Row],[VALUE]])</f>
        <v>285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6" t="str">
        <f>MIS[[#This Row],[TRADING SYMBOL]]</f>
        <v>NIFTY2552225000PE</v>
      </c>
      <c r="AJ5206" t="str">
        <f>IF(RIGHT(MIS[[#This Row],[Main/Hedge]],4)="MAIN","MAIN","HEDGE")</f>
        <v>MAIN</v>
      </c>
      <c r="AK5206" t="str" cm="1">
        <f t="array" ref="AK5206">_xlfn._xlws.FILTER(Table4[Column1],ISNUMBER(SEARCH(Table4[Column1],MIS[[#This Row],[OrderUniqueIdentifier]])),"")</f>
        <v>VWAP</v>
      </c>
      <c r="AL5206" t="str">
        <f>MIS[[#This Row],[Broker]]</f>
        <v>MO</v>
      </c>
      <c r="AM5206" t="str">
        <f>MIS[[#This Row],[ClientID]]</f>
        <v>OMDLAS1220</v>
      </c>
    </row>
    <row r="5207" spans="1:39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155.05000000000001</v>
      </c>
      <c r="AE5207">
        <f>MIS[[#This Row],[OrderAverageTradedPrice]]*MIS[[#This Row],[OrderQuantity]]</f>
        <v>37800</v>
      </c>
      <c r="AF5207">
        <f>MIS[[#This Row],[LTP]]*MIS[[#This Row],[OrderQuantity]]</f>
        <v>34886.25</v>
      </c>
      <c r="AG5207">
        <f>IF(MIS[[#This Row],[OrderSide]]="SELL",MIS[[#This Row],[VALUE]]-MIS[[#This Row],[LIVE_VALUE]],MIS[[#This Row],[LIVE_VALUE]]-MIS[[#This Row],[VALUE]])</f>
        <v>-2913.75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7" t="str">
        <f>MIS[[#This Row],[TRADING SYMBOL]]</f>
        <v>NIFTY2552225000PE</v>
      </c>
      <c r="AJ5207" t="str">
        <f>IF(RIGHT(MIS[[#This Row],[Main/Hedge]],4)="MAIN","MAIN","HEDGE")</f>
        <v>MAIN</v>
      </c>
      <c r="AK5207" t="str" cm="1">
        <f t="array" ref="AK5207">_xlfn._xlws.FILTER(Table4[Column1],ISNUMBER(SEARCH(Table4[Column1],MIS[[#This Row],[OrderUniqueIdentifier]])),"")</f>
        <v>VWAP</v>
      </c>
      <c r="AL5207" t="str">
        <f>MIS[[#This Row],[Broker]]</f>
        <v>AR</v>
      </c>
      <c r="AM5207" t="str">
        <f>MIS[[#This Row],[ClientID]]</f>
        <v>GDL1R112</v>
      </c>
    </row>
    <row r="5208" spans="1:39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155.05000000000001</v>
      </c>
      <c r="AE5208">
        <f>MIS[[#This Row],[OrderAverageTradedPrice]]*MIS[[#This Row],[OrderQuantity]]</f>
        <v>37717.499999999927</v>
      </c>
      <c r="AF5208">
        <f>MIS[[#This Row],[LTP]]*MIS[[#This Row],[OrderQuantity]]</f>
        <v>34886.25</v>
      </c>
      <c r="AG5208">
        <f>IF(MIS[[#This Row],[OrderSide]]="SELL",MIS[[#This Row],[VALUE]]-MIS[[#This Row],[LIVE_VALUE]],MIS[[#This Row],[LIVE_VALUE]]-MIS[[#This Row],[VALUE]])</f>
        <v>-2831.2499999999272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8" t="str">
        <f>MIS[[#This Row],[TRADING SYMBOL]]</f>
        <v>NIFTY2552225000PE</v>
      </c>
      <c r="AJ5208" t="str">
        <f>IF(RIGHT(MIS[[#This Row],[Main/Hedge]],4)="MAIN","MAIN","HEDGE")</f>
        <v>MAIN</v>
      </c>
      <c r="AK5208" t="str" cm="1">
        <f t="array" ref="AK5208">_xlfn._xlws.FILTER(Table4[Column1],ISNUMBER(SEARCH(Table4[Column1],MIS[[#This Row],[OrderUniqueIdentifier]])),"")</f>
        <v>VWAP</v>
      </c>
      <c r="AL5208" t="str">
        <f>MIS[[#This Row],[Broker]]</f>
        <v>AR</v>
      </c>
      <c r="AM5208" t="str">
        <f>MIS[[#This Row],[ClientID]]</f>
        <v>GDLC2R124</v>
      </c>
    </row>
    <row r="5209" spans="1:39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155.05000000000001</v>
      </c>
      <c r="AE5209">
        <f>MIS[[#This Row],[OrderAverageTradedPrice]]*MIS[[#This Row],[OrderQuantity]]</f>
        <v>112725</v>
      </c>
      <c r="AF5209">
        <f>MIS[[#This Row],[LTP]]*MIS[[#This Row],[OrderQuantity]]</f>
        <v>104658.75000000001</v>
      </c>
      <c r="AG5209">
        <f>IF(MIS[[#This Row],[OrderSide]]="SELL",MIS[[#This Row],[VALUE]]-MIS[[#This Row],[LIVE_VALUE]],MIS[[#This Row],[LIVE_VALUE]]-MIS[[#This Row],[VALUE]])</f>
        <v>-8066.2499999999854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9" t="str">
        <f>MIS[[#This Row],[TRADING SYMBOL]]</f>
        <v>NIFTY2552225000PE</v>
      </c>
      <c r="AJ5209" t="str">
        <f>IF(RIGHT(MIS[[#This Row],[Main/Hedge]],4)="MAIN","MAIN","HEDGE")</f>
        <v>MAIN</v>
      </c>
      <c r="AK5209" t="str" cm="1">
        <f t="array" ref="AK5209">_xlfn._xlws.FILTER(Table4[Column1],ISNUMBER(SEARCH(Table4[Column1],MIS[[#This Row],[OrderUniqueIdentifier]])),"")</f>
        <v>VWAP</v>
      </c>
      <c r="AL5209" t="str">
        <f>MIS[[#This Row],[Broker]]</f>
        <v>AR</v>
      </c>
      <c r="AM5209" t="str">
        <f>MIS[[#This Row],[ClientID]]</f>
        <v>GDLP1S332</v>
      </c>
    </row>
    <row r="5210" spans="1:39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155.05000000000001</v>
      </c>
      <c r="AE5210">
        <f>MIS[[#This Row],[OrderAverageTradedPrice]]*MIS[[#This Row],[OrderQuantity]]</f>
        <v>175350</v>
      </c>
      <c r="AF5210">
        <f>MIS[[#This Row],[LTP]]*MIS[[#This Row],[OrderQuantity]]</f>
        <v>162802.5</v>
      </c>
      <c r="AG5210">
        <f>IF(MIS[[#This Row],[OrderSide]]="SELL",MIS[[#This Row],[VALUE]]-MIS[[#This Row],[LIVE_VALUE]],MIS[[#This Row],[LIVE_VALUE]]-MIS[[#This Row],[VALUE]])</f>
        <v>-12547.5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0" t="str">
        <f>MIS[[#This Row],[TRADING SYMBOL]]</f>
        <v>NIFTY2552225000PE</v>
      </c>
      <c r="AJ5210" t="str">
        <f>IF(RIGHT(MIS[[#This Row],[Main/Hedge]],4)="MAIN","MAIN","HEDGE")</f>
        <v>MAIN</v>
      </c>
      <c r="AK5210" t="str" cm="1">
        <f t="array" ref="AK5210">_xlfn._xlws.FILTER(Table4[Column1],ISNUMBER(SEARCH(Table4[Column1],MIS[[#This Row],[OrderUniqueIdentifier]])),"")</f>
        <v>VWAP</v>
      </c>
      <c r="AL5210" t="str">
        <f>MIS[[#This Row],[Broker]]</f>
        <v>AR</v>
      </c>
      <c r="AM5210" t="str">
        <f>MIS[[#This Row],[ClientID]]</f>
        <v>GKOHN3R110</v>
      </c>
    </row>
    <row r="5211" spans="1:39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155.05000000000001</v>
      </c>
      <c r="AE5211">
        <f>MIS[[#This Row],[OrderAverageTradedPrice]]*MIS[[#This Row],[OrderQuantity]]</f>
        <v>37800</v>
      </c>
      <c r="AF5211">
        <f>MIS[[#This Row],[LTP]]*MIS[[#This Row],[OrderQuantity]]</f>
        <v>34886.25</v>
      </c>
      <c r="AG5211">
        <f>IF(MIS[[#This Row],[OrderSide]]="SELL",MIS[[#This Row],[VALUE]]-MIS[[#This Row],[LIVE_VALUE]],MIS[[#This Row],[LIVE_VALUE]]-MIS[[#This Row],[VALUE]])</f>
        <v>-2913.75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1" t="str">
        <f>MIS[[#This Row],[TRADING SYMBOL]]</f>
        <v>NIFTY2552225000PE</v>
      </c>
      <c r="AJ5211" t="str">
        <f>IF(RIGHT(MIS[[#This Row],[Main/Hedge]],4)="MAIN","MAIN","HEDGE")</f>
        <v>MAIN</v>
      </c>
      <c r="AK5211" t="str" cm="1">
        <f t="array" ref="AK5211">_xlfn._xlws.FILTER(Table4[Column1],ISNUMBER(SEARCH(Table4[Column1],MIS[[#This Row],[OrderUniqueIdentifier]])),"")</f>
        <v>VWAP</v>
      </c>
      <c r="AL5211" t="str">
        <f>MIS[[#This Row],[Broker]]</f>
        <v>AR</v>
      </c>
      <c r="AM5211" t="str">
        <f>MIS[[#This Row],[ClientID]]</f>
        <v>GKOHNA327</v>
      </c>
    </row>
    <row r="5212" spans="1:39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155.05000000000001</v>
      </c>
      <c r="AE5212">
        <f>MIS[[#This Row],[OrderAverageTradedPrice]]*MIS[[#This Row],[OrderQuantity]]</f>
        <v>75555</v>
      </c>
      <c r="AF5212">
        <f>MIS[[#This Row],[LTP]]*MIS[[#This Row],[OrderQuantity]]</f>
        <v>69772.5</v>
      </c>
      <c r="AG5212">
        <f>IF(MIS[[#This Row],[OrderSide]]="SELL",MIS[[#This Row],[VALUE]]-MIS[[#This Row],[LIVE_VALUE]],MIS[[#This Row],[LIVE_VALUE]]-MIS[[#This Row],[VALUE]])</f>
        <v>-5782.5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2" t="str">
        <f>MIS[[#This Row],[TRADING SYMBOL]]</f>
        <v>NIFTY2552225000PE</v>
      </c>
      <c r="AJ5212" t="str">
        <f>IF(RIGHT(MIS[[#This Row],[Main/Hedge]],4)="MAIN","MAIN","HEDGE")</f>
        <v>MAIN</v>
      </c>
      <c r="AK5212" t="str" cm="1">
        <f t="array" ref="AK5212">_xlfn._xlws.FILTER(Table4[Column1],ISNUMBER(SEARCH(Table4[Column1],MIS[[#This Row],[OrderUniqueIdentifier]])),"")</f>
        <v>VWAP</v>
      </c>
      <c r="AL5212" t="str">
        <f>MIS[[#This Row],[Broker]]</f>
        <v>AR</v>
      </c>
      <c r="AM5212" t="str">
        <f>MIS[[#This Row],[ClientID]]</f>
        <v>GKOHNS211</v>
      </c>
    </row>
    <row r="5213" spans="1:39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155.05000000000001</v>
      </c>
      <c r="AE5213">
        <f>MIS[[#This Row],[OrderAverageTradedPrice]]*MIS[[#This Row],[OrderQuantity]]</f>
        <v>37777.5</v>
      </c>
      <c r="AF5213">
        <f>MIS[[#This Row],[LTP]]*MIS[[#This Row],[OrderQuantity]]</f>
        <v>34886.25</v>
      </c>
      <c r="AG5213">
        <f>IF(MIS[[#This Row],[OrderSide]]="SELL",MIS[[#This Row],[VALUE]]-MIS[[#This Row],[LIVE_VALUE]],MIS[[#This Row],[LIVE_VALUE]]-MIS[[#This Row],[VALUE]])</f>
        <v>-2891.25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3" t="str">
        <f>MIS[[#This Row],[TRADING SYMBOL]]</f>
        <v>NIFTY2552225000PE</v>
      </c>
      <c r="AJ5213" t="str">
        <f>IF(RIGHT(MIS[[#This Row],[Main/Hedge]],4)="MAIN","MAIN","HEDGE")</f>
        <v>MAIN</v>
      </c>
      <c r="AK5213" t="str" cm="1">
        <f t="array" ref="AK5213">_xlfn._xlws.FILTER(Table4[Column1],ISNUMBER(SEARCH(Table4[Column1],MIS[[#This Row],[OrderUniqueIdentifier]])),"")</f>
        <v>VWAP</v>
      </c>
      <c r="AL5213" t="str">
        <f>MIS[[#This Row],[Broker]]</f>
        <v>AR</v>
      </c>
      <c r="AM5213" t="str">
        <f>MIS[[#This Row],[ClientID]]</f>
        <v>HOT133</v>
      </c>
    </row>
    <row r="5214" spans="1:39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155.05000000000001</v>
      </c>
      <c r="AE5214">
        <f>MIS[[#This Row],[OrderAverageTradedPrice]]*MIS[[#This Row],[OrderQuantity]]</f>
        <v>25200</v>
      </c>
      <c r="AF5214">
        <f>MIS[[#This Row],[LTP]]*MIS[[#This Row],[OrderQuantity]]</f>
        <v>23257.5</v>
      </c>
      <c r="AG5214">
        <f>IF(MIS[[#This Row],[OrderSide]]="SELL",MIS[[#This Row],[VALUE]]-MIS[[#This Row],[LIVE_VALUE]],MIS[[#This Row],[LIVE_VALUE]]-MIS[[#This Row],[VALUE]])</f>
        <v>-1942.5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4" t="str">
        <f>MIS[[#This Row],[TRADING SYMBOL]]</f>
        <v>NIFTY2552225000PE</v>
      </c>
      <c r="AJ5214" t="str">
        <f>IF(RIGHT(MIS[[#This Row],[Main/Hedge]],4)="MAIN","MAIN","HEDGE")</f>
        <v>MAIN</v>
      </c>
      <c r="AK5214" t="str" cm="1">
        <f t="array" ref="AK5214">_xlfn._xlws.FILTER(Table4[Column1],ISNUMBER(SEARCH(Table4[Column1],MIS[[#This Row],[OrderUniqueIdentifier]])),"")</f>
        <v>VWAP</v>
      </c>
      <c r="AL5214" t="str">
        <f>MIS[[#This Row],[Broker]]</f>
        <v>AR</v>
      </c>
      <c r="AM5214" t="str">
        <f>MIS[[#This Row],[ClientID]]</f>
        <v>HYD5K129</v>
      </c>
    </row>
    <row r="5215" spans="1:39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155.05000000000001</v>
      </c>
      <c r="AE5215">
        <f>MIS[[#This Row],[OrderAverageTradedPrice]]*MIS[[#This Row],[OrderQuantity]]</f>
        <v>37777.5</v>
      </c>
      <c r="AF5215">
        <f>MIS[[#This Row],[LTP]]*MIS[[#This Row],[OrderQuantity]]</f>
        <v>34886.25</v>
      </c>
      <c r="AG5215">
        <f>IF(MIS[[#This Row],[OrderSide]]="SELL",MIS[[#This Row],[VALUE]]-MIS[[#This Row],[LIVE_VALUE]],MIS[[#This Row],[LIVE_VALUE]]-MIS[[#This Row],[VALUE]])</f>
        <v>-2891.25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5" t="str">
        <f>MIS[[#This Row],[TRADING SYMBOL]]</f>
        <v>NIFTY2552225000PE</v>
      </c>
      <c r="AJ5215" t="str">
        <f>IF(RIGHT(MIS[[#This Row],[Main/Hedge]],4)="MAIN","MAIN","HEDGE")</f>
        <v>MAIN</v>
      </c>
      <c r="AK5215" t="str" cm="1">
        <f t="array" ref="AK5215">_xlfn._xlws.FILTER(Table4[Column1],ISNUMBER(SEARCH(Table4[Column1],MIS[[#This Row],[OrderUniqueIdentifier]])),"")</f>
        <v>VWAP</v>
      </c>
      <c r="AL5215" t="str">
        <f>MIS[[#This Row],[Broker]]</f>
        <v>AR</v>
      </c>
      <c r="AM5215" t="str">
        <f>MIS[[#This Row],[ClientID]]</f>
        <v>JPA1043</v>
      </c>
    </row>
    <row r="5216" spans="1:39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155.05000000000001</v>
      </c>
      <c r="AE5216">
        <f>MIS[[#This Row],[OrderAverageTradedPrice]]*MIS[[#This Row],[OrderQuantity]]</f>
        <v>12581.25</v>
      </c>
      <c r="AF5216">
        <f>MIS[[#This Row],[LTP]]*MIS[[#This Row],[OrderQuantity]]</f>
        <v>11628.75</v>
      </c>
      <c r="AG5216">
        <f>IF(MIS[[#This Row],[OrderSide]]="SELL",MIS[[#This Row],[VALUE]]-MIS[[#This Row],[LIVE_VALUE]],MIS[[#This Row],[LIVE_VALUE]]-MIS[[#This Row],[VALUE]])</f>
        <v>-952.5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6" t="str">
        <f>MIS[[#This Row],[TRADING SYMBOL]]</f>
        <v>NIFTY2552225000PE</v>
      </c>
      <c r="AJ5216" t="str">
        <f>IF(RIGHT(MIS[[#This Row],[Main/Hedge]],4)="MAIN","MAIN","HEDGE")</f>
        <v>MAIN</v>
      </c>
      <c r="AK5216" t="str" cm="1">
        <f t="array" ref="AK5216">_xlfn._xlws.FILTER(Table4[Column1],ISNUMBER(SEARCH(Table4[Column1],MIS[[#This Row],[OrderUniqueIdentifier]])),"")</f>
        <v>VWAP</v>
      </c>
      <c r="AL5216" t="str">
        <f>MIS[[#This Row],[Broker]]</f>
        <v>AR</v>
      </c>
      <c r="AM5216" t="str">
        <f>MIS[[#This Row],[ClientID]]</f>
        <v>JPF1A104</v>
      </c>
    </row>
    <row r="5217" spans="1:39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155.05000000000001</v>
      </c>
      <c r="AE5217">
        <f>MIS[[#This Row],[OrderAverageTradedPrice]]*MIS[[#This Row],[OrderQuantity]]</f>
        <v>50100</v>
      </c>
      <c r="AF5217">
        <f>MIS[[#This Row],[LTP]]*MIS[[#This Row],[OrderQuantity]]</f>
        <v>46515</v>
      </c>
      <c r="AG5217">
        <f>IF(MIS[[#This Row],[OrderSide]]="SELL",MIS[[#This Row],[VALUE]]-MIS[[#This Row],[LIVE_VALUE]],MIS[[#This Row],[LIVE_VALUE]]-MIS[[#This Row],[VALUE]])</f>
        <v>-3585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7" t="str">
        <f>MIS[[#This Row],[TRADING SYMBOL]]</f>
        <v>NIFTY2552225000PE</v>
      </c>
      <c r="AJ5217" t="str">
        <f>IF(RIGHT(MIS[[#This Row],[Main/Hedge]],4)="MAIN","MAIN","HEDGE")</f>
        <v>MAIN</v>
      </c>
      <c r="AK5217" t="str" cm="1">
        <f t="array" ref="AK5217">_xlfn._xlws.FILTER(Table4[Column1],ISNUMBER(SEARCH(Table4[Column1],MIS[[#This Row],[OrderUniqueIdentifier]])),"")</f>
        <v>VWAP</v>
      </c>
      <c r="AL5217" t="str">
        <f>MIS[[#This Row],[Broker]]</f>
        <v>AR</v>
      </c>
      <c r="AM5217" t="str">
        <f>MIS[[#This Row],[ClientID]]</f>
        <v>JPF1A119</v>
      </c>
    </row>
    <row r="5218" spans="1:39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155.05000000000001</v>
      </c>
      <c r="AE5218">
        <f>MIS[[#This Row],[OrderAverageTradedPrice]]*MIS[[#This Row],[OrderQuantity]]</f>
        <v>25050</v>
      </c>
      <c r="AF5218">
        <f>MIS[[#This Row],[LTP]]*MIS[[#This Row],[OrderQuantity]]</f>
        <v>23257.5</v>
      </c>
      <c r="AG5218">
        <f>IF(MIS[[#This Row],[OrderSide]]="SELL",MIS[[#This Row],[VALUE]]-MIS[[#This Row],[LIVE_VALUE]],MIS[[#This Row],[LIVE_VALUE]]-MIS[[#This Row],[VALUE]])</f>
        <v>-1792.5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8" t="str">
        <f>MIS[[#This Row],[TRADING SYMBOL]]</f>
        <v>NIFTY2552225000PE</v>
      </c>
      <c r="AJ5218" t="str">
        <f>IF(RIGHT(MIS[[#This Row],[Main/Hedge]],4)="MAIN","MAIN","HEDGE")</f>
        <v>MAIN</v>
      </c>
      <c r="AK5218" t="str" cm="1">
        <f t="array" ref="AK5218">_xlfn._xlws.FILTER(Table4[Column1],ISNUMBER(SEARCH(Table4[Column1],MIS[[#This Row],[OrderUniqueIdentifier]])),"")</f>
        <v>VWAP</v>
      </c>
      <c r="AL5218" t="str">
        <f>MIS[[#This Row],[Broker]]</f>
        <v>AR</v>
      </c>
      <c r="AM5218" t="str">
        <f>MIS[[#This Row],[ClientID]]</f>
        <v>JPF1A121</v>
      </c>
    </row>
    <row r="5219" spans="1:39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155.05000000000001</v>
      </c>
      <c r="AE5219">
        <f>MIS[[#This Row],[OrderAverageTradedPrice]]*MIS[[#This Row],[OrderQuantity]]</f>
        <v>12525</v>
      </c>
      <c r="AF5219">
        <f>MIS[[#This Row],[LTP]]*MIS[[#This Row],[OrderQuantity]]</f>
        <v>11628.75</v>
      </c>
      <c r="AG5219">
        <f>IF(MIS[[#This Row],[OrderSide]]="SELL",MIS[[#This Row],[VALUE]]-MIS[[#This Row],[LIVE_VALUE]],MIS[[#This Row],[LIVE_VALUE]]-MIS[[#This Row],[VALUE]])</f>
        <v>-896.25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9" t="str">
        <f>MIS[[#This Row],[TRADING SYMBOL]]</f>
        <v>NIFTY2552225000PE</v>
      </c>
      <c r="AJ5219" t="str">
        <f>IF(RIGHT(MIS[[#This Row],[Main/Hedge]],4)="MAIN","MAIN","HEDGE")</f>
        <v>MAIN</v>
      </c>
      <c r="AK5219" t="str" cm="1">
        <f t="array" ref="AK5219">_xlfn._xlws.FILTER(Table4[Column1],ISNUMBER(SEARCH(Table4[Column1],MIS[[#This Row],[OrderUniqueIdentifier]])),"")</f>
        <v>VWAP</v>
      </c>
      <c r="AL5219" t="str">
        <f>MIS[[#This Row],[Broker]]</f>
        <v>AR</v>
      </c>
      <c r="AM5219" t="str">
        <f>MIS[[#This Row],[ClientID]]</f>
        <v>JPF1A122</v>
      </c>
    </row>
    <row r="5220" spans="1:39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155.05000000000001</v>
      </c>
      <c r="AE5220">
        <f>MIS[[#This Row],[OrderAverageTradedPrice]]*MIS[[#This Row],[OrderQuantity]]</f>
        <v>25200</v>
      </c>
      <c r="AF5220">
        <f>MIS[[#This Row],[LTP]]*MIS[[#This Row],[OrderQuantity]]</f>
        <v>23257.5</v>
      </c>
      <c r="AG5220">
        <f>IF(MIS[[#This Row],[OrderSide]]="SELL",MIS[[#This Row],[VALUE]]-MIS[[#This Row],[LIVE_VALUE]],MIS[[#This Row],[LIVE_VALUE]]-MIS[[#This Row],[VALUE]])</f>
        <v>-1942.5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0" t="str">
        <f>MIS[[#This Row],[TRADING SYMBOL]]</f>
        <v>NIFTY2552225000PE</v>
      </c>
      <c r="AJ5220" t="str">
        <f>IF(RIGHT(MIS[[#This Row],[Main/Hedge]],4)="MAIN","MAIN","HEDGE")</f>
        <v>MAIN</v>
      </c>
      <c r="AK5220" t="str" cm="1">
        <f t="array" ref="AK5220">_xlfn._xlws.FILTER(Table4[Column1],ISNUMBER(SEARCH(Table4[Column1],MIS[[#This Row],[OrderUniqueIdentifier]])),"")</f>
        <v>VWAP</v>
      </c>
      <c r="AL5220" t="str">
        <f>MIS[[#This Row],[Broker]]</f>
        <v>AR</v>
      </c>
      <c r="AM5220" t="str">
        <f>MIS[[#This Row],[ClientID]]</f>
        <v>JPF1A184</v>
      </c>
    </row>
    <row r="5221" spans="1:39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155.05000000000001</v>
      </c>
      <c r="AE5221">
        <f>MIS[[#This Row],[OrderAverageTradedPrice]]*MIS[[#This Row],[OrderQuantity]]</f>
        <v>50400</v>
      </c>
      <c r="AF5221">
        <f>MIS[[#This Row],[LTP]]*MIS[[#This Row],[OrderQuantity]]</f>
        <v>46515</v>
      </c>
      <c r="AG5221">
        <f>IF(MIS[[#This Row],[OrderSide]]="SELL",MIS[[#This Row],[VALUE]]-MIS[[#This Row],[LIVE_VALUE]],MIS[[#This Row],[LIVE_VALUE]]-MIS[[#This Row],[VALUE]])</f>
        <v>-3885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1" t="str">
        <f>MIS[[#This Row],[TRADING SYMBOL]]</f>
        <v>NIFTY2552225000PE</v>
      </c>
      <c r="AJ5221" t="str">
        <f>IF(RIGHT(MIS[[#This Row],[Main/Hedge]],4)="MAIN","MAIN","HEDGE")</f>
        <v>MAIN</v>
      </c>
      <c r="AK5221" t="str" cm="1">
        <f t="array" ref="AK5221">_xlfn._xlws.FILTER(Table4[Column1],ISNUMBER(SEARCH(Table4[Column1],MIS[[#This Row],[OrderUniqueIdentifier]])),"")</f>
        <v>VWAP</v>
      </c>
      <c r="AL5221" t="str">
        <f>MIS[[#This Row],[Broker]]</f>
        <v>AR</v>
      </c>
      <c r="AM5221" t="str">
        <f>MIS[[#This Row],[ClientID]]</f>
        <v>JPF1A187</v>
      </c>
    </row>
    <row r="5222" spans="1:39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155.05000000000001</v>
      </c>
      <c r="AE5222">
        <f>MIS[[#This Row],[OrderAverageTradedPrice]]*MIS[[#This Row],[OrderQuantity]]</f>
        <v>12592.5</v>
      </c>
      <c r="AF5222">
        <f>MIS[[#This Row],[LTP]]*MIS[[#This Row],[OrderQuantity]]</f>
        <v>11628.75</v>
      </c>
      <c r="AG5222">
        <f>IF(MIS[[#This Row],[OrderSide]]="SELL",MIS[[#This Row],[VALUE]]-MIS[[#This Row],[LIVE_VALUE]],MIS[[#This Row],[LIVE_VALUE]]-MIS[[#This Row],[VALUE]])</f>
        <v>-963.75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2" t="str">
        <f>MIS[[#This Row],[TRADING SYMBOL]]</f>
        <v>NIFTY2552225000PE</v>
      </c>
      <c r="AJ5222" t="str">
        <f>IF(RIGHT(MIS[[#This Row],[Main/Hedge]],4)="MAIN","MAIN","HEDGE")</f>
        <v>MAIN</v>
      </c>
      <c r="AK5222" t="str" cm="1">
        <f t="array" ref="AK5222">_xlfn._xlws.FILTER(Table4[Column1],ISNUMBER(SEARCH(Table4[Column1],MIS[[#This Row],[OrderUniqueIdentifier]])),"")</f>
        <v>VWAP</v>
      </c>
      <c r="AL5222" t="str">
        <f>MIS[[#This Row],[Broker]]</f>
        <v>AR</v>
      </c>
      <c r="AM5222" t="str">
        <f>MIS[[#This Row],[ClientID]]</f>
        <v>JPF1A188</v>
      </c>
    </row>
    <row r="5223" spans="1:39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155.05000000000001</v>
      </c>
      <c r="AE5223">
        <f>MIS[[#This Row],[OrderAverageTradedPrice]]*MIS[[#This Row],[OrderQuantity]]</f>
        <v>75330</v>
      </c>
      <c r="AF5223">
        <f>MIS[[#This Row],[LTP]]*MIS[[#This Row],[OrderQuantity]]</f>
        <v>69772.5</v>
      </c>
      <c r="AG5223">
        <f>IF(MIS[[#This Row],[OrderSide]]="SELL",MIS[[#This Row],[VALUE]]-MIS[[#This Row],[LIVE_VALUE]],MIS[[#This Row],[LIVE_VALUE]]-MIS[[#This Row],[VALUE]])</f>
        <v>-5557.5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3" t="str">
        <f>MIS[[#This Row],[TRADING SYMBOL]]</f>
        <v>NIFTY2552225000PE</v>
      </c>
      <c r="AJ5223" t="str">
        <f>IF(RIGHT(MIS[[#This Row],[Main/Hedge]],4)="MAIN","MAIN","HEDGE")</f>
        <v>MAIN</v>
      </c>
      <c r="AK5223" t="str" cm="1">
        <f t="array" ref="AK5223">_xlfn._xlws.FILTER(Table4[Column1],ISNUMBER(SEARCH(Table4[Column1],MIS[[#This Row],[OrderUniqueIdentifier]])),"")</f>
        <v>VWAP</v>
      </c>
      <c r="AL5223" t="str">
        <f>MIS[[#This Row],[Broker]]</f>
        <v>AR</v>
      </c>
      <c r="AM5223" t="str">
        <f>MIS[[#This Row],[ClientID]]</f>
        <v>JPF1A195</v>
      </c>
    </row>
    <row r="5224" spans="1:39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155.05000000000001</v>
      </c>
      <c r="AE5224">
        <f>MIS[[#This Row],[OrderAverageTradedPrice]]*MIS[[#This Row],[OrderQuantity]]</f>
        <v>175350</v>
      </c>
      <c r="AF5224">
        <f>MIS[[#This Row],[LTP]]*MIS[[#This Row],[OrderQuantity]]</f>
        <v>162802.5</v>
      </c>
      <c r="AG5224">
        <f>IF(MIS[[#This Row],[OrderSide]]="SELL",MIS[[#This Row],[VALUE]]-MIS[[#This Row],[LIVE_VALUE]],MIS[[#This Row],[LIVE_VALUE]]-MIS[[#This Row],[VALUE]])</f>
        <v>-12547.5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4" t="str">
        <f>MIS[[#This Row],[TRADING SYMBOL]]</f>
        <v>NIFTY2552225000PE</v>
      </c>
      <c r="AJ5224" t="str">
        <f>IF(RIGHT(MIS[[#This Row],[Main/Hedge]],4)="MAIN","MAIN","HEDGE")</f>
        <v>MAIN</v>
      </c>
      <c r="AK5224" t="str" cm="1">
        <f t="array" ref="AK5224">_xlfn._xlws.FILTER(Table4[Column1],ISNUMBER(SEARCH(Table4[Column1],MIS[[#This Row],[OrderUniqueIdentifier]])),"")</f>
        <v>VWAP</v>
      </c>
      <c r="AL5224" t="str">
        <f>MIS[[#This Row],[Broker]]</f>
        <v>AR</v>
      </c>
      <c r="AM5224" t="str">
        <f>MIS[[#This Row],[ClientID]]</f>
        <v>JPF1A197</v>
      </c>
    </row>
    <row r="5225" spans="1:39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155.05000000000001</v>
      </c>
      <c r="AE5225">
        <f>MIS[[#This Row],[OrderAverageTradedPrice]]*MIS[[#This Row],[OrderQuantity]]</f>
        <v>25117.5</v>
      </c>
      <c r="AF5225">
        <f>MIS[[#This Row],[LTP]]*MIS[[#This Row],[OrderQuantity]]</f>
        <v>23257.5</v>
      </c>
      <c r="AG5225">
        <f>IF(MIS[[#This Row],[OrderSide]]="SELL",MIS[[#This Row],[VALUE]]-MIS[[#This Row],[LIVE_VALUE]],MIS[[#This Row],[LIVE_VALUE]]-MIS[[#This Row],[VALUE]])</f>
        <v>-1860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5" t="str">
        <f>MIS[[#This Row],[TRADING SYMBOL]]</f>
        <v>NIFTY2552225000PE</v>
      </c>
      <c r="AJ5225" t="str">
        <f>IF(RIGHT(MIS[[#This Row],[Main/Hedge]],4)="MAIN","MAIN","HEDGE")</f>
        <v>MAIN</v>
      </c>
      <c r="AK5225" t="str" cm="1">
        <f t="array" ref="AK5225">_xlfn._xlws.FILTER(Table4[Column1],ISNUMBER(SEARCH(Table4[Column1],MIS[[#This Row],[OrderUniqueIdentifier]])),"")</f>
        <v>VWAP</v>
      </c>
      <c r="AL5225" t="str">
        <f>MIS[[#This Row],[Broker]]</f>
        <v>AR</v>
      </c>
      <c r="AM5225" t="str">
        <f>MIS[[#This Row],[ClientID]]</f>
        <v>JPF1A200</v>
      </c>
    </row>
    <row r="5226" spans="1:39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155.05000000000001</v>
      </c>
      <c r="AE5226">
        <f>MIS[[#This Row],[OrderAverageTradedPrice]]*MIS[[#This Row],[OrderQuantity]]</f>
        <v>12525</v>
      </c>
      <c r="AF5226">
        <f>MIS[[#This Row],[LTP]]*MIS[[#This Row],[OrderQuantity]]</f>
        <v>11628.75</v>
      </c>
      <c r="AG5226">
        <f>IF(MIS[[#This Row],[OrderSide]]="SELL",MIS[[#This Row],[VALUE]]-MIS[[#This Row],[LIVE_VALUE]],MIS[[#This Row],[LIVE_VALUE]]-MIS[[#This Row],[VALUE]])</f>
        <v>-896.25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6" t="str">
        <f>MIS[[#This Row],[TRADING SYMBOL]]</f>
        <v>NIFTY2552225000PE</v>
      </c>
      <c r="AJ5226" t="str">
        <f>IF(RIGHT(MIS[[#This Row],[Main/Hedge]],4)="MAIN","MAIN","HEDGE")</f>
        <v>MAIN</v>
      </c>
      <c r="AK5226" t="str" cm="1">
        <f t="array" ref="AK5226">_xlfn._xlws.FILTER(Table4[Column1],ISNUMBER(SEARCH(Table4[Column1],MIS[[#This Row],[OrderUniqueIdentifier]])),"")</f>
        <v>VWAP</v>
      </c>
      <c r="AL5226" t="str">
        <f>MIS[[#This Row],[Broker]]</f>
        <v>AR</v>
      </c>
      <c r="AM5226" t="str">
        <f>MIS[[#This Row],[ClientID]]</f>
        <v>JPF1A206</v>
      </c>
    </row>
    <row r="5227" spans="1:39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155.05000000000001</v>
      </c>
      <c r="AE5227">
        <f>MIS[[#This Row],[OrderAverageTradedPrice]]*MIS[[#This Row],[OrderQuantity]]</f>
        <v>300213.74999999884</v>
      </c>
      <c r="AF5227">
        <f>MIS[[#This Row],[LTP]]*MIS[[#This Row],[OrderQuantity]]</f>
        <v>279090</v>
      </c>
      <c r="AG5227">
        <f>IF(MIS[[#This Row],[OrderSide]]="SELL",MIS[[#This Row],[VALUE]]-MIS[[#This Row],[LIVE_VALUE]],MIS[[#This Row],[LIVE_VALUE]]-MIS[[#This Row],[VALUE]])</f>
        <v>-21123.749999998836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7" t="str">
        <f>MIS[[#This Row],[TRADING SYMBOL]]</f>
        <v>NIFTY2552225000PE</v>
      </c>
      <c r="AJ5227" t="str">
        <f>IF(RIGHT(MIS[[#This Row],[Main/Hedge]],4)="MAIN","MAIN","HEDGE")</f>
        <v>MAIN</v>
      </c>
      <c r="AK5227" t="str" cm="1">
        <f t="array" ref="AK5227">_xlfn._xlws.FILTER(Table4[Column1],ISNUMBER(SEARCH(Table4[Column1],MIS[[#This Row],[OrderUniqueIdentifier]])),"")</f>
        <v>VWAP</v>
      </c>
      <c r="AL5227" t="str">
        <f>MIS[[#This Row],[Broker]]</f>
        <v>AR</v>
      </c>
      <c r="AM5227" t="str">
        <f>MIS[[#This Row],[ClientID]]</f>
        <v>JPF1A207</v>
      </c>
    </row>
    <row r="5228" spans="1:39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155.05000000000001</v>
      </c>
      <c r="AE5228">
        <f>MIS[[#This Row],[OrderAverageTradedPrice]]*MIS[[#This Row],[OrderQuantity]]</f>
        <v>25050</v>
      </c>
      <c r="AF5228">
        <f>MIS[[#This Row],[LTP]]*MIS[[#This Row],[OrderQuantity]]</f>
        <v>23257.5</v>
      </c>
      <c r="AG5228">
        <f>IF(MIS[[#This Row],[OrderSide]]="SELL",MIS[[#This Row],[VALUE]]-MIS[[#This Row],[LIVE_VALUE]],MIS[[#This Row],[LIVE_VALUE]]-MIS[[#This Row],[VALUE]])</f>
        <v>-1792.5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8" t="str">
        <f>MIS[[#This Row],[TRADING SYMBOL]]</f>
        <v>NIFTY2552225000PE</v>
      </c>
      <c r="AJ5228" t="str">
        <f>IF(RIGHT(MIS[[#This Row],[Main/Hedge]],4)="MAIN","MAIN","HEDGE")</f>
        <v>MAIN</v>
      </c>
      <c r="AK5228" t="str" cm="1">
        <f t="array" ref="AK5228">_xlfn._xlws.FILTER(Table4[Column1],ISNUMBER(SEARCH(Table4[Column1],MIS[[#This Row],[OrderUniqueIdentifier]])),"")</f>
        <v>VWAP</v>
      </c>
      <c r="AL5228" t="str">
        <f>MIS[[#This Row],[Broker]]</f>
        <v>AR</v>
      </c>
      <c r="AM5228" t="str">
        <f>MIS[[#This Row],[ClientID]]</f>
        <v>JPF1A207</v>
      </c>
    </row>
    <row r="5229" spans="1:39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155.05000000000001</v>
      </c>
      <c r="AE5229">
        <f>MIS[[#This Row],[OrderAverageTradedPrice]]*MIS[[#This Row],[OrderQuantity]]</f>
        <v>12521.25</v>
      </c>
      <c r="AF5229">
        <f>MIS[[#This Row],[LTP]]*MIS[[#This Row],[OrderQuantity]]</f>
        <v>11628.75</v>
      </c>
      <c r="AG5229">
        <f>IF(MIS[[#This Row],[OrderSide]]="SELL",MIS[[#This Row],[VALUE]]-MIS[[#This Row],[LIVE_VALUE]],MIS[[#This Row],[LIVE_VALUE]]-MIS[[#This Row],[VALUE]])</f>
        <v>-892.5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9" t="str">
        <f>MIS[[#This Row],[TRADING SYMBOL]]</f>
        <v>NIFTY2552225000PE</v>
      </c>
      <c r="AJ5229" t="str">
        <f>IF(RIGHT(MIS[[#This Row],[Main/Hedge]],4)="MAIN","MAIN","HEDGE")</f>
        <v>MAIN</v>
      </c>
      <c r="AK5229" t="str" cm="1">
        <f t="array" ref="AK5229">_xlfn._xlws.FILTER(Table4[Column1],ISNUMBER(SEARCH(Table4[Column1],MIS[[#This Row],[OrderUniqueIdentifier]])),"")</f>
        <v>VWAP</v>
      </c>
      <c r="AL5229" t="str">
        <f>MIS[[#This Row],[Broker]]</f>
        <v>AR</v>
      </c>
      <c r="AM5229" t="str">
        <f>MIS[[#This Row],[ClientID]]</f>
        <v>JPF1A208</v>
      </c>
    </row>
    <row r="5230" spans="1:39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155.05000000000001</v>
      </c>
      <c r="AE5230">
        <f>MIS[[#This Row],[OrderAverageTradedPrice]]*MIS[[#This Row],[OrderQuantity]]</f>
        <v>25200</v>
      </c>
      <c r="AF5230">
        <f>MIS[[#This Row],[LTP]]*MIS[[#This Row],[OrderQuantity]]</f>
        <v>23257.5</v>
      </c>
      <c r="AG5230">
        <f>IF(MIS[[#This Row],[OrderSide]]="SELL",MIS[[#This Row],[VALUE]]-MIS[[#This Row],[LIVE_VALUE]],MIS[[#This Row],[LIVE_VALUE]]-MIS[[#This Row],[VALUE]])</f>
        <v>-1942.5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0" t="str">
        <f>MIS[[#This Row],[TRADING SYMBOL]]</f>
        <v>NIFTY2552225000PE</v>
      </c>
      <c r="AJ5230" t="str">
        <f>IF(RIGHT(MIS[[#This Row],[Main/Hedge]],4)="MAIN","MAIN","HEDGE")</f>
        <v>MAIN</v>
      </c>
      <c r="AK5230" t="str" cm="1">
        <f t="array" ref="AK5230">_xlfn._xlws.FILTER(Table4[Column1],ISNUMBER(SEARCH(Table4[Column1],MIS[[#This Row],[OrderUniqueIdentifier]])),"")</f>
        <v>VWAP</v>
      </c>
      <c r="AL5230" t="str">
        <f>MIS[[#This Row],[Broker]]</f>
        <v>AR</v>
      </c>
      <c r="AM5230" t="str">
        <f>MIS[[#This Row],[ClientID]]</f>
        <v>JPF1A222</v>
      </c>
    </row>
    <row r="5231" spans="1:39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155.05000000000001</v>
      </c>
      <c r="AE5231">
        <f>MIS[[#This Row],[OrderAverageTradedPrice]]*MIS[[#This Row],[OrderQuantity]]</f>
        <v>50100</v>
      </c>
      <c r="AF5231">
        <f>MIS[[#This Row],[LTP]]*MIS[[#This Row],[OrderQuantity]]</f>
        <v>46515</v>
      </c>
      <c r="AG5231">
        <f>IF(MIS[[#This Row],[OrderSide]]="SELL",MIS[[#This Row],[VALUE]]-MIS[[#This Row],[LIVE_VALUE]],MIS[[#This Row],[LIVE_VALUE]]-MIS[[#This Row],[VALUE]])</f>
        <v>-3585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1" t="str">
        <f>MIS[[#This Row],[TRADING SYMBOL]]</f>
        <v>NIFTY2552225000PE</v>
      </c>
      <c r="AJ5231" t="str">
        <f>IF(RIGHT(MIS[[#This Row],[Main/Hedge]],4)="MAIN","MAIN","HEDGE")</f>
        <v>MAIN</v>
      </c>
      <c r="AK5231" t="str" cm="1">
        <f t="array" ref="AK5231">_xlfn._xlws.FILTER(Table4[Column1],ISNUMBER(SEARCH(Table4[Column1],MIS[[#This Row],[OrderUniqueIdentifier]])),"")</f>
        <v>VWAP</v>
      </c>
      <c r="AL5231" t="str">
        <f>MIS[[#This Row],[Broker]]</f>
        <v>AR</v>
      </c>
      <c r="AM5231" t="str">
        <f>MIS[[#This Row],[ClientID]]</f>
        <v>JPF1A229</v>
      </c>
    </row>
    <row r="5232" spans="1:39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155.05000000000001</v>
      </c>
      <c r="AE5232">
        <f>MIS[[#This Row],[OrderAverageTradedPrice]]*MIS[[#This Row],[OrderQuantity]]</f>
        <v>137775</v>
      </c>
      <c r="AF5232">
        <f>MIS[[#This Row],[LTP]]*MIS[[#This Row],[OrderQuantity]]</f>
        <v>127916.25000000001</v>
      </c>
      <c r="AG5232">
        <f>IF(MIS[[#This Row],[OrderSide]]="SELL",MIS[[#This Row],[VALUE]]-MIS[[#This Row],[LIVE_VALUE]],MIS[[#This Row],[LIVE_VALUE]]-MIS[[#This Row],[VALUE]])</f>
        <v>-9858.7499999999854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2" t="str">
        <f>MIS[[#This Row],[TRADING SYMBOL]]</f>
        <v>NIFTY2552225000PE</v>
      </c>
      <c r="AJ5232" t="str">
        <f>IF(RIGHT(MIS[[#This Row],[Main/Hedge]],4)="MAIN","MAIN","HEDGE")</f>
        <v>MAIN</v>
      </c>
      <c r="AK5232" t="str" cm="1">
        <f t="array" ref="AK5232">_xlfn._xlws.FILTER(Table4[Column1],ISNUMBER(SEARCH(Table4[Column1],MIS[[#This Row],[OrderUniqueIdentifier]])),"")</f>
        <v>VWAP</v>
      </c>
      <c r="AL5232" t="str">
        <f>MIS[[#This Row],[Broker]]</f>
        <v>AR</v>
      </c>
      <c r="AM5232" t="str">
        <f>MIS[[#This Row],[ClientID]]</f>
        <v>JPF1A235</v>
      </c>
    </row>
    <row r="5233" spans="1:39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155.05000000000001</v>
      </c>
      <c r="AE5233">
        <f>MIS[[#This Row],[OrderAverageTradedPrice]]*MIS[[#This Row],[OrderQuantity]]</f>
        <v>87907.499999999927</v>
      </c>
      <c r="AF5233">
        <f>MIS[[#This Row],[LTP]]*MIS[[#This Row],[OrderQuantity]]</f>
        <v>81401.25</v>
      </c>
      <c r="AG5233">
        <f>IF(MIS[[#This Row],[OrderSide]]="SELL",MIS[[#This Row],[VALUE]]-MIS[[#This Row],[LIVE_VALUE]],MIS[[#This Row],[LIVE_VALUE]]-MIS[[#This Row],[VALUE]])</f>
        <v>-6506.2499999999272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3" t="str">
        <f>MIS[[#This Row],[TRADING SYMBOL]]</f>
        <v>NIFTY2552225000PE</v>
      </c>
      <c r="AJ5233" t="str">
        <f>IF(RIGHT(MIS[[#This Row],[Main/Hedge]],4)="MAIN","MAIN","HEDGE")</f>
        <v>MAIN</v>
      </c>
      <c r="AK5233" t="str" cm="1">
        <f t="array" ref="AK5233">_xlfn._xlws.FILTER(Table4[Column1],ISNUMBER(SEARCH(Table4[Column1],MIS[[#This Row],[OrderUniqueIdentifier]])),"")</f>
        <v>VWAP</v>
      </c>
      <c r="AL5233" t="str">
        <f>MIS[[#This Row],[Broker]]</f>
        <v>AR</v>
      </c>
      <c r="AM5233" t="str">
        <f>MIS[[#This Row],[ClientID]]</f>
        <v>JPF1C156</v>
      </c>
    </row>
    <row r="5234" spans="1:39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155.05000000000001</v>
      </c>
      <c r="AE5234">
        <f>MIS[[#This Row],[OrderAverageTradedPrice]]*MIS[[#This Row],[OrderQuantity]]</f>
        <v>25102.5</v>
      </c>
      <c r="AF5234">
        <f>MIS[[#This Row],[LTP]]*MIS[[#This Row],[OrderQuantity]]</f>
        <v>23257.5</v>
      </c>
      <c r="AG5234">
        <f>IF(MIS[[#This Row],[OrderSide]]="SELL",MIS[[#This Row],[VALUE]]-MIS[[#This Row],[LIVE_VALUE]],MIS[[#This Row],[LIVE_VALUE]]-MIS[[#This Row],[VALUE]])</f>
        <v>-1845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4" t="str">
        <f>MIS[[#This Row],[TRADING SYMBOL]]</f>
        <v>NIFTY2552225000PE</v>
      </c>
      <c r="AJ5234" t="str">
        <f>IF(RIGHT(MIS[[#This Row],[Main/Hedge]],4)="MAIN","MAIN","HEDGE")</f>
        <v>MAIN</v>
      </c>
      <c r="AK5234" t="str" cm="1">
        <f t="array" ref="AK5234">_xlfn._xlws.FILTER(Table4[Column1],ISNUMBER(SEARCH(Table4[Column1],MIS[[#This Row],[OrderUniqueIdentifier]])),"")</f>
        <v>VWAP</v>
      </c>
      <c r="AL5234" t="str">
        <f>MIS[[#This Row],[Broker]]</f>
        <v>AR</v>
      </c>
      <c r="AM5234" t="str">
        <f>MIS[[#This Row],[ClientID]]</f>
        <v>JPF1D107</v>
      </c>
    </row>
    <row r="5235" spans="1:39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155.05000000000001</v>
      </c>
      <c r="AE5235">
        <f>MIS[[#This Row],[OrderAverageTradedPrice]]*MIS[[#This Row],[OrderQuantity]]</f>
        <v>99900</v>
      </c>
      <c r="AF5235">
        <f>MIS[[#This Row],[LTP]]*MIS[[#This Row],[OrderQuantity]]</f>
        <v>93030</v>
      </c>
      <c r="AG5235">
        <f>IF(MIS[[#This Row],[OrderSide]]="SELL",MIS[[#This Row],[VALUE]]-MIS[[#This Row],[LIVE_VALUE]],MIS[[#This Row],[LIVE_VALUE]]-MIS[[#This Row],[VALUE]])</f>
        <v>-6870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5" t="str">
        <f>MIS[[#This Row],[TRADING SYMBOL]]</f>
        <v>NIFTY2552225000PE</v>
      </c>
      <c r="AJ5235" t="str">
        <f>IF(RIGHT(MIS[[#This Row],[Main/Hedge]],4)="MAIN","MAIN","HEDGE")</f>
        <v>MAIN</v>
      </c>
      <c r="AK5235" t="str" cm="1">
        <f t="array" ref="AK5235">_xlfn._xlws.FILTER(Table4[Column1],ISNUMBER(SEARCH(Table4[Column1],MIS[[#This Row],[OrderUniqueIdentifier]])),"")</f>
        <v>VWAP</v>
      </c>
      <c r="AL5235" t="str">
        <f>MIS[[#This Row],[Broker]]</f>
        <v>AR</v>
      </c>
      <c r="AM5235" t="str">
        <f>MIS[[#This Row],[ClientID]]</f>
        <v>JPF1D108</v>
      </c>
    </row>
    <row r="5236" spans="1:39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155.05000000000001</v>
      </c>
      <c r="AE5236">
        <f>MIS[[#This Row],[OrderAverageTradedPrice]]*MIS[[#This Row],[OrderQuantity]]</f>
        <v>25200</v>
      </c>
      <c r="AF5236">
        <f>MIS[[#This Row],[LTP]]*MIS[[#This Row],[OrderQuantity]]</f>
        <v>23257.5</v>
      </c>
      <c r="AG5236">
        <f>IF(MIS[[#This Row],[OrderSide]]="SELL",MIS[[#This Row],[VALUE]]-MIS[[#This Row],[LIVE_VALUE]],MIS[[#This Row],[LIVE_VALUE]]-MIS[[#This Row],[VALUE]])</f>
        <v>-1942.5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6" t="str">
        <f>MIS[[#This Row],[TRADING SYMBOL]]</f>
        <v>NIFTY2552225000PE</v>
      </c>
      <c r="AJ5236" t="str">
        <f>IF(RIGHT(MIS[[#This Row],[Main/Hedge]],4)="MAIN","MAIN","HEDGE")</f>
        <v>MAIN</v>
      </c>
      <c r="AK5236" t="str" cm="1">
        <f t="array" ref="AK5236">_xlfn._xlws.FILTER(Table4[Column1],ISNUMBER(SEARCH(Table4[Column1],MIS[[#This Row],[OrderUniqueIdentifier]])),"")</f>
        <v>VWAP</v>
      </c>
      <c r="AL5236" t="str">
        <f>MIS[[#This Row],[Broker]]</f>
        <v>AR</v>
      </c>
      <c r="AM5236" t="str">
        <f>MIS[[#This Row],[ClientID]]</f>
        <v>JPF1D162</v>
      </c>
    </row>
    <row r="5237" spans="1:39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155.05000000000001</v>
      </c>
      <c r="AE5237">
        <f>MIS[[#This Row],[OrderAverageTradedPrice]]*MIS[[#This Row],[OrderQuantity]]</f>
        <v>12555</v>
      </c>
      <c r="AF5237">
        <f>MIS[[#This Row],[LTP]]*MIS[[#This Row],[OrderQuantity]]</f>
        <v>11628.75</v>
      </c>
      <c r="AG5237">
        <f>IF(MIS[[#This Row],[OrderSide]]="SELL",MIS[[#This Row],[VALUE]]-MIS[[#This Row],[LIVE_VALUE]],MIS[[#This Row],[LIVE_VALUE]]-MIS[[#This Row],[VALUE]])</f>
        <v>-926.25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7" t="str">
        <f>MIS[[#This Row],[TRADING SYMBOL]]</f>
        <v>NIFTY2552225000PE</v>
      </c>
      <c r="AJ5237" t="str">
        <f>IF(RIGHT(MIS[[#This Row],[Main/Hedge]],4)="MAIN","MAIN","HEDGE")</f>
        <v>MAIN</v>
      </c>
      <c r="AK5237" t="str" cm="1">
        <f t="array" ref="AK5237">_xlfn._xlws.FILTER(Table4[Column1],ISNUMBER(SEARCH(Table4[Column1],MIS[[#This Row],[OrderUniqueIdentifier]])),"")</f>
        <v>VWAP</v>
      </c>
      <c r="AL5237" t="str">
        <f>MIS[[#This Row],[Broker]]</f>
        <v>AR</v>
      </c>
      <c r="AM5237" t="str">
        <f>MIS[[#This Row],[ClientID]]</f>
        <v>JPF1D166</v>
      </c>
    </row>
    <row r="5238" spans="1:39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155.05000000000001</v>
      </c>
      <c r="AE5238">
        <f>MIS[[#This Row],[OrderAverageTradedPrice]]*MIS[[#This Row],[OrderQuantity]]</f>
        <v>25087.5</v>
      </c>
      <c r="AF5238">
        <f>MIS[[#This Row],[LTP]]*MIS[[#This Row],[OrderQuantity]]</f>
        <v>23257.5</v>
      </c>
      <c r="AG5238">
        <f>IF(MIS[[#This Row],[OrderSide]]="SELL",MIS[[#This Row],[VALUE]]-MIS[[#This Row],[LIVE_VALUE]],MIS[[#This Row],[LIVE_VALUE]]-MIS[[#This Row],[VALUE]])</f>
        <v>-1830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8" t="str">
        <f>MIS[[#This Row],[TRADING SYMBOL]]</f>
        <v>NIFTY2552225000PE</v>
      </c>
      <c r="AJ5238" t="str">
        <f>IF(RIGHT(MIS[[#This Row],[Main/Hedge]],4)="MAIN","MAIN","HEDGE")</f>
        <v>MAIN</v>
      </c>
      <c r="AK5238" t="str" cm="1">
        <f t="array" ref="AK5238">_xlfn._xlws.FILTER(Table4[Column1],ISNUMBER(SEARCH(Table4[Column1],MIS[[#This Row],[OrderUniqueIdentifier]])),"")</f>
        <v>VWAP</v>
      </c>
      <c r="AL5238" t="str">
        <f>MIS[[#This Row],[Broker]]</f>
        <v>AR</v>
      </c>
      <c r="AM5238" t="str">
        <f>MIS[[#This Row],[ClientID]]</f>
        <v>JPF1G102</v>
      </c>
    </row>
    <row r="5239" spans="1:39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155.05000000000001</v>
      </c>
      <c r="AE5239">
        <f>MIS[[#This Row],[OrderAverageTradedPrice]]*MIS[[#This Row],[OrderQuantity]]</f>
        <v>12600</v>
      </c>
      <c r="AF5239">
        <f>MIS[[#This Row],[LTP]]*MIS[[#This Row],[OrderQuantity]]</f>
        <v>11628.75</v>
      </c>
      <c r="AG5239">
        <f>IF(MIS[[#This Row],[OrderSide]]="SELL",MIS[[#This Row],[VALUE]]-MIS[[#This Row],[LIVE_VALUE]],MIS[[#This Row],[LIVE_VALUE]]-MIS[[#This Row],[VALUE]])</f>
        <v>-971.25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9" t="str">
        <f>MIS[[#This Row],[TRADING SYMBOL]]</f>
        <v>NIFTY2552225000PE</v>
      </c>
      <c r="AJ5239" t="str">
        <f>IF(RIGHT(MIS[[#This Row],[Main/Hedge]],4)="MAIN","MAIN","HEDGE")</f>
        <v>MAIN</v>
      </c>
      <c r="AK5239" t="str" cm="1">
        <f t="array" ref="AK5239">_xlfn._xlws.FILTER(Table4[Column1],ISNUMBER(SEARCH(Table4[Column1],MIS[[#This Row],[OrderUniqueIdentifier]])),"")</f>
        <v>VWAP</v>
      </c>
      <c r="AL5239" t="str">
        <f>MIS[[#This Row],[Broker]]</f>
        <v>AR</v>
      </c>
      <c r="AM5239" t="str">
        <f>MIS[[#This Row],[ClientID]]</f>
        <v>JPF1G157</v>
      </c>
    </row>
    <row r="5240" spans="1:39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155.05000000000001</v>
      </c>
      <c r="AE5240">
        <f>MIS[[#This Row],[OrderAverageTradedPrice]]*MIS[[#This Row],[OrderQuantity]]</f>
        <v>25050</v>
      </c>
      <c r="AF5240">
        <f>MIS[[#This Row],[LTP]]*MIS[[#This Row],[OrderQuantity]]</f>
        <v>23257.5</v>
      </c>
      <c r="AG5240">
        <f>IF(MIS[[#This Row],[OrderSide]]="SELL",MIS[[#This Row],[VALUE]]-MIS[[#This Row],[LIVE_VALUE]],MIS[[#This Row],[LIVE_VALUE]]-MIS[[#This Row],[VALUE]])</f>
        <v>-1792.5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0" t="str">
        <f>MIS[[#This Row],[TRADING SYMBOL]]</f>
        <v>NIFTY2552225000PE</v>
      </c>
      <c r="AJ5240" t="str">
        <f>IF(RIGHT(MIS[[#This Row],[Main/Hedge]],4)="MAIN","MAIN","HEDGE")</f>
        <v>MAIN</v>
      </c>
      <c r="AK5240" t="str" cm="1">
        <f t="array" ref="AK5240">_xlfn._xlws.FILTER(Table4[Column1],ISNUMBER(SEARCH(Table4[Column1],MIS[[#This Row],[OrderUniqueIdentifier]])),"")</f>
        <v>VWAP</v>
      </c>
      <c r="AL5240" t="str">
        <f>MIS[[#This Row],[Broker]]</f>
        <v>AR</v>
      </c>
      <c r="AM5240" t="str">
        <f>MIS[[#This Row],[ClientID]]</f>
        <v>JPF1G159</v>
      </c>
    </row>
    <row r="5241" spans="1:39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155.05000000000001</v>
      </c>
      <c r="AE5241">
        <f>MIS[[#This Row],[OrderAverageTradedPrice]]*MIS[[#This Row],[OrderQuantity]]</f>
        <v>25185</v>
      </c>
      <c r="AF5241">
        <f>MIS[[#This Row],[LTP]]*MIS[[#This Row],[OrderQuantity]]</f>
        <v>23257.5</v>
      </c>
      <c r="AG5241">
        <f>IF(MIS[[#This Row],[OrderSide]]="SELL",MIS[[#This Row],[VALUE]]-MIS[[#This Row],[LIVE_VALUE]],MIS[[#This Row],[LIVE_VALUE]]-MIS[[#This Row],[VALUE]])</f>
        <v>-1927.5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1" t="str">
        <f>MIS[[#This Row],[TRADING SYMBOL]]</f>
        <v>NIFTY2552225000PE</v>
      </c>
      <c r="AJ5241" t="str">
        <f>IF(RIGHT(MIS[[#This Row],[Main/Hedge]],4)="MAIN","MAIN","HEDGE")</f>
        <v>MAIN</v>
      </c>
      <c r="AK5241" t="str" cm="1">
        <f t="array" ref="AK5241">_xlfn._xlws.FILTER(Table4[Column1],ISNUMBER(SEARCH(Table4[Column1],MIS[[#This Row],[OrderUniqueIdentifier]])),"")</f>
        <v>VWAP</v>
      </c>
      <c r="AL5241" t="str">
        <f>MIS[[#This Row],[Broker]]</f>
        <v>AR</v>
      </c>
      <c r="AM5241" t="str">
        <f>MIS[[#This Row],[ClientID]]</f>
        <v>JPF1H106</v>
      </c>
    </row>
    <row r="5242" spans="1:39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155.05000000000001</v>
      </c>
      <c r="AE5242">
        <f>MIS[[#This Row],[OrderAverageTradedPrice]]*MIS[[#This Row],[OrderQuantity]]</f>
        <v>87858.75</v>
      </c>
      <c r="AF5242">
        <f>MIS[[#This Row],[LTP]]*MIS[[#This Row],[OrderQuantity]]</f>
        <v>81401.25</v>
      </c>
      <c r="AG5242">
        <f>IF(MIS[[#This Row],[OrderSide]]="SELL",MIS[[#This Row],[VALUE]]-MIS[[#This Row],[LIVE_VALUE]],MIS[[#This Row],[LIVE_VALUE]]-MIS[[#This Row],[VALUE]])</f>
        <v>-6457.5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2" t="str">
        <f>MIS[[#This Row],[TRADING SYMBOL]]</f>
        <v>NIFTY2552225000PE</v>
      </c>
      <c r="AJ5242" t="str">
        <f>IF(RIGHT(MIS[[#This Row],[Main/Hedge]],4)="MAIN","MAIN","HEDGE")</f>
        <v>MAIN</v>
      </c>
      <c r="AK5242" t="str" cm="1">
        <f t="array" ref="AK5242">_xlfn._xlws.FILTER(Table4[Column1],ISNUMBER(SEARCH(Table4[Column1],MIS[[#This Row],[OrderUniqueIdentifier]])),"")</f>
        <v>VWAP</v>
      </c>
      <c r="AL5242" t="str">
        <f>MIS[[#This Row],[Broker]]</f>
        <v>AR</v>
      </c>
      <c r="AM5242" t="str">
        <f>MIS[[#This Row],[ClientID]]</f>
        <v>JPF1H158</v>
      </c>
    </row>
    <row r="5243" spans="1:39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155.05000000000001</v>
      </c>
      <c r="AE5243">
        <f>MIS[[#This Row],[OrderAverageTradedPrice]]*MIS[[#This Row],[OrderQuantity]]</f>
        <v>12562.5</v>
      </c>
      <c r="AF5243">
        <f>MIS[[#This Row],[LTP]]*MIS[[#This Row],[OrderQuantity]]</f>
        <v>11628.75</v>
      </c>
      <c r="AG5243">
        <f>IF(MIS[[#This Row],[OrderSide]]="SELL",MIS[[#This Row],[VALUE]]-MIS[[#This Row],[LIVE_VALUE]],MIS[[#This Row],[LIVE_VALUE]]-MIS[[#This Row],[VALUE]])</f>
        <v>-933.75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3" t="str">
        <f>MIS[[#This Row],[TRADING SYMBOL]]</f>
        <v>NIFTY2552225000PE</v>
      </c>
      <c r="AJ5243" t="str">
        <f>IF(RIGHT(MIS[[#This Row],[Main/Hedge]],4)="MAIN","MAIN","HEDGE")</f>
        <v>MAIN</v>
      </c>
      <c r="AK5243" t="str" cm="1">
        <f t="array" ref="AK5243">_xlfn._xlws.FILTER(Table4[Column1],ISNUMBER(SEARCH(Table4[Column1],MIS[[#This Row],[OrderUniqueIdentifier]])),"")</f>
        <v>VWAP</v>
      </c>
      <c r="AL5243" t="str">
        <f>MIS[[#This Row],[Broker]]</f>
        <v>AR</v>
      </c>
      <c r="AM5243" t="str">
        <f>MIS[[#This Row],[ClientID]]</f>
        <v>JPF1J101</v>
      </c>
    </row>
    <row r="5244" spans="1:39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155.05000000000001</v>
      </c>
      <c r="AE5244">
        <f>MIS[[#This Row],[OrderAverageTradedPrice]]*MIS[[#This Row],[OrderQuantity]]</f>
        <v>175237.49999999985</v>
      </c>
      <c r="AF5244">
        <f>MIS[[#This Row],[LTP]]*MIS[[#This Row],[OrderQuantity]]</f>
        <v>162802.5</v>
      </c>
      <c r="AG5244">
        <f>IF(MIS[[#This Row],[OrderSide]]="SELL",MIS[[#This Row],[VALUE]]-MIS[[#This Row],[LIVE_VALUE]],MIS[[#This Row],[LIVE_VALUE]]-MIS[[#This Row],[VALUE]])</f>
        <v>-12434.999999999854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4" t="str">
        <f>MIS[[#This Row],[TRADING SYMBOL]]</f>
        <v>NIFTY2552225000PE</v>
      </c>
      <c r="AJ5244" t="str">
        <f>IF(RIGHT(MIS[[#This Row],[Main/Hedge]],4)="MAIN","MAIN","HEDGE")</f>
        <v>MAIN</v>
      </c>
      <c r="AK5244" t="str" cm="1">
        <f t="array" ref="AK5244">_xlfn._xlws.FILTER(Table4[Column1],ISNUMBER(SEARCH(Table4[Column1],MIS[[#This Row],[OrderUniqueIdentifier]])),"")</f>
        <v>VWAP</v>
      </c>
      <c r="AL5244" t="str">
        <f>MIS[[#This Row],[Broker]]</f>
        <v>AR</v>
      </c>
      <c r="AM5244" t="str">
        <f>MIS[[#This Row],[ClientID]]</f>
        <v>JPF1K110</v>
      </c>
    </row>
    <row r="5245" spans="1:39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155.05000000000001</v>
      </c>
      <c r="AE5245">
        <f>MIS[[#This Row],[OrderAverageTradedPrice]]*MIS[[#This Row],[OrderQuantity]]</f>
        <v>12581.25</v>
      </c>
      <c r="AF5245">
        <f>MIS[[#This Row],[LTP]]*MIS[[#This Row],[OrderQuantity]]</f>
        <v>11628.75</v>
      </c>
      <c r="AG5245">
        <f>IF(MIS[[#This Row],[OrderSide]]="SELL",MIS[[#This Row],[VALUE]]-MIS[[#This Row],[LIVE_VALUE]],MIS[[#This Row],[LIVE_VALUE]]-MIS[[#This Row],[VALUE]])</f>
        <v>-952.5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5" t="str">
        <f>MIS[[#This Row],[TRADING SYMBOL]]</f>
        <v>NIFTY2552225000PE</v>
      </c>
      <c r="AJ5245" t="str">
        <f>IF(RIGHT(MIS[[#This Row],[Main/Hedge]],4)="MAIN","MAIN","HEDGE")</f>
        <v>MAIN</v>
      </c>
      <c r="AK5245" t="str" cm="1">
        <f t="array" ref="AK5245">_xlfn._xlws.FILTER(Table4[Column1],ISNUMBER(SEARCH(Table4[Column1],MIS[[#This Row],[OrderUniqueIdentifier]])),"")</f>
        <v>VWAP</v>
      </c>
      <c r="AL5245" t="str">
        <f>MIS[[#This Row],[Broker]]</f>
        <v>AR</v>
      </c>
      <c r="AM5245" t="str">
        <f>MIS[[#This Row],[ClientID]]</f>
        <v>JPF1K163</v>
      </c>
    </row>
    <row r="5246" spans="1:39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155.05000000000001</v>
      </c>
      <c r="AE5246">
        <f>MIS[[#This Row],[OrderAverageTradedPrice]]*MIS[[#This Row],[OrderQuantity]]</f>
        <v>25102.5</v>
      </c>
      <c r="AF5246">
        <f>MIS[[#This Row],[LTP]]*MIS[[#This Row],[OrderQuantity]]</f>
        <v>23257.5</v>
      </c>
      <c r="AG5246">
        <f>IF(MIS[[#This Row],[OrderSide]]="SELL",MIS[[#This Row],[VALUE]]-MIS[[#This Row],[LIVE_VALUE]],MIS[[#This Row],[LIVE_VALUE]]-MIS[[#This Row],[VALUE]])</f>
        <v>-1845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6" t="str">
        <f>MIS[[#This Row],[TRADING SYMBOL]]</f>
        <v>NIFTY2552225000PE</v>
      </c>
      <c r="AJ5246" t="str">
        <f>IF(RIGHT(MIS[[#This Row],[Main/Hedge]],4)="MAIN","MAIN","HEDGE")</f>
        <v>MAIN</v>
      </c>
      <c r="AK5246" t="str" cm="1">
        <f t="array" ref="AK5246">_xlfn._xlws.FILTER(Table4[Column1],ISNUMBER(SEARCH(Table4[Column1],MIS[[#This Row],[OrderUniqueIdentifier]])),"")</f>
        <v>VWAP</v>
      </c>
      <c r="AL5246" t="str">
        <f>MIS[[#This Row],[Broker]]</f>
        <v>AR</v>
      </c>
      <c r="AM5246" t="str">
        <f>MIS[[#This Row],[ClientID]]</f>
        <v>JPF1K172</v>
      </c>
    </row>
    <row r="5247" spans="1:39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155.05000000000001</v>
      </c>
      <c r="AE5247">
        <f>MIS[[#This Row],[OrderAverageTradedPrice]]*MIS[[#This Row],[OrderQuantity]]</f>
        <v>25050</v>
      </c>
      <c r="AF5247">
        <f>MIS[[#This Row],[LTP]]*MIS[[#This Row],[OrderQuantity]]</f>
        <v>23257.5</v>
      </c>
      <c r="AG5247">
        <f>IF(MIS[[#This Row],[OrderSide]]="SELL",MIS[[#This Row],[VALUE]]-MIS[[#This Row],[LIVE_VALUE]],MIS[[#This Row],[LIVE_VALUE]]-MIS[[#This Row],[VALUE]])</f>
        <v>-1792.5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7" t="str">
        <f>MIS[[#This Row],[TRADING SYMBOL]]</f>
        <v>NIFTY2552225000PE</v>
      </c>
      <c r="AJ5247" t="str">
        <f>IF(RIGHT(MIS[[#This Row],[Main/Hedge]],4)="MAIN","MAIN","HEDGE")</f>
        <v>MAIN</v>
      </c>
      <c r="AK5247" t="str" cm="1">
        <f t="array" ref="AK5247">_xlfn._xlws.FILTER(Table4[Column1],ISNUMBER(SEARCH(Table4[Column1],MIS[[#This Row],[OrderUniqueIdentifier]])),"")</f>
        <v>VWAP</v>
      </c>
      <c r="AL5247" t="str">
        <f>MIS[[#This Row],[Broker]]</f>
        <v>AR</v>
      </c>
      <c r="AM5247" t="str">
        <f>MIS[[#This Row],[ClientID]]</f>
        <v>JPF1L102</v>
      </c>
    </row>
    <row r="5248" spans="1:39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155.05000000000001</v>
      </c>
      <c r="AE5248">
        <f>MIS[[#This Row],[OrderAverageTradedPrice]]*MIS[[#This Row],[OrderQuantity]]</f>
        <v>37777.5</v>
      </c>
      <c r="AF5248">
        <f>MIS[[#This Row],[LTP]]*MIS[[#This Row],[OrderQuantity]]</f>
        <v>34886.25</v>
      </c>
      <c r="AG5248">
        <f>IF(MIS[[#This Row],[OrderSide]]="SELL",MIS[[#This Row],[VALUE]]-MIS[[#This Row],[LIVE_VALUE]],MIS[[#This Row],[LIVE_VALUE]]-MIS[[#This Row],[VALUE]])</f>
        <v>-2891.25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8" t="str">
        <f>MIS[[#This Row],[TRADING SYMBOL]]</f>
        <v>NIFTY2552225000PE</v>
      </c>
      <c r="AJ5248" t="str">
        <f>IF(RIGHT(MIS[[#This Row],[Main/Hedge]],4)="MAIN","MAIN","HEDGE")</f>
        <v>MAIN</v>
      </c>
      <c r="AK5248" t="str" cm="1">
        <f t="array" ref="AK5248">_xlfn._xlws.FILTER(Table4[Column1],ISNUMBER(SEARCH(Table4[Column1],MIS[[#This Row],[OrderUniqueIdentifier]])),"")</f>
        <v>VWAP</v>
      </c>
      <c r="AL5248" t="str">
        <f>MIS[[#This Row],[Broker]]</f>
        <v>AR</v>
      </c>
      <c r="AM5248" t="str">
        <f>MIS[[#This Row],[ClientID]]</f>
        <v>JPF1L103</v>
      </c>
    </row>
    <row r="5249" spans="1:39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155.05000000000001</v>
      </c>
      <c r="AE5249">
        <f>MIS[[#This Row],[OrderAverageTradedPrice]]*MIS[[#This Row],[OrderQuantity]]</f>
        <v>25050</v>
      </c>
      <c r="AF5249">
        <f>MIS[[#This Row],[LTP]]*MIS[[#This Row],[OrderQuantity]]</f>
        <v>23257.5</v>
      </c>
      <c r="AG5249">
        <f>IF(MIS[[#This Row],[OrderSide]]="SELL",MIS[[#This Row],[VALUE]]-MIS[[#This Row],[LIVE_VALUE]],MIS[[#This Row],[LIVE_VALUE]]-MIS[[#This Row],[VALUE]])</f>
        <v>-1792.5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9" t="str">
        <f>MIS[[#This Row],[TRADING SYMBOL]]</f>
        <v>NIFTY2552225000PE</v>
      </c>
      <c r="AJ5249" t="str">
        <f>IF(RIGHT(MIS[[#This Row],[Main/Hedge]],4)="MAIN","MAIN","HEDGE")</f>
        <v>MAIN</v>
      </c>
      <c r="AK5249" t="str" cm="1">
        <f t="array" ref="AK5249">_xlfn._xlws.FILTER(Table4[Column1],ISNUMBER(SEARCH(Table4[Column1],MIS[[#This Row],[OrderUniqueIdentifier]])),"")</f>
        <v>VWAP</v>
      </c>
      <c r="AL5249" t="str">
        <f>MIS[[#This Row],[Broker]]</f>
        <v>AR</v>
      </c>
      <c r="AM5249" t="str">
        <f>MIS[[#This Row],[ClientID]]</f>
        <v>JPF1M106</v>
      </c>
    </row>
    <row r="5250" spans="1:39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155.05000000000001</v>
      </c>
      <c r="AE5250">
        <f>MIS[[#This Row],[OrderAverageTradedPrice]]*MIS[[#This Row],[OrderQuantity]]</f>
        <v>25177.5</v>
      </c>
      <c r="AF5250">
        <f>MIS[[#This Row],[LTP]]*MIS[[#This Row],[OrderQuantity]]</f>
        <v>23257.5</v>
      </c>
      <c r="AG5250">
        <f>IF(MIS[[#This Row],[OrderSide]]="SELL",MIS[[#This Row],[VALUE]]-MIS[[#This Row],[LIVE_VALUE]],MIS[[#This Row],[LIVE_VALUE]]-MIS[[#This Row],[VALUE]])</f>
        <v>-1920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0" t="str">
        <f>MIS[[#This Row],[TRADING SYMBOL]]</f>
        <v>NIFTY2552225000PE</v>
      </c>
      <c r="AJ5250" t="str">
        <f>IF(RIGHT(MIS[[#This Row],[Main/Hedge]],4)="MAIN","MAIN","HEDGE")</f>
        <v>MAIN</v>
      </c>
      <c r="AK5250" t="str" cm="1">
        <f t="array" ref="AK5250">_xlfn._xlws.FILTER(Table4[Column1],ISNUMBER(SEARCH(Table4[Column1],MIS[[#This Row],[OrderUniqueIdentifier]])),"")</f>
        <v>VWAP</v>
      </c>
      <c r="AL5250" t="str">
        <f>MIS[[#This Row],[Broker]]</f>
        <v>AR</v>
      </c>
      <c r="AM5250" t="str">
        <f>MIS[[#This Row],[ClientID]]</f>
        <v>JPF1M118</v>
      </c>
    </row>
    <row r="5251" spans="1:39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155.05000000000001</v>
      </c>
      <c r="AE5251">
        <f>MIS[[#This Row],[OrderAverageTradedPrice]]*MIS[[#This Row],[OrderQuantity]]</f>
        <v>12592.5</v>
      </c>
      <c r="AF5251">
        <f>MIS[[#This Row],[LTP]]*MIS[[#This Row],[OrderQuantity]]</f>
        <v>11628.75</v>
      </c>
      <c r="AG5251">
        <f>IF(MIS[[#This Row],[OrderSide]]="SELL",MIS[[#This Row],[VALUE]]-MIS[[#This Row],[LIVE_VALUE]],MIS[[#This Row],[LIVE_VALUE]]-MIS[[#This Row],[VALUE]])</f>
        <v>-963.75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1" t="str">
        <f>MIS[[#This Row],[TRADING SYMBOL]]</f>
        <v>NIFTY2552225000PE</v>
      </c>
      <c r="AJ5251" t="str">
        <f>IF(RIGHT(MIS[[#This Row],[Main/Hedge]],4)="MAIN","MAIN","HEDGE")</f>
        <v>MAIN</v>
      </c>
      <c r="AK5251" t="str" cm="1">
        <f t="array" ref="AK5251">_xlfn._xlws.FILTER(Table4[Column1],ISNUMBER(SEARCH(Table4[Column1],MIS[[#This Row],[OrderUniqueIdentifier]])),"")</f>
        <v>VWAP</v>
      </c>
      <c r="AL5251" t="str">
        <f>MIS[[#This Row],[Broker]]</f>
        <v>AR</v>
      </c>
      <c r="AM5251" t="str">
        <f>MIS[[#This Row],[ClientID]]</f>
        <v>JPF1M170</v>
      </c>
    </row>
    <row r="5252" spans="1:39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155.05000000000001</v>
      </c>
      <c r="AE5252">
        <f>MIS[[#This Row],[OrderAverageTradedPrice]]*MIS[[#This Row],[OrderQuantity]]</f>
        <v>25050</v>
      </c>
      <c r="AF5252">
        <f>MIS[[#This Row],[LTP]]*MIS[[#This Row],[OrderQuantity]]</f>
        <v>23257.5</v>
      </c>
      <c r="AG5252">
        <f>IF(MIS[[#This Row],[OrderSide]]="SELL",MIS[[#This Row],[VALUE]]-MIS[[#This Row],[LIVE_VALUE]],MIS[[#This Row],[LIVE_VALUE]]-MIS[[#This Row],[VALUE]])</f>
        <v>-1792.5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2" t="str">
        <f>MIS[[#This Row],[TRADING SYMBOL]]</f>
        <v>NIFTY2552225000PE</v>
      </c>
      <c r="AJ5252" t="str">
        <f>IF(RIGHT(MIS[[#This Row],[Main/Hedge]],4)="MAIN","MAIN","HEDGE")</f>
        <v>MAIN</v>
      </c>
      <c r="AK5252" t="str" cm="1">
        <f t="array" ref="AK5252">_xlfn._xlws.FILTER(Table4[Column1],ISNUMBER(SEARCH(Table4[Column1],MIS[[#This Row],[OrderUniqueIdentifier]])),"")</f>
        <v>VWAP</v>
      </c>
      <c r="AL5252" t="str">
        <f>MIS[[#This Row],[Broker]]</f>
        <v>AR</v>
      </c>
      <c r="AM5252" t="str">
        <f>MIS[[#This Row],[ClientID]]</f>
        <v>JPF1M174</v>
      </c>
    </row>
    <row r="5253" spans="1:39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155.05000000000001</v>
      </c>
      <c r="AE5253">
        <f>MIS[[#This Row],[OrderAverageTradedPrice]]*MIS[[#This Row],[OrderQuantity]]</f>
        <v>87675</v>
      </c>
      <c r="AF5253">
        <f>MIS[[#This Row],[LTP]]*MIS[[#This Row],[OrderQuantity]]</f>
        <v>81401.25</v>
      </c>
      <c r="AG5253">
        <f>IF(MIS[[#This Row],[OrderSide]]="SELL",MIS[[#This Row],[VALUE]]-MIS[[#This Row],[LIVE_VALUE]],MIS[[#This Row],[LIVE_VALUE]]-MIS[[#This Row],[VALUE]])</f>
        <v>-6273.75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3" t="str">
        <f>MIS[[#This Row],[TRADING SYMBOL]]</f>
        <v>NIFTY2552225000PE</v>
      </c>
      <c r="AJ5253" t="str">
        <f>IF(RIGHT(MIS[[#This Row],[Main/Hedge]],4)="MAIN","MAIN","HEDGE")</f>
        <v>MAIN</v>
      </c>
      <c r="AK5253" t="str" cm="1">
        <f t="array" ref="AK5253">_xlfn._xlws.FILTER(Table4[Column1],ISNUMBER(SEARCH(Table4[Column1],MIS[[#This Row],[OrderUniqueIdentifier]])),"")</f>
        <v>VWAP</v>
      </c>
      <c r="AL5253" t="str">
        <f>MIS[[#This Row],[Broker]]</f>
        <v>AR</v>
      </c>
      <c r="AM5253" t="str">
        <f>MIS[[#This Row],[ClientID]]</f>
        <v>JPF1M176</v>
      </c>
    </row>
    <row r="5254" spans="1:39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155.05000000000001</v>
      </c>
      <c r="AE5254">
        <f>MIS[[#This Row],[OrderAverageTradedPrice]]*MIS[[#This Row],[OrderQuantity]]</f>
        <v>75150</v>
      </c>
      <c r="AF5254">
        <f>MIS[[#This Row],[LTP]]*MIS[[#This Row],[OrderQuantity]]</f>
        <v>69772.5</v>
      </c>
      <c r="AG5254">
        <f>IF(MIS[[#This Row],[OrderSide]]="SELL",MIS[[#This Row],[VALUE]]-MIS[[#This Row],[LIVE_VALUE]],MIS[[#This Row],[LIVE_VALUE]]-MIS[[#This Row],[VALUE]])</f>
        <v>-5377.5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4" t="str">
        <f>MIS[[#This Row],[TRADING SYMBOL]]</f>
        <v>NIFTY2552225000PE</v>
      </c>
      <c r="AJ5254" t="str">
        <f>IF(RIGHT(MIS[[#This Row],[Main/Hedge]],4)="MAIN","MAIN","HEDGE")</f>
        <v>MAIN</v>
      </c>
      <c r="AK5254" t="str" cm="1">
        <f t="array" ref="AK5254">_xlfn._xlws.FILTER(Table4[Column1],ISNUMBER(SEARCH(Table4[Column1],MIS[[#This Row],[OrderUniqueIdentifier]])),"")</f>
        <v>VWAP</v>
      </c>
      <c r="AL5254" t="str">
        <f>MIS[[#This Row],[Broker]]</f>
        <v>AR</v>
      </c>
      <c r="AM5254" t="str">
        <f>MIS[[#This Row],[ClientID]]</f>
        <v>JPF1N112</v>
      </c>
    </row>
    <row r="5255" spans="1:39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155.05000000000001</v>
      </c>
      <c r="AE5255">
        <f>MIS[[#This Row],[OrderAverageTradedPrice]]*MIS[[#This Row],[OrderQuantity]]</f>
        <v>75150</v>
      </c>
      <c r="AF5255">
        <f>MIS[[#This Row],[LTP]]*MIS[[#This Row],[OrderQuantity]]</f>
        <v>69772.5</v>
      </c>
      <c r="AG5255">
        <f>IF(MIS[[#This Row],[OrderSide]]="SELL",MIS[[#This Row],[VALUE]]-MIS[[#This Row],[LIVE_VALUE]],MIS[[#This Row],[LIVE_VALUE]]-MIS[[#This Row],[VALUE]])</f>
        <v>-5377.5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5" t="str">
        <f>MIS[[#This Row],[TRADING SYMBOL]]</f>
        <v>NIFTY2552225000PE</v>
      </c>
      <c r="AJ5255" t="str">
        <f>IF(RIGHT(MIS[[#This Row],[Main/Hedge]],4)="MAIN","MAIN","HEDGE")</f>
        <v>MAIN</v>
      </c>
      <c r="AK5255" t="str" cm="1">
        <f t="array" ref="AK5255">_xlfn._xlws.FILTER(Table4[Column1],ISNUMBER(SEARCH(Table4[Column1],MIS[[#This Row],[OrderUniqueIdentifier]])),"")</f>
        <v>VWAP</v>
      </c>
      <c r="AL5255" t="str">
        <f>MIS[[#This Row],[Broker]]</f>
        <v>AR</v>
      </c>
      <c r="AM5255" t="str">
        <f>MIS[[#This Row],[ClientID]]</f>
        <v>JPF1N117</v>
      </c>
    </row>
    <row r="5256" spans="1:39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155.05000000000001</v>
      </c>
      <c r="AE5256">
        <f>MIS[[#This Row],[OrderAverageTradedPrice]]*MIS[[#This Row],[OrderQuantity]]</f>
        <v>12600</v>
      </c>
      <c r="AF5256">
        <f>MIS[[#This Row],[LTP]]*MIS[[#This Row],[OrderQuantity]]</f>
        <v>11628.75</v>
      </c>
      <c r="AG5256">
        <f>IF(MIS[[#This Row],[OrderSide]]="SELL",MIS[[#This Row],[VALUE]]-MIS[[#This Row],[LIVE_VALUE]],MIS[[#This Row],[LIVE_VALUE]]-MIS[[#This Row],[VALUE]])</f>
        <v>-971.25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6" t="str">
        <f>MIS[[#This Row],[TRADING SYMBOL]]</f>
        <v>NIFTY2552225000PE</v>
      </c>
      <c r="AJ5256" t="str">
        <f>IF(RIGHT(MIS[[#This Row],[Main/Hedge]],4)="MAIN","MAIN","HEDGE")</f>
        <v>MAIN</v>
      </c>
      <c r="AK5256" t="str" cm="1">
        <f t="array" ref="AK5256">_xlfn._xlws.FILTER(Table4[Column1],ISNUMBER(SEARCH(Table4[Column1],MIS[[#This Row],[OrderUniqueIdentifier]])),"")</f>
        <v>VWAP</v>
      </c>
      <c r="AL5256" t="str">
        <f>MIS[[#This Row],[Broker]]</f>
        <v>AR</v>
      </c>
      <c r="AM5256" t="str">
        <f>MIS[[#This Row],[ClientID]]</f>
        <v>JPF1N167</v>
      </c>
    </row>
    <row r="5257" spans="1:39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155.05000000000001</v>
      </c>
      <c r="AE5257">
        <f>MIS[[#This Row],[OrderAverageTradedPrice]]*MIS[[#This Row],[OrderQuantity]]</f>
        <v>25162.5</v>
      </c>
      <c r="AF5257">
        <f>MIS[[#This Row],[LTP]]*MIS[[#This Row],[OrderQuantity]]</f>
        <v>23257.5</v>
      </c>
      <c r="AG5257">
        <f>IF(MIS[[#This Row],[OrderSide]]="SELL",MIS[[#This Row],[VALUE]]-MIS[[#This Row],[LIVE_VALUE]],MIS[[#This Row],[LIVE_VALUE]]-MIS[[#This Row],[VALUE]])</f>
        <v>-1905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7" t="str">
        <f>MIS[[#This Row],[TRADING SYMBOL]]</f>
        <v>NIFTY2552225000PE</v>
      </c>
      <c r="AJ5257" t="str">
        <f>IF(RIGHT(MIS[[#This Row],[Main/Hedge]],4)="MAIN","MAIN","HEDGE")</f>
        <v>MAIN</v>
      </c>
      <c r="AK5257" t="str" cm="1">
        <f t="array" ref="AK5257">_xlfn._xlws.FILTER(Table4[Column1],ISNUMBER(SEARCH(Table4[Column1],MIS[[#This Row],[OrderUniqueIdentifier]])),"")</f>
        <v>VWAP</v>
      </c>
      <c r="AL5257" t="str">
        <f>MIS[[#This Row],[Broker]]</f>
        <v>AR</v>
      </c>
      <c r="AM5257" t="str">
        <f>MIS[[#This Row],[ClientID]]</f>
        <v>JPF1N169</v>
      </c>
    </row>
    <row r="5258" spans="1:39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155.05000000000001</v>
      </c>
      <c r="AE5258">
        <f>MIS[[#This Row],[OrderAverageTradedPrice]]*MIS[[#This Row],[OrderQuantity]]</f>
        <v>37575</v>
      </c>
      <c r="AF5258">
        <f>MIS[[#This Row],[LTP]]*MIS[[#This Row],[OrderQuantity]]</f>
        <v>34886.25</v>
      </c>
      <c r="AG5258">
        <f>IF(MIS[[#This Row],[OrderSide]]="SELL",MIS[[#This Row],[VALUE]]-MIS[[#This Row],[LIVE_VALUE]],MIS[[#This Row],[LIVE_VALUE]]-MIS[[#This Row],[VALUE]])</f>
        <v>-2688.75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8" t="str">
        <f>MIS[[#This Row],[TRADING SYMBOL]]</f>
        <v>NIFTY2552225000PE</v>
      </c>
      <c r="AJ5258" t="str">
        <f>IF(RIGHT(MIS[[#This Row],[Main/Hedge]],4)="MAIN","MAIN","HEDGE")</f>
        <v>MAIN</v>
      </c>
      <c r="AK5258" t="str" cm="1">
        <f t="array" ref="AK5258">_xlfn._xlws.FILTER(Table4[Column1],ISNUMBER(SEARCH(Table4[Column1],MIS[[#This Row],[OrderUniqueIdentifier]])),"")</f>
        <v>VWAP</v>
      </c>
      <c r="AL5258" t="str">
        <f>MIS[[#This Row],[Broker]]</f>
        <v>AR</v>
      </c>
      <c r="AM5258" t="str">
        <f>MIS[[#This Row],[ClientID]]</f>
        <v>JPF1N171</v>
      </c>
    </row>
    <row r="5259" spans="1:39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155.05000000000001</v>
      </c>
      <c r="AE5259">
        <f>MIS[[#This Row],[OrderAverageTradedPrice]]*MIS[[#This Row],[OrderQuantity]]</f>
        <v>200400</v>
      </c>
      <c r="AF5259">
        <f>MIS[[#This Row],[LTP]]*MIS[[#This Row],[OrderQuantity]]</f>
        <v>186060</v>
      </c>
      <c r="AG5259">
        <f>IF(MIS[[#This Row],[OrderSide]]="SELL",MIS[[#This Row],[VALUE]]-MIS[[#This Row],[LIVE_VALUE]],MIS[[#This Row],[LIVE_VALUE]]-MIS[[#This Row],[VALUE]])</f>
        <v>-14340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9" t="str">
        <f>MIS[[#This Row],[TRADING SYMBOL]]</f>
        <v>NIFTY2552225000PE</v>
      </c>
      <c r="AJ5259" t="str">
        <f>IF(RIGHT(MIS[[#This Row],[Main/Hedge]],4)="MAIN","MAIN","HEDGE")</f>
        <v>MAIN</v>
      </c>
      <c r="AK5259" t="str" cm="1">
        <f t="array" ref="AK5259">_xlfn._xlws.FILTER(Table4[Column1],ISNUMBER(SEARCH(Table4[Column1],MIS[[#This Row],[OrderUniqueIdentifier]])),"")</f>
        <v>VWAP</v>
      </c>
      <c r="AL5259" t="str">
        <f>MIS[[#This Row],[Broker]]</f>
        <v>AR</v>
      </c>
      <c r="AM5259" t="str">
        <f>MIS[[#This Row],[ClientID]]</f>
        <v>JPF1N172</v>
      </c>
    </row>
    <row r="5260" spans="1:39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155.05000000000001</v>
      </c>
      <c r="AE5260">
        <f>MIS[[#This Row],[OrderAverageTradedPrice]]*MIS[[#This Row],[OrderQuantity]]</f>
        <v>25125</v>
      </c>
      <c r="AF5260">
        <f>MIS[[#This Row],[LTP]]*MIS[[#This Row],[OrderQuantity]]</f>
        <v>23257.5</v>
      </c>
      <c r="AG5260">
        <f>IF(MIS[[#This Row],[OrderSide]]="SELL",MIS[[#This Row],[VALUE]]-MIS[[#This Row],[LIVE_VALUE]],MIS[[#This Row],[LIVE_VALUE]]-MIS[[#This Row],[VALUE]])</f>
        <v>-1867.5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0" t="str">
        <f>MIS[[#This Row],[TRADING SYMBOL]]</f>
        <v>NIFTY2552225000PE</v>
      </c>
      <c r="AJ5260" t="str">
        <f>IF(RIGHT(MIS[[#This Row],[Main/Hedge]],4)="MAIN","MAIN","HEDGE")</f>
        <v>MAIN</v>
      </c>
      <c r="AK5260" t="str" cm="1">
        <f t="array" ref="AK5260">_xlfn._xlws.FILTER(Table4[Column1],ISNUMBER(SEARCH(Table4[Column1],MIS[[#This Row],[OrderUniqueIdentifier]])),"")</f>
        <v>VWAP</v>
      </c>
      <c r="AL5260" t="str">
        <f>MIS[[#This Row],[Broker]]</f>
        <v>AR</v>
      </c>
      <c r="AM5260" t="str">
        <f>MIS[[#This Row],[ClientID]]</f>
        <v>JPF1N173</v>
      </c>
    </row>
    <row r="5261" spans="1:39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155.05000000000001</v>
      </c>
      <c r="AE5261">
        <f>MIS[[#This Row],[OrderAverageTradedPrice]]*MIS[[#This Row],[OrderQuantity]]</f>
        <v>25050</v>
      </c>
      <c r="AF5261">
        <f>MIS[[#This Row],[LTP]]*MIS[[#This Row],[OrderQuantity]]</f>
        <v>23257.5</v>
      </c>
      <c r="AG5261">
        <f>IF(MIS[[#This Row],[OrderSide]]="SELL",MIS[[#This Row],[VALUE]]-MIS[[#This Row],[LIVE_VALUE]],MIS[[#This Row],[LIVE_VALUE]]-MIS[[#This Row],[VALUE]])</f>
        <v>-1792.5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1" t="str">
        <f>MIS[[#This Row],[TRADING SYMBOL]]</f>
        <v>NIFTY2552225000PE</v>
      </c>
      <c r="AJ5261" t="str">
        <f>IF(RIGHT(MIS[[#This Row],[Main/Hedge]],4)="MAIN","MAIN","HEDGE")</f>
        <v>MAIN</v>
      </c>
      <c r="AK5261" t="str" cm="1">
        <f t="array" ref="AK5261">_xlfn._xlws.FILTER(Table4[Column1],ISNUMBER(SEARCH(Table4[Column1],MIS[[#This Row],[OrderUniqueIdentifier]])),"")</f>
        <v>VWAP</v>
      </c>
      <c r="AL5261" t="str">
        <f>MIS[[#This Row],[Broker]]</f>
        <v>AR</v>
      </c>
      <c r="AM5261" t="str">
        <f>MIS[[#This Row],[ClientID]]</f>
        <v>JPF1N180</v>
      </c>
    </row>
    <row r="5262" spans="1:39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155.05000000000001</v>
      </c>
      <c r="AE5262">
        <f>MIS[[#This Row],[OrderAverageTradedPrice]]*MIS[[#This Row],[OrderQuantity]]</f>
        <v>12588.75</v>
      </c>
      <c r="AF5262">
        <f>MIS[[#This Row],[LTP]]*MIS[[#This Row],[OrderQuantity]]</f>
        <v>11628.75</v>
      </c>
      <c r="AG5262">
        <f>IF(MIS[[#This Row],[OrderSide]]="SELL",MIS[[#This Row],[VALUE]]-MIS[[#This Row],[LIVE_VALUE]],MIS[[#This Row],[LIVE_VALUE]]-MIS[[#This Row],[VALUE]])</f>
        <v>-960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2" t="str">
        <f>MIS[[#This Row],[TRADING SYMBOL]]</f>
        <v>NIFTY2552225000PE</v>
      </c>
      <c r="AJ5262" t="str">
        <f>IF(RIGHT(MIS[[#This Row],[Main/Hedge]],4)="MAIN","MAIN","HEDGE")</f>
        <v>MAIN</v>
      </c>
      <c r="AK5262" t="str" cm="1">
        <f t="array" ref="AK5262">_xlfn._xlws.FILTER(Table4[Column1],ISNUMBER(SEARCH(Table4[Column1],MIS[[#This Row],[OrderUniqueIdentifier]])),"")</f>
        <v>VWAP</v>
      </c>
      <c r="AL5262" t="str">
        <f>MIS[[#This Row],[Broker]]</f>
        <v>AR</v>
      </c>
      <c r="AM5262" t="str">
        <f>MIS[[#This Row],[ClientID]]</f>
        <v>JPF1O151</v>
      </c>
    </row>
    <row r="5263" spans="1:39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155.05000000000001</v>
      </c>
      <c r="AE5263">
        <f>MIS[[#This Row],[OrderAverageTradedPrice]]*MIS[[#This Row],[OrderQuantity]]</f>
        <v>25106.25</v>
      </c>
      <c r="AF5263">
        <f>MIS[[#This Row],[LTP]]*MIS[[#This Row],[OrderQuantity]]</f>
        <v>23257.5</v>
      </c>
      <c r="AG5263">
        <f>IF(MIS[[#This Row],[OrderSide]]="SELL",MIS[[#This Row],[VALUE]]-MIS[[#This Row],[LIVE_VALUE]],MIS[[#This Row],[LIVE_VALUE]]-MIS[[#This Row],[VALUE]])</f>
        <v>-1848.75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3" t="str">
        <f>MIS[[#This Row],[TRADING SYMBOL]]</f>
        <v>NIFTY2552225000PE</v>
      </c>
      <c r="AJ5263" t="str">
        <f>IF(RIGHT(MIS[[#This Row],[Main/Hedge]],4)="MAIN","MAIN","HEDGE")</f>
        <v>MAIN</v>
      </c>
      <c r="AK5263" t="str" cm="1">
        <f t="array" ref="AK5263">_xlfn._xlws.FILTER(Table4[Column1],ISNUMBER(SEARCH(Table4[Column1],MIS[[#This Row],[OrderUniqueIdentifier]])),"")</f>
        <v>VWAP</v>
      </c>
      <c r="AL5263" t="str">
        <f>MIS[[#This Row],[Broker]]</f>
        <v>AR</v>
      </c>
      <c r="AM5263" t="str">
        <f>MIS[[#This Row],[ClientID]]</f>
        <v>JPF1P111</v>
      </c>
    </row>
    <row r="5264" spans="1:39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155.05000000000001</v>
      </c>
      <c r="AE5264">
        <f>MIS[[#This Row],[OrderAverageTradedPrice]]*MIS[[#This Row],[OrderQuantity]]</f>
        <v>12600</v>
      </c>
      <c r="AF5264">
        <f>MIS[[#This Row],[LTP]]*MIS[[#This Row],[OrderQuantity]]</f>
        <v>11628.75</v>
      </c>
      <c r="AG5264">
        <f>IF(MIS[[#This Row],[OrderSide]]="SELL",MIS[[#This Row],[VALUE]]-MIS[[#This Row],[LIVE_VALUE]],MIS[[#This Row],[LIVE_VALUE]]-MIS[[#This Row],[VALUE]])</f>
        <v>-971.25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4" t="str">
        <f>MIS[[#This Row],[TRADING SYMBOL]]</f>
        <v>NIFTY2552225000PE</v>
      </c>
      <c r="AJ5264" t="str">
        <f>IF(RIGHT(MIS[[#This Row],[Main/Hedge]],4)="MAIN","MAIN","HEDGE")</f>
        <v>MAIN</v>
      </c>
      <c r="AK5264" t="str" cm="1">
        <f t="array" ref="AK5264">_xlfn._xlws.FILTER(Table4[Column1],ISNUMBER(SEARCH(Table4[Column1],MIS[[#This Row],[OrderUniqueIdentifier]])),"")</f>
        <v>VWAP</v>
      </c>
      <c r="AL5264" t="str">
        <f>MIS[[#This Row],[Broker]]</f>
        <v>AR</v>
      </c>
      <c r="AM5264" t="str">
        <f>MIS[[#This Row],[ClientID]]</f>
        <v>JPF1P112</v>
      </c>
    </row>
    <row r="5265" spans="1:39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155.05000000000001</v>
      </c>
      <c r="AE5265">
        <f>MIS[[#This Row],[OrderAverageTradedPrice]]*MIS[[#This Row],[OrderQuantity]]</f>
        <v>75386.25</v>
      </c>
      <c r="AF5265">
        <f>MIS[[#This Row],[LTP]]*MIS[[#This Row],[OrderQuantity]]</f>
        <v>69772.5</v>
      </c>
      <c r="AG5265">
        <f>IF(MIS[[#This Row],[OrderSide]]="SELL",MIS[[#This Row],[VALUE]]-MIS[[#This Row],[LIVE_VALUE]],MIS[[#This Row],[LIVE_VALUE]]-MIS[[#This Row],[VALUE]])</f>
        <v>-5613.75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5" t="str">
        <f>MIS[[#This Row],[TRADING SYMBOL]]</f>
        <v>NIFTY2552225000PE</v>
      </c>
      <c r="AJ5265" t="str">
        <f>IF(RIGHT(MIS[[#This Row],[Main/Hedge]],4)="MAIN","MAIN","HEDGE")</f>
        <v>MAIN</v>
      </c>
      <c r="AK5265" t="str" cm="1">
        <f t="array" ref="AK5265">_xlfn._xlws.FILTER(Table4[Column1],ISNUMBER(SEARCH(Table4[Column1],MIS[[#This Row],[OrderUniqueIdentifier]])),"")</f>
        <v>VWAP</v>
      </c>
      <c r="AL5265" t="str">
        <f>MIS[[#This Row],[Broker]]</f>
        <v>AR</v>
      </c>
      <c r="AM5265" t="str">
        <f>MIS[[#This Row],[ClientID]]</f>
        <v>JPF1P164</v>
      </c>
    </row>
    <row r="5266" spans="1:39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155.05000000000001</v>
      </c>
      <c r="AE5266">
        <f>MIS[[#This Row],[OrderAverageTradedPrice]]*MIS[[#This Row],[OrderQuantity]]</f>
        <v>37728.749999999927</v>
      </c>
      <c r="AF5266">
        <f>MIS[[#This Row],[LTP]]*MIS[[#This Row],[OrderQuantity]]</f>
        <v>34886.25</v>
      </c>
      <c r="AG5266">
        <f>IF(MIS[[#This Row],[OrderSide]]="SELL",MIS[[#This Row],[VALUE]]-MIS[[#This Row],[LIVE_VALUE]],MIS[[#This Row],[LIVE_VALUE]]-MIS[[#This Row],[VALUE]])</f>
        <v>-2842.4999999999272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6" t="str">
        <f>MIS[[#This Row],[TRADING SYMBOL]]</f>
        <v>NIFTY2552225000PE</v>
      </c>
      <c r="AJ5266" t="str">
        <f>IF(RIGHT(MIS[[#This Row],[Main/Hedge]],4)="MAIN","MAIN","HEDGE")</f>
        <v>MAIN</v>
      </c>
      <c r="AK5266" t="str" cm="1">
        <f t="array" ref="AK5266">_xlfn._xlws.FILTER(Table4[Column1],ISNUMBER(SEARCH(Table4[Column1],MIS[[#This Row],[OrderUniqueIdentifier]])),"")</f>
        <v>VWAP</v>
      </c>
      <c r="AL5266" t="str">
        <f>MIS[[#This Row],[Broker]]</f>
        <v>AR</v>
      </c>
      <c r="AM5266" t="str">
        <f>MIS[[#This Row],[ClientID]]</f>
        <v>JPF1P165</v>
      </c>
    </row>
    <row r="5267" spans="1:39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155.05000000000001</v>
      </c>
      <c r="AE5267">
        <f>MIS[[#This Row],[OrderAverageTradedPrice]]*MIS[[#This Row],[OrderQuantity]]</f>
        <v>25185</v>
      </c>
      <c r="AF5267">
        <f>MIS[[#This Row],[LTP]]*MIS[[#This Row],[OrderQuantity]]</f>
        <v>23257.5</v>
      </c>
      <c r="AG5267">
        <f>IF(MIS[[#This Row],[OrderSide]]="SELL",MIS[[#This Row],[VALUE]]-MIS[[#This Row],[LIVE_VALUE]],MIS[[#This Row],[LIVE_VALUE]]-MIS[[#This Row],[VALUE]])</f>
        <v>-1927.5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7" t="str">
        <f>MIS[[#This Row],[TRADING SYMBOL]]</f>
        <v>NIFTY2552225000PE</v>
      </c>
      <c r="AJ5267" t="str">
        <f>IF(RIGHT(MIS[[#This Row],[Main/Hedge]],4)="MAIN","MAIN","HEDGE")</f>
        <v>MAIN</v>
      </c>
      <c r="AK5267" t="str" cm="1">
        <f t="array" ref="AK5267">_xlfn._xlws.FILTER(Table4[Column1],ISNUMBER(SEARCH(Table4[Column1],MIS[[#This Row],[OrderUniqueIdentifier]])),"")</f>
        <v>VWAP</v>
      </c>
      <c r="AL5267" t="str">
        <f>MIS[[#This Row],[Broker]]</f>
        <v>AR</v>
      </c>
      <c r="AM5267" t="str">
        <f>MIS[[#This Row],[ClientID]]</f>
        <v>JPF1P170</v>
      </c>
    </row>
    <row r="5268" spans="1:39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155.05000000000001</v>
      </c>
      <c r="AE5268">
        <f>MIS[[#This Row],[OrderAverageTradedPrice]]*MIS[[#This Row],[OrderQuantity]]</f>
        <v>50100</v>
      </c>
      <c r="AF5268">
        <f>MIS[[#This Row],[LTP]]*MIS[[#This Row],[OrderQuantity]]</f>
        <v>46515</v>
      </c>
      <c r="AG5268">
        <f>IF(MIS[[#This Row],[OrderSide]]="SELL",MIS[[#This Row],[VALUE]]-MIS[[#This Row],[LIVE_VALUE]],MIS[[#This Row],[LIVE_VALUE]]-MIS[[#This Row],[VALUE]])</f>
        <v>-3585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8" t="str">
        <f>MIS[[#This Row],[TRADING SYMBOL]]</f>
        <v>NIFTY2552225000PE</v>
      </c>
      <c r="AJ5268" t="str">
        <f>IF(RIGHT(MIS[[#This Row],[Main/Hedge]],4)="MAIN","MAIN","HEDGE")</f>
        <v>MAIN</v>
      </c>
      <c r="AK5268" t="str" cm="1">
        <f t="array" ref="AK5268">_xlfn._xlws.FILTER(Table4[Column1],ISNUMBER(SEARCH(Table4[Column1],MIS[[#This Row],[OrderUniqueIdentifier]])),"")</f>
        <v>VWAP</v>
      </c>
      <c r="AL5268" t="str">
        <f>MIS[[#This Row],[Broker]]</f>
        <v>AR</v>
      </c>
      <c r="AM5268" t="str">
        <f>MIS[[#This Row],[ClientID]]</f>
        <v>JPF1R123</v>
      </c>
    </row>
    <row r="5269" spans="1:39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155.05000000000001</v>
      </c>
      <c r="AE5269">
        <f>MIS[[#This Row],[OrderAverageTradedPrice]]*MIS[[#This Row],[OrderQuantity]]</f>
        <v>12588.75</v>
      </c>
      <c r="AF5269">
        <f>MIS[[#This Row],[LTP]]*MIS[[#This Row],[OrderQuantity]]</f>
        <v>11628.75</v>
      </c>
      <c r="AG5269">
        <f>IF(MIS[[#This Row],[OrderSide]]="SELL",MIS[[#This Row],[VALUE]]-MIS[[#This Row],[LIVE_VALUE]],MIS[[#This Row],[LIVE_VALUE]]-MIS[[#This Row],[VALUE]])</f>
        <v>-960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9" t="str">
        <f>MIS[[#This Row],[TRADING SYMBOL]]</f>
        <v>NIFTY2552225000PE</v>
      </c>
      <c r="AJ5269" t="str">
        <f>IF(RIGHT(MIS[[#This Row],[Main/Hedge]],4)="MAIN","MAIN","HEDGE")</f>
        <v>MAIN</v>
      </c>
      <c r="AK5269" t="str" cm="1">
        <f t="array" ref="AK5269">_xlfn._xlws.FILTER(Table4[Column1],ISNUMBER(SEARCH(Table4[Column1],MIS[[#This Row],[OrderUniqueIdentifier]])),"")</f>
        <v>VWAP</v>
      </c>
      <c r="AL5269" t="str">
        <f>MIS[[#This Row],[Broker]]</f>
        <v>AR</v>
      </c>
      <c r="AM5269" t="str">
        <f>MIS[[#This Row],[ClientID]]</f>
        <v>JPF1R134</v>
      </c>
    </row>
    <row r="5270" spans="1:39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155.05000000000001</v>
      </c>
      <c r="AE5270">
        <f>MIS[[#This Row],[OrderAverageTradedPrice]]*MIS[[#This Row],[OrderQuantity]]</f>
        <v>37563.75</v>
      </c>
      <c r="AF5270">
        <f>MIS[[#This Row],[LTP]]*MIS[[#This Row],[OrderQuantity]]</f>
        <v>34886.25</v>
      </c>
      <c r="AG5270">
        <f>IF(MIS[[#This Row],[OrderSide]]="SELL",MIS[[#This Row],[VALUE]]-MIS[[#This Row],[LIVE_VALUE]],MIS[[#This Row],[LIVE_VALUE]]-MIS[[#This Row],[VALUE]])</f>
        <v>-2677.5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0" t="str">
        <f>MIS[[#This Row],[TRADING SYMBOL]]</f>
        <v>NIFTY2552225000PE</v>
      </c>
      <c r="AJ5270" t="str">
        <f>IF(RIGHT(MIS[[#This Row],[Main/Hedge]],4)="MAIN","MAIN","HEDGE")</f>
        <v>MAIN</v>
      </c>
      <c r="AK5270" t="str" cm="1">
        <f t="array" ref="AK5270">_xlfn._xlws.FILTER(Table4[Column1],ISNUMBER(SEARCH(Table4[Column1],MIS[[#This Row],[OrderUniqueIdentifier]])),"")</f>
        <v>VWAP</v>
      </c>
      <c r="AL5270" t="str">
        <f>MIS[[#This Row],[Broker]]</f>
        <v>AR</v>
      </c>
      <c r="AM5270" t="str">
        <f>MIS[[#This Row],[ClientID]]</f>
        <v>JPF1R193</v>
      </c>
    </row>
    <row r="5271" spans="1:39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155.05000000000001</v>
      </c>
      <c r="AE5271">
        <f>MIS[[#This Row],[OrderAverageTradedPrice]]*MIS[[#This Row],[OrderQuantity]]</f>
        <v>12525</v>
      </c>
      <c r="AF5271">
        <f>MIS[[#This Row],[LTP]]*MIS[[#This Row],[OrderQuantity]]</f>
        <v>11628.75</v>
      </c>
      <c r="AG5271">
        <f>IF(MIS[[#This Row],[OrderSide]]="SELL",MIS[[#This Row],[VALUE]]-MIS[[#This Row],[LIVE_VALUE]],MIS[[#This Row],[LIVE_VALUE]]-MIS[[#This Row],[VALUE]])</f>
        <v>-896.25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1" t="str">
        <f>MIS[[#This Row],[TRADING SYMBOL]]</f>
        <v>NIFTY2552225000PE</v>
      </c>
      <c r="AJ5271" t="str">
        <f>IF(RIGHT(MIS[[#This Row],[Main/Hedge]],4)="MAIN","MAIN","HEDGE")</f>
        <v>MAIN</v>
      </c>
      <c r="AK5271" t="str" cm="1">
        <f t="array" ref="AK5271">_xlfn._xlws.FILTER(Table4[Column1],ISNUMBER(SEARCH(Table4[Column1],MIS[[#This Row],[OrderUniqueIdentifier]])),"")</f>
        <v>VWAP</v>
      </c>
      <c r="AL5271" t="str">
        <f>MIS[[#This Row],[Broker]]</f>
        <v>AR</v>
      </c>
      <c r="AM5271" t="str">
        <f>MIS[[#This Row],[ClientID]]</f>
        <v>JPF1R194</v>
      </c>
    </row>
    <row r="5272" spans="1:39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155.05000000000001</v>
      </c>
      <c r="AE5272">
        <f>MIS[[#This Row],[OrderAverageTradedPrice]]*MIS[[#This Row],[OrderQuantity]]</f>
        <v>150255</v>
      </c>
      <c r="AF5272">
        <f>MIS[[#This Row],[LTP]]*MIS[[#This Row],[OrderQuantity]]</f>
        <v>139545</v>
      </c>
      <c r="AG5272">
        <f>IF(MIS[[#This Row],[OrderSide]]="SELL",MIS[[#This Row],[VALUE]]-MIS[[#This Row],[LIVE_VALUE]],MIS[[#This Row],[LIVE_VALUE]]-MIS[[#This Row],[VALUE]])</f>
        <v>-10710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2" t="str">
        <f>MIS[[#This Row],[TRADING SYMBOL]]</f>
        <v>NIFTY2552225000PE</v>
      </c>
      <c r="AJ5272" t="str">
        <f>IF(RIGHT(MIS[[#This Row],[Main/Hedge]],4)="MAIN","MAIN","HEDGE")</f>
        <v>MAIN</v>
      </c>
      <c r="AK5272" t="str" cm="1">
        <f t="array" ref="AK5272">_xlfn._xlws.FILTER(Table4[Column1],ISNUMBER(SEARCH(Table4[Column1],MIS[[#This Row],[OrderUniqueIdentifier]])),"")</f>
        <v>VWAP</v>
      </c>
      <c r="AL5272" t="str">
        <f>MIS[[#This Row],[Broker]]</f>
        <v>AR</v>
      </c>
      <c r="AM5272" t="str">
        <f>MIS[[#This Row],[ClientID]]</f>
        <v>JPF1R197</v>
      </c>
    </row>
    <row r="5273" spans="1:39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155.05000000000001</v>
      </c>
      <c r="AE5273">
        <f>MIS[[#This Row],[OrderAverageTradedPrice]]*MIS[[#This Row],[OrderQuantity]]</f>
        <v>37665</v>
      </c>
      <c r="AF5273">
        <f>MIS[[#This Row],[LTP]]*MIS[[#This Row],[OrderQuantity]]</f>
        <v>34886.25</v>
      </c>
      <c r="AG5273">
        <f>IF(MIS[[#This Row],[OrderSide]]="SELL",MIS[[#This Row],[VALUE]]-MIS[[#This Row],[LIVE_VALUE]],MIS[[#This Row],[LIVE_VALUE]]-MIS[[#This Row],[VALUE]])</f>
        <v>-2778.75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3" t="str">
        <f>MIS[[#This Row],[TRADING SYMBOL]]</f>
        <v>NIFTY2552225000PE</v>
      </c>
      <c r="AJ5273" t="str">
        <f>IF(RIGHT(MIS[[#This Row],[Main/Hedge]],4)="MAIN","MAIN","HEDGE")</f>
        <v>MAIN</v>
      </c>
      <c r="AK5273" t="str" cm="1">
        <f t="array" ref="AK5273">_xlfn._xlws.FILTER(Table4[Column1],ISNUMBER(SEARCH(Table4[Column1],MIS[[#This Row],[OrderUniqueIdentifier]])),"")</f>
        <v>VWAP</v>
      </c>
      <c r="AL5273" t="str">
        <f>MIS[[#This Row],[Broker]]</f>
        <v>AR</v>
      </c>
      <c r="AM5273" t="str">
        <f>MIS[[#This Row],[ClientID]]</f>
        <v>JPF1R199</v>
      </c>
    </row>
    <row r="5274" spans="1:39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155.05000000000001</v>
      </c>
      <c r="AE5274">
        <f>MIS[[#This Row],[OrderAverageTradedPrice]]*MIS[[#This Row],[OrderQuantity]]</f>
        <v>87434.999999999927</v>
      </c>
      <c r="AF5274">
        <f>MIS[[#This Row],[LTP]]*MIS[[#This Row],[OrderQuantity]]</f>
        <v>81401.25</v>
      </c>
      <c r="AG5274">
        <f>IF(MIS[[#This Row],[OrderSide]]="SELL",MIS[[#This Row],[VALUE]]-MIS[[#This Row],[LIVE_VALUE]],MIS[[#This Row],[LIVE_VALUE]]-MIS[[#This Row],[VALUE]])</f>
        <v>-6033.7499999999272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4" t="str">
        <f>MIS[[#This Row],[TRADING SYMBOL]]</f>
        <v>NIFTY2552225000PE</v>
      </c>
      <c r="AJ5274" t="str">
        <f>IF(RIGHT(MIS[[#This Row],[Main/Hedge]],4)="MAIN","MAIN","HEDGE")</f>
        <v>MAIN</v>
      </c>
      <c r="AK5274" t="str" cm="1">
        <f t="array" ref="AK5274">_xlfn._xlws.FILTER(Table4[Column1],ISNUMBER(SEARCH(Table4[Column1],MIS[[#This Row],[OrderUniqueIdentifier]])),"")</f>
        <v>VWAP</v>
      </c>
      <c r="AL5274" t="str">
        <f>MIS[[#This Row],[Broker]]</f>
        <v>AR</v>
      </c>
      <c r="AM5274" t="str">
        <f>MIS[[#This Row],[ClientID]]</f>
        <v>JPF1R202</v>
      </c>
    </row>
    <row r="5275" spans="1:39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155.05000000000001</v>
      </c>
      <c r="AE5275">
        <f>MIS[[#This Row],[OrderAverageTradedPrice]]*MIS[[#This Row],[OrderQuantity]]</f>
        <v>12600</v>
      </c>
      <c r="AF5275">
        <f>MIS[[#This Row],[LTP]]*MIS[[#This Row],[OrderQuantity]]</f>
        <v>11628.75</v>
      </c>
      <c r="AG5275">
        <f>IF(MIS[[#This Row],[OrderSide]]="SELL",MIS[[#This Row],[VALUE]]-MIS[[#This Row],[LIVE_VALUE]],MIS[[#This Row],[LIVE_VALUE]]-MIS[[#This Row],[VALUE]])</f>
        <v>-971.25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5" t="str">
        <f>MIS[[#This Row],[TRADING SYMBOL]]</f>
        <v>NIFTY2552225000PE</v>
      </c>
      <c r="AJ5275" t="str">
        <f>IF(RIGHT(MIS[[#This Row],[Main/Hedge]],4)="MAIN","MAIN","HEDGE")</f>
        <v>MAIN</v>
      </c>
      <c r="AK5275" t="str" cm="1">
        <f t="array" ref="AK5275">_xlfn._xlws.FILTER(Table4[Column1],ISNUMBER(SEARCH(Table4[Column1],MIS[[#This Row],[OrderUniqueIdentifier]])),"")</f>
        <v>VWAP</v>
      </c>
      <c r="AL5275" t="str">
        <f>MIS[[#This Row],[Broker]]</f>
        <v>AR</v>
      </c>
      <c r="AM5275" t="str">
        <f>MIS[[#This Row],[ClientID]]</f>
        <v>JPF1R203</v>
      </c>
    </row>
    <row r="5276" spans="1:39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155.05000000000001</v>
      </c>
      <c r="AE5276">
        <f>MIS[[#This Row],[OrderAverageTradedPrice]]*MIS[[#This Row],[OrderQuantity]]</f>
        <v>37800</v>
      </c>
      <c r="AF5276">
        <f>MIS[[#This Row],[LTP]]*MIS[[#This Row],[OrderQuantity]]</f>
        <v>34886.25</v>
      </c>
      <c r="AG5276">
        <f>IF(MIS[[#This Row],[OrderSide]]="SELL",MIS[[#This Row],[VALUE]]-MIS[[#This Row],[LIVE_VALUE]],MIS[[#This Row],[LIVE_VALUE]]-MIS[[#This Row],[VALUE]])</f>
        <v>-2913.75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6" t="str">
        <f>MIS[[#This Row],[TRADING SYMBOL]]</f>
        <v>NIFTY2552225000PE</v>
      </c>
      <c r="AJ5276" t="str">
        <f>IF(RIGHT(MIS[[#This Row],[Main/Hedge]],4)="MAIN","MAIN","HEDGE")</f>
        <v>MAIN</v>
      </c>
      <c r="AK5276" t="str" cm="1">
        <f t="array" ref="AK5276">_xlfn._xlws.FILTER(Table4[Column1],ISNUMBER(SEARCH(Table4[Column1],MIS[[#This Row],[OrderUniqueIdentifier]])),"")</f>
        <v>VWAP</v>
      </c>
      <c r="AL5276" t="str">
        <f>MIS[[#This Row],[Broker]]</f>
        <v>AR</v>
      </c>
      <c r="AM5276" t="str">
        <f>MIS[[#This Row],[ClientID]]</f>
        <v>JPF1R205</v>
      </c>
    </row>
    <row r="5277" spans="1:39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155.05000000000001</v>
      </c>
      <c r="AE5277">
        <f>MIS[[#This Row],[OrderAverageTradedPrice]]*MIS[[#This Row],[OrderQuantity]]</f>
        <v>12581.25</v>
      </c>
      <c r="AF5277">
        <f>MIS[[#This Row],[LTP]]*MIS[[#This Row],[OrderQuantity]]</f>
        <v>11628.75</v>
      </c>
      <c r="AG5277">
        <f>IF(MIS[[#This Row],[OrderSide]]="SELL",MIS[[#This Row],[VALUE]]-MIS[[#This Row],[LIVE_VALUE]],MIS[[#This Row],[LIVE_VALUE]]-MIS[[#This Row],[VALUE]])</f>
        <v>-952.5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7" t="str">
        <f>MIS[[#This Row],[TRADING SYMBOL]]</f>
        <v>NIFTY2552225000PE</v>
      </c>
      <c r="AJ5277" t="str">
        <f>IF(RIGHT(MIS[[#This Row],[Main/Hedge]],4)="MAIN","MAIN","HEDGE")</f>
        <v>MAIN</v>
      </c>
      <c r="AK5277" t="str" cm="1">
        <f t="array" ref="AK5277">_xlfn._xlws.FILTER(Table4[Column1],ISNUMBER(SEARCH(Table4[Column1],MIS[[#This Row],[OrderUniqueIdentifier]])),"")</f>
        <v>VWAP</v>
      </c>
      <c r="AL5277" t="str">
        <f>MIS[[#This Row],[Broker]]</f>
        <v>AR</v>
      </c>
      <c r="AM5277" t="str">
        <f>MIS[[#This Row],[ClientID]]</f>
        <v>JPF1R212</v>
      </c>
    </row>
    <row r="5278" spans="1:39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155.05000000000001</v>
      </c>
      <c r="AE5278">
        <f>MIS[[#This Row],[OrderAverageTradedPrice]]*MIS[[#This Row],[OrderQuantity]]</f>
        <v>12600</v>
      </c>
      <c r="AF5278">
        <f>MIS[[#This Row],[LTP]]*MIS[[#This Row],[OrderQuantity]]</f>
        <v>11628.75</v>
      </c>
      <c r="AG5278">
        <f>IF(MIS[[#This Row],[OrderSide]]="SELL",MIS[[#This Row],[VALUE]]-MIS[[#This Row],[LIVE_VALUE]],MIS[[#This Row],[LIVE_VALUE]]-MIS[[#This Row],[VALUE]])</f>
        <v>-971.25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8" t="str">
        <f>MIS[[#This Row],[TRADING SYMBOL]]</f>
        <v>NIFTY2552225000PE</v>
      </c>
      <c r="AJ5278" t="str">
        <f>IF(RIGHT(MIS[[#This Row],[Main/Hedge]],4)="MAIN","MAIN","HEDGE")</f>
        <v>MAIN</v>
      </c>
      <c r="AK5278" t="str" cm="1">
        <f t="array" ref="AK5278">_xlfn._xlws.FILTER(Table4[Column1],ISNUMBER(SEARCH(Table4[Column1],MIS[[#This Row],[OrderUniqueIdentifier]])),"")</f>
        <v>VWAP</v>
      </c>
      <c r="AL5278" t="str">
        <f>MIS[[#This Row],[Broker]]</f>
        <v>AR</v>
      </c>
      <c r="AM5278" t="str">
        <f>MIS[[#This Row],[ClientID]]</f>
        <v>JPF1S104</v>
      </c>
    </row>
    <row r="5279" spans="1:39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155.05000000000001</v>
      </c>
      <c r="AE5279">
        <f>MIS[[#This Row],[OrderAverageTradedPrice]]*MIS[[#This Row],[OrderQuantity]]</f>
        <v>12521.25</v>
      </c>
      <c r="AF5279">
        <f>MIS[[#This Row],[LTP]]*MIS[[#This Row],[OrderQuantity]]</f>
        <v>11628.75</v>
      </c>
      <c r="AG5279">
        <f>IF(MIS[[#This Row],[OrderSide]]="SELL",MIS[[#This Row],[VALUE]]-MIS[[#This Row],[LIVE_VALUE]],MIS[[#This Row],[LIVE_VALUE]]-MIS[[#This Row],[VALUE]])</f>
        <v>-892.5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9" t="str">
        <f>MIS[[#This Row],[TRADING SYMBOL]]</f>
        <v>NIFTY2552225000PE</v>
      </c>
      <c r="AJ5279" t="str">
        <f>IF(RIGHT(MIS[[#This Row],[Main/Hedge]],4)="MAIN","MAIN","HEDGE")</f>
        <v>MAIN</v>
      </c>
      <c r="AK5279" t="str" cm="1">
        <f t="array" ref="AK5279">_xlfn._xlws.FILTER(Table4[Column1],ISNUMBER(SEARCH(Table4[Column1],MIS[[#This Row],[OrderUniqueIdentifier]])),"")</f>
        <v>VWAP</v>
      </c>
      <c r="AL5279" t="str">
        <f>MIS[[#This Row],[Broker]]</f>
        <v>AR</v>
      </c>
      <c r="AM5279" t="str">
        <f>MIS[[#This Row],[ClientID]]</f>
        <v>JPF1S131</v>
      </c>
    </row>
    <row r="5280" spans="1:39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155.05000000000001</v>
      </c>
      <c r="AE5280">
        <f>MIS[[#This Row],[OrderAverageTradedPrice]]*MIS[[#This Row],[OrderQuantity]]</f>
        <v>137775</v>
      </c>
      <c r="AF5280">
        <f>MIS[[#This Row],[LTP]]*MIS[[#This Row],[OrderQuantity]]</f>
        <v>127916.25000000001</v>
      </c>
      <c r="AG5280">
        <f>IF(MIS[[#This Row],[OrderSide]]="SELL",MIS[[#This Row],[VALUE]]-MIS[[#This Row],[LIVE_VALUE]],MIS[[#This Row],[LIVE_VALUE]]-MIS[[#This Row],[VALUE]])</f>
        <v>-9858.7499999999854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0" t="str">
        <f>MIS[[#This Row],[TRADING SYMBOL]]</f>
        <v>NIFTY2552225000PE</v>
      </c>
      <c r="AJ5280" t="str">
        <f>IF(RIGHT(MIS[[#This Row],[Main/Hedge]],4)="MAIN","MAIN","HEDGE")</f>
        <v>MAIN</v>
      </c>
      <c r="AK5280" t="str" cm="1">
        <f t="array" ref="AK5280">_xlfn._xlws.FILTER(Table4[Column1],ISNUMBER(SEARCH(Table4[Column1],MIS[[#This Row],[OrderUniqueIdentifier]])),"")</f>
        <v>VWAP</v>
      </c>
      <c r="AL5280" t="str">
        <f>MIS[[#This Row],[Broker]]</f>
        <v>AR</v>
      </c>
      <c r="AM5280" t="str">
        <f>MIS[[#This Row],[ClientID]]</f>
        <v>JPF1S132</v>
      </c>
    </row>
    <row r="5281" spans="1:39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155.05000000000001</v>
      </c>
      <c r="AE5281">
        <f>MIS[[#This Row],[OrderAverageTradedPrice]]*MIS[[#This Row],[OrderQuantity]]</f>
        <v>25200</v>
      </c>
      <c r="AF5281">
        <f>MIS[[#This Row],[LTP]]*MIS[[#This Row],[OrderQuantity]]</f>
        <v>23257.5</v>
      </c>
      <c r="AG5281">
        <f>IF(MIS[[#This Row],[OrderSide]]="SELL",MIS[[#This Row],[VALUE]]-MIS[[#This Row],[LIVE_VALUE]],MIS[[#This Row],[LIVE_VALUE]]-MIS[[#This Row],[VALUE]])</f>
        <v>-1942.5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1" t="str">
        <f>MIS[[#This Row],[TRADING SYMBOL]]</f>
        <v>NIFTY2552225000PE</v>
      </c>
      <c r="AJ5281" t="str">
        <f>IF(RIGHT(MIS[[#This Row],[Main/Hedge]],4)="MAIN","MAIN","HEDGE")</f>
        <v>MAIN</v>
      </c>
      <c r="AK5281" t="str" cm="1">
        <f t="array" ref="AK5281">_xlfn._xlws.FILTER(Table4[Column1],ISNUMBER(SEARCH(Table4[Column1],MIS[[#This Row],[OrderUniqueIdentifier]])),"")</f>
        <v>VWAP</v>
      </c>
      <c r="AL5281" t="str">
        <f>MIS[[#This Row],[Broker]]</f>
        <v>AR</v>
      </c>
      <c r="AM5281" t="str">
        <f>MIS[[#This Row],[ClientID]]</f>
        <v>JPF1S138</v>
      </c>
    </row>
    <row r="5282" spans="1:39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155.05000000000001</v>
      </c>
      <c r="AE5282">
        <f>MIS[[#This Row],[OrderAverageTradedPrice]]*MIS[[#This Row],[OrderQuantity]]</f>
        <v>37563.75</v>
      </c>
      <c r="AF5282">
        <f>MIS[[#This Row],[LTP]]*MIS[[#This Row],[OrderQuantity]]</f>
        <v>34886.25</v>
      </c>
      <c r="AG5282">
        <f>IF(MIS[[#This Row],[OrderSide]]="SELL",MIS[[#This Row],[VALUE]]-MIS[[#This Row],[LIVE_VALUE]],MIS[[#This Row],[LIVE_VALUE]]-MIS[[#This Row],[VALUE]])</f>
        <v>-2677.5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2" t="str">
        <f>MIS[[#This Row],[TRADING SYMBOL]]</f>
        <v>NIFTY2552225000PE</v>
      </c>
      <c r="AJ5282" t="str">
        <f>IF(RIGHT(MIS[[#This Row],[Main/Hedge]],4)="MAIN","MAIN","HEDGE")</f>
        <v>MAIN</v>
      </c>
      <c r="AK5282" t="str" cm="1">
        <f t="array" ref="AK5282">_xlfn._xlws.FILTER(Table4[Column1],ISNUMBER(SEARCH(Table4[Column1],MIS[[#This Row],[OrderUniqueIdentifier]])),"")</f>
        <v>VWAP</v>
      </c>
      <c r="AL5282" t="str">
        <f>MIS[[#This Row],[Broker]]</f>
        <v>AR</v>
      </c>
      <c r="AM5282" t="str">
        <f>MIS[[#This Row],[ClientID]]</f>
        <v>JPF1S152</v>
      </c>
    </row>
    <row r="5283" spans="1:39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155.05000000000001</v>
      </c>
      <c r="AE5283">
        <f>MIS[[#This Row],[OrderAverageTradedPrice]]*MIS[[#This Row],[OrderQuantity]]</f>
        <v>12525</v>
      </c>
      <c r="AF5283">
        <f>MIS[[#This Row],[LTP]]*MIS[[#This Row],[OrderQuantity]]</f>
        <v>11628.75</v>
      </c>
      <c r="AG5283">
        <f>IF(MIS[[#This Row],[OrderSide]]="SELL",MIS[[#This Row],[VALUE]]-MIS[[#This Row],[LIVE_VALUE]],MIS[[#This Row],[LIVE_VALUE]]-MIS[[#This Row],[VALUE]])</f>
        <v>-896.25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3" t="str">
        <f>MIS[[#This Row],[TRADING SYMBOL]]</f>
        <v>NIFTY2552225000PE</v>
      </c>
      <c r="AJ5283" t="str">
        <f>IF(RIGHT(MIS[[#This Row],[Main/Hedge]],4)="MAIN","MAIN","HEDGE")</f>
        <v>MAIN</v>
      </c>
      <c r="AK5283" t="str" cm="1">
        <f t="array" ref="AK5283">_xlfn._xlws.FILTER(Table4[Column1],ISNUMBER(SEARCH(Table4[Column1],MIS[[#This Row],[OrderUniqueIdentifier]])),"")</f>
        <v>VWAP</v>
      </c>
      <c r="AL5283" t="str">
        <f>MIS[[#This Row],[Broker]]</f>
        <v>AR</v>
      </c>
      <c r="AM5283" t="str">
        <f>MIS[[#This Row],[ClientID]]</f>
        <v>JPF1S210</v>
      </c>
    </row>
    <row r="5284" spans="1:39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155.05000000000001</v>
      </c>
      <c r="AE5284">
        <f>MIS[[#This Row],[OrderAverageTradedPrice]]*MIS[[#This Row],[OrderQuantity]]</f>
        <v>12525</v>
      </c>
      <c r="AF5284">
        <f>MIS[[#This Row],[LTP]]*MIS[[#This Row],[OrderQuantity]]</f>
        <v>11628.75</v>
      </c>
      <c r="AG5284">
        <f>IF(MIS[[#This Row],[OrderSide]]="SELL",MIS[[#This Row],[VALUE]]-MIS[[#This Row],[LIVE_VALUE]],MIS[[#This Row],[LIVE_VALUE]]-MIS[[#This Row],[VALUE]])</f>
        <v>-896.25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4" t="str">
        <f>MIS[[#This Row],[TRADING SYMBOL]]</f>
        <v>NIFTY2552225000PE</v>
      </c>
      <c r="AJ5284" t="str">
        <f>IF(RIGHT(MIS[[#This Row],[Main/Hedge]],4)="MAIN","MAIN","HEDGE")</f>
        <v>MAIN</v>
      </c>
      <c r="AK5284" t="str" cm="1">
        <f t="array" ref="AK5284">_xlfn._xlws.FILTER(Table4[Column1],ISNUMBER(SEARCH(Table4[Column1],MIS[[#This Row],[OrderUniqueIdentifier]])),"")</f>
        <v>VWAP</v>
      </c>
      <c r="AL5284" t="str">
        <f>MIS[[#This Row],[Broker]]</f>
        <v>AR</v>
      </c>
      <c r="AM5284" t="str">
        <f>MIS[[#This Row],[ClientID]]</f>
        <v>JPF1S213</v>
      </c>
    </row>
    <row r="5285" spans="1:39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155.05000000000001</v>
      </c>
      <c r="AE5285">
        <f>MIS[[#This Row],[OrderAverageTradedPrice]]*MIS[[#This Row],[OrderQuantity]]</f>
        <v>125250</v>
      </c>
      <c r="AF5285">
        <f>MIS[[#This Row],[LTP]]*MIS[[#This Row],[OrderQuantity]]</f>
        <v>116287.50000000001</v>
      </c>
      <c r="AG5285">
        <f>IF(MIS[[#This Row],[OrderSide]]="SELL",MIS[[#This Row],[VALUE]]-MIS[[#This Row],[LIVE_VALUE]],MIS[[#This Row],[LIVE_VALUE]]-MIS[[#This Row],[VALUE]])</f>
        <v>-8962.4999999999854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5" t="str">
        <f>MIS[[#This Row],[TRADING SYMBOL]]</f>
        <v>NIFTY2552225000PE</v>
      </c>
      <c r="AJ5285" t="str">
        <f>IF(RIGHT(MIS[[#This Row],[Main/Hedge]],4)="MAIN","MAIN","HEDGE")</f>
        <v>MAIN</v>
      </c>
      <c r="AK5285" t="str" cm="1">
        <f t="array" ref="AK5285">_xlfn._xlws.FILTER(Table4[Column1],ISNUMBER(SEARCH(Table4[Column1],MIS[[#This Row],[OrderUniqueIdentifier]])),"")</f>
        <v>VWAP</v>
      </c>
      <c r="AL5285" t="str">
        <f>MIS[[#This Row],[Broker]]</f>
        <v>AR</v>
      </c>
      <c r="AM5285" t="str">
        <f>MIS[[#This Row],[ClientID]]</f>
        <v>JPF1S215</v>
      </c>
    </row>
    <row r="5286" spans="1:39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155.05000000000001</v>
      </c>
      <c r="AE5286">
        <f>MIS[[#This Row],[OrderAverageTradedPrice]]*MIS[[#This Row],[OrderQuantity]]</f>
        <v>25050</v>
      </c>
      <c r="AF5286">
        <f>MIS[[#This Row],[LTP]]*MIS[[#This Row],[OrderQuantity]]</f>
        <v>23257.5</v>
      </c>
      <c r="AG5286">
        <f>IF(MIS[[#This Row],[OrderSide]]="SELL",MIS[[#This Row],[VALUE]]-MIS[[#This Row],[LIVE_VALUE]],MIS[[#This Row],[LIVE_VALUE]]-MIS[[#This Row],[VALUE]])</f>
        <v>-1792.5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6" t="str">
        <f>MIS[[#This Row],[TRADING SYMBOL]]</f>
        <v>NIFTY2552225000PE</v>
      </c>
      <c r="AJ5286" t="str">
        <f>IF(RIGHT(MIS[[#This Row],[Main/Hedge]],4)="MAIN","MAIN","HEDGE")</f>
        <v>MAIN</v>
      </c>
      <c r="AK5286" t="str" cm="1">
        <f t="array" ref="AK5286">_xlfn._xlws.FILTER(Table4[Column1],ISNUMBER(SEARCH(Table4[Column1],MIS[[#This Row],[OrderUniqueIdentifier]])),"")</f>
        <v>VWAP</v>
      </c>
      <c r="AL5286" t="str">
        <f>MIS[[#This Row],[Broker]]</f>
        <v>AR</v>
      </c>
      <c r="AM5286" t="str">
        <f>MIS[[#This Row],[ClientID]]</f>
        <v>JPF1S217</v>
      </c>
    </row>
    <row r="5287" spans="1:39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155.05000000000001</v>
      </c>
      <c r="AE5287">
        <f>MIS[[#This Row],[OrderAverageTradedPrice]]*MIS[[#This Row],[OrderQuantity]]</f>
        <v>25110</v>
      </c>
      <c r="AF5287">
        <f>MIS[[#This Row],[LTP]]*MIS[[#This Row],[OrderQuantity]]</f>
        <v>23257.5</v>
      </c>
      <c r="AG5287">
        <f>IF(MIS[[#This Row],[OrderSide]]="SELL",MIS[[#This Row],[VALUE]]-MIS[[#This Row],[LIVE_VALUE]],MIS[[#This Row],[LIVE_VALUE]]-MIS[[#This Row],[VALUE]])</f>
        <v>-1852.5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7" t="str">
        <f>MIS[[#This Row],[TRADING SYMBOL]]</f>
        <v>NIFTY2552225000PE</v>
      </c>
      <c r="AJ5287" t="str">
        <f>IF(RIGHT(MIS[[#This Row],[Main/Hedge]],4)="MAIN","MAIN","HEDGE")</f>
        <v>MAIN</v>
      </c>
      <c r="AK5287" t="str" cm="1">
        <f t="array" ref="AK5287">_xlfn._xlws.FILTER(Table4[Column1],ISNUMBER(SEARCH(Table4[Column1],MIS[[#This Row],[OrderUniqueIdentifier]])),"")</f>
        <v>VWAP</v>
      </c>
      <c r="AL5287" t="str">
        <f>MIS[[#This Row],[Broker]]</f>
        <v>AR</v>
      </c>
      <c r="AM5287" t="str">
        <f>MIS[[#This Row],[ClientID]]</f>
        <v>JPF1S218</v>
      </c>
    </row>
    <row r="5288" spans="1:39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155.05000000000001</v>
      </c>
      <c r="AE5288">
        <f>MIS[[#This Row],[OrderAverageTradedPrice]]*MIS[[#This Row],[OrderQuantity]]</f>
        <v>25200</v>
      </c>
      <c r="AF5288">
        <f>MIS[[#This Row],[LTP]]*MIS[[#This Row],[OrderQuantity]]</f>
        <v>23257.5</v>
      </c>
      <c r="AG5288">
        <f>IF(MIS[[#This Row],[OrderSide]]="SELL",MIS[[#This Row],[VALUE]]-MIS[[#This Row],[LIVE_VALUE]],MIS[[#This Row],[LIVE_VALUE]]-MIS[[#This Row],[VALUE]])</f>
        <v>-1942.5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8" t="str">
        <f>MIS[[#This Row],[TRADING SYMBOL]]</f>
        <v>NIFTY2552225000PE</v>
      </c>
      <c r="AJ5288" t="str">
        <f>IF(RIGHT(MIS[[#This Row],[Main/Hedge]],4)="MAIN","MAIN","HEDGE")</f>
        <v>MAIN</v>
      </c>
      <c r="AK5288" t="str" cm="1">
        <f t="array" ref="AK5288">_xlfn._xlws.FILTER(Table4[Column1],ISNUMBER(SEARCH(Table4[Column1],MIS[[#This Row],[OrderUniqueIdentifier]])),"")</f>
        <v>VWAP</v>
      </c>
      <c r="AL5288" t="str">
        <f>MIS[[#This Row],[Broker]]</f>
        <v>AR</v>
      </c>
      <c r="AM5288" t="str">
        <f>MIS[[#This Row],[ClientID]]</f>
        <v>JPF1S222</v>
      </c>
    </row>
    <row r="5289" spans="1:39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155.05000000000001</v>
      </c>
      <c r="AE5289">
        <f>MIS[[#This Row],[OrderAverageTradedPrice]]*MIS[[#This Row],[OrderQuantity]]</f>
        <v>25095</v>
      </c>
      <c r="AF5289">
        <f>MIS[[#This Row],[LTP]]*MIS[[#This Row],[OrderQuantity]]</f>
        <v>23257.5</v>
      </c>
      <c r="AG5289">
        <f>IF(MIS[[#This Row],[OrderSide]]="SELL",MIS[[#This Row],[VALUE]]-MIS[[#This Row],[LIVE_VALUE]],MIS[[#This Row],[LIVE_VALUE]]-MIS[[#This Row],[VALUE]])</f>
        <v>-1837.5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9" t="str">
        <f>MIS[[#This Row],[TRADING SYMBOL]]</f>
        <v>NIFTY2552225000PE</v>
      </c>
      <c r="AJ5289" t="str">
        <f>IF(RIGHT(MIS[[#This Row],[Main/Hedge]],4)="MAIN","MAIN","HEDGE")</f>
        <v>MAIN</v>
      </c>
      <c r="AK5289" t="str" cm="1">
        <f t="array" ref="AK5289">_xlfn._xlws.FILTER(Table4[Column1],ISNUMBER(SEARCH(Table4[Column1],MIS[[#This Row],[OrderUniqueIdentifier]])),"")</f>
        <v>VWAP</v>
      </c>
      <c r="AL5289" t="str">
        <f>MIS[[#This Row],[Broker]]</f>
        <v>AR</v>
      </c>
      <c r="AM5289" t="str">
        <f>MIS[[#This Row],[ClientID]]</f>
        <v>JPF1S233</v>
      </c>
    </row>
    <row r="5290" spans="1:39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155.05000000000001</v>
      </c>
      <c r="AE5290">
        <f>MIS[[#This Row],[OrderAverageTradedPrice]]*MIS[[#This Row],[OrderQuantity]]</f>
        <v>25200</v>
      </c>
      <c r="AF5290">
        <f>MIS[[#This Row],[LTP]]*MIS[[#This Row],[OrderQuantity]]</f>
        <v>23257.5</v>
      </c>
      <c r="AG5290">
        <f>IF(MIS[[#This Row],[OrderSide]]="SELL",MIS[[#This Row],[VALUE]]-MIS[[#This Row],[LIVE_VALUE]],MIS[[#This Row],[LIVE_VALUE]]-MIS[[#This Row],[VALUE]])</f>
        <v>-1942.5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0" t="str">
        <f>MIS[[#This Row],[TRADING SYMBOL]]</f>
        <v>NIFTY2552225000PE</v>
      </c>
      <c r="AJ5290" t="str">
        <f>IF(RIGHT(MIS[[#This Row],[Main/Hedge]],4)="MAIN","MAIN","HEDGE")</f>
        <v>MAIN</v>
      </c>
      <c r="AK5290" t="str" cm="1">
        <f t="array" ref="AK5290">_xlfn._xlws.FILTER(Table4[Column1],ISNUMBER(SEARCH(Table4[Column1],MIS[[#This Row],[OrderUniqueIdentifier]])),"")</f>
        <v>VWAP</v>
      </c>
      <c r="AL5290" t="str">
        <f>MIS[[#This Row],[Broker]]</f>
        <v>AR</v>
      </c>
      <c r="AM5290" t="str">
        <f>MIS[[#This Row],[ClientID]]</f>
        <v>JPF1S241</v>
      </c>
    </row>
    <row r="5291" spans="1:39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155.05000000000001</v>
      </c>
      <c r="AE5291">
        <f>MIS[[#This Row],[OrderAverageTradedPrice]]*MIS[[#This Row],[OrderQuantity]]</f>
        <v>12588.75</v>
      </c>
      <c r="AF5291">
        <f>MIS[[#This Row],[LTP]]*MIS[[#This Row],[OrderQuantity]]</f>
        <v>11628.75</v>
      </c>
      <c r="AG5291">
        <f>IF(MIS[[#This Row],[OrderSide]]="SELL",MIS[[#This Row],[VALUE]]-MIS[[#This Row],[LIVE_VALUE]],MIS[[#This Row],[LIVE_VALUE]]-MIS[[#This Row],[VALUE]])</f>
        <v>-960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1" t="str">
        <f>MIS[[#This Row],[TRADING SYMBOL]]</f>
        <v>NIFTY2552225000PE</v>
      </c>
      <c r="AJ5291" t="str">
        <f>IF(RIGHT(MIS[[#This Row],[Main/Hedge]],4)="MAIN","MAIN","HEDGE")</f>
        <v>MAIN</v>
      </c>
      <c r="AK5291" t="str" cm="1">
        <f t="array" ref="AK5291">_xlfn._xlws.FILTER(Table4[Column1],ISNUMBER(SEARCH(Table4[Column1],MIS[[#This Row],[OrderUniqueIdentifier]])),"")</f>
        <v>VWAP</v>
      </c>
      <c r="AL5291" t="str">
        <f>MIS[[#This Row],[Broker]]</f>
        <v>AR</v>
      </c>
      <c r="AM5291" t="str">
        <f>MIS[[#This Row],[ClientID]]</f>
        <v>JPF1T101</v>
      </c>
    </row>
    <row r="5292" spans="1:39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155.05000000000001</v>
      </c>
      <c r="AE5292">
        <f>MIS[[#This Row],[OrderAverageTradedPrice]]*MIS[[#This Row],[OrderQuantity]]</f>
        <v>25200</v>
      </c>
      <c r="AF5292">
        <f>MIS[[#This Row],[LTP]]*MIS[[#This Row],[OrderQuantity]]</f>
        <v>23257.5</v>
      </c>
      <c r="AG5292">
        <f>IF(MIS[[#This Row],[OrderSide]]="SELL",MIS[[#This Row],[VALUE]]-MIS[[#This Row],[LIVE_VALUE]],MIS[[#This Row],[LIVE_VALUE]]-MIS[[#This Row],[VALUE]])</f>
        <v>-1942.5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2" t="str">
        <f>MIS[[#This Row],[TRADING SYMBOL]]</f>
        <v>NIFTY2552225000PE</v>
      </c>
      <c r="AJ5292" t="str">
        <f>IF(RIGHT(MIS[[#This Row],[Main/Hedge]],4)="MAIN","MAIN","HEDGE")</f>
        <v>MAIN</v>
      </c>
      <c r="AK5292" t="str" cm="1">
        <f t="array" ref="AK5292">_xlfn._xlws.FILTER(Table4[Column1],ISNUMBER(SEARCH(Table4[Column1],MIS[[#This Row],[OrderUniqueIdentifier]])),"")</f>
        <v>VWAP</v>
      </c>
      <c r="AL5292" t="str">
        <f>MIS[[#This Row],[Broker]]</f>
        <v>AR</v>
      </c>
      <c r="AM5292" t="str">
        <f>MIS[[#This Row],[ClientID]]</f>
        <v>JPF1V101</v>
      </c>
    </row>
    <row r="5293" spans="1:39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155.05000000000001</v>
      </c>
      <c r="AE5293">
        <f>MIS[[#This Row],[OrderAverageTradedPrice]]*MIS[[#This Row],[OrderQuantity]]</f>
        <v>75150</v>
      </c>
      <c r="AF5293">
        <f>MIS[[#This Row],[LTP]]*MIS[[#This Row],[OrderQuantity]]</f>
        <v>69772.5</v>
      </c>
      <c r="AG5293">
        <f>IF(MIS[[#This Row],[OrderSide]]="SELL",MIS[[#This Row],[VALUE]]-MIS[[#This Row],[LIVE_VALUE]],MIS[[#This Row],[LIVE_VALUE]]-MIS[[#This Row],[VALUE]])</f>
        <v>-5377.5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3" t="str">
        <f>MIS[[#This Row],[TRADING SYMBOL]]</f>
        <v>NIFTY2552225000PE</v>
      </c>
      <c r="AJ5293" t="str">
        <f>IF(RIGHT(MIS[[#This Row],[Main/Hedge]],4)="MAIN","MAIN","HEDGE")</f>
        <v>MAIN</v>
      </c>
      <c r="AK5293" t="str" cm="1">
        <f t="array" ref="AK5293">_xlfn._xlws.FILTER(Table4[Column1],ISNUMBER(SEARCH(Table4[Column1],MIS[[#This Row],[OrderUniqueIdentifier]])),"")</f>
        <v>VWAP</v>
      </c>
      <c r="AL5293" t="str">
        <f>MIS[[#This Row],[Broker]]</f>
        <v>AR</v>
      </c>
      <c r="AM5293" t="str">
        <f>MIS[[#This Row],[ClientID]]</f>
        <v>JPF1V110</v>
      </c>
    </row>
    <row r="5294" spans="1:39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155.05000000000001</v>
      </c>
      <c r="AE5294">
        <f>MIS[[#This Row],[OrderAverageTradedPrice]]*MIS[[#This Row],[OrderQuantity]]</f>
        <v>12525</v>
      </c>
      <c r="AF5294">
        <f>MIS[[#This Row],[LTP]]*MIS[[#This Row],[OrderQuantity]]</f>
        <v>11628.75</v>
      </c>
      <c r="AG5294">
        <f>IF(MIS[[#This Row],[OrderSide]]="SELL",MIS[[#This Row],[VALUE]]-MIS[[#This Row],[LIVE_VALUE]],MIS[[#This Row],[LIVE_VALUE]]-MIS[[#This Row],[VALUE]])</f>
        <v>-896.25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4" t="str">
        <f>MIS[[#This Row],[TRADING SYMBOL]]</f>
        <v>NIFTY2552225000PE</v>
      </c>
      <c r="AJ5294" t="str">
        <f>IF(RIGHT(MIS[[#This Row],[Main/Hedge]],4)="MAIN","MAIN","HEDGE")</f>
        <v>MAIN</v>
      </c>
      <c r="AK5294" t="str" cm="1">
        <f t="array" ref="AK5294">_xlfn._xlws.FILTER(Table4[Column1],ISNUMBER(SEARCH(Table4[Column1],MIS[[#This Row],[OrderUniqueIdentifier]])),"")</f>
        <v>VWAP</v>
      </c>
      <c r="AL5294" t="str">
        <f>MIS[[#This Row],[Broker]]</f>
        <v>AR</v>
      </c>
      <c r="AM5294" t="str">
        <f>MIS[[#This Row],[ClientID]]</f>
        <v>JPF1V163</v>
      </c>
    </row>
    <row r="5295" spans="1:39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155.05000000000001</v>
      </c>
      <c r="AE5295">
        <f>MIS[[#This Row],[OrderAverageTradedPrice]]*MIS[[#This Row],[OrderQuantity]]</f>
        <v>25050</v>
      </c>
      <c r="AF5295">
        <f>MIS[[#This Row],[LTP]]*MIS[[#This Row],[OrderQuantity]]</f>
        <v>23257.5</v>
      </c>
      <c r="AG5295">
        <f>IF(MIS[[#This Row],[OrderSide]]="SELL",MIS[[#This Row],[VALUE]]-MIS[[#This Row],[LIVE_VALUE]],MIS[[#This Row],[LIVE_VALUE]]-MIS[[#This Row],[VALUE]])</f>
        <v>-1792.5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5" t="str">
        <f>MIS[[#This Row],[TRADING SYMBOL]]</f>
        <v>NIFTY2552225000PE</v>
      </c>
      <c r="AJ5295" t="str">
        <f>IF(RIGHT(MIS[[#This Row],[Main/Hedge]],4)="MAIN","MAIN","HEDGE")</f>
        <v>MAIN</v>
      </c>
      <c r="AK5295" t="str" cm="1">
        <f t="array" ref="AK5295">_xlfn._xlws.FILTER(Table4[Column1],ISNUMBER(SEARCH(Table4[Column1],MIS[[#This Row],[OrderUniqueIdentifier]])),"")</f>
        <v>VWAP</v>
      </c>
      <c r="AL5295" t="str">
        <f>MIS[[#This Row],[Broker]]</f>
        <v>AR</v>
      </c>
      <c r="AM5295" t="str">
        <f>MIS[[#This Row],[ClientID]]</f>
        <v>JPF1V164</v>
      </c>
    </row>
    <row r="5296" spans="1:39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155.05000000000001</v>
      </c>
      <c r="AE5296">
        <f>MIS[[#This Row],[OrderAverageTradedPrice]]*MIS[[#This Row],[OrderQuantity]]</f>
        <v>25200</v>
      </c>
      <c r="AF5296">
        <f>MIS[[#This Row],[LTP]]*MIS[[#This Row],[OrderQuantity]]</f>
        <v>23257.5</v>
      </c>
      <c r="AG5296">
        <f>IF(MIS[[#This Row],[OrderSide]]="SELL",MIS[[#This Row],[VALUE]]-MIS[[#This Row],[LIVE_VALUE]],MIS[[#This Row],[LIVE_VALUE]]-MIS[[#This Row],[VALUE]])</f>
        <v>-1942.5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6" t="str">
        <f>MIS[[#This Row],[TRADING SYMBOL]]</f>
        <v>NIFTY2552225000PE</v>
      </c>
      <c r="AJ5296" t="str">
        <f>IF(RIGHT(MIS[[#This Row],[Main/Hedge]],4)="MAIN","MAIN","HEDGE")</f>
        <v>MAIN</v>
      </c>
      <c r="AK5296" t="str" cm="1">
        <f t="array" ref="AK5296">_xlfn._xlws.FILTER(Table4[Column1],ISNUMBER(SEARCH(Table4[Column1],MIS[[#This Row],[OrderUniqueIdentifier]])),"")</f>
        <v>VWAP</v>
      </c>
      <c r="AL5296" t="str">
        <f>MIS[[#This Row],[Broker]]</f>
        <v>AR</v>
      </c>
      <c r="AM5296" t="str">
        <f>MIS[[#This Row],[ClientID]]</f>
        <v>JPF1V179</v>
      </c>
    </row>
    <row r="5297" spans="1:39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155.05000000000001</v>
      </c>
      <c r="AE5297">
        <f>MIS[[#This Row],[OrderAverageTradedPrice]]*MIS[[#This Row],[OrderQuantity]]</f>
        <v>37631.25</v>
      </c>
      <c r="AF5297">
        <f>MIS[[#This Row],[LTP]]*MIS[[#This Row],[OrderQuantity]]</f>
        <v>34886.25</v>
      </c>
      <c r="AG5297">
        <f>IF(MIS[[#This Row],[OrderSide]]="SELL",MIS[[#This Row],[VALUE]]-MIS[[#This Row],[LIVE_VALUE]],MIS[[#This Row],[LIVE_VALUE]]-MIS[[#This Row],[VALUE]])</f>
        <v>-2745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7" t="str">
        <f>MIS[[#This Row],[TRADING SYMBOL]]</f>
        <v>NIFTY2552225000PE</v>
      </c>
      <c r="AJ5297" t="str">
        <f>IF(RIGHT(MIS[[#This Row],[Main/Hedge]],4)="MAIN","MAIN","HEDGE")</f>
        <v>MAIN</v>
      </c>
      <c r="AK5297" t="str" cm="1">
        <f t="array" ref="AK5297">_xlfn._xlws.FILTER(Table4[Column1],ISNUMBER(SEARCH(Table4[Column1],MIS[[#This Row],[OrderUniqueIdentifier]])),"")</f>
        <v>VWAP</v>
      </c>
      <c r="AL5297" t="str">
        <f>MIS[[#This Row],[Broker]]</f>
        <v>AR</v>
      </c>
      <c r="AM5297" t="str">
        <f>MIS[[#This Row],[ClientID]]</f>
        <v>JPF1Y102</v>
      </c>
    </row>
    <row r="5298" spans="1:39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155.05000000000001</v>
      </c>
      <c r="AE5298">
        <f>MIS[[#This Row],[OrderAverageTradedPrice]]*MIS[[#This Row],[OrderQuantity]]</f>
        <v>37575</v>
      </c>
      <c r="AF5298">
        <f>MIS[[#This Row],[LTP]]*MIS[[#This Row],[OrderQuantity]]</f>
        <v>34886.25</v>
      </c>
      <c r="AG5298">
        <f>IF(MIS[[#This Row],[OrderSide]]="SELL",MIS[[#This Row],[VALUE]]-MIS[[#This Row],[LIVE_VALUE]],MIS[[#This Row],[LIVE_VALUE]]-MIS[[#This Row],[VALUE]])</f>
        <v>-2688.75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8" t="str">
        <f>MIS[[#This Row],[TRADING SYMBOL]]</f>
        <v>NIFTY2552225000PE</v>
      </c>
      <c r="AJ5298" t="str">
        <f>IF(RIGHT(MIS[[#This Row],[Main/Hedge]],4)="MAIN","MAIN","HEDGE")</f>
        <v>MAIN</v>
      </c>
      <c r="AK5298" t="str" cm="1">
        <f t="array" ref="AK5298">_xlfn._xlws.FILTER(Table4[Column1],ISNUMBER(SEARCH(Table4[Column1],MIS[[#This Row],[OrderUniqueIdentifier]])),"")</f>
        <v>VWAP</v>
      </c>
      <c r="AL5298" t="str">
        <f>MIS[[#This Row],[Broker]]</f>
        <v>AR</v>
      </c>
      <c r="AM5298" t="str">
        <f>MIS[[#This Row],[ClientID]]</f>
        <v>JPP032</v>
      </c>
    </row>
    <row r="5299" spans="1:39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155.05000000000001</v>
      </c>
      <c r="AE5299">
        <f>MIS[[#This Row],[OrderAverageTradedPrice]]*MIS[[#This Row],[OrderQuantity]]</f>
        <v>37800</v>
      </c>
      <c r="AF5299">
        <f>MIS[[#This Row],[LTP]]*MIS[[#This Row],[OrderQuantity]]</f>
        <v>34886.25</v>
      </c>
      <c r="AG5299">
        <f>IF(MIS[[#This Row],[OrderSide]]="SELL",MIS[[#This Row],[VALUE]]-MIS[[#This Row],[LIVE_VALUE]],MIS[[#This Row],[LIVE_VALUE]]-MIS[[#This Row],[VALUE]])</f>
        <v>-2913.75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9" t="str">
        <f>MIS[[#This Row],[TRADING SYMBOL]]</f>
        <v>NIFTY2552225000PE</v>
      </c>
      <c r="AJ5299" t="str">
        <f>IF(RIGHT(MIS[[#This Row],[Main/Hedge]],4)="MAIN","MAIN","HEDGE")</f>
        <v>MAIN</v>
      </c>
      <c r="AK5299" t="str" cm="1">
        <f t="array" ref="AK5299">_xlfn._xlws.FILTER(Table4[Column1],ISNUMBER(SEARCH(Table4[Column1],MIS[[#This Row],[OrderUniqueIdentifier]])),"")</f>
        <v>VWAP</v>
      </c>
      <c r="AL5299" t="str">
        <f>MIS[[#This Row],[Broker]]</f>
        <v>AR</v>
      </c>
      <c r="AM5299" t="str">
        <f>MIS[[#This Row],[ClientID]]</f>
        <v>JPP690</v>
      </c>
    </row>
    <row r="5300" spans="1:39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155.05000000000001</v>
      </c>
      <c r="AE5300">
        <f>MIS[[#This Row],[OrderAverageTradedPrice]]*MIS[[#This Row],[OrderQuantity]]</f>
        <v>62943.75</v>
      </c>
      <c r="AF5300">
        <f>MIS[[#This Row],[LTP]]*MIS[[#This Row],[OrderQuantity]]</f>
        <v>58143.750000000007</v>
      </c>
      <c r="AG5300">
        <f>IF(MIS[[#This Row],[OrderSide]]="SELL",MIS[[#This Row],[VALUE]]-MIS[[#This Row],[LIVE_VALUE]],MIS[[#This Row],[LIVE_VALUE]]-MIS[[#This Row],[VALUE]])</f>
        <v>-4799.9999999999927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0" t="str">
        <f>MIS[[#This Row],[TRADING SYMBOL]]</f>
        <v>NIFTY2552225000PE</v>
      </c>
      <c r="AJ5300" t="str">
        <f>IF(RIGHT(MIS[[#This Row],[Main/Hedge]],4)="MAIN","MAIN","HEDGE")</f>
        <v>MAIN</v>
      </c>
      <c r="AK5300" t="str" cm="1">
        <f t="array" ref="AK5300">_xlfn._xlws.FILTER(Table4[Column1],ISNUMBER(SEARCH(Table4[Column1],MIS[[#This Row],[OrderUniqueIdentifier]])),"")</f>
        <v>VWAP</v>
      </c>
      <c r="AL5300" t="str">
        <f>MIS[[#This Row],[Broker]]</f>
        <v>AR</v>
      </c>
      <c r="AM5300" t="str">
        <f>MIS[[#This Row],[ClientID]]</f>
        <v>JPS10G101</v>
      </c>
    </row>
    <row r="5301" spans="1:39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155.05000000000001</v>
      </c>
      <c r="AE5301">
        <f>MIS[[#This Row],[OrderAverageTradedPrice]]*MIS[[#This Row],[OrderQuantity]]</f>
        <v>62625</v>
      </c>
      <c r="AF5301">
        <f>MIS[[#This Row],[LTP]]*MIS[[#This Row],[OrderQuantity]]</f>
        <v>58143.750000000007</v>
      </c>
      <c r="AG5301">
        <f>IF(MIS[[#This Row],[OrderSide]]="SELL",MIS[[#This Row],[VALUE]]-MIS[[#This Row],[LIVE_VALUE]],MIS[[#This Row],[LIVE_VALUE]]-MIS[[#This Row],[VALUE]])</f>
        <v>-4481.2499999999927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1" t="str">
        <f>MIS[[#This Row],[TRADING SYMBOL]]</f>
        <v>NIFTY2552225000PE</v>
      </c>
      <c r="AJ5301" t="str">
        <f>IF(RIGHT(MIS[[#This Row],[Main/Hedge]],4)="MAIN","MAIN","HEDGE")</f>
        <v>MAIN</v>
      </c>
      <c r="AK5301" t="str" cm="1">
        <f t="array" ref="AK5301">_xlfn._xlws.FILTER(Table4[Column1],ISNUMBER(SEARCH(Table4[Column1],MIS[[#This Row],[OrderUniqueIdentifier]])),"")</f>
        <v>VWAP</v>
      </c>
      <c r="AL5301" t="str">
        <f>MIS[[#This Row],[Broker]]</f>
        <v>AR</v>
      </c>
      <c r="AM5301" t="str">
        <f>MIS[[#This Row],[ClientID]]</f>
        <v>JPS10M103</v>
      </c>
    </row>
    <row r="5302" spans="1:39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155.05000000000001</v>
      </c>
      <c r="AE5302">
        <f>MIS[[#This Row],[OrderAverageTradedPrice]]*MIS[[#This Row],[OrderQuantity]]</f>
        <v>12588.75</v>
      </c>
      <c r="AF5302">
        <f>MIS[[#This Row],[LTP]]*MIS[[#This Row],[OrderQuantity]]</f>
        <v>11628.75</v>
      </c>
      <c r="AG5302">
        <f>IF(MIS[[#This Row],[OrderSide]]="SELL",MIS[[#This Row],[VALUE]]-MIS[[#This Row],[LIVE_VALUE]],MIS[[#This Row],[LIVE_VALUE]]-MIS[[#This Row],[VALUE]])</f>
        <v>-960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2" t="str">
        <f>MIS[[#This Row],[TRADING SYMBOL]]</f>
        <v>NIFTY2552225000PE</v>
      </c>
      <c r="AJ5302" t="str">
        <f>IF(RIGHT(MIS[[#This Row],[Main/Hedge]],4)="MAIN","MAIN","HEDGE")</f>
        <v>MAIN</v>
      </c>
      <c r="AK5302" t="str" cm="1">
        <f t="array" ref="AK5302">_xlfn._xlws.FILTER(Table4[Column1],ISNUMBER(SEARCH(Table4[Column1],MIS[[#This Row],[OrderUniqueIdentifier]])),"")</f>
        <v>VWAP</v>
      </c>
      <c r="AL5302" t="str">
        <f>MIS[[#This Row],[Broker]]</f>
        <v>AR</v>
      </c>
      <c r="AM5302" t="str">
        <f>MIS[[#This Row],[ClientID]]</f>
        <v>JPS10S109</v>
      </c>
    </row>
    <row r="5303" spans="1:39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155.05000000000001</v>
      </c>
      <c r="AE5303">
        <f>MIS[[#This Row],[OrderAverageTradedPrice]]*MIS[[#This Row],[OrderQuantity]]</f>
        <v>25200</v>
      </c>
      <c r="AF5303">
        <f>MIS[[#This Row],[LTP]]*MIS[[#This Row],[OrderQuantity]]</f>
        <v>23257.5</v>
      </c>
      <c r="AG5303">
        <f>IF(MIS[[#This Row],[OrderSide]]="SELL",MIS[[#This Row],[VALUE]]-MIS[[#This Row],[LIVE_VALUE]],MIS[[#This Row],[LIVE_VALUE]]-MIS[[#This Row],[VALUE]])</f>
        <v>-1942.5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3" t="str">
        <f>MIS[[#This Row],[TRADING SYMBOL]]</f>
        <v>NIFTY2552225000PE</v>
      </c>
      <c r="AJ5303" t="str">
        <f>IF(RIGHT(MIS[[#This Row],[Main/Hedge]],4)="MAIN","MAIN","HEDGE")</f>
        <v>MAIN</v>
      </c>
      <c r="AK5303" t="str" cm="1">
        <f t="array" ref="AK5303">_xlfn._xlws.FILTER(Table4[Column1],ISNUMBER(SEARCH(Table4[Column1],MIS[[#This Row],[OrderUniqueIdentifier]])),"")</f>
        <v>VWAP</v>
      </c>
      <c r="AL5303" t="str">
        <f>MIS[[#This Row],[Broker]]</f>
        <v>AR</v>
      </c>
      <c r="AM5303" t="str">
        <f>MIS[[#This Row],[ClientID]]</f>
        <v>JPS10U102</v>
      </c>
    </row>
    <row r="5304" spans="1:39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155.05000000000001</v>
      </c>
      <c r="AE5304">
        <f>MIS[[#This Row],[OrderAverageTradedPrice]]*MIS[[#This Row],[OrderQuantity]]</f>
        <v>75600</v>
      </c>
      <c r="AF5304">
        <f>MIS[[#This Row],[LTP]]*MIS[[#This Row],[OrderQuantity]]</f>
        <v>69772.5</v>
      </c>
      <c r="AG5304">
        <f>IF(MIS[[#This Row],[OrderSide]]="SELL",MIS[[#This Row],[VALUE]]-MIS[[#This Row],[LIVE_VALUE]],MIS[[#This Row],[LIVE_VALUE]]-MIS[[#This Row],[VALUE]])</f>
        <v>-5827.5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4" t="str">
        <f>MIS[[#This Row],[TRADING SYMBOL]]</f>
        <v>NIFTY2552225000PE</v>
      </c>
      <c r="AJ5304" t="str">
        <f>IF(RIGHT(MIS[[#This Row],[Main/Hedge]],4)="MAIN","MAIN","HEDGE")</f>
        <v>MAIN</v>
      </c>
      <c r="AK5304" t="str" cm="1">
        <f t="array" ref="AK5304">_xlfn._xlws.FILTER(Table4[Column1],ISNUMBER(SEARCH(Table4[Column1],MIS[[#This Row],[OrderUniqueIdentifier]])),"")</f>
        <v>VWAP</v>
      </c>
      <c r="AL5304" t="str">
        <f>MIS[[#This Row],[Broker]]</f>
        <v>AR</v>
      </c>
      <c r="AM5304" t="str">
        <f>MIS[[#This Row],[ClientID]]</f>
        <v>JPS1787</v>
      </c>
    </row>
    <row r="5305" spans="1:39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155.05000000000001</v>
      </c>
      <c r="AE5305">
        <f>MIS[[#This Row],[OrderAverageTradedPrice]]*MIS[[#This Row],[OrderQuantity]]</f>
        <v>62610</v>
      </c>
      <c r="AF5305">
        <f>MIS[[#This Row],[LTP]]*MIS[[#This Row],[OrderQuantity]]</f>
        <v>58143.750000000007</v>
      </c>
      <c r="AG5305">
        <f>IF(MIS[[#This Row],[OrderSide]]="SELL",MIS[[#This Row],[VALUE]]-MIS[[#This Row],[LIVE_VALUE]],MIS[[#This Row],[LIVE_VALUE]]-MIS[[#This Row],[VALUE]])</f>
        <v>-4466.2499999999927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5" t="str">
        <f>MIS[[#This Row],[TRADING SYMBOL]]</f>
        <v>NIFTY2552225000PE</v>
      </c>
      <c r="AJ5305" t="str">
        <f>IF(RIGHT(MIS[[#This Row],[Main/Hedge]],4)="MAIN","MAIN","HEDGE")</f>
        <v>MAIN</v>
      </c>
      <c r="AK5305" t="str" cm="1">
        <f t="array" ref="AK5305">_xlfn._xlws.FILTER(Table4[Column1],ISNUMBER(SEARCH(Table4[Column1],MIS[[#This Row],[OrderUniqueIdentifier]])),"")</f>
        <v>VWAP</v>
      </c>
      <c r="AL5305" t="str">
        <f>MIS[[#This Row],[Broker]]</f>
        <v>AR</v>
      </c>
      <c r="AM5305" t="str">
        <f>MIS[[#This Row],[ClientID]]</f>
        <v>JPS7A101</v>
      </c>
    </row>
    <row r="5306" spans="1:39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155.05000000000001</v>
      </c>
      <c r="AE5306">
        <f>MIS[[#This Row],[OrderAverageTradedPrice]]*MIS[[#This Row],[OrderQuantity]]</f>
        <v>12525</v>
      </c>
      <c r="AF5306">
        <f>MIS[[#This Row],[LTP]]*MIS[[#This Row],[OrderQuantity]]</f>
        <v>11628.75</v>
      </c>
      <c r="AG5306">
        <f>IF(MIS[[#This Row],[OrderSide]]="SELL",MIS[[#This Row],[VALUE]]-MIS[[#This Row],[LIVE_VALUE]],MIS[[#This Row],[LIVE_VALUE]]-MIS[[#This Row],[VALUE]])</f>
        <v>-896.25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6" t="str">
        <f>MIS[[#This Row],[TRADING SYMBOL]]</f>
        <v>NIFTY2552225000PE</v>
      </c>
      <c r="AJ5306" t="str">
        <f>IF(RIGHT(MIS[[#This Row],[Main/Hedge]],4)="MAIN","MAIN","HEDGE")</f>
        <v>MAIN</v>
      </c>
      <c r="AK5306" t="str" cm="1">
        <f t="array" ref="AK5306">_xlfn._xlws.FILTER(Table4[Column1],ISNUMBER(SEARCH(Table4[Column1],MIS[[#This Row],[OrderUniqueIdentifier]])),"")</f>
        <v>VWAP</v>
      </c>
      <c r="AL5306" t="str">
        <f>MIS[[#This Row],[Broker]]</f>
        <v>AR</v>
      </c>
      <c r="AM5306" t="str">
        <f>MIS[[#This Row],[ClientID]]</f>
        <v>JPS7N102</v>
      </c>
    </row>
    <row r="5307" spans="1:39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155.05000000000001</v>
      </c>
      <c r="AE5307">
        <f>MIS[[#This Row],[OrderAverageTradedPrice]]*MIS[[#This Row],[OrderQuantity]]</f>
        <v>75281.249999999694</v>
      </c>
      <c r="AF5307">
        <f>MIS[[#This Row],[LTP]]*MIS[[#This Row],[OrderQuantity]]</f>
        <v>69772.5</v>
      </c>
      <c r="AG5307">
        <f>IF(MIS[[#This Row],[OrderSide]]="SELL",MIS[[#This Row],[VALUE]]-MIS[[#This Row],[LIVE_VALUE]],MIS[[#This Row],[LIVE_VALUE]]-MIS[[#This Row],[VALUE]])</f>
        <v>-5508.7499999996944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7" t="str">
        <f>MIS[[#This Row],[TRADING SYMBOL]]</f>
        <v>NIFTY2552225000PE</v>
      </c>
      <c r="AJ5307" t="str">
        <f>IF(RIGHT(MIS[[#This Row],[Main/Hedge]],4)="MAIN","MAIN","HEDGE")</f>
        <v>MAIN</v>
      </c>
      <c r="AK5307" t="str" cm="1">
        <f t="array" ref="AK5307">_xlfn._xlws.FILTER(Table4[Column1],ISNUMBER(SEARCH(Table4[Column1],MIS[[#This Row],[OrderUniqueIdentifier]])),"")</f>
        <v>VWAP</v>
      </c>
      <c r="AL5307" t="str">
        <f>MIS[[#This Row],[Broker]]</f>
        <v>CHOICE</v>
      </c>
      <c r="AM5307" t="str">
        <f>MIS[[#This Row],[ClientID]]</f>
        <v>D600</v>
      </c>
    </row>
    <row r="5308" spans="1:39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155.05000000000001</v>
      </c>
      <c r="AE5308">
        <f>MIS[[#This Row],[OrderAverageTradedPrice]]*MIS[[#This Row],[OrderQuantity]]</f>
        <v>12600</v>
      </c>
      <c r="AF5308">
        <f>MIS[[#This Row],[LTP]]*MIS[[#This Row],[OrderQuantity]]</f>
        <v>11628.75</v>
      </c>
      <c r="AG5308">
        <f>IF(MIS[[#This Row],[OrderSide]]="SELL",MIS[[#This Row],[VALUE]]-MIS[[#This Row],[LIVE_VALUE]],MIS[[#This Row],[LIVE_VALUE]]-MIS[[#This Row],[VALUE]])</f>
        <v>-971.25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8" t="str">
        <f>MIS[[#This Row],[TRADING SYMBOL]]</f>
        <v>NIFTY2552225000PE</v>
      </c>
      <c r="AJ5308" t="str">
        <f>IF(RIGHT(MIS[[#This Row],[Main/Hedge]],4)="MAIN","MAIN","HEDGE")</f>
        <v>MAIN</v>
      </c>
      <c r="AK5308" t="str" cm="1">
        <f t="array" ref="AK5308">_xlfn._xlws.FILTER(Table4[Column1],ISNUMBER(SEARCH(Table4[Column1],MIS[[#This Row],[OrderUniqueIdentifier]])),"")</f>
        <v>VWAP</v>
      </c>
      <c r="AL5308" t="str">
        <f>MIS[[#This Row],[Broker]]</f>
        <v>IIFL</v>
      </c>
      <c r="AM5308" t="str">
        <f>MIS[[#This Row],[ClientID]]</f>
        <v>FINE1M02</v>
      </c>
    </row>
    <row r="5309" spans="1:39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155.05000000000001</v>
      </c>
      <c r="AE5309">
        <f>MIS[[#This Row],[OrderAverageTradedPrice]]*MIS[[#This Row],[OrderQuantity]]</f>
        <v>25200</v>
      </c>
      <c r="AF5309">
        <f>MIS[[#This Row],[LTP]]*MIS[[#This Row],[OrderQuantity]]</f>
        <v>23257.5</v>
      </c>
      <c r="AG5309">
        <f>IF(MIS[[#This Row],[OrderSide]]="SELL",MIS[[#This Row],[VALUE]]-MIS[[#This Row],[LIVE_VALUE]],MIS[[#This Row],[LIVE_VALUE]]-MIS[[#This Row],[VALUE]])</f>
        <v>-1942.5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9" t="str">
        <f>MIS[[#This Row],[TRADING SYMBOL]]</f>
        <v>NIFTY2552225000PE</v>
      </c>
      <c r="AJ5309" t="str">
        <f>IF(RIGHT(MIS[[#This Row],[Main/Hedge]],4)="MAIN","MAIN","HEDGE")</f>
        <v>MAIN</v>
      </c>
      <c r="AK5309" t="str" cm="1">
        <f t="array" ref="AK5309">_xlfn._xlws.FILTER(Table4[Column1],ISNUMBER(SEARCH(Table4[Column1],MIS[[#This Row],[OrderUniqueIdentifier]])),"")</f>
        <v>VWAP</v>
      </c>
      <c r="AL5309" t="str">
        <f>MIS[[#This Row],[Broker]]</f>
        <v>IIFL</v>
      </c>
      <c r="AM5309" t="str">
        <f>MIS[[#This Row],[ClientID]]</f>
        <v>FINE1P01</v>
      </c>
    </row>
    <row r="5310" spans="1:39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155.05000000000001</v>
      </c>
      <c r="AE5310">
        <f>MIS[[#This Row],[OrderAverageTradedPrice]]*MIS[[#This Row],[OrderQuantity]]</f>
        <v>87993.749999999549</v>
      </c>
      <c r="AF5310">
        <f>MIS[[#This Row],[LTP]]*MIS[[#This Row],[OrderQuantity]]</f>
        <v>81401.25</v>
      </c>
      <c r="AG5310">
        <f>IF(MIS[[#This Row],[OrderSide]]="SELL",MIS[[#This Row],[VALUE]]-MIS[[#This Row],[LIVE_VALUE]],MIS[[#This Row],[LIVE_VALUE]]-MIS[[#This Row],[VALUE]])</f>
        <v>-6592.4999999995489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0" t="str">
        <f>MIS[[#This Row],[TRADING SYMBOL]]</f>
        <v>NIFTY2552225000PE</v>
      </c>
      <c r="AJ5310" t="str">
        <f>IF(RIGHT(MIS[[#This Row],[Main/Hedge]],4)="MAIN","MAIN","HEDGE")</f>
        <v>MAIN</v>
      </c>
      <c r="AK5310" t="str" cm="1">
        <f t="array" ref="AK5310">_xlfn._xlws.FILTER(Table4[Column1],ISNUMBER(SEARCH(Table4[Column1],MIS[[#This Row],[OrderUniqueIdentifier]])),"")</f>
        <v>VWAP</v>
      </c>
      <c r="AL5310" t="str">
        <f>MIS[[#This Row],[Broker]]</f>
        <v>JAINAM3001</v>
      </c>
      <c r="AM5310" t="str">
        <f>MIS[[#This Row],[ClientID]]</f>
        <v>DLL13461</v>
      </c>
    </row>
    <row r="5311" spans="1:39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155.05000000000001</v>
      </c>
      <c r="AE5311">
        <f>MIS[[#This Row],[OrderAverageTradedPrice]]*MIS[[#This Row],[OrderQuantity]]</f>
        <v>301878.74999999878</v>
      </c>
      <c r="AF5311">
        <f>MIS[[#This Row],[LTP]]*MIS[[#This Row],[OrderQuantity]]</f>
        <v>279090</v>
      </c>
      <c r="AG5311">
        <f>IF(MIS[[#This Row],[OrderSide]]="SELL",MIS[[#This Row],[VALUE]]-MIS[[#This Row],[LIVE_VALUE]],MIS[[#This Row],[LIVE_VALUE]]-MIS[[#This Row],[VALUE]])</f>
        <v>-22788.749999998778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1" t="str">
        <f>MIS[[#This Row],[TRADING SYMBOL]]</f>
        <v>NIFTY2552225000PE</v>
      </c>
      <c r="AJ5311" t="str">
        <f>IF(RIGHT(MIS[[#This Row],[Main/Hedge]],4)="MAIN","MAIN","HEDGE")</f>
        <v>MAIN</v>
      </c>
      <c r="AK5311" t="str" cm="1">
        <f t="array" ref="AK5311">_xlfn._xlws.FILTER(Table4[Column1],ISNUMBER(SEARCH(Table4[Column1],MIS[[#This Row],[OrderUniqueIdentifier]])),"")</f>
        <v>VWAP</v>
      </c>
      <c r="AL5311" t="str">
        <f>MIS[[#This Row],[Broker]]</f>
        <v>JAINAM3001</v>
      </c>
      <c r="AM5311" t="str">
        <f>MIS[[#This Row],[ClientID]]</f>
        <v>MITH675</v>
      </c>
    </row>
    <row r="5312" spans="1:39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155.05000000000001</v>
      </c>
      <c r="AE5312">
        <f>MIS[[#This Row],[OrderAverageTradedPrice]]*MIS[[#This Row],[OrderQuantity]]</f>
        <v>150573.74999999939</v>
      </c>
      <c r="AF5312">
        <f>MIS[[#This Row],[LTP]]*MIS[[#This Row],[OrderQuantity]]</f>
        <v>139545</v>
      </c>
      <c r="AG5312">
        <f>IF(MIS[[#This Row],[OrderSide]]="SELL",MIS[[#This Row],[VALUE]]-MIS[[#This Row],[LIVE_VALUE]],MIS[[#This Row],[LIVE_VALUE]]-MIS[[#This Row],[VALUE]])</f>
        <v>-11028.749999999389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2" t="str">
        <f>MIS[[#This Row],[TRADING SYMBOL]]</f>
        <v>NIFTY2552225000PE</v>
      </c>
      <c r="AJ5312" t="str">
        <f>IF(RIGHT(MIS[[#This Row],[Main/Hedge]],4)="MAIN","MAIN","HEDGE")</f>
        <v>MAIN</v>
      </c>
      <c r="AK5312" t="str" cm="1">
        <f t="array" ref="AK5312">_xlfn._xlws.FILTER(Table4[Column1],ISNUMBER(SEARCH(Table4[Column1],MIS[[#This Row],[OrderUniqueIdentifier]])),"")</f>
        <v>VWAP</v>
      </c>
      <c r="AL5312" t="str">
        <f>MIS[[#This Row],[Broker]]</f>
        <v>JAINAM3001</v>
      </c>
      <c r="AM5312" t="str">
        <f>MIS[[#This Row],[ClientID]]</f>
        <v>MITH675</v>
      </c>
    </row>
    <row r="5313" spans="1:39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155.05000000000001</v>
      </c>
      <c r="AE5313">
        <f>MIS[[#This Row],[OrderAverageTradedPrice]]*MIS[[#This Row],[OrderQuantity]]</f>
        <v>188317.49999999962</v>
      </c>
      <c r="AF5313">
        <f>MIS[[#This Row],[LTP]]*MIS[[#This Row],[OrderQuantity]]</f>
        <v>174431.25</v>
      </c>
      <c r="AG5313">
        <f>IF(MIS[[#This Row],[OrderSide]]="SELL",MIS[[#This Row],[VALUE]]-MIS[[#This Row],[LIVE_VALUE]],MIS[[#This Row],[LIVE_VALUE]]-MIS[[#This Row],[VALUE]])</f>
        <v>-13886.249999999622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3" t="str">
        <f>MIS[[#This Row],[TRADING SYMBOL]]</f>
        <v>NIFTY2552225000PE</v>
      </c>
      <c r="AJ5313" t="str">
        <f>IF(RIGHT(MIS[[#This Row],[Main/Hedge]],4)="MAIN","MAIN","HEDGE")</f>
        <v>MAIN</v>
      </c>
      <c r="AK5313" t="str" cm="1">
        <f t="array" ref="AK5313">_xlfn._xlws.FILTER(Table4[Column1],ISNUMBER(SEARCH(Table4[Column1],MIS[[#This Row],[OrderUniqueIdentifier]])),"")</f>
        <v>VWAP</v>
      </c>
      <c r="AL5313" t="str">
        <f>MIS[[#This Row],[Broker]]</f>
        <v>JAINAM</v>
      </c>
      <c r="AM5313" t="str">
        <f>MIS[[#This Row],[ClientID]]</f>
        <v>DLL14013</v>
      </c>
    </row>
    <row r="5314" spans="1:39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155.05000000000001</v>
      </c>
      <c r="AE5314">
        <f>MIS[[#This Row],[OrderAverageTradedPrice]]*MIS[[#This Row],[OrderQuantity]]</f>
        <v>25125</v>
      </c>
      <c r="AF5314">
        <f>MIS[[#This Row],[LTP]]*MIS[[#This Row],[OrderQuantity]]</f>
        <v>23257.5</v>
      </c>
      <c r="AG5314">
        <f>IF(MIS[[#This Row],[OrderSide]]="SELL",MIS[[#This Row],[VALUE]]-MIS[[#This Row],[LIVE_VALUE]],MIS[[#This Row],[LIVE_VALUE]]-MIS[[#This Row],[VALUE]])</f>
        <v>-1867.5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4" t="str">
        <f>MIS[[#This Row],[TRADING SYMBOL]]</f>
        <v>NIFTY2552225000PE</v>
      </c>
      <c r="AJ5314" t="str">
        <f>IF(RIGHT(MIS[[#This Row],[Main/Hedge]],4)="MAIN","MAIN","HEDGE")</f>
        <v>MAIN</v>
      </c>
      <c r="AK5314" t="str" cm="1">
        <f t="array" ref="AK5314">_xlfn._xlws.FILTER(Table4[Column1],ISNUMBER(SEARCH(Table4[Column1],MIS[[#This Row],[OrderUniqueIdentifier]])),"")</f>
        <v>VWAP</v>
      </c>
      <c r="AL5314" t="str">
        <f>MIS[[#This Row],[Broker]]</f>
        <v>JAINAM</v>
      </c>
      <c r="AM5314" t="str">
        <f>MIS[[#This Row],[ClientID]]</f>
        <v>MITH442</v>
      </c>
    </row>
    <row r="5315" spans="1:39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155.05000000000001</v>
      </c>
      <c r="AE5315">
        <f>MIS[[#This Row],[OrderAverageTradedPrice]]*MIS[[#This Row],[OrderQuantity]]</f>
        <v>125868.74999999999</v>
      </c>
      <c r="AF5315">
        <f>MIS[[#This Row],[LTP]]*MIS[[#This Row],[OrderQuantity]]</f>
        <v>116287.50000000001</v>
      </c>
      <c r="AG5315">
        <f>IF(MIS[[#This Row],[OrderSide]]="SELL",MIS[[#This Row],[VALUE]]-MIS[[#This Row],[LIVE_VALUE]],MIS[[#This Row],[LIVE_VALUE]]-MIS[[#This Row],[VALUE]])</f>
        <v>-9581.2499999999709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5" t="str">
        <f>MIS[[#This Row],[TRADING SYMBOL]]</f>
        <v>NIFTY2552225000PE</v>
      </c>
      <c r="AJ5315" t="str">
        <f>IF(RIGHT(MIS[[#This Row],[Main/Hedge]],4)="MAIN","MAIN","HEDGE")</f>
        <v>MAIN</v>
      </c>
      <c r="AK5315" t="str" cm="1">
        <f t="array" ref="AK5315">_xlfn._xlws.FILTER(Table4[Column1],ISNUMBER(SEARCH(Table4[Column1],MIS[[#This Row],[OrderUniqueIdentifier]])),"")</f>
        <v>VWAP</v>
      </c>
      <c r="AL5315" t="str">
        <f>MIS[[#This Row],[Broker]]</f>
        <v>JM</v>
      </c>
      <c r="AM5315" t="str">
        <f>MIS[[#This Row],[ClientID]]</f>
        <v>12314412</v>
      </c>
    </row>
    <row r="5316" spans="1:39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155.05000000000001</v>
      </c>
      <c r="AE5316">
        <f>MIS[[#This Row],[OrderAverageTradedPrice]]*MIS[[#This Row],[OrderQuantity]]</f>
        <v>37800</v>
      </c>
      <c r="AF5316">
        <f>MIS[[#This Row],[LTP]]*MIS[[#This Row],[OrderQuantity]]</f>
        <v>34886.25</v>
      </c>
      <c r="AG5316">
        <f>IF(MIS[[#This Row],[OrderSide]]="SELL",MIS[[#This Row],[VALUE]]-MIS[[#This Row],[LIVE_VALUE]],MIS[[#This Row],[LIVE_VALUE]]-MIS[[#This Row],[VALUE]])</f>
        <v>-2913.75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NIFTY2552225000PE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  <c r="AL5316" t="str">
        <f>MIS[[#This Row],[Broker]]</f>
        <v>JM</v>
      </c>
      <c r="AM5316" t="str">
        <f>MIS[[#This Row],[ClientID]]</f>
        <v>12314417</v>
      </c>
    </row>
    <row r="5317" spans="1:39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155.05000000000001</v>
      </c>
      <c r="AE5317">
        <f>MIS[[#This Row],[OrderAverageTradedPrice]]*MIS[[#This Row],[OrderQuantity]]</f>
        <v>239171.24999999924</v>
      </c>
      <c r="AF5317">
        <f>MIS[[#This Row],[LTP]]*MIS[[#This Row],[OrderQuantity]]</f>
        <v>220946.25000000003</v>
      </c>
      <c r="AG5317">
        <f>IF(MIS[[#This Row],[OrderSide]]="SELL",MIS[[#This Row],[VALUE]]-MIS[[#This Row],[LIVE_VALUE]],MIS[[#This Row],[LIVE_VALUE]]-MIS[[#This Row],[VALUE]])</f>
        <v>-18224.999999999214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NIFTY2552225000PE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  <c r="AL5317" t="str">
        <f>MIS[[#This Row],[Broker]]</f>
        <v>JM</v>
      </c>
      <c r="AM5317" t="str">
        <f>MIS[[#This Row],[ClientID]]</f>
        <v>12314455</v>
      </c>
    </row>
    <row r="5318" spans="1:39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155.05000000000001</v>
      </c>
      <c r="AE5318">
        <f>MIS[[#This Row],[OrderAverageTradedPrice]]*MIS[[#This Row],[OrderQuantity]]</f>
        <v>25200</v>
      </c>
      <c r="AF5318">
        <f>MIS[[#This Row],[LTP]]*MIS[[#This Row],[OrderQuantity]]</f>
        <v>23257.5</v>
      </c>
      <c r="AG5318">
        <f>IF(MIS[[#This Row],[OrderSide]]="SELL",MIS[[#This Row],[VALUE]]-MIS[[#This Row],[LIVE_VALUE]],MIS[[#This Row],[LIVE_VALUE]]-MIS[[#This Row],[VALUE]])</f>
        <v>-1942.5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NIFTY2552225000PE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  <c r="AL5318" t="str">
        <f>MIS[[#This Row],[Broker]]</f>
        <v>JM</v>
      </c>
      <c r="AM5318" t="str">
        <f>MIS[[#This Row],[ClientID]]</f>
        <v>12314523</v>
      </c>
    </row>
    <row r="5319" spans="1:39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155.05000000000001</v>
      </c>
      <c r="AE5319">
        <f>MIS[[#This Row],[OrderAverageTradedPrice]]*MIS[[#This Row],[OrderQuantity]]</f>
        <v>12600</v>
      </c>
      <c r="AF5319">
        <f>MIS[[#This Row],[LTP]]*MIS[[#This Row],[OrderQuantity]]</f>
        <v>11628.75</v>
      </c>
      <c r="AG5319">
        <f>IF(MIS[[#This Row],[OrderSide]]="SELL",MIS[[#This Row],[VALUE]]-MIS[[#This Row],[LIVE_VALUE]],MIS[[#This Row],[LIVE_VALUE]]-MIS[[#This Row],[VALUE]])</f>
        <v>-971.25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NIFTY2552225000PE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  <c r="AL5319" t="str">
        <f>MIS[[#This Row],[Broker]]</f>
        <v>JM</v>
      </c>
      <c r="AM5319" t="str">
        <f>MIS[[#This Row],[ClientID]]</f>
        <v>12314526</v>
      </c>
    </row>
    <row r="5320" spans="1:39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155.05000000000001</v>
      </c>
      <c r="AE5320">
        <f>MIS[[#This Row],[OrderAverageTradedPrice]]*MIS[[#This Row],[OrderQuantity]]</f>
        <v>37758.749999999854</v>
      </c>
      <c r="AF5320">
        <f>MIS[[#This Row],[LTP]]*MIS[[#This Row],[OrderQuantity]]</f>
        <v>34886.25</v>
      </c>
      <c r="AG5320">
        <f>IF(MIS[[#This Row],[OrderSide]]="SELL",MIS[[#This Row],[VALUE]]-MIS[[#This Row],[LIVE_VALUE]],MIS[[#This Row],[LIVE_VALUE]]-MIS[[#This Row],[VALUE]])</f>
        <v>-2872.4999999998545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NIFTY2552225000PE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  <c r="AL5320" t="str">
        <f>MIS[[#This Row],[Broker]]</f>
        <v>JM</v>
      </c>
      <c r="AM5320" t="str">
        <f>MIS[[#This Row],[ClientID]]</f>
        <v>12314576</v>
      </c>
    </row>
    <row r="5321" spans="1:39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155.05000000000001</v>
      </c>
      <c r="AE5321">
        <f>MIS[[#This Row],[OrderAverageTradedPrice]]*MIS[[#This Row],[OrderQuantity]]</f>
        <v>25192.5</v>
      </c>
      <c r="AF5321">
        <f>MIS[[#This Row],[LTP]]*MIS[[#This Row],[OrderQuantity]]</f>
        <v>23257.5</v>
      </c>
      <c r="AG5321">
        <f>IF(MIS[[#This Row],[OrderSide]]="SELL",MIS[[#This Row],[VALUE]]-MIS[[#This Row],[LIVE_VALUE]],MIS[[#This Row],[LIVE_VALUE]]-MIS[[#This Row],[VALUE]])</f>
        <v>-1935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NIFTY2552225000PE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  <c r="AL5321" t="str">
        <f>MIS[[#This Row],[Broker]]</f>
        <v>JM</v>
      </c>
      <c r="AM5321" t="str">
        <f>MIS[[#This Row],[ClientID]]</f>
        <v>12314604</v>
      </c>
    </row>
    <row r="5322" spans="1:39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155.05000000000001</v>
      </c>
      <c r="AE5322">
        <f>MIS[[#This Row],[OrderAverageTradedPrice]]*MIS[[#This Row],[OrderQuantity]]</f>
        <v>25196.25</v>
      </c>
      <c r="AF5322">
        <f>MIS[[#This Row],[LTP]]*MIS[[#This Row],[OrderQuantity]]</f>
        <v>23257.5</v>
      </c>
      <c r="AG5322">
        <f>IF(MIS[[#This Row],[OrderSide]]="SELL",MIS[[#This Row],[VALUE]]-MIS[[#This Row],[LIVE_VALUE]],MIS[[#This Row],[LIVE_VALUE]]-MIS[[#This Row],[VALUE]])</f>
        <v>-1938.75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NIFTY2552225000PE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  <c r="AL5322" t="str">
        <f>MIS[[#This Row],[Broker]]</f>
        <v>JM</v>
      </c>
      <c r="AM5322" t="str">
        <f>MIS[[#This Row],[ClientID]]</f>
        <v>12314883</v>
      </c>
    </row>
    <row r="5323" spans="1:39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155.05000000000001</v>
      </c>
      <c r="AE5323">
        <f>MIS[[#This Row],[OrderAverageTradedPrice]]*MIS[[#This Row],[OrderQuantity]]</f>
        <v>100732.5</v>
      </c>
      <c r="AF5323">
        <f>MIS[[#This Row],[LTP]]*MIS[[#This Row],[OrderQuantity]]</f>
        <v>93030</v>
      </c>
      <c r="AG5323">
        <f>IF(MIS[[#This Row],[OrderSide]]="SELL",MIS[[#This Row],[VALUE]]-MIS[[#This Row],[LIVE_VALUE]],MIS[[#This Row],[LIVE_VALUE]]-MIS[[#This Row],[VALUE]])</f>
        <v>-7702.5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NIFTY2552225000PE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  <c r="AL5323" t="str">
        <f>MIS[[#This Row],[Broker]]</f>
        <v>JM</v>
      </c>
      <c r="AM5323" t="str">
        <f>MIS[[#This Row],[ClientID]]</f>
        <v>12314927</v>
      </c>
    </row>
    <row r="5324" spans="1:39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155.05000000000001</v>
      </c>
      <c r="AE5324">
        <f>MIS[[#This Row],[OrderAverageTradedPrice]]*MIS[[#This Row],[OrderQuantity]]</f>
        <v>302347.49999999936</v>
      </c>
      <c r="AF5324">
        <f>MIS[[#This Row],[LTP]]*MIS[[#This Row],[OrderQuantity]]</f>
        <v>279090</v>
      </c>
      <c r="AG5324">
        <f>IF(MIS[[#This Row],[OrderSide]]="SELL",MIS[[#This Row],[VALUE]]-MIS[[#This Row],[LIVE_VALUE]],MIS[[#This Row],[LIVE_VALUE]]-MIS[[#This Row],[VALUE]])</f>
        <v>-23257.49999999936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NIFTY2552225000PE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  <c r="AL5324" t="str">
        <f>MIS[[#This Row],[Broker]]</f>
        <v>JM</v>
      </c>
      <c r="AM5324" t="str">
        <f>MIS[[#This Row],[ClientID]]</f>
        <v>12314964</v>
      </c>
    </row>
    <row r="5325" spans="1:39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155.05000000000001</v>
      </c>
      <c r="AE5325">
        <f>MIS[[#This Row],[OrderAverageTradedPrice]]*MIS[[#This Row],[OrderQuantity]]</f>
        <v>50400</v>
      </c>
      <c r="AF5325">
        <f>MIS[[#This Row],[LTP]]*MIS[[#This Row],[OrderQuantity]]</f>
        <v>46515</v>
      </c>
      <c r="AG5325">
        <f>IF(MIS[[#This Row],[OrderSide]]="SELL",MIS[[#This Row],[VALUE]]-MIS[[#This Row],[LIVE_VALUE]],MIS[[#This Row],[LIVE_VALUE]]-MIS[[#This Row],[VALUE]])</f>
        <v>-3885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NIFTY2552225000PE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  <c r="AL5325" t="str">
        <f>MIS[[#This Row],[Broker]]</f>
        <v>JM</v>
      </c>
      <c r="AM5325" t="str">
        <f>MIS[[#This Row],[ClientID]]</f>
        <v>12314964</v>
      </c>
    </row>
    <row r="5326" spans="1:39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155.05000000000001</v>
      </c>
      <c r="AE5326">
        <f>MIS[[#This Row],[OrderAverageTradedPrice]]*MIS[[#This Row],[OrderQuantity]]</f>
        <v>87911.25</v>
      </c>
      <c r="AF5326">
        <f>MIS[[#This Row],[LTP]]*MIS[[#This Row],[OrderQuantity]]</f>
        <v>81401.25</v>
      </c>
      <c r="AG5326">
        <f>IF(MIS[[#This Row],[OrderSide]]="SELL",MIS[[#This Row],[VALUE]]-MIS[[#This Row],[LIVE_VALUE]],MIS[[#This Row],[LIVE_VALUE]]-MIS[[#This Row],[VALUE]])</f>
        <v>-6510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NIFTY2552225000PE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  <c r="AL5326" t="str">
        <f>MIS[[#This Row],[Broker]]</f>
        <v>MOTI</v>
      </c>
      <c r="AM5326" t="str">
        <f>MIS[[#This Row],[ClientID]]</f>
        <v>5708</v>
      </c>
    </row>
    <row r="5327" spans="1:39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155.05000000000001</v>
      </c>
      <c r="AE5327">
        <f>MIS[[#This Row],[OrderAverageTradedPrice]]*MIS[[#This Row],[OrderQuantity]]</f>
        <v>301653.74999999878</v>
      </c>
      <c r="AF5327">
        <f>MIS[[#This Row],[LTP]]*MIS[[#This Row],[OrderQuantity]]</f>
        <v>279090</v>
      </c>
      <c r="AG5327">
        <f>IF(MIS[[#This Row],[OrderSide]]="SELL",MIS[[#This Row],[VALUE]]-MIS[[#This Row],[LIVE_VALUE]],MIS[[#This Row],[LIVE_VALUE]]-MIS[[#This Row],[VALUE]])</f>
        <v>-22563.749999998778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NIFTY2552225000PE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  <c r="AL5327" t="str">
        <f>MIS[[#This Row],[Broker]]</f>
        <v>MO</v>
      </c>
      <c r="AM5327" t="str">
        <f>MIS[[#This Row],[ClientID]]</f>
        <v>DELD991</v>
      </c>
    </row>
    <row r="5328" spans="1:39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155.05000000000001</v>
      </c>
      <c r="AE5328">
        <f>MIS[[#This Row],[OrderAverageTradedPrice]]*MIS[[#This Row],[OrderQuantity]]</f>
        <v>88200</v>
      </c>
      <c r="AF5328">
        <f>MIS[[#This Row],[LTP]]*MIS[[#This Row],[OrderQuantity]]</f>
        <v>81401.25</v>
      </c>
      <c r="AG5328">
        <f>IF(MIS[[#This Row],[OrderSide]]="SELL",MIS[[#This Row],[VALUE]]-MIS[[#This Row],[LIVE_VALUE]],MIS[[#This Row],[LIVE_VALUE]]-MIS[[#This Row],[VALUE]])</f>
        <v>-6798.75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NIFTY2552225000PE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  <c r="AL5328" t="str">
        <f>MIS[[#This Row],[Broker]]</f>
        <v>MO</v>
      </c>
      <c r="AM5328" t="str">
        <f>MIS[[#This Row],[ClientID]]</f>
        <v>DELD991</v>
      </c>
    </row>
    <row r="5329" spans="1:39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155.05000000000001</v>
      </c>
      <c r="AE5329">
        <f>MIS[[#This Row],[OrderAverageTradedPrice]]*MIS[[#This Row],[OrderQuantity]]</f>
        <v>63000</v>
      </c>
      <c r="AF5329">
        <f>MIS[[#This Row],[LTP]]*MIS[[#This Row],[OrderQuantity]]</f>
        <v>58143.750000000007</v>
      </c>
      <c r="AG5329">
        <f>IF(MIS[[#This Row],[OrderSide]]="SELL",MIS[[#This Row],[VALUE]]-MIS[[#This Row],[LIVE_VALUE]],MIS[[#This Row],[LIVE_VALUE]]-MIS[[#This Row],[VALUE]])</f>
        <v>-4856.2499999999927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NIFTY2552225000PE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  <c r="AL5329" t="str">
        <f>MIS[[#This Row],[Broker]]</f>
        <v>MO</v>
      </c>
      <c r="AM5329" t="str">
        <f>MIS[[#This Row],[ClientID]]</f>
        <v>FINE1F02</v>
      </c>
    </row>
    <row r="5330" spans="1:39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155.05000000000001</v>
      </c>
      <c r="AE5330">
        <f>MIS[[#This Row],[OrderAverageTradedPrice]]*MIS[[#This Row],[OrderQuantity]]</f>
        <v>301027.5</v>
      </c>
      <c r="AF5330">
        <f>MIS[[#This Row],[LTP]]*MIS[[#This Row],[OrderQuantity]]</f>
        <v>279090</v>
      </c>
      <c r="AG5330">
        <f>IF(MIS[[#This Row],[OrderSide]]="SELL",MIS[[#This Row],[VALUE]]-MIS[[#This Row],[LIVE_VALUE]],MIS[[#This Row],[LIVE_VALUE]]-MIS[[#This Row],[VALUE]])</f>
        <v>-21937.5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NIFTY2552225000PE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  <c r="AL5330" t="str">
        <f>MIS[[#This Row],[Broker]]</f>
        <v>MO</v>
      </c>
      <c r="AM5330" t="str">
        <f>MIS[[#This Row],[ClientID]]</f>
        <v>JR0546</v>
      </c>
    </row>
    <row r="5331" spans="1:39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155.05000000000001</v>
      </c>
      <c r="AE5331">
        <f>MIS[[#This Row],[OrderAverageTradedPrice]]*MIS[[#This Row],[OrderQuantity]]</f>
        <v>50175</v>
      </c>
      <c r="AF5331">
        <f>MIS[[#This Row],[LTP]]*MIS[[#This Row],[OrderQuantity]]</f>
        <v>46515</v>
      </c>
      <c r="AG5331">
        <f>IF(MIS[[#This Row],[OrderSide]]="SELL",MIS[[#This Row],[VALUE]]-MIS[[#This Row],[LIVE_VALUE]],MIS[[#This Row],[LIVE_VALUE]]-MIS[[#This Row],[VALUE]])</f>
        <v>-3660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NIFTY2552225000PE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  <c r="AL5331" t="str">
        <f>MIS[[#This Row],[Broker]]</f>
        <v>MO</v>
      </c>
      <c r="AM5331" t="str">
        <f>MIS[[#This Row],[ClientID]]</f>
        <v>JR0546</v>
      </c>
    </row>
    <row r="5332" spans="1:39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155.05000000000001</v>
      </c>
      <c r="AE5332">
        <f>MIS[[#This Row],[OrderAverageTradedPrice]]*MIS[[#This Row],[OrderQuantity]]</f>
        <v>87881.249999999927</v>
      </c>
      <c r="AF5332">
        <f>MIS[[#This Row],[LTP]]*MIS[[#This Row],[OrderQuantity]]</f>
        <v>81401.25</v>
      </c>
      <c r="AG5332">
        <f>IF(MIS[[#This Row],[OrderSide]]="SELL",MIS[[#This Row],[VALUE]]-MIS[[#This Row],[LIVE_VALUE]],MIS[[#This Row],[LIVE_VALUE]]-MIS[[#This Row],[VALUE]])</f>
        <v>-6479.9999999999272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NIFTY2552225000PE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  <c r="AL5332" t="str">
        <f>MIS[[#This Row],[Broker]]</f>
        <v>MO</v>
      </c>
      <c r="AM5332" t="str">
        <f>MIS[[#This Row],[ClientID]]</f>
        <v>OMDLAS1203</v>
      </c>
    </row>
    <row r="5333" spans="1:39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155.05000000000001</v>
      </c>
      <c r="AE5333">
        <f>MIS[[#This Row],[OrderAverageTradedPrice]]*MIS[[#This Row],[OrderQuantity]]</f>
        <v>75524.999999999854</v>
      </c>
      <c r="AF5333">
        <f>MIS[[#This Row],[LTP]]*MIS[[#This Row],[OrderQuantity]]</f>
        <v>69772.5</v>
      </c>
      <c r="AG5333">
        <f>IF(MIS[[#This Row],[OrderSide]]="SELL",MIS[[#This Row],[VALUE]]-MIS[[#This Row],[LIVE_VALUE]],MIS[[#This Row],[LIVE_VALUE]]-MIS[[#This Row],[VALUE]])</f>
        <v>-5752.4999999998545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NIFTY2552225000PE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  <c r="AL5333" t="str">
        <f>MIS[[#This Row],[Broker]]</f>
        <v>MO</v>
      </c>
      <c r="AM5333" t="str">
        <f>MIS[[#This Row],[ClientID]]</f>
        <v>OMDLAS1215</v>
      </c>
    </row>
    <row r="5334" spans="1:39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155.05000000000001</v>
      </c>
      <c r="AE5334">
        <f>MIS[[#This Row],[OrderAverageTradedPrice]]*MIS[[#This Row],[OrderQuantity]]</f>
        <v>25200</v>
      </c>
      <c r="AF5334">
        <f>MIS[[#This Row],[LTP]]*MIS[[#This Row],[OrderQuantity]]</f>
        <v>23257.5</v>
      </c>
      <c r="AG5334">
        <f>IF(MIS[[#This Row],[OrderSide]]="SELL",MIS[[#This Row],[VALUE]]-MIS[[#This Row],[LIVE_VALUE]],MIS[[#This Row],[LIVE_VALUE]]-MIS[[#This Row],[VALUE]])</f>
        <v>-1942.5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NIFTY2552225000PE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  <c r="AL5334" t="str">
        <f>MIS[[#This Row],[Broker]]</f>
        <v>MO</v>
      </c>
      <c r="AM5334" t="str">
        <f>MIS[[#This Row],[ClientID]]</f>
        <v>OMDLAS1220</v>
      </c>
    </row>
    <row r="5335" spans="1:39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155.05000000000001</v>
      </c>
      <c r="AE5335">
        <f>MIS[[#This Row],[OrderAverageTradedPrice]]*MIS[[#This Row],[OrderQuantity]]</f>
        <v>25185</v>
      </c>
      <c r="AF5335">
        <f>MIS[[#This Row],[LTP]]*MIS[[#This Row],[OrderQuantity]]</f>
        <v>23257.5</v>
      </c>
      <c r="AG5335">
        <f>IF(MIS[[#This Row],[OrderSide]]="SELL",MIS[[#This Row],[VALUE]]-MIS[[#This Row],[LIVE_VALUE]],MIS[[#This Row],[LIVE_VALUE]]-MIS[[#This Row],[VALUE]])</f>
        <v>-1927.5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NIFTY2552225000PE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  <c r="AL5335" t="str">
        <f>MIS[[#This Row],[Broker]]</f>
        <v>MO</v>
      </c>
      <c r="AM5335" t="str">
        <f>MIS[[#This Row],[ClientID]]</f>
        <v>OMDLAS1223</v>
      </c>
    </row>
    <row r="5336" spans="1:39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155.05000000000001</v>
      </c>
      <c r="AE5336">
        <f>MIS[[#This Row],[OrderAverageTradedPrice]]*MIS[[#This Row],[OrderQuantity]]</f>
        <v>100672.5</v>
      </c>
      <c r="AF5336">
        <f>MIS[[#This Row],[LTP]]*MIS[[#This Row],[OrderQuantity]]</f>
        <v>93030</v>
      </c>
      <c r="AG5336">
        <f>IF(MIS[[#This Row],[OrderSide]]="SELL",MIS[[#This Row],[VALUE]]-MIS[[#This Row],[LIVE_VALUE]],MIS[[#This Row],[LIVE_VALUE]]-MIS[[#This Row],[VALUE]])</f>
        <v>-7642.5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NIFTY2552225000PE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  <c r="AL5336" t="str">
        <f>MIS[[#This Row],[Broker]]</f>
        <v>MO</v>
      </c>
      <c r="AM5336" t="str">
        <f>MIS[[#This Row],[ClientID]]</f>
        <v>OMDLAS1225</v>
      </c>
    </row>
    <row r="5337" spans="1:39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155.05000000000001</v>
      </c>
      <c r="AE5337">
        <f>MIS[[#This Row],[OrderAverageTradedPrice]]*MIS[[#This Row],[OrderQuantity]]</f>
        <v>100638.75</v>
      </c>
      <c r="AF5337">
        <f>MIS[[#This Row],[LTP]]*MIS[[#This Row],[OrderQuantity]]</f>
        <v>93030</v>
      </c>
      <c r="AG5337">
        <f>IF(MIS[[#This Row],[OrderSide]]="SELL",MIS[[#This Row],[VALUE]]-MIS[[#This Row],[LIVE_VALUE]],MIS[[#This Row],[LIVE_VALUE]]-MIS[[#This Row],[VALUE]])</f>
        <v>-7608.75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NIFTY2552225000PE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  <c r="AL5337" t="str">
        <f>MIS[[#This Row],[Broker]]</f>
        <v>MO</v>
      </c>
      <c r="AM5337" t="str">
        <f>MIS[[#This Row],[ClientID]]</f>
        <v>OMDLAS1226</v>
      </c>
    </row>
    <row r="5338" spans="1:39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155.05000000000001</v>
      </c>
      <c r="AE5338">
        <f>MIS[[#This Row],[OrderAverageTradedPrice]]*MIS[[#This Row],[OrderQuantity]]</f>
        <v>75543.75</v>
      </c>
      <c r="AF5338">
        <f>MIS[[#This Row],[LTP]]*MIS[[#This Row],[OrderQuantity]]</f>
        <v>69772.5</v>
      </c>
      <c r="AG5338">
        <f>IF(MIS[[#This Row],[OrderSide]]="SELL",MIS[[#This Row],[VALUE]]-MIS[[#This Row],[LIVE_VALUE]],MIS[[#This Row],[LIVE_VALUE]]-MIS[[#This Row],[VALUE]])</f>
        <v>-5771.25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NIFTY2552225000PE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  <c r="AL5338" t="str">
        <f>MIS[[#This Row],[Broker]]</f>
        <v>MO</v>
      </c>
      <c r="AM5338" t="str">
        <f>MIS[[#This Row],[ClientID]]</f>
        <v>OMDLAS1227</v>
      </c>
    </row>
    <row r="5339" spans="1:39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155.05000000000001</v>
      </c>
      <c r="AE5339">
        <f>MIS[[#This Row],[OrderAverageTradedPrice]]*MIS[[#This Row],[OrderQuantity]]</f>
        <v>138577.4999999998</v>
      </c>
      <c r="AF5339">
        <f>MIS[[#This Row],[LTP]]*MIS[[#This Row],[OrderQuantity]]</f>
        <v>127916.25000000001</v>
      </c>
      <c r="AG5339">
        <f>IF(MIS[[#This Row],[OrderSide]]="SELL",MIS[[#This Row],[VALUE]]-MIS[[#This Row],[LIVE_VALUE]],MIS[[#This Row],[LIVE_VALUE]]-MIS[[#This Row],[VALUE]])</f>
        <v>-10661.249999999782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NIFTY2552225000PE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  <c r="AL5339" t="str">
        <f>MIS[[#This Row],[Broker]]</f>
        <v>MO</v>
      </c>
      <c r="AM5339" t="str">
        <f>MIS[[#This Row],[ClientID]]</f>
        <v>OMDLAS1229</v>
      </c>
    </row>
    <row r="5340" spans="1:39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155.05000000000001</v>
      </c>
      <c r="AE5340">
        <f>MIS[[#This Row],[OrderAverageTradedPrice]]*MIS[[#This Row],[OrderQuantity]]</f>
        <v>25162.5</v>
      </c>
      <c r="AF5340">
        <f>MIS[[#This Row],[LTP]]*MIS[[#This Row],[OrderQuantity]]</f>
        <v>23257.5</v>
      </c>
      <c r="AG5340">
        <f>IF(MIS[[#This Row],[OrderSide]]="SELL",MIS[[#This Row],[VALUE]]-MIS[[#This Row],[LIVE_VALUE]],MIS[[#This Row],[LIVE_VALUE]]-MIS[[#This Row],[VALUE]])</f>
        <v>-1905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NIFTY2552225000PE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  <c r="AL5340" t="str">
        <f>MIS[[#This Row],[Broker]]</f>
        <v>MO</v>
      </c>
      <c r="AM5340" t="str">
        <f>MIS[[#This Row],[ClientID]]</f>
        <v>OMDLAS1230</v>
      </c>
    </row>
    <row r="5341" spans="1:39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155.05000000000001</v>
      </c>
      <c r="AE5341">
        <f>MIS[[#This Row],[OrderAverageTradedPrice]]*MIS[[#This Row],[OrderQuantity]]</f>
        <v>12558.75</v>
      </c>
      <c r="AF5341">
        <f>MIS[[#This Row],[LTP]]*MIS[[#This Row],[OrderQuantity]]</f>
        <v>11628.75</v>
      </c>
      <c r="AG5341">
        <f>IF(MIS[[#This Row],[OrderSide]]="SELL",MIS[[#This Row],[VALUE]]-MIS[[#This Row],[LIVE_VALUE]],MIS[[#This Row],[LIVE_VALUE]]-MIS[[#This Row],[VALUE]])</f>
        <v>-930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NIFTY2552225000PE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  <c r="AL5341" t="str">
        <f>MIS[[#This Row],[Broker]]</f>
        <v>MO</v>
      </c>
      <c r="AM5341" t="str">
        <f>MIS[[#This Row],[ClientID]]</f>
        <v>OMDLAS1231</v>
      </c>
    </row>
    <row r="5342" spans="1:39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155.05000000000001</v>
      </c>
      <c r="AE5342">
        <f>MIS[[#This Row],[OrderAverageTradedPrice]]*MIS[[#This Row],[OrderQuantity]]</f>
        <v>12558.75</v>
      </c>
      <c r="AF5342">
        <f>MIS[[#This Row],[LTP]]*MIS[[#This Row],[OrderQuantity]]</f>
        <v>11628.75</v>
      </c>
      <c r="AG5342">
        <f>IF(MIS[[#This Row],[OrderSide]]="SELL",MIS[[#This Row],[VALUE]]-MIS[[#This Row],[LIVE_VALUE]],MIS[[#This Row],[LIVE_VALUE]]-MIS[[#This Row],[VALUE]])</f>
        <v>-930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NIFTY2552225000PE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  <c r="AL5342" t="str">
        <f>MIS[[#This Row],[Broker]]</f>
        <v>MO</v>
      </c>
      <c r="AM5342" t="str">
        <f>MIS[[#This Row],[ClientID]]</f>
        <v>OMDLAS1234</v>
      </c>
    </row>
    <row r="5343" spans="1:39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155.05000000000001</v>
      </c>
      <c r="AE5343">
        <f>MIS[[#This Row],[OrderAverageTradedPrice]]*MIS[[#This Row],[OrderQuantity]]</f>
        <v>125763.75</v>
      </c>
      <c r="AF5343">
        <f>MIS[[#This Row],[LTP]]*MIS[[#This Row],[OrderQuantity]]</f>
        <v>116287.50000000001</v>
      </c>
      <c r="AG5343">
        <f>IF(MIS[[#This Row],[OrderSide]]="SELL",MIS[[#This Row],[VALUE]]-MIS[[#This Row],[LIVE_VALUE]],MIS[[#This Row],[LIVE_VALUE]]-MIS[[#This Row],[VALUE]])</f>
        <v>-9476.2499999999854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NIFTY2552225000PE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  <c r="AL5343" t="str">
        <f>MIS[[#This Row],[Broker]]</f>
        <v>MO</v>
      </c>
      <c r="AM5343" t="str">
        <f>MIS[[#This Row],[ClientID]]</f>
        <v>SHSS083</v>
      </c>
    </row>
    <row r="5344" spans="1:39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155.05000000000001</v>
      </c>
      <c r="AE5344">
        <f>MIS[[#This Row],[OrderAverageTradedPrice]]*MIS[[#This Row],[OrderQuantity]]</f>
        <v>50268.75</v>
      </c>
      <c r="AF5344">
        <f>MIS[[#This Row],[LTP]]*MIS[[#This Row],[OrderQuantity]]</f>
        <v>46515</v>
      </c>
      <c r="AG5344">
        <f>IF(MIS[[#This Row],[OrderSide]]="SELL",MIS[[#This Row],[VALUE]]-MIS[[#This Row],[LIVE_VALUE]],MIS[[#This Row],[LIVE_VALUE]]-MIS[[#This Row],[VALUE]])</f>
        <v>-3753.75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NIFTY2552225000PE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  <c r="AL5344" t="str">
        <f>MIS[[#This Row],[Broker]]</f>
        <v>TGL</v>
      </c>
      <c r="AM5344" t="str">
        <f>MIS[[#This Row],[ClientID]]</f>
        <v>TGL05</v>
      </c>
    </row>
    <row r="5345" spans="1:39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155.05000000000001</v>
      </c>
      <c r="AE5345">
        <f>MIS[[#This Row],[OrderAverageTradedPrice]]*MIS[[#This Row],[OrderQuantity]]</f>
        <v>214102.4999999991</v>
      </c>
      <c r="AF5345">
        <f>MIS[[#This Row],[LTP]]*MIS[[#This Row],[OrderQuantity]]</f>
        <v>197688.75</v>
      </c>
      <c r="AG5345">
        <f>IF(MIS[[#This Row],[OrderSide]]="SELL",MIS[[#This Row],[VALUE]]-MIS[[#This Row],[LIVE_VALUE]],MIS[[#This Row],[LIVE_VALUE]]-MIS[[#This Row],[VALUE]])</f>
        <v>-16413.749999999098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NIFTY2552225000PE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  <c r="AL5345" t="str">
        <f>MIS[[#This Row],[Broker]]</f>
        <v>XTS</v>
      </c>
      <c r="AM5345" t="str">
        <f>MIS[[#This Row],[ClientID]]</f>
        <v>FIXAKE0000</v>
      </c>
    </row>
    <row r="5346" spans="1:39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155.05000000000001</v>
      </c>
      <c r="AE5346">
        <f>MIS[[#This Row],[OrderAverageTradedPrice]]*MIS[[#This Row],[OrderQuantity]]</f>
        <v>11898.75</v>
      </c>
      <c r="AF5346">
        <f>MIS[[#This Row],[LTP]]*MIS[[#This Row],[OrderQuantity]]</f>
        <v>11628.75</v>
      </c>
      <c r="AG5346">
        <f>IF(MIS[[#This Row],[OrderSide]]="SELL",MIS[[#This Row],[VALUE]]-MIS[[#This Row],[LIVE_VALUE]],MIS[[#This Row],[LIVE_VALUE]]-MIS[[#This Row],[VALUE]])</f>
        <v>270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6" t="str">
        <f>MIS[[#This Row],[TRADING SYMBOL]]</f>
        <v>NIFTY2552225000PE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LONGSHORT</v>
      </c>
      <c r="AL5346" t="str">
        <f>MIS[[#This Row],[Broker]]</f>
        <v>AR</v>
      </c>
      <c r="AM5346" t="str">
        <f>MIS[[#This Row],[ClientID]]</f>
        <v>JPF1A206</v>
      </c>
    </row>
    <row r="5347" spans="1:39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155.05000000000001</v>
      </c>
      <c r="AE5347">
        <f>MIS[[#This Row],[OrderAverageTradedPrice]]*MIS[[#This Row],[OrderQuantity]]</f>
        <v>202672.49999999904</v>
      </c>
      <c r="AF5347">
        <f>MIS[[#This Row],[LTP]]*MIS[[#This Row],[OrderQuantity]]</f>
        <v>197688.75</v>
      </c>
      <c r="AG5347">
        <f>IF(MIS[[#This Row],[OrderSide]]="SELL",MIS[[#This Row],[VALUE]]-MIS[[#This Row],[LIVE_VALUE]],MIS[[#This Row],[LIVE_VALUE]]-MIS[[#This Row],[VALUE]])</f>
        <v>4983.7499999990396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7" t="str">
        <f>MIS[[#This Row],[TRADING SYMBOL]]</f>
        <v>NIFTY2552225000PE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LONGSHORT</v>
      </c>
      <c r="AL5347" t="str">
        <f>MIS[[#This Row],[Broker]]</f>
        <v>AR</v>
      </c>
      <c r="AM5347" t="str">
        <f>MIS[[#This Row],[ClientID]]</f>
        <v>JPF1A207</v>
      </c>
    </row>
    <row r="5348" spans="1:39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155.05000000000001</v>
      </c>
      <c r="AE5348">
        <f>MIS[[#This Row],[OrderAverageTradedPrice]]*MIS[[#This Row],[OrderQuantity]]</f>
        <v>95073.75</v>
      </c>
      <c r="AF5348">
        <f>MIS[[#This Row],[LTP]]*MIS[[#This Row],[OrderQuantity]]</f>
        <v>93030</v>
      </c>
      <c r="AG5348">
        <f>IF(MIS[[#This Row],[OrderSide]]="SELL",MIS[[#This Row],[VALUE]]-MIS[[#This Row],[LIVE_VALUE]],MIS[[#This Row],[LIVE_VALUE]]-MIS[[#This Row],[VALUE]])</f>
        <v>2043.75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8" t="str">
        <f>MIS[[#This Row],[TRADING SYMBOL]]</f>
        <v>NIFTY2552225000PE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LONGSHORT</v>
      </c>
      <c r="AL5348" t="str">
        <f>MIS[[#This Row],[Broker]]</f>
        <v>AR</v>
      </c>
      <c r="AM5348" t="str">
        <f>MIS[[#This Row],[ClientID]]</f>
        <v>JPF1A235</v>
      </c>
    </row>
    <row r="5349" spans="1:39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155.05000000000001</v>
      </c>
      <c r="AE5349">
        <f>MIS[[#This Row],[OrderAverageTradedPrice]]*MIS[[#This Row],[OrderQuantity]]</f>
        <v>59598.75</v>
      </c>
      <c r="AF5349">
        <f>MIS[[#This Row],[LTP]]*MIS[[#This Row],[OrderQuantity]]</f>
        <v>58143.750000000007</v>
      </c>
      <c r="AG5349">
        <f>IF(MIS[[#This Row],[OrderSide]]="SELL",MIS[[#This Row],[VALUE]]-MIS[[#This Row],[LIVE_VALUE]],MIS[[#This Row],[LIVE_VALUE]]-MIS[[#This Row],[VALUE]])</f>
        <v>1454.9999999999927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9" t="str">
        <f>MIS[[#This Row],[TRADING SYMBOL]]</f>
        <v>NIFTY2552225000PE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LONGSHORT</v>
      </c>
      <c r="AL5349" t="str">
        <f>MIS[[#This Row],[Broker]]</f>
        <v>AR</v>
      </c>
      <c r="AM5349" t="str">
        <f>MIS[[#This Row],[ClientID]]</f>
        <v>JPF1D108</v>
      </c>
    </row>
    <row r="5350" spans="1:39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155.05000000000001</v>
      </c>
      <c r="AE5350">
        <f>MIS[[#This Row],[OrderAverageTradedPrice]]*MIS[[#This Row],[OrderQuantity]]</f>
        <v>47685</v>
      </c>
      <c r="AF5350">
        <f>MIS[[#This Row],[LTP]]*MIS[[#This Row],[OrderQuantity]]</f>
        <v>46515</v>
      </c>
      <c r="AG5350">
        <f>IF(MIS[[#This Row],[OrderSide]]="SELL",MIS[[#This Row],[VALUE]]-MIS[[#This Row],[LIVE_VALUE]],MIS[[#This Row],[LIVE_VALUE]]-MIS[[#This Row],[VALUE]])</f>
        <v>1170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0" t="str">
        <f>MIS[[#This Row],[TRADING SYMBOL]]</f>
        <v>NIFTY2552225000PE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LONGSHORT</v>
      </c>
      <c r="AL5350" t="str">
        <f>MIS[[#This Row],[Broker]]</f>
        <v>AR</v>
      </c>
      <c r="AM5350" t="str">
        <f>MIS[[#This Row],[ClientID]]</f>
        <v>JPF1N117</v>
      </c>
    </row>
    <row r="5351" spans="1:39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155.05000000000001</v>
      </c>
      <c r="AE5351">
        <f>MIS[[#This Row],[OrderAverageTradedPrice]]*MIS[[#This Row],[OrderQuantity]]</f>
        <v>11898.75</v>
      </c>
      <c r="AF5351">
        <f>MIS[[#This Row],[LTP]]*MIS[[#This Row],[OrderQuantity]]</f>
        <v>11628.75</v>
      </c>
      <c r="AG5351">
        <f>IF(MIS[[#This Row],[OrderSide]]="SELL",MIS[[#This Row],[VALUE]]-MIS[[#This Row],[LIVE_VALUE]],MIS[[#This Row],[LIVE_VALUE]]-MIS[[#This Row],[VALUE]])</f>
        <v>270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1" t="str">
        <f>MIS[[#This Row],[TRADING SYMBOL]]</f>
        <v>NIFTY2552225000PE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LONGSHORT</v>
      </c>
      <c r="AL5351" t="str">
        <f>MIS[[#This Row],[Broker]]</f>
        <v>AR</v>
      </c>
      <c r="AM5351" t="str">
        <f>MIS[[#This Row],[ClientID]]</f>
        <v>JPF1N180</v>
      </c>
    </row>
    <row r="5352" spans="1:39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155.05000000000001</v>
      </c>
      <c r="AE5352">
        <f>MIS[[#This Row],[OrderAverageTradedPrice]]*MIS[[#This Row],[OrderQuantity]]</f>
        <v>35685</v>
      </c>
      <c r="AF5352">
        <f>MIS[[#This Row],[LTP]]*MIS[[#This Row],[OrderQuantity]]</f>
        <v>34886.25</v>
      </c>
      <c r="AG5352">
        <f>IF(MIS[[#This Row],[OrderSide]]="SELL",MIS[[#This Row],[VALUE]]-MIS[[#This Row],[LIVE_VALUE]],MIS[[#This Row],[LIVE_VALUE]]-MIS[[#This Row],[VALUE]])</f>
        <v>798.75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2" t="str">
        <f>MIS[[#This Row],[TRADING SYMBOL]]</f>
        <v>NIFTY2552225000PE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LONGSHORT</v>
      </c>
      <c r="AL5352" t="str">
        <f>MIS[[#This Row],[Broker]]</f>
        <v>AR</v>
      </c>
      <c r="AM5352" t="str">
        <f>MIS[[#This Row],[ClientID]]</f>
        <v>JPF1R123</v>
      </c>
    </row>
    <row r="5353" spans="1:39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155.05000000000001</v>
      </c>
      <c r="AE5353">
        <f>MIS[[#This Row],[OrderAverageTradedPrice]]*MIS[[#This Row],[OrderQuantity]]</f>
        <v>23827.5</v>
      </c>
      <c r="AF5353">
        <f>MIS[[#This Row],[LTP]]*MIS[[#This Row],[OrderQuantity]]</f>
        <v>23257.5</v>
      </c>
      <c r="AG5353">
        <f>IF(MIS[[#This Row],[OrderSide]]="SELL",MIS[[#This Row],[VALUE]]-MIS[[#This Row],[LIVE_VALUE]],MIS[[#This Row],[LIVE_VALUE]]-MIS[[#This Row],[VALUE]])</f>
        <v>570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3" t="str">
        <f>MIS[[#This Row],[TRADING SYMBOL]]</f>
        <v>NIFTY2552225000PE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LONGSHORT</v>
      </c>
      <c r="AL5353" t="str">
        <f>MIS[[#This Row],[Broker]]</f>
        <v>AR</v>
      </c>
      <c r="AM5353" t="str">
        <f>MIS[[#This Row],[ClientID]]</f>
        <v>JPF1R193</v>
      </c>
    </row>
    <row r="5354" spans="1:39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155.05000000000001</v>
      </c>
      <c r="AE5354">
        <f>MIS[[#This Row],[OrderAverageTradedPrice]]*MIS[[#This Row],[OrderQuantity]]</f>
        <v>47606.25</v>
      </c>
      <c r="AF5354">
        <f>MIS[[#This Row],[LTP]]*MIS[[#This Row],[OrderQuantity]]</f>
        <v>46515</v>
      </c>
      <c r="AG5354">
        <f>IF(MIS[[#This Row],[OrderSide]]="SELL",MIS[[#This Row],[VALUE]]-MIS[[#This Row],[LIVE_VALUE]],MIS[[#This Row],[LIVE_VALUE]]-MIS[[#This Row],[VALUE]])</f>
        <v>1091.25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4" t="str">
        <f>MIS[[#This Row],[TRADING SYMBOL]]</f>
        <v>NIFTY2552225000PE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LONGSHORT</v>
      </c>
      <c r="AL5354" t="str">
        <f>MIS[[#This Row],[Broker]]</f>
        <v>AR</v>
      </c>
      <c r="AM5354" t="str">
        <f>MIS[[#This Row],[ClientID]]</f>
        <v>JPF1R202</v>
      </c>
    </row>
    <row r="5355" spans="1:39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155.05000000000001</v>
      </c>
      <c r="AE5355">
        <f>MIS[[#This Row],[OrderAverageTradedPrice]]*MIS[[#This Row],[OrderQuantity]]</f>
        <v>23838.75</v>
      </c>
      <c r="AF5355">
        <f>MIS[[#This Row],[LTP]]*MIS[[#This Row],[OrderQuantity]]</f>
        <v>23257.5</v>
      </c>
      <c r="AG5355">
        <f>IF(MIS[[#This Row],[OrderSide]]="SELL",MIS[[#This Row],[VALUE]]-MIS[[#This Row],[LIVE_VALUE]],MIS[[#This Row],[LIVE_VALUE]]-MIS[[#This Row],[VALUE]])</f>
        <v>581.25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5" t="str">
        <f>MIS[[#This Row],[TRADING SYMBOL]]</f>
        <v>NIFTY2552225000PE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LONGSHORT</v>
      </c>
      <c r="AL5355" t="str">
        <f>MIS[[#This Row],[Broker]]</f>
        <v>AR</v>
      </c>
      <c r="AM5355" t="str">
        <f>MIS[[#This Row],[ClientID]]</f>
        <v>JPF1S152</v>
      </c>
    </row>
    <row r="5356" spans="1:39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155.05000000000001</v>
      </c>
      <c r="AE5356">
        <f>MIS[[#This Row],[OrderAverageTradedPrice]]*MIS[[#This Row],[OrderQuantity]]</f>
        <v>11891.25</v>
      </c>
      <c r="AF5356">
        <f>MIS[[#This Row],[LTP]]*MIS[[#This Row],[OrderQuantity]]</f>
        <v>11628.75</v>
      </c>
      <c r="AG5356">
        <f>IF(MIS[[#This Row],[OrderSide]]="SELL",MIS[[#This Row],[VALUE]]-MIS[[#This Row],[LIVE_VALUE]],MIS[[#This Row],[LIVE_VALUE]]-MIS[[#This Row],[VALUE]])</f>
        <v>262.5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6" t="str">
        <f>MIS[[#This Row],[TRADING SYMBOL]]</f>
        <v>NIFTY2552225000PE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LONGSHORT</v>
      </c>
      <c r="AL5356" t="str">
        <f>MIS[[#This Row],[Broker]]</f>
        <v>AR</v>
      </c>
      <c r="AM5356" t="str">
        <f>MIS[[#This Row],[ClientID]]</f>
        <v>JPF1S217</v>
      </c>
    </row>
    <row r="5357" spans="1:39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155.05000000000001</v>
      </c>
      <c r="AE5357">
        <f>MIS[[#This Row],[OrderAverageTradedPrice]]*MIS[[#This Row],[OrderQuantity]]</f>
        <v>35797.5</v>
      </c>
      <c r="AF5357">
        <f>MIS[[#This Row],[LTP]]*MIS[[#This Row],[OrderQuantity]]</f>
        <v>34886.25</v>
      </c>
      <c r="AG5357">
        <f>IF(MIS[[#This Row],[OrderSide]]="SELL",MIS[[#This Row],[VALUE]]-MIS[[#This Row],[LIVE_VALUE]],MIS[[#This Row],[LIVE_VALUE]]-MIS[[#This Row],[VALUE]])</f>
        <v>911.25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7" t="str">
        <f>MIS[[#This Row],[TRADING SYMBOL]]</f>
        <v>NIFTY2552225000PE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LONGSHORT</v>
      </c>
      <c r="AL5357" t="str">
        <f>MIS[[#This Row],[Broker]]</f>
        <v>AR</v>
      </c>
      <c r="AM5357" t="str">
        <f>MIS[[#This Row],[ClientID]]</f>
        <v>JPS7A101</v>
      </c>
    </row>
    <row r="5358" spans="1:39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155.05000000000001</v>
      </c>
      <c r="AE5358">
        <f>MIS[[#This Row],[OrderAverageTradedPrice]]*MIS[[#This Row],[OrderQuantity]]</f>
        <v>11902.5</v>
      </c>
      <c r="AF5358">
        <f>MIS[[#This Row],[LTP]]*MIS[[#This Row],[OrderQuantity]]</f>
        <v>11628.75</v>
      </c>
      <c r="AG5358">
        <f>IF(MIS[[#This Row],[OrderSide]]="SELL",MIS[[#This Row],[VALUE]]-MIS[[#This Row],[LIVE_VALUE]],MIS[[#This Row],[LIVE_VALUE]]-MIS[[#This Row],[VALUE]])</f>
        <v>273.75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8" t="str">
        <f>MIS[[#This Row],[TRADING SYMBOL]]</f>
        <v>NIFTY2552225000PE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LONGSHORT</v>
      </c>
      <c r="AL5358" t="str">
        <f>MIS[[#This Row],[Broker]]</f>
        <v>AR</v>
      </c>
      <c r="AM5358" t="str">
        <f>MIS[[#This Row],[ClientID]]</f>
        <v>JPS7N102</v>
      </c>
    </row>
    <row r="5359" spans="1:39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155.05000000000001</v>
      </c>
      <c r="AE5359">
        <f>MIS[[#This Row],[OrderAverageTradedPrice]]*MIS[[#This Row],[OrderQuantity]]</f>
        <v>47685</v>
      </c>
      <c r="AF5359">
        <f>MIS[[#This Row],[LTP]]*MIS[[#This Row],[OrderQuantity]]</f>
        <v>46515</v>
      </c>
      <c r="AG5359">
        <f>IF(MIS[[#This Row],[OrderSide]]="SELL",MIS[[#This Row],[VALUE]]-MIS[[#This Row],[LIVE_VALUE]],MIS[[#This Row],[LIVE_VALUE]]-MIS[[#This Row],[VALUE]])</f>
        <v>1170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9" t="str">
        <f>MIS[[#This Row],[TRADING SYMBOL]]</f>
        <v>NIFTY2552225000PE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LONGSHORT</v>
      </c>
      <c r="AL5359" t="str">
        <f>MIS[[#This Row],[Broker]]</f>
        <v>CHOICE</v>
      </c>
      <c r="AM5359" t="str">
        <f>MIS[[#This Row],[ClientID]]</f>
        <v>D600</v>
      </c>
    </row>
    <row r="5360" spans="1:39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155.05000000000001</v>
      </c>
      <c r="AE5360">
        <f>MIS[[#This Row],[OrderAverageTradedPrice]]*MIS[[#This Row],[OrderQuantity]]</f>
        <v>71561.25</v>
      </c>
      <c r="AF5360">
        <f>MIS[[#This Row],[LTP]]*MIS[[#This Row],[OrderQuantity]]</f>
        <v>69772.5</v>
      </c>
      <c r="AG5360">
        <f>IF(MIS[[#This Row],[OrderSide]]="SELL",MIS[[#This Row],[VALUE]]-MIS[[#This Row],[LIVE_VALUE]],MIS[[#This Row],[LIVE_VALUE]]-MIS[[#This Row],[VALUE]])</f>
        <v>1788.75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0" t="str">
        <f>MIS[[#This Row],[TRADING SYMBOL]]</f>
        <v>NIFTY2552225000PE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LONGSHORT</v>
      </c>
      <c r="AL5360" t="str">
        <f>MIS[[#This Row],[Broker]]</f>
        <v>AR</v>
      </c>
      <c r="AM5360" t="str">
        <f>MIS[[#This Row],[ClientID]]</f>
        <v>GDLP1S332</v>
      </c>
    </row>
    <row r="5361" spans="1:39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155.05000000000001</v>
      </c>
      <c r="AE5361">
        <f>MIS[[#This Row],[OrderAverageTradedPrice]]*MIS[[#This Row],[OrderQuantity]]</f>
        <v>47415</v>
      </c>
      <c r="AF5361">
        <f>MIS[[#This Row],[LTP]]*MIS[[#This Row],[OrderQuantity]]</f>
        <v>46515</v>
      </c>
      <c r="AG5361">
        <f>IF(MIS[[#This Row],[OrderSide]]="SELL",MIS[[#This Row],[VALUE]]-MIS[[#This Row],[LIVE_VALUE]],MIS[[#This Row],[LIVE_VALUE]]-MIS[[#This Row],[VALUE]])</f>
        <v>900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1" t="str">
        <f>MIS[[#This Row],[TRADING SYMBOL]]</f>
        <v>NIFTY2552225000PE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LONGSHORT</v>
      </c>
      <c r="AL5361" t="str">
        <f>MIS[[#This Row],[Broker]]</f>
        <v>AR</v>
      </c>
      <c r="AM5361" t="str">
        <f>MIS[[#This Row],[ClientID]]</f>
        <v>JPF1A195</v>
      </c>
    </row>
    <row r="5362" spans="1:39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155.05000000000001</v>
      </c>
      <c r="AE5362">
        <f>MIS[[#This Row],[OrderAverageTradedPrice]]*MIS[[#This Row],[OrderQuantity]]</f>
        <v>106826.24999999993</v>
      </c>
      <c r="AF5362">
        <f>MIS[[#This Row],[LTP]]*MIS[[#This Row],[OrderQuantity]]</f>
        <v>104658.75000000001</v>
      </c>
      <c r="AG5362">
        <f>IF(MIS[[#This Row],[OrderSide]]="SELL",MIS[[#This Row],[VALUE]]-MIS[[#This Row],[LIVE_VALUE]],MIS[[#This Row],[LIVE_VALUE]]-MIS[[#This Row],[VALUE]])</f>
        <v>2167.4999999999127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2" t="str">
        <f>MIS[[#This Row],[TRADING SYMBOL]]</f>
        <v>NIFTY2552225000PE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LONGSHORT</v>
      </c>
      <c r="AL5362" t="str">
        <f>MIS[[#This Row],[Broker]]</f>
        <v>AR</v>
      </c>
      <c r="AM5362" t="str">
        <f>MIS[[#This Row],[ClientID]]</f>
        <v>JPF1A197</v>
      </c>
    </row>
    <row r="5363" spans="1:39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155.05000000000001</v>
      </c>
      <c r="AE5363">
        <f>MIS[[#This Row],[OrderAverageTradedPrice]]*MIS[[#This Row],[OrderQuantity]]</f>
        <v>35602.499999999927</v>
      </c>
      <c r="AF5363">
        <f>MIS[[#This Row],[LTP]]*MIS[[#This Row],[OrderQuantity]]</f>
        <v>34886.25</v>
      </c>
      <c r="AG5363">
        <f>IF(MIS[[#This Row],[OrderSide]]="SELL",MIS[[#This Row],[VALUE]]-MIS[[#This Row],[LIVE_VALUE]],MIS[[#This Row],[LIVE_VALUE]]-MIS[[#This Row],[VALUE]])</f>
        <v>716.24999999992724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3" t="str">
        <f>MIS[[#This Row],[TRADING SYMBOL]]</f>
        <v>NIFTY2552225000PE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LONGSHORT</v>
      </c>
      <c r="AL5363" t="str">
        <f>MIS[[#This Row],[Broker]]</f>
        <v>AR</v>
      </c>
      <c r="AM5363" t="str">
        <f>MIS[[#This Row],[ClientID]]</f>
        <v>JPF1A229</v>
      </c>
    </row>
    <row r="5364" spans="1:39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155.05000000000001</v>
      </c>
      <c r="AE5364">
        <f>MIS[[#This Row],[OrderAverageTradedPrice]]*MIS[[#This Row],[OrderQuantity]]</f>
        <v>11925</v>
      </c>
      <c r="AF5364">
        <f>MIS[[#This Row],[LTP]]*MIS[[#This Row],[OrderQuantity]]</f>
        <v>11628.75</v>
      </c>
      <c r="AG5364">
        <f>IF(MIS[[#This Row],[OrderSide]]="SELL",MIS[[#This Row],[VALUE]]-MIS[[#This Row],[LIVE_VALUE]],MIS[[#This Row],[LIVE_VALUE]]-MIS[[#This Row],[VALUE]])</f>
        <v>296.25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4" t="str">
        <f>MIS[[#This Row],[TRADING SYMBOL]]</f>
        <v>NIFTY2552225000PE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LONGSHORT</v>
      </c>
      <c r="AL5364" t="str">
        <f>MIS[[#This Row],[Broker]]</f>
        <v>AR</v>
      </c>
      <c r="AM5364" t="str">
        <f>MIS[[#This Row],[ClientID]]</f>
        <v>JPF1D166</v>
      </c>
    </row>
    <row r="5365" spans="1:39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155.05000000000001</v>
      </c>
      <c r="AE5365">
        <f>MIS[[#This Row],[OrderAverageTradedPrice]]*MIS[[#This Row],[OrderQuantity]]</f>
        <v>11876.25</v>
      </c>
      <c r="AF5365">
        <f>MIS[[#This Row],[LTP]]*MIS[[#This Row],[OrderQuantity]]</f>
        <v>11628.75</v>
      </c>
      <c r="AG5365">
        <f>IF(MIS[[#This Row],[OrderSide]]="SELL",MIS[[#This Row],[VALUE]]-MIS[[#This Row],[LIVE_VALUE]],MIS[[#This Row],[LIVE_VALUE]]-MIS[[#This Row],[VALUE]])</f>
        <v>247.5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5" t="str">
        <f>MIS[[#This Row],[TRADING SYMBOL]]</f>
        <v>NIFTY2552225000PE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LONGSHORT</v>
      </c>
      <c r="AL5365" t="str">
        <f>MIS[[#This Row],[Broker]]</f>
        <v>AR</v>
      </c>
      <c r="AM5365" t="str">
        <f>MIS[[#This Row],[ClientID]]</f>
        <v>JPF1J101</v>
      </c>
    </row>
    <row r="5366" spans="1:39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155.05000000000001</v>
      </c>
      <c r="AE5366">
        <f>MIS[[#This Row],[OrderAverageTradedPrice]]*MIS[[#This Row],[OrderQuantity]]</f>
        <v>107358.75000000001</v>
      </c>
      <c r="AF5366">
        <f>MIS[[#This Row],[LTP]]*MIS[[#This Row],[OrderQuantity]]</f>
        <v>104658.75000000001</v>
      </c>
      <c r="AG5366">
        <f>IF(MIS[[#This Row],[OrderSide]]="SELL",MIS[[#This Row],[VALUE]]-MIS[[#This Row],[LIVE_VALUE]],MIS[[#This Row],[LIVE_VALUE]]-MIS[[#This Row],[VALUE]])</f>
        <v>2700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6" t="str">
        <f>MIS[[#This Row],[TRADING SYMBOL]]</f>
        <v>NIFTY2552225000PE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LONGSHORT</v>
      </c>
      <c r="AL5366" t="str">
        <f>MIS[[#This Row],[Broker]]</f>
        <v>AR</v>
      </c>
      <c r="AM5366" t="str">
        <f>MIS[[#This Row],[ClientID]]</f>
        <v>JPF1K110</v>
      </c>
    </row>
    <row r="5367" spans="1:39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155.05000000000001</v>
      </c>
      <c r="AE5367">
        <f>MIS[[#This Row],[OrderAverageTradedPrice]]*MIS[[#This Row],[OrderQuantity]]</f>
        <v>11876.25</v>
      </c>
      <c r="AF5367">
        <f>MIS[[#This Row],[LTP]]*MIS[[#This Row],[OrderQuantity]]</f>
        <v>11628.75</v>
      </c>
      <c r="AG5367">
        <f>IF(MIS[[#This Row],[OrderSide]]="SELL",MIS[[#This Row],[VALUE]]-MIS[[#This Row],[LIVE_VALUE]],MIS[[#This Row],[LIVE_VALUE]]-MIS[[#This Row],[VALUE]])</f>
        <v>247.5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7" t="str">
        <f>MIS[[#This Row],[TRADING SYMBOL]]</f>
        <v>NIFTY2552225000PE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LONGSHORT</v>
      </c>
      <c r="AL5367" t="str">
        <f>MIS[[#This Row],[Broker]]</f>
        <v>AR</v>
      </c>
      <c r="AM5367" t="str">
        <f>MIS[[#This Row],[ClientID]]</f>
        <v>JPF1L102</v>
      </c>
    </row>
    <row r="5368" spans="1:39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155.05000000000001</v>
      </c>
      <c r="AE5368">
        <f>MIS[[#This Row],[OrderAverageTradedPrice]]*MIS[[#This Row],[OrderQuantity]]</f>
        <v>11928.75</v>
      </c>
      <c r="AF5368">
        <f>MIS[[#This Row],[LTP]]*MIS[[#This Row],[OrderQuantity]]</f>
        <v>11628.75</v>
      </c>
      <c r="AG5368">
        <f>IF(MIS[[#This Row],[OrderSide]]="SELL",MIS[[#This Row],[VALUE]]-MIS[[#This Row],[LIVE_VALUE]],MIS[[#This Row],[LIVE_VALUE]]-MIS[[#This Row],[VALUE]])</f>
        <v>300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8" t="str">
        <f>MIS[[#This Row],[TRADING SYMBOL]]</f>
        <v>NIFTY2552225000PE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LONGSHORT</v>
      </c>
      <c r="AL5368" t="str">
        <f>MIS[[#This Row],[Broker]]</f>
        <v>AR</v>
      </c>
      <c r="AM5368" t="str">
        <f>MIS[[#This Row],[ClientID]]</f>
        <v>JPF1M106</v>
      </c>
    </row>
    <row r="5369" spans="1:39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155.05000000000001</v>
      </c>
      <c r="AE5369">
        <f>MIS[[#This Row],[OrderAverageTradedPrice]]*MIS[[#This Row],[OrderQuantity]]</f>
        <v>59351.250000000007</v>
      </c>
      <c r="AF5369">
        <f>MIS[[#This Row],[LTP]]*MIS[[#This Row],[OrderQuantity]]</f>
        <v>58143.750000000007</v>
      </c>
      <c r="AG5369">
        <f>IF(MIS[[#This Row],[OrderSide]]="SELL",MIS[[#This Row],[VALUE]]-MIS[[#This Row],[LIVE_VALUE]],MIS[[#This Row],[LIVE_VALUE]]-MIS[[#This Row],[VALUE]])</f>
        <v>1207.5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9" t="str">
        <f>MIS[[#This Row],[TRADING SYMBOL]]</f>
        <v>NIFTY2552225000PE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LONGSHORT</v>
      </c>
      <c r="AL5369" t="str">
        <f>MIS[[#This Row],[Broker]]</f>
        <v>AR</v>
      </c>
      <c r="AM5369" t="str">
        <f>MIS[[#This Row],[ClientID]]</f>
        <v>JPF1M176</v>
      </c>
    </row>
    <row r="5370" spans="1:39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155.05000000000001</v>
      </c>
      <c r="AE5370">
        <f>MIS[[#This Row],[OrderAverageTradedPrice]]*MIS[[#This Row],[OrderQuantity]]</f>
        <v>47505</v>
      </c>
      <c r="AF5370">
        <f>MIS[[#This Row],[LTP]]*MIS[[#This Row],[OrderQuantity]]</f>
        <v>46515</v>
      </c>
      <c r="AG5370">
        <f>IF(MIS[[#This Row],[OrderSide]]="SELL",MIS[[#This Row],[VALUE]]-MIS[[#This Row],[LIVE_VALUE]],MIS[[#This Row],[LIVE_VALUE]]-MIS[[#This Row],[VALUE]])</f>
        <v>990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0" t="str">
        <f>MIS[[#This Row],[TRADING SYMBOL]]</f>
        <v>NIFTY2552225000PE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LONGSHORT</v>
      </c>
      <c r="AL5370" t="str">
        <f>MIS[[#This Row],[Broker]]</f>
        <v>AR</v>
      </c>
      <c r="AM5370" t="str">
        <f>MIS[[#This Row],[ClientID]]</f>
        <v>JPF1N112</v>
      </c>
    </row>
    <row r="5371" spans="1:39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155.05000000000001</v>
      </c>
      <c r="AE5371">
        <f>MIS[[#This Row],[OrderAverageTradedPrice]]*MIS[[#This Row],[OrderQuantity]]</f>
        <v>23850</v>
      </c>
      <c r="AF5371">
        <f>MIS[[#This Row],[LTP]]*MIS[[#This Row],[OrderQuantity]]</f>
        <v>23257.5</v>
      </c>
      <c r="AG5371">
        <f>IF(MIS[[#This Row],[OrderSide]]="SELL",MIS[[#This Row],[VALUE]]-MIS[[#This Row],[LIVE_VALUE]],MIS[[#This Row],[LIVE_VALUE]]-MIS[[#This Row],[VALUE]])</f>
        <v>592.5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1" t="str">
        <f>MIS[[#This Row],[TRADING SYMBOL]]</f>
        <v>NIFTY2552225000PE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LONGSHORT</v>
      </c>
      <c r="AL5371" t="str">
        <f>MIS[[#This Row],[Broker]]</f>
        <v>AR</v>
      </c>
      <c r="AM5371" t="str">
        <f>MIS[[#This Row],[ClientID]]</f>
        <v>JPF1N171</v>
      </c>
    </row>
    <row r="5372" spans="1:39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155.05000000000001</v>
      </c>
      <c r="AE5372">
        <f>MIS[[#This Row],[OrderAverageTradedPrice]]*MIS[[#This Row],[OrderQuantity]]</f>
        <v>119220</v>
      </c>
      <c r="AF5372">
        <f>MIS[[#This Row],[LTP]]*MIS[[#This Row],[OrderQuantity]]</f>
        <v>116287.50000000001</v>
      </c>
      <c r="AG5372">
        <f>IF(MIS[[#This Row],[OrderSide]]="SELL",MIS[[#This Row],[VALUE]]-MIS[[#This Row],[LIVE_VALUE]],MIS[[#This Row],[LIVE_VALUE]]-MIS[[#This Row],[VALUE]])</f>
        <v>2932.4999999999854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2" t="str">
        <f>MIS[[#This Row],[TRADING SYMBOL]]</f>
        <v>NIFTY2552225000PE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LONGSHORT</v>
      </c>
      <c r="AL5372" t="str">
        <f>MIS[[#This Row],[Broker]]</f>
        <v>AR</v>
      </c>
      <c r="AM5372" t="str">
        <f>MIS[[#This Row],[ClientID]]</f>
        <v>JPF1N172</v>
      </c>
    </row>
    <row r="5373" spans="1:39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155.05000000000001</v>
      </c>
      <c r="AE5373">
        <f>MIS[[#This Row],[OrderAverageTradedPrice]]*MIS[[#This Row],[OrderQuantity]]</f>
        <v>11853.75</v>
      </c>
      <c r="AF5373">
        <f>MIS[[#This Row],[LTP]]*MIS[[#This Row],[OrderQuantity]]</f>
        <v>11628.75</v>
      </c>
      <c r="AG5373">
        <f>IF(MIS[[#This Row],[OrderSide]]="SELL",MIS[[#This Row],[VALUE]]-MIS[[#This Row],[LIVE_VALUE]],MIS[[#This Row],[LIVE_VALUE]]-MIS[[#This Row],[VALUE]])</f>
        <v>225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3" t="str">
        <f>MIS[[#This Row],[TRADING SYMBOL]]</f>
        <v>NIFTY2552225000PE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LONGSHORT</v>
      </c>
      <c r="AL5373" t="str">
        <f>MIS[[#This Row],[Broker]]</f>
        <v>AR</v>
      </c>
      <c r="AM5373" t="str">
        <f>MIS[[#This Row],[ClientID]]</f>
        <v>JPF1O151</v>
      </c>
    </row>
    <row r="5374" spans="1:39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155.05000000000001</v>
      </c>
      <c r="AE5374">
        <f>MIS[[#This Row],[OrderAverageTradedPrice]]*MIS[[#This Row],[OrderQuantity]]</f>
        <v>11872.5</v>
      </c>
      <c r="AF5374">
        <f>MIS[[#This Row],[LTP]]*MIS[[#This Row],[OrderQuantity]]</f>
        <v>11628.75</v>
      </c>
      <c r="AG5374">
        <f>IF(MIS[[#This Row],[OrderSide]]="SELL",MIS[[#This Row],[VALUE]]-MIS[[#This Row],[LIVE_VALUE]],MIS[[#This Row],[LIVE_VALUE]]-MIS[[#This Row],[VALUE]])</f>
        <v>243.75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4" t="str">
        <f>MIS[[#This Row],[TRADING SYMBOL]]</f>
        <v>NIFTY2552225000PE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LONGSHORT</v>
      </c>
      <c r="AL5374" t="str">
        <f>MIS[[#This Row],[Broker]]</f>
        <v>AR</v>
      </c>
      <c r="AM5374" t="str">
        <f>MIS[[#This Row],[ClientID]]</f>
        <v>JPF1R134</v>
      </c>
    </row>
    <row r="5375" spans="1:39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155.05000000000001</v>
      </c>
      <c r="AE5375">
        <f>MIS[[#This Row],[OrderAverageTradedPrice]]*MIS[[#This Row],[OrderQuantity]]</f>
        <v>95227.5</v>
      </c>
      <c r="AF5375">
        <f>MIS[[#This Row],[LTP]]*MIS[[#This Row],[OrderQuantity]]</f>
        <v>93030</v>
      </c>
      <c r="AG5375">
        <f>IF(MIS[[#This Row],[OrderSide]]="SELL",MIS[[#This Row],[VALUE]]-MIS[[#This Row],[LIVE_VALUE]],MIS[[#This Row],[LIVE_VALUE]]-MIS[[#This Row],[VALUE]])</f>
        <v>2197.5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5" t="str">
        <f>MIS[[#This Row],[TRADING SYMBOL]]</f>
        <v>NIFTY2552225000PE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LONGSHORT</v>
      </c>
      <c r="AL5375" t="str">
        <f>MIS[[#This Row],[Broker]]</f>
        <v>AR</v>
      </c>
      <c r="AM5375" t="str">
        <f>MIS[[#This Row],[ClientID]]</f>
        <v>JPF1R197</v>
      </c>
    </row>
    <row r="5376" spans="1:39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155.05000000000001</v>
      </c>
      <c r="AE5376">
        <f>MIS[[#This Row],[OrderAverageTradedPrice]]*MIS[[#This Row],[OrderQuantity]]</f>
        <v>83069.999999999782</v>
      </c>
      <c r="AF5376">
        <f>MIS[[#This Row],[LTP]]*MIS[[#This Row],[OrderQuantity]]</f>
        <v>81401.25</v>
      </c>
      <c r="AG5376">
        <f>IF(MIS[[#This Row],[OrderSide]]="SELL",MIS[[#This Row],[VALUE]]-MIS[[#This Row],[LIVE_VALUE]],MIS[[#This Row],[LIVE_VALUE]]-MIS[[#This Row],[VALUE]])</f>
        <v>1668.7499999997817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6" t="str">
        <f>MIS[[#This Row],[TRADING SYMBOL]]</f>
        <v>NIFTY2552225000PE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LONGSHORT</v>
      </c>
      <c r="AL5376" t="str">
        <f>MIS[[#This Row],[Broker]]</f>
        <v>AR</v>
      </c>
      <c r="AM5376" t="str">
        <f>MIS[[#This Row],[ClientID]]</f>
        <v>JPF1S132</v>
      </c>
    </row>
    <row r="5377" spans="1:39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155.05000000000001</v>
      </c>
      <c r="AE5377">
        <f>MIS[[#This Row],[OrderAverageTradedPrice]]*MIS[[#This Row],[OrderQuantity]]</f>
        <v>71122.5</v>
      </c>
      <c r="AF5377">
        <f>MIS[[#This Row],[LTP]]*MIS[[#This Row],[OrderQuantity]]</f>
        <v>69772.5</v>
      </c>
      <c r="AG5377">
        <f>IF(MIS[[#This Row],[OrderSide]]="SELL",MIS[[#This Row],[VALUE]]-MIS[[#This Row],[LIVE_VALUE]],MIS[[#This Row],[LIVE_VALUE]]-MIS[[#This Row],[VALUE]])</f>
        <v>1350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7" t="str">
        <f>MIS[[#This Row],[TRADING SYMBOL]]</f>
        <v>NIFTY2552225000PE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LONGSHORT</v>
      </c>
      <c r="AL5377" t="str">
        <f>MIS[[#This Row],[Broker]]</f>
        <v>AR</v>
      </c>
      <c r="AM5377" t="str">
        <f>MIS[[#This Row],[ClientID]]</f>
        <v>JPF1S215</v>
      </c>
    </row>
    <row r="5378" spans="1:39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155.05000000000001</v>
      </c>
      <c r="AE5378">
        <f>MIS[[#This Row],[OrderAverageTradedPrice]]*MIS[[#This Row],[OrderQuantity]]</f>
        <v>47700</v>
      </c>
      <c r="AF5378">
        <f>MIS[[#This Row],[LTP]]*MIS[[#This Row],[OrderQuantity]]</f>
        <v>46515</v>
      </c>
      <c r="AG5378">
        <f>IF(MIS[[#This Row],[OrderSide]]="SELL",MIS[[#This Row],[VALUE]]-MIS[[#This Row],[LIVE_VALUE]],MIS[[#This Row],[LIVE_VALUE]]-MIS[[#This Row],[VALUE]])</f>
        <v>1185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8" t="str">
        <f>MIS[[#This Row],[TRADING SYMBOL]]</f>
        <v>NIFTY2552225000PE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LONGSHORT</v>
      </c>
      <c r="AL5378" t="str">
        <f>MIS[[#This Row],[Broker]]</f>
        <v>AR</v>
      </c>
      <c r="AM5378" t="str">
        <f>MIS[[#This Row],[ClientID]]</f>
        <v>JPF1V110</v>
      </c>
    </row>
    <row r="5379" spans="1:39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155.05000000000001</v>
      </c>
      <c r="AE5379">
        <f>MIS[[#This Row],[OrderAverageTradedPrice]]*MIS[[#This Row],[OrderQuantity]]</f>
        <v>11876.25</v>
      </c>
      <c r="AF5379">
        <f>MIS[[#This Row],[LTP]]*MIS[[#This Row],[OrderQuantity]]</f>
        <v>11628.75</v>
      </c>
      <c r="AG5379">
        <f>IF(MIS[[#This Row],[OrderSide]]="SELL",MIS[[#This Row],[VALUE]]-MIS[[#This Row],[LIVE_VALUE]],MIS[[#This Row],[LIVE_VALUE]]-MIS[[#This Row],[VALUE]])</f>
        <v>247.5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9" t="str">
        <f>MIS[[#This Row],[TRADING SYMBOL]]</f>
        <v>NIFTY2552225000PE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LONGSHORT</v>
      </c>
      <c r="AL5379" t="str">
        <f>MIS[[#This Row],[Broker]]</f>
        <v>AR</v>
      </c>
      <c r="AM5379" t="str">
        <f>MIS[[#This Row],[ClientID]]</f>
        <v>JPF1V164</v>
      </c>
    </row>
    <row r="5380" spans="1:39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155.05000000000001</v>
      </c>
      <c r="AE5380">
        <f>MIS[[#This Row],[OrderAverageTradedPrice]]*MIS[[#This Row],[OrderQuantity]]</f>
        <v>23707.5</v>
      </c>
      <c r="AF5380">
        <f>MIS[[#This Row],[LTP]]*MIS[[#This Row],[OrderQuantity]]</f>
        <v>23257.5</v>
      </c>
      <c r="AG5380">
        <f>IF(MIS[[#This Row],[OrderSide]]="SELL",MIS[[#This Row],[VALUE]]-MIS[[#This Row],[LIVE_VALUE]],MIS[[#This Row],[LIVE_VALUE]]-MIS[[#This Row],[VALUE]])</f>
        <v>450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0" t="str">
        <f>MIS[[#This Row],[TRADING SYMBOL]]</f>
        <v>NIFTY2552225000PE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LONGSHORT</v>
      </c>
      <c r="AL5380" t="str">
        <f>MIS[[#This Row],[Broker]]</f>
        <v>AR</v>
      </c>
      <c r="AM5380" t="str">
        <f>MIS[[#This Row],[ClientID]]</f>
        <v>JPP032</v>
      </c>
    </row>
    <row r="5381" spans="1:39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155.05000000000001</v>
      </c>
      <c r="AE5381">
        <f>MIS[[#This Row],[OrderAverageTradedPrice]]*MIS[[#This Row],[OrderQuantity]]</f>
        <v>119085</v>
      </c>
      <c r="AF5381">
        <f>MIS[[#This Row],[LTP]]*MIS[[#This Row],[OrderQuantity]]</f>
        <v>116287.50000000001</v>
      </c>
      <c r="AG5381">
        <f>IF(MIS[[#This Row],[OrderSide]]="SELL",MIS[[#This Row],[VALUE]]-MIS[[#This Row],[LIVE_VALUE]],MIS[[#This Row],[LIVE_VALUE]]-MIS[[#This Row],[VALUE]])</f>
        <v>2797.4999999999854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1" t="str">
        <f>MIS[[#This Row],[TRADING SYMBOL]]</f>
        <v>NIFTY2552225000PE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LONGSHORT</v>
      </c>
      <c r="AL5381" t="str">
        <f>MIS[[#This Row],[Broker]]</f>
        <v>JAINAM</v>
      </c>
      <c r="AM5381" t="str">
        <f>MIS[[#This Row],[ClientID]]</f>
        <v>DLL14013</v>
      </c>
    </row>
    <row r="5382" spans="1:39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155.05000000000001</v>
      </c>
      <c r="AE5382">
        <f>MIS[[#This Row],[OrderAverageTradedPrice]]*MIS[[#This Row],[OrderQuantity]]</f>
        <v>11857.5</v>
      </c>
      <c r="AF5382">
        <f>MIS[[#This Row],[LTP]]*MIS[[#This Row],[OrderQuantity]]</f>
        <v>11628.75</v>
      </c>
      <c r="AG5382">
        <f>IF(MIS[[#This Row],[OrderSide]]="SELL",MIS[[#This Row],[VALUE]]-MIS[[#This Row],[LIVE_VALUE]],MIS[[#This Row],[LIVE_VALUE]]-MIS[[#This Row],[VALUE]])</f>
        <v>228.75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2" t="str">
        <f>MIS[[#This Row],[TRADING SYMBOL]]</f>
        <v>NIFTY2552225000PE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LONGSHORT</v>
      </c>
      <c r="AL5382" t="str">
        <f>MIS[[#This Row],[Broker]]</f>
        <v>JAINAM</v>
      </c>
      <c r="AM5382" t="str">
        <f>MIS[[#This Row],[ClientID]]</f>
        <v>MITH442</v>
      </c>
    </row>
    <row r="5383" spans="1:39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155.05000000000001</v>
      </c>
      <c r="AE5383">
        <f>MIS[[#This Row],[OrderAverageTradedPrice]]*MIS[[#This Row],[OrderQuantity]]</f>
        <v>106920</v>
      </c>
      <c r="AF5383">
        <f>MIS[[#This Row],[LTP]]*MIS[[#This Row],[OrderQuantity]]</f>
        <v>104658.75000000001</v>
      </c>
      <c r="AG5383">
        <f>IF(MIS[[#This Row],[OrderSide]]="SELL",MIS[[#This Row],[VALUE]]-MIS[[#This Row],[LIVE_VALUE]],MIS[[#This Row],[LIVE_VALUE]]-MIS[[#This Row],[VALUE]])</f>
        <v>2261.2499999999854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3" t="str">
        <f>MIS[[#This Row],[TRADING SYMBOL]]</f>
        <v>NIFTY2552225000PE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LONGSHORT</v>
      </c>
      <c r="AL5383" t="str">
        <f>MIS[[#This Row],[Broker]]</f>
        <v>AR</v>
      </c>
      <c r="AM5383" t="str">
        <f>MIS[[#This Row],[ClientID]]</f>
        <v>GKOHN3R110</v>
      </c>
    </row>
    <row r="5384" spans="1:39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155.05000000000001</v>
      </c>
      <c r="AE5384">
        <f>MIS[[#This Row],[OrderAverageTradedPrice]]*MIS[[#This Row],[OrderQuantity]]</f>
        <v>47490</v>
      </c>
      <c r="AF5384">
        <f>MIS[[#This Row],[LTP]]*MIS[[#This Row],[OrderQuantity]]</f>
        <v>46515</v>
      </c>
      <c r="AG5384">
        <f>IF(MIS[[#This Row],[OrderSide]]="SELL",MIS[[#This Row],[VALUE]]-MIS[[#This Row],[LIVE_VALUE]],MIS[[#This Row],[LIVE_VALUE]]-MIS[[#This Row],[VALUE]])</f>
        <v>975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4" t="str">
        <f>MIS[[#This Row],[TRADING SYMBOL]]</f>
        <v>NIFTY2552225000PE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LONGSHORT</v>
      </c>
      <c r="AL5384" t="str">
        <f>MIS[[#This Row],[Broker]]</f>
        <v>AR</v>
      </c>
      <c r="AM5384" t="str">
        <f>MIS[[#This Row],[ClientID]]</f>
        <v>GKOHNS211</v>
      </c>
    </row>
    <row r="5385" spans="1:39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155.05000000000001</v>
      </c>
      <c r="AE5385">
        <f>MIS[[#This Row],[OrderAverageTradedPrice]]*MIS[[#This Row],[OrderQuantity]]</f>
        <v>23715</v>
      </c>
      <c r="AF5385">
        <f>MIS[[#This Row],[LTP]]*MIS[[#This Row],[OrderQuantity]]</f>
        <v>23257.5</v>
      </c>
      <c r="AG5385">
        <f>IF(MIS[[#This Row],[OrderSide]]="SELL",MIS[[#This Row],[VALUE]]-MIS[[#This Row],[LIVE_VALUE]],MIS[[#This Row],[LIVE_VALUE]]-MIS[[#This Row],[VALUE]])</f>
        <v>457.5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5" t="str">
        <f>MIS[[#This Row],[TRADING SYMBOL]]</f>
        <v>NIFTY2552225000PE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LONGSHORT</v>
      </c>
      <c r="AL5385" t="str">
        <f>MIS[[#This Row],[Broker]]</f>
        <v>AR</v>
      </c>
      <c r="AM5385" t="str">
        <f>MIS[[#This Row],[ClientID]]</f>
        <v>JPF1A119</v>
      </c>
    </row>
    <row r="5386" spans="1:39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155.05000000000001</v>
      </c>
      <c r="AE5386">
        <f>MIS[[#This Row],[OrderAverageTradedPrice]]*MIS[[#This Row],[OrderQuantity]]</f>
        <v>23700</v>
      </c>
      <c r="AF5386">
        <f>MIS[[#This Row],[LTP]]*MIS[[#This Row],[OrderQuantity]]</f>
        <v>23257.5</v>
      </c>
      <c r="AG5386">
        <f>IF(MIS[[#This Row],[OrderSide]]="SELL",MIS[[#This Row],[VALUE]]-MIS[[#This Row],[LIVE_VALUE]],MIS[[#This Row],[LIVE_VALUE]]-MIS[[#This Row],[VALUE]])</f>
        <v>442.5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6" t="str">
        <f>MIS[[#This Row],[TRADING SYMBOL]]</f>
        <v>NIFTY2552225000PE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LONGSHORT</v>
      </c>
      <c r="AL5386" t="str">
        <f>MIS[[#This Row],[Broker]]</f>
        <v>AR</v>
      </c>
      <c r="AM5386" t="str">
        <f>MIS[[#This Row],[ClientID]]</f>
        <v>JPF1A187</v>
      </c>
    </row>
    <row r="5387" spans="1:39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155.05000000000001</v>
      </c>
      <c r="AE5387">
        <f>MIS[[#This Row],[OrderAverageTradedPrice]]*MIS[[#This Row],[OrderQuantity]]</f>
        <v>11850</v>
      </c>
      <c r="AF5387">
        <f>MIS[[#This Row],[LTP]]*MIS[[#This Row],[OrderQuantity]]</f>
        <v>11628.75</v>
      </c>
      <c r="AG5387">
        <f>IF(MIS[[#This Row],[OrderSide]]="SELL",MIS[[#This Row],[VALUE]]-MIS[[#This Row],[LIVE_VALUE]],MIS[[#This Row],[LIVE_VALUE]]-MIS[[#This Row],[VALUE]])</f>
        <v>221.25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7" t="str">
        <f>MIS[[#This Row],[TRADING SYMBOL]]</f>
        <v>NIFTY2552225000PE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LONGSHORT</v>
      </c>
      <c r="AL5387" t="str">
        <f>MIS[[#This Row],[Broker]]</f>
        <v>AR</v>
      </c>
      <c r="AM5387" t="str">
        <f>MIS[[#This Row],[ClientID]]</f>
        <v>JPF1A188</v>
      </c>
    </row>
    <row r="5388" spans="1:39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155.05000000000001</v>
      </c>
      <c r="AE5388">
        <f>MIS[[#This Row],[OrderAverageTradedPrice]]*MIS[[#This Row],[OrderQuantity]]</f>
        <v>47400</v>
      </c>
      <c r="AF5388">
        <f>MIS[[#This Row],[LTP]]*MIS[[#This Row],[OrderQuantity]]</f>
        <v>46515</v>
      </c>
      <c r="AG5388">
        <f>IF(MIS[[#This Row],[OrderSide]]="SELL",MIS[[#This Row],[VALUE]]-MIS[[#This Row],[LIVE_VALUE]],MIS[[#This Row],[LIVE_VALUE]]-MIS[[#This Row],[VALUE]])</f>
        <v>885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8" t="str">
        <f>MIS[[#This Row],[TRADING SYMBOL]]</f>
        <v>NIFTY2552225000PE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LONGSHORT</v>
      </c>
      <c r="AL5388" t="str">
        <f>MIS[[#This Row],[Broker]]</f>
        <v>AR</v>
      </c>
      <c r="AM5388" t="str">
        <f>MIS[[#This Row],[ClientID]]</f>
        <v>JPF1C156</v>
      </c>
    </row>
    <row r="5389" spans="1:39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155.05000000000001</v>
      </c>
      <c r="AE5389">
        <f>MIS[[#This Row],[OrderAverageTradedPrice]]*MIS[[#This Row],[OrderQuantity]]</f>
        <v>59306.25</v>
      </c>
      <c r="AF5389">
        <f>MIS[[#This Row],[LTP]]*MIS[[#This Row],[OrderQuantity]]</f>
        <v>58143.750000000007</v>
      </c>
      <c r="AG5389">
        <f>IF(MIS[[#This Row],[OrderSide]]="SELL",MIS[[#This Row],[VALUE]]-MIS[[#This Row],[LIVE_VALUE]],MIS[[#This Row],[LIVE_VALUE]]-MIS[[#This Row],[VALUE]])</f>
        <v>1162.4999999999927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9" t="str">
        <f>MIS[[#This Row],[TRADING SYMBOL]]</f>
        <v>NIFTY2552225000PE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LONGSHORT</v>
      </c>
      <c r="AL5389" t="str">
        <f>MIS[[#This Row],[Broker]]</f>
        <v>AR</v>
      </c>
      <c r="AM5389" t="str">
        <f>MIS[[#This Row],[ClientID]]</f>
        <v>JPF1H158</v>
      </c>
    </row>
    <row r="5390" spans="1:39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155.05000000000001</v>
      </c>
      <c r="AE5390">
        <f>MIS[[#This Row],[OrderAverageTradedPrice]]*MIS[[#This Row],[OrderQuantity]]</f>
        <v>11857.5</v>
      </c>
      <c r="AF5390">
        <f>MIS[[#This Row],[LTP]]*MIS[[#This Row],[OrderQuantity]]</f>
        <v>11628.75</v>
      </c>
      <c r="AG5390">
        <f>IF(MIS[[#This Row],[OrderSide]]="SELL",MIS[[#This Row],[VALUE]]-MIS[[#This Row],[LIVE_VALUE]],MIS[[#This Row],[LIVE_VALUE]]-MIS[[#This Row],[VALUE]])</f>
        <v>228.75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0" t="str">
        <f>MIS[[#This Row],[TRADING SYMBOL]]</f>
        <v>NIFTY2552225000PE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LONGSHORT</v>
      </c>
      <c r="AL5390" t="str">
        <f>MIS[[#This Row],[Broker]]</f>
        <v>AR</v>
      </c>
      <c r="AM5390" t="str">
        <f>MIS[[#This Row],[ClientID]]</f>
        <v>JPF1M170</v>
      </c>
    </row>
    <row r="5391" spans="1:39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155.05000000000001</v>
      </c>
      <c r="AE5391">
        <f>MIS[[#This Row],[OrderAverageTradedPrice]]*MIS[[#This Row],[OrderQuantity]]</f>
        <v>11868.75</v>
      </c>
      <c r="AF5391">
        <f>MIS[[#This Row],[LTP]]*MIS[[#This Row],[OrderQuantity]]</f>
        <v>11628.75</v>
      </c>
      <c r="AG5391">
        <f>IF(MIS[[#This Row],[OrderSide]]="SELL",MIS[[#This Row],[VALUE]]-MIS[[#This Row],[LIVE_VALUE]],MIS[[#This Row],[LIVE_VALUE]]-MIS[[#This Row],[VALUE]])</f>
        <v>240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1" t="str">
        <f>MIS[[#This Row],[TRADING SYMBOL]]</f>
        <v>NIFTY2552225000PE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LONGSHORT</v>
      </c>
      <c r="AL5391" t="str">
        <f>MIS[[#This Row],[Broker]]</f>
        <v>AR</v>
      </c>
      <c r="AM5391" t="str">
        <f>MIS[[#This Row],[ClientID]]</f>
        <v>JPF1N173</v>
      </c>
    </row>
    <row r="5392" spans="1:39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155.05000000000001</v>
      </c>
      <c r="AE5392">
        <f>MIS[[#This Row],[OrderAverageTradedPrice]]*MIS[[#This Row],[OrderQuantity]]</f>
        <v>47550</v>
      </c>
      <c r="AF5392">
        <f>MIS[[#This Row],[LTP]]*MIS[[#This Row],[OrderQuantity]]</f>
        <v>46515</v>
      </c>
      <c r="AG5392">
        <f>IF(MIS[[#This Row],[OrderSide]]="SELL",MIS[[#This Row],[VALUE]]-MIS[[#This Row],[LIVE_VALUE]],MIS[[#This Row],[LIVE_VALUE]]-MIS[[#This Row],[VALUE]])</f>
        <v>1035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2" t="str">
        <f>MIS[[#This Row],[TRADING SYMBOL]]</f>
        <v>NIFTY2552225000PE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LONGSHORT</v>
      </c>
      <c r="AL5392" t="str">
        <f>MIS[[#This Row],[Broker]]</f>
        <v>AR</v>
      </c>
      <c r="AM5392" t="str">
        <f>MIS[[#This Row],[ClientID]]</f>
        <v>JPF1P164</v>
      </c>
    </row>
    <row r="5393" spans="1:39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155.05000000000001</v>
      </c>
      <c r="AE5393">
        <f>MIS[[#This Row],[OrderAverageTradedPrice]]*MIS[[#This Row],[OrderQuantity]]</f>
        <v>23700</v>
      </c>
      <c r="AF5393">
        <f>MIS[[#This Row],[LTP]]*MIS[[#This Row],[OrderQuantity]]</f>
        <v>23257.5</v>
      </c>
      <c r="AG5393">
        <f>IF(MIS[[#This Row],[OrderSide]]="SELL",MIS[[#This Row],[VALUE]]-MIS[[#This Row],[LIVE_VALUE]],MIS[[#This Row],[LIVE_VALUE]]-MIS[[#This Row],[VALUE]])</f>
        <v>442.5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3" t="str">
        <f>MIS[[#This Row],[TRADING SYMBOL]]</f>
        <v>NIFTY2552225000PE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LONGSHORT</v>
      </c>
      <c r="AL5393" t="str">
        <f>MIS[[#This Row],[Broker]]</f>
        <v>AR</v>
      </c>
      <c r="AM5393" t="str">
        <f>MIS[[#This Row],[ClientID]]</f>
        <v>JPF1P165</v>
      </c>
    </row>
    <row r="5394" spans="1:39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155.05000000000001</v>
      </c>
      <c r="AE5394">
        <f>MIS[[#This Row],[OrderAverageTradedPrice]]*MIS[[#This Row],[OrderQuantity]]</f>
        <v>23760</v>
      </c>
      <c r="AF5394">
        <f>MIS[[#This Row],[LTP]]*MIS[[#This Row],[OrderQuantity]]</f>
        <v>23257.5</v>
      </c>
      <c r="AG5394">
        <f>IF(MIS[[#This Row],[OrderSide]]="SELL",MIS[[#This Row],[VALUE]]-MIS[[#This Row],[LIVE_VALUE]],MIS[[#This Row],[LIVE_VALUE]]-MIS[[#This Row],[VALUE]])</f>
        <v>502.5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4" t="str">
        <f>MIS[[#This Row],[TRADING SYMBOL]]</f>
        <v>NIFTY2552225000PE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LONGSHORT</v>
      </c>
      <c r="AL5394" t="str">
        <f>MIS[[#This Row],[Broker]]</f>
        <v>AR</v>
      </c>
      <c r="AM5394" t="str">
        <f>MIS[[#This Row],[ClientID]]</f>
        <v>JPF1R199</v>
      </c>
    </row>
    <row r="5395" spans="1:39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155.05000000000001</v>
      </c>
      <c r="AE5395">
        <f>MIS[[#This Row],[OrderAverageTradedPrice]]*MIS[[#This Row],[OrderQuantity]]</f>
        <v>11883.75</v>
      </c>
      <c r="AF5395">
        <f>MIS[[#This Row],[LTP]]*MIS[[#This Row],[OrderQuantity]]</f>
        <v>11628.75</v>
      </c>
      <c r="AG5395">
        <f>IF(MIS[[#This Row],[OrderSide]]="SELL",MIS[[#This Row],[VALUE]]-MIS[[#This Row],[LIVE_VALUE]],MIS[[#This Row],[LIVE_VALUE]]-MIS[[#This Row],[VALUE]])</f>
        <v>255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5" t="str">
        <f>MIS[[#This Row],[TRADING SYMBOL]]</f>
        <v>NIFTY2552225000PE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LONGSHORT</v>
      </c>
      <c r="AL5395" t="str">
        <f>MIS[[#This Row],[Broker]]</f>
        <v>AR</v>
      </c>
      <c r="AM5395" t="str">
        <f>MIS[[#This Row],[ClientID]]</f>
        <v>JPF1R203</v>
      </c>
    </row>
    <row r="5396" spans="1:39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155.05000000000001</v>
      </c>
      <c r="AE5396">
        <f>MIS[[#This Row],[OrderAverageTradedPrice]]*MIS[[#This Row],[OrderQuantity]]</f>
        <v>11850</v>
      </c>
      <c r="AF5396">
        <f>MIS[[#This Row],[LTP]]*MIS[[#This Row],[OrderQuantity]]</f>
        <v>11628.75</v>
      </c>
      <c r="AG5396">
        <f>IF(MIS[[#This Row],[OrderSide]]="SELL",MIS[[#This Row],[VALUE]]-MIS[[#This Row],[LIVE_VALUE]],MIS[[#This Row],[LIVE_VALUE]]-MIS[[#This Row],[VALUE]])</f>
        <v>221.25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6" t="str">
        <f>MIS[[#This Row],[TRADING SYMBOL]]</f>
        <v>NIFTY2552225000PE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LONGSHORT</v>
      </c>
      <c r="AL5396" t="str">
        <f>MIS[[#This Row],[Broker]]</f>
        <v>AR</v>
      </c>
      <c r="AM5396" t="str">
        <f>MIS[[#This Row],[ClientID]]</f>
        <v>JPF1S233</v>
      </c>
    </row>
    <row r="5397" spans="1:39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155.05000000000001</v>
      </c>
      <c r="AE5397">
        <f>MIS[[#This Row],[OrderAverageTradedPrice]]*MIS[[#This Row],[OrderQuantity]]</f>
        <v>23722.5</v>
      </c>
      <c r="AF5397">
        <f>MIS[[#This Row],[LTP]]*MIS[[#This Row],[OrderQuantity]]</f>
        <v>23257.5</v>
      </c>
      <c r="AG5397">
        <f>IF(MIS[[#This Row],[OrderSide]]="SELL",MIS[[#This Row],[VALUE]]-MIS[[#This Row],[LIVE_VALUE]],MIS[[#This Row],[LIVE_VALUE]]-MIS[[#This Row],[VALUE]])</f>
        <v>465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7" t="str">
        <f>MIS[[#This Row],[TRADING SYMBOL]]</f>
        <v>NIFTY2552225000PE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LONGSHORT</v>
      </c>
      <c r="AL5397" t="str">
        <f>MIS[[#This Row],[Broker]]</f>
        <v>AR</v>
      </c>
      <c r="AM5397" t="str">
        <f>MIS[[#This Row],[ClientID]]</f>
        <v>JPF1Y102</v>
      </c>
    </row>
    <row r="5398" spans="1:39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155.05000000000001</v>
      </c>
      <c r="AE5398">
        <f>MIS[[#This Row],[OrderAverageTradedPrice]]*MIS[[#This Row],[OrderQuantity]]</f>
        <v>47400</v>
      </c>
      <c r="AF5398">
        <f>MIS[[#This Row],[LTP]]*MIS[[#This Row],[OrderQuantity]]</f>
        <v>46515</v>
      </c>
      <c r="AG5398">
        <f>IF(MIS[[#This Row],[OrderSide]]="SELL",MIS[[#This Row],[VALUE]]-MIS[[#This Row],[LIVE_VALUE]],MIS[[#This Row],[LIVE_VALUE]]-MIS[[#This Row],[VALUE]])</f>
        <v>885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8" t="str">
        <f>MIS[[#This Row],[TRADING SYMBOL]]</f>
        <v>NIFTY2552225000PE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LONGSHORT</v>
      </c>
      <c r="AL5398" t="str">
        <f>MIS[[#This Row],[Broker]]</f>
        <v>AR</v>
      </c>
      <c r="AM5398" t="str">
        <f>MIS[[#This Row],[ClientID]]</f>
        <v>JPS10M103</v>
      </c>
    </row>
    <row r="5399" spans="1:39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155.05000000000001</v>
      </c>
      <c r="AE5399">
        <f>MIS[[#This Row],[OrderAverageTradedPrice]]*MIS[[#This Row],[OrderQuantity]]</f>
        <v>59460</v>
      </c>
      <c r="AF5399">
        <f>MIS[[#This Row],[LTP]]*MIS[[#This Row],[OrderQuantity]]</f>
        <v>58143.750000000007</v>
      </c>
      <c r="AG5399">
        <f>IF(MIS[[#This Row],[OrderSide]]="SELL",MIS[[#This Row],[VALUE]]-MIS[[#This Row],[LIVE_VALUE]],MIS[[#This Row],[LIVE_VALUE]]-MIS[[#This Row],[VALUE]])</f>
        <v>1316.2499999999927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9" t="str">
        <f>MIS[[#This Row],[TRADING SYMBOL]]</f>
        <v>NIFTY2552225000PE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LONGSHORT</v>
      </c>
      <c r="AL5399" t="str">
        <f>MIS[[#This Row],[Broker]]</f>
        <v>JAINAM3001</v>
      </c>
      <c r="AM5399" t="str">
        <f>MIS[[#This Row],[ClientID]]</f>
        <v>DLL13461</v>
      </c>
    </row>
    <row r="5400" spans="1:39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155.05000000000001</v>
      </c>
      <c r="AE5400">
        <f>MIS[[#This Row],[OrderAverageTradedPrice]]*MIS[[#This Row],[OrderQuantity]]</f>
        <v>273277.49999999866</v>
      </c>
      <c r="AF5400">
        <f>MIS[[#This Row],[LTP]]*MIS[[#This Row],[OrderQuantity]]</f>
        <v>267461.25</v>
      </c>
      <c r="AG5400">
        <f>IF(MIS[[#This Row],[OrderSide]]="SELL",MIS[[#This Row],[VALUE]]-MIS[[#This Row],[LIVE_VALUE]],MIS[[#This Row],[LIVE_VALUE]]-MIS[[#This Row],[VALUE]])</f>
        <v>5816.2499999986612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0" t="str">
        <f>MIS[[#This Row],[TRADING SYMBOL]]</f>
        <v>NIFTY2552225000PE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LONGSHORT</v>
      </c>
      <c r="AL5400" t="str">
        <f>MIS[[#This Row],[Broker]]</f>
        <v>JAINAM3001</v>
      </c>
      <c r="AM5400" t="str">
        <f>MIS[[#This Row],[ClientID]]</f>
        <v>MITH675</v>
      </c>
    </row>
    <row r="5401" spans="1:39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155.05000000000001</v>
      </c>
      <c r="AE5401">
        <f>MIS[[#This Row],[OrderAverageTradedPrice]]*MIS[[#This Row],[OrderQuantity]]</f>
        <v>59250</v>
      </c>
      <c r="AF5401">
        <f>MIS[[#This Row],[LTP]]*MIS[[#This Row],[OrderQuantity]]</f>
        <v>58143.750000000007</v>
      </c>
      <c r="AG5401">
        <f>IF(MIS[[#This Row],[OrderSide]]="SELL",MIS[[#This Row],[VALUE]]-MIS[[#This Row],[LIVE_VALUE]],MIS[[#This Row],[LIVE_VALUE]]-MIS[[#This Row],[VALUE]])</f>
        <v>1106.2499999999927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1" t="str">
        <f>MIS[[#This Row],[TRADING SYMBOL]]</f>
        <v>NIFTY2552225000PE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LONGSHORT</v>
      </c>
      <c r="AL5401" t="str">
        <f>MIS[[#This Row],[Broker]]</f>
        <v>MOTI</v>
      </c>
      <c r="AM5401" t="str">
        <f>MIS[[#This Row],[ClientID]]</f>
        <v>5708</v>
      </c>
    </row>
    <row r="5402" spans="1:39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155.05000000000001</v>
      </c>
      <c r="AE5402">
        <f>MIS[[#This Row],[OrderAverageTradedPrice]]*MIS[[#This Row],[OrderQuantity]]</f>
        <v>248850</v>
      </c>
      <c r="AF5402">
        <f>MIS[[#This Row],[LTP]]*MIS[[#This Row],[OrderQuantity]]</f>
        <v>244203.75000000003</v>
      </c>
      <c r="AG5402">
        <f>IF(MIS[[#This Row],[OrderSide]]="SELL",MIS[[#This Row],[VALUE]]-MIS[[#This Row],[LIVE_VALUE]],MIS[[#This Row],[LIVE_VALUE]]-MIS[[#This Row],[VALUE]])</f>
        <v>4646.2499999999709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2" t="str">
        <f>MIS[[#This Row],[TRADING SYMBOL]]</f>
        <v>NIFTY2552225000PE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LONGSHORT</v>
      </c>
      <c r="AL5402" t="str">
        <f>MIS[[#This Row],[Broker]]</f>
        <v>MO</v>
      </c>
      <c r="AM5402" t="str">
        <f>MIS[[#This Row],[ClientID]]</f>
        <v>DELD991</v>
      </c>
    </row>
    <row r="5403" spans="1:39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155.05000000000001</v>
      </c>
      <c r="AE5403">
        <f>MIS[[#This Row],[OrderAverageTradedPrice]]*MIS[[#This Row],[OrderQuantity]]</f>
        <v>213918.74999999956</v>
      </c>
      <c r="AF5403">
        <f>MIS[[#This Row],[LTP]]*MIS[[#This Row],[OrderQuantity]]</f>
        <v>209317.50000000003</v>
      </c>
      <c r="AG5403">
        <f>IF(MIS[[#This Row],[OrderSide]]="SELL",MIS[[#This Row],[VALUE]]-MIS[[#This Row],[LIVE_VALUE]],MIS[[#This Row],[LIVE_VALUE]]-MIS[[#This Row],[VALUE]])</f>
        <v>4601.2499999995343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3" t="str">
        <f>MIS[[#This Row],[TRADING SYMBOL]]</f>
        <v>NIFTY2552225000PE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LONGSHORT</v>
      </c>
      <c r="AL5403" t="str">
        <f>MIS[[#This Row],[Broker]]</f>
        <v>MO</v>
      </c>
      <c r="AM5403" t="str">
        <f>MIS[[#This Row],[ClientID]]</f>
        <v>JR0546</v>
      </c>
    </row>
    <row r="5404" spans="1:39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155.05000000000001</v>
      </c>
      <c r="AE5404">
        <f>MIS[[#This Row],[OrderAverageTradedPrice]]*MIS[[#This Row],[OrderQuantity]]</f>
        <v>47475</v>
      </c>
      <c r="AF5404">
        <f>MIS[[#This Row],[LTP]]*MIS[[#This Row],[OrderQuantity]]</f>
        <v>46515</v>
      </c>
      <c r="AG5404">
        <f>IF(MIS[[#This Row],[OrderSide]]="SELL",MIS[[#This Row],[VALUE]]-MIS[[#This Row],[LIVE_VALUE]],MIS[[#This Row],[LIVE_VALUE]]-MIS[[#This Row],[VALUE]])</f>
        <v>960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4" t="str">
        <f>MIS[[#This Row],[TRADING SYMBOL]]</f>
        <v>NIFTY2552225000PE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LONGSHORT</v>
      </c>
      <c r="AL5404" t="str">
        <f>MIS[[#This Row],[Broker]]</f>
        <v>MO</v>
      </c>
      <c r="AM5404" t="str">
        <f>MIS[[#This Row],[ClientID]]</f>
        <v>OMDLAS1203</v>
      </c>
    </row>
    <row r="5405" spans="1:39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155.05000000000001</v>
      </c>
      <c r="AE5405">
        <f>MIS[[#This Row],[OrderAverageTradedPrice]]*MIS[[#This Row],[OrderQuantity]]</f>
        <v>59257.500000000007</v>
      </c>
      <c r="AF5405">
        <f>MIS[[#This Row],[LTP]]*MIS[[#This Row],[OrderQuantity]]</f>
        <v>58143.750000000007</v>
      </c>
      <c r="AG5405">
        <f>IF(MIS[[#This Row],[OrderSide]]="SELL",MIS[[#This Row],[VALUE]]-MIS[[#This Row],[LIVE_VALUE]],MIS[[#This Row],[LIVE_VALUE]]-MIS[[#This Row],[VALUE]])</f>
        <v>1113.75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5" t="str">
        <f>MIS[[#This Row],[TRADING SYMBOL]]</f>
        <v>NIFTY2552225000PE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LONGSHORT</v>
      </c>
      <c r="AL5405" t="str">
        <f>MIS[[#This Row],[Broker]]</f>
        <v>MO</v>
      </c>
      <c r="AM5405" t="str">
        <f>MIS[[#This Row],[ClientID]]</f>
        <v>OMDLAS1226</v>
      </c>
    </row>
    <row r="5406" spans="1:39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155.05000000000001</v>
      </c>
      <c r="AE5406">
        <f>MIS[[#This Row],[OrderAverageTradedPrice]]*MIS[[#This Row],[OrderQuantity]]</f>
        <v>47400</v>
      </c>
      <c r="AF5406">
        <f>MIS[[#This Row],[LTP]]*MIS[[#This Row],[OrderQuantity]]</f>
        <v>46515</v>
      </c>
      <c r="AG5406">
        <f>IF(MIS[[#This Row],[OrderSide]]="SELL",MIS[[#This Row],[VALUE]]-MIS[[#This Row],[LIVE_VALUE]],MIS[[#This Row],[LIVE_VALUE]]-MIS[[#This Row],[VALUE]])</f>
        <v>885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6" t="str">
        <f>MIS[[#This Row],[TRADING SYMBOL]]</f>
        <v>NIFTY2552225000PE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LONGSHORT</v>
      </c>
      <c r="AL5406" t="str">
        <f>MIS[[#This Row],[Broker]]</f>
        <v>MO</v>
      </c>
      <c r="AM5406" t="str">
        <f>MIS[[#This Row],[ClientID]]</f>
        <v>OMDLAS1227</v>
      </c>
    </row>
    <row r="5407" spans="1:39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155.05000000000001</v>
      </c>
      <c r="AE5407">
        <f>MIS[[#This Row],[OrderAverageTradedPrice]]*MIS[[#This Row],[OrderQuantity]]</f>
        <v>11857.5</v>
      </c>
      <c r="AF5407">
        <f>MIS[[#This Row],[LTP]]*MIS[[#This Row],[OrderQuantity]]</f>
        <v>11628.75</v>
      </c>
      <c r="AG5407">
        <f>IF(MIS[[#This Row],[OrderSide]]="SELL",MIS[[#This Row],[VALUE]]-MIS[[#This Row],[LIVE_VALUE]],MIS[[#This Row],[LIVE_VALUE]]-MIS[[#This Row],[VALUE]])</f>
        <v>228.75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7" t="str">
        <f>MIS[[#This Row],[TRADING SYMBOL]]</f>
        <v>NIFTY2552225000PE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LONGSHORT</v>
      </c>
      <c r="AL5407" t="str">
        <f>MIS[[#This Row],[Broker]]</f>
        <v>MO</v>
      </c>
      <c r="AM5407" t="str">
        <f>MIS[[#This Row],[ClientID]]</f>
        <v>OMDLAS1233</v>
      </c>
    </row>
    <row r="5408" spans="1:39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155.05000000000001</v>
      </c>
      <c r="AE5408">
        <f>MIS[[#This Row],[OrderAverageTradedPrice]]*MIS[[#This Row],[OrderQuantity]]</f>
        <v>23700</v>
      </c>
      <c r="AF5408">
        <f>MIS[[#This Row],[LTP]]*MIS[[#This Row],[OrderQuantity]]</f>
        <v>23257.5</v>
      </c>
      <c r="AG5408">
        <f>IF(MIS[[#This Row],[OrderSide]]="SELL",MIS[[#This Row],[VALUE]]-MIS[[#This Row],[LIVE_VALUE]],MIS[[#This Row],[LIVE_VALUE]]-MIS[[#This Row],[VALUE]])</f>
        <v>442.5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8" t="str">
        <f>MIS[[#This Row],[TRADING SYMBOL]]</f>
        <v>NIFTY2552225000PE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LONGSHORT</v>
      </c>
      <c r="AL5408" t="str">
        <f>MIS[[#This Row],[Broker]]</f>
        <v>AR</v>
      </c>
      <c r="AM5408" t="str">
        <f>MIS[[#This Row],[ClientID]]</f>
        <v>GDL1R112</v>
      </c>
    </row>
    <row r="5409" spans="1:39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155.05000000000001</v>
      </c>
      <c r="AE5409">
        <f>MIS[[#This Row],[OrderAverageTradedPrice]]*MIS[[#This Row],[OrderQuantity]]</f>
        <v>23752.5</v>
      </c>
      <c r="AF5409">
        <f>MIS[[#This Row],[LTP]]*MIS[[#This Row],[OrderQuantity]]</f>
        <v>23257.5</v>
      </c>
      <c r="AG5409">
        <f>IF(MIS[[#This Row],[OrderSide]]="SELL",MIS[[#This Row],[VALUE]]-MIS[[#This Row],[LIVE_VALUE]],MIS[[#This Row],[LIVE_VALUE]]-MIS[[#This Row],[VALUE]])</f>
        <v>495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9" t="str">
        <f>MIS[[#This Row],[TRADING SYMBOL]]</f>
        <v>NIFTY2552225000PE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LONGSHORT</v>
      </c>
      <c r="AL5409" t="str">
        <f>MIS[[#This Row],[Broker]]</f>
        <v>AR</v>
      </c>
      <c r="AM5409" t="str">
        <f>MIS[[#This Row],[ClientID]]</f>
        <v>HYD5K129</v>
      </c>
    </row>
    <row r="5410" spans="1:39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155.05000000000001</v>
      </c>
      <c r="AE5410">
        <f>MIS[[#This Row],[OrderAverageTradedPrice]]*MIS[[#This Row],[OrderQuantity]]</f>
        <v>23838.75</v>
      </c>
      <c r="AF5410">
        <f>MIS[[#This Row],[LTP]]*MIS[[#This Row],[OrderQuantity]]</f>
        <v>23257.5</v>
      </c>
      <c r="AG5410">
        <f>IF(MIS[[#This Row],[OrderSide]]="SELL",MIS[[#This Row],[VALUE]]-MIS[[#This Row],[LIVE_VALUE]],MIS[[#This Row],[LIVE_VALUE]]-MIS[[#This Row],[VALUE]])</f>
        <v>581.25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0" t="str">
        <f>MIS[[#This Row],[TRADING SYMBOL]]</f>
        <v>NIFTY2552225000PE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LONGSHORT</v>
      </c>
      <c r="AL5410" t="str">
        <f>MIS[[#This Row],[Broker]]</f>
        <v>AR</v>
      </c>
      <c r="AM5410" t="str">
        <f>MIS[[#This Row],[ClientID]]</f>
        <v>JPA1043</v>
      </c>
    </row>
    <row r="5411" spans="1:39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155.05000000000001</v>
      </c>
      <c r="AE5411">
        <f>MIS[[#This Row],[OrderAverageTradedPrice]]*MIS[[#This Row],[OrderQuantity]]</f>
        <v>11910</v>
      </c>
      <c r="AF5411">
        <f>MIS[[#This Row],[LTP]]*MIS[[#This Row],[OrderQuantity]]</f>
        <v>11628.75</v>
      </c>
      <c r="AG5411">
        <f>IF(MIS[[#This Row],[OrderSide]]="SELL",MIS[[#This Row],[VALUE]]-MIS[[#This Row],[LIVE_VALUE]],MIS[[#This Row],[LIVE_VALUE]]-MIS[[#This Row],[VALUE]])</f>
        <v>281.25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1" t="str">
        <f>MIS[[#This Row],[TRADING SYMBOL]]</f>
        <v>NIFTY2552225000PE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LONGSHORT</v>
      </c>
      <c r="AL5411" t="str">
        <f>MIS[[#This Row],[Broker]]</f>
        <v>AR</v>
      </c>
      <c r="AM5411" t="str">
        <f>MIS[[#This Row],[ClientID]]</f>
        <v>JPF1A121</v>
      </c>
    </row>
    <row r="5412" spans="1:39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155.05000000000001</v>
      </c>
      <c r="AE5412">
        <f>MIS[[#This Row],[OrderAverageTradedPrice]]*MIS[[#This Row],[OrderQuantity]]</f>
        <v>23850</v>
      </c>
      <c r="AF5412">
        <f>MIS[[#This Row],[LTP]]*MIS[[#This Row],[OrderQuantity]]</f>
        <v>23257.5</v>
      </c>
      <c r="AG5412">
        <f>IF(MIS[[#This Row],[OrderSide]]="SELL",MIS[[#This Row],[VALUE]]-MIS[[#This Row],[LIVE_VALUE]],MIS[[#This Row],[LIVE_VALUE]]-MIS[[#This Row],[VALUE]])</f>
        <v>592.5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2" t="str">
        <f>MIS[[#This Row],[TRADING SYMBOL]]</f>
        <v>NIFTY2552225000PE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LONGSHORT</v>
      </c>
      <c r="AL5412" t="str">
        <f>MIS[[#This Row],[Broker]]</f>
        <v>AR</v>
      </c>
      <c r="AM5412" t="str">
        <f>MIS[[#This Row],[ClientID]]</f>
        <v>JPF1D162</v>
      </c>
    </row>
    <row r="5413" spans="1:39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155.05000000000001</v>
      </c>
      <c r="AE5413">
        <f>MIS[[#This Row],[OrderAverageTradedPrice]]*MIS[[#This Row],[OrderQuantity]]</f>
        <v>11921.25</v>
      </c>
      <c r="AF5413">
        <f>MIS[[#This Row],[LTP]]*MIS[[#This Row],[OrderQuantity]]</f>
        <v>11628.75</v>
      </c>
      <c r="AG5413">
        <f>IF(MIS[[#This Row],[OrderSide]]="SELL",MIS[[#This Row],[VALUE]]-MIS[[#This Row],[LIVE_VALUE]],MIS[[#This Row],[LIVE_VALUE]]-MIS[[#This Row],[VALUE]])</f>
        <v>292.5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3" t="str">
        <f>MIS[[#This Row],[TRADING SYMBOL]]</f>
        <v>NIFTY2552225000PE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LONGSHORT</v>
      </c>
      <c r="AL5413" t="str">
        <f>MIS[[#This Row],[Broker]]</f>
        <v>AR</v>
      </c>
      <c r="AM5413" t="str">
        <f>MIS[[#This Row],[ClientID]]</f>
        <v>JPF1G159</v>
      </c>
    </row>
    <row r="5414" spans="1:39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155.05000000000001</v>
      </c>
      <c r="AE5414">
        <f>MIS[[#This Row],[OrderAverageTradedPrice]]*MIS[[#This Row],[OrderQuantity]]</f>
        <v>11921.25</v>
      </c>
      <c r="AF5414">
        <f>MIS[[#This Row],[LTP]]*MIS[[#This Row],[OrderQuantity]]</f>
        <v>11628.75</v>
      </c>
      <c r="AG5414">
        <f>IF(MIS[[#This Row],[OrderSide]]="SELL",MIS[[#This Row],[VALUE]]-MIS[[#This Row],[LIVE_VALUE]],MIS[[#This Row],[LIVE_VALUE]]-MIS[[#This Row],[VALUE]])</f>
        <v>292.5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4" t="str">
        <f>MIS[[#This Row],[TRADING SYMBOL]]</f>
        <v>NIFTY2552225000PE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LONGSHORT</v>
      </c>
      <c r="AL5414" t="str">
        <f>MIS[[#This Row],[Broker]]</f>
        <v>AR</v>
      </c>
      <c r="AM5414" t="str">
        <f>MIS[[#This Row],[ClientID]]</f>
        <v>JPF1K172</v>
      </c>
    </row>
    <row r="5415" spans="1:39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155.05000000000001</v>
      </c>
      <c r="AE5415">
        <f>MIS[[#This Row],[OrderAverageTradedPrice]]*MIS[[#This Row],[OrderQuantity]]</f>
        <v>23827.5</v>
      </c>
      <c r="AF5415">
        <f>MIS[[#This Row],[LTP]]*MIS[[#This Row],[OrderQuantity]]</f>
        <v>23257.5</v>
      </c>
      <c r="AG5415">
        <f>IF(MIS[[#This Row],[OrderSide]]="SELL",MIS[[#This Row],[VALUE]]-MIS[[#This Row],[LIVE_VALUE]],MIS[[#This Row],[LIVE_VALUE]]-MIS[[#This Row],[VALUE]])</f>
        <v>570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5" t="str">
        <f>MIS[[#This Row],[TRADING SYMBOL]]</f>
        <v>NIFTY2552225000PE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LONGSHORT</v>
      </c>
      <c r="AL5415" t="str">
        <f>MIS[[#This Row],[Broker]]</f>
        <v>AR</v>
      </c>
      <c r="AM5415" t="str">
        <f>MIS[[#This Row],[ClientID]]</f>
        <v>JPF1L103</v>
      </c>
    </row>
    <row r="5416" spans="1:39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155.05000000000001</v>
      </c>
      <c r="AE5416">
        <f>MIS[[#This Row],[OrderAverageTradedPrice]]*MIS[[#This Row],[OrderQuantity]]</f>
        <v>11917.5</v>
      </c>
      <c r="AF5416">
        <f>MIS[[#This Row],[LTP]]*MIS[[#This Row],[OrderQuantity]]</f>
        <v>11628.75</v>
      </c>
      <c r="AG5416">
        <f>IF(MIS[[#This Row],[OrderSide]]="SELL",MIS[[#This Row],[VALUE]]-MIS[[#This Row],[LIVE_VALUE]],MIS[[#This Row],[LIVE_VALUE]]-MIS[[#This Row],[VALUE]])</f>
        <v>288.75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6" t="str">
        <f>MIS[[#This Row],[TRADING SYMBOL]]</f>
        <v>NIFTY2552225000PE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LONGSHORT</v>
      </c>
      <c r="AL5416" t="str">
        <f>MIS[[#This Row],[Broker]]</f>
        <v>AR</v>
      </c>
      <c r="AM5416" t="str">
        <f>MIS[[#This Row],[ClientID]]</f>
        <v>JPF1M174</v>
      </c>
    </row>
    <row r="5417" spans="1:39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155.05000000000001</v>
      </c>
      <c r="AE5417">
        <f>MIS[[#This Row],[OrderAverageTradedPrice]]*MIS[[#This Row],[OrderQuantity]]</f>
        <v>11895</v>
      </c>
      <c r="AF5417">
        <f>MIS[[#This Row],[LTP]]*MIS[[#This Row],[OrderQuantity]]</f>
        <v>11628.75</v>
      </c>
      <c r="AG5417">
        <f>IF(MIS[[#This Row],[OrderSide]]="SELL",MIS[[#This Row],[VALUE]]-MIS[[#This Row],[LIVE_VALUE]],MIS[[#This Row],[LIVE_VALUE]]-MIS[[#This Row],[VALUE]])</f>
        <v>266.25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7" t="str">
        <f>MIS[[#This Row],[TRADING SYMBOL]]</f>
        <v>NIFTY2552225000PE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LONGSHORT</v>
      </c>
      <c r="AL5417" t="str">
        <f>MIS[[#This Row],[Broker]]</f>
        <v>AR</v>
      </c>
      <c r="AM5417" t="str">
        <f>MIS[[#This Row],[ClientID]]</f>
        <v>JPF1R194</v>
      </c>
    </row>
    <row r="5418" spans="1:39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155.05000000000001</v>
      </c>
      <c r="AE5418">
        <f>MIS[[#This Row],[OrderAverageTradedPrice]]*MIS[[#This Row],[OrderQuantity]]</f>
        <v>23790</v>
      </c>
      <c r="AF5418">
        <f>MIS[[#This Row],[LTP]]*MIS[[#This Row],[OrderQuantity]]</f>
        <v>23257.5</v>
      </c>
      <c r="AG5418">
        <f>IF(MIS[[#This Row],[OrderSide]]="SELL",MIS[[#This Row],[VALUE]]-MIS[[#This Row],[LIVE_VALUE]],MIS[[#This Row],[LIVE_VALUE]]-MIS[[#This Row],[VALUE]])</f>
        <v>532.5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8" t="str">
        <f>MIS[[#This Row],[TRADING SYMBOL]]</f>
        <v>NIFTY2552225000PE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LONGSHORT</v>
      </c>
      <c r="AL5418" t="str">
        <f>MIS[[#This Row],[Broker]]</f>
        <v>AR</v>
      </c>
      <c r="AM5418" t="str">
        <f>MIS[[#This Row],[ClientID]]</f>
        <v>JPF1R205</v>
      </c>
    </row>
    <row r="5419" spans="1:39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155.05000000000001</v>
      </c>
      <c r="AE5419">
        <f>MIS[[#This Row],[OrderAverageTradedPrice]]*MIS[[#This Row],[OrderQuantity]]</f>
        <v>11865</v>
      </c>
      <c r="AF5419">
        <f>MIS[[#This Row],[LTP]]*MIS[[#This Row],[OrderQuantity]]</f>
        <v>11628.75</v>
      </c>
      <c r="AG5419">
        <f>IF(MIS[[#This Row],[OrderSide]]="SELL",MIS[[#This Row],[VALUE]]-MIS[[#This Row],[LIVE_VALUE]],MIS[[#This Row],[LIVE_VALUE]]-MIS[[#This Row],[VALUE]])</f>
        <v>236.25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9" t="str">
        <f>MIS[[#This Row],[TRADING SYMBOL]]</f>
        <v>NIFTY2552225000PE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LONGSHORT</v>
      </c>
      <c r="AL5419" t="str">
        <f>MIS[[#This Row],[Broker]]</f>
        <v>AR</v>
      </c>
      <c r="AM5419" t="str">
        <f>MIS[[#This Row],[ClientID]]</f>
        <v>JPF1S210</v>
      </c>
    </row>
    <row r="5420" spans="1:39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155.05000000000001</v>
      </c>
      <c r="AE5420">
        <f>MIS[[#This Row],[OrderAverageTradedPrice]]*MIS[[#This Row],[OrderQuantity]]</f>
        <v>11850</v>
      </c>
      <c r="AF5420">
        <f>MIS[[#This Row],[LTP]]*MIS[[#This Row],[OrderQuantity]]</f>
        <v>11628.75</v>
      </c>
      <c r="AG5420">
        <f>IF(MIS[[#This Row],[OrderSide]]="SELL",MIS[[#This Row],[VALUE]]-MIS[[#This Row],[LIVE_VALUE]],MIS[[#This Row],[LIVE_VALUE]]-MIS[[#This Row],[VALUE]])</f>
        <v>221.25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0" t="str">
        <f>MIS[[#This Row],[TRADING SYMBOL]]</f>
        <v>NIFTY2552225000PE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LONGSHORT</v>
      </c>
      <c r="AL5420" t="str">
        <f>MIS[[#This Row],[Broker]]</f>
        <v>AR</v>
      </c>
      <c r="AM5420" t="str">
        <f>MIS[[#This Row],[ClientID]]</f>
        <v>JPF1S218</v>
      </c>
    </row>
    <row r="5421" spans="1:39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155.05000000000001</v>
      </c>
      <c r="AE5421">
        <f>MIS[[#This Row],[OrderAverageTradedPrice]]*MIS[[#This Row],[OrderQuantity]]</f>
        <v>11883.75</v>
      </c>
      <c r="AF5421">
        <f>MIS[[#This Row],[LTP]]*MIS[[#This Row],[OrderQuantity]]</f>
        <v>11628.75</v>
      </c>
      <c r="AG5421">
        <f>IF(MIS[[#This Row],[OrderSide]]="SELL",MIS[[#This Row],[VALUE]]-MIS[[#This Row],[LIVE_VALUE]],MIS[[#This Row],[LIVE_VALUE]]-MIS[[#This Row],[VALUE]])</f>
        <v>255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1" t="str">
        <f>MIS[[#This Row],[TRADING SYMBOL]]</f>
        <v>NIFTY2552225000PE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LONGSHORT</v>
      </c>
      <c r="AL5421" t="str">
        <f>MIS[[#This Row],[Broker]]</f>
        <v>AR</v>
      </c>
      <c r="AM5421" t="str">
        <f>MIS[[#This Row],[ClientID]]</f>
        <v>JPF1S222</v>
      </c>
    </row>
    <row r="5422" spans="1:39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155.05000000000001</v>
      </c>
      <c r="AE5422">
        <f>MIS[[#This Row],[OrderAverageTradedPrice]]*MIS[[#This Row],[OrderQuantity]]</f>
        <v>23797.5</v>
      </c>
      <c r="AF5422">
        <f>MIS[[#This Row],[LTP]]*MIS[[#This Row],[OrderQuantity]]</f>
        <v>23257.5</v>
      </c>
      <c r="AG5422">
        <f>IF(MIS[[#This Row],[OrderSide]]="SELL",MIS[[#This Row],[VALUE]]-MIS[[#This Row],[LIVE_VALUE]],MIS[[#This Row],[LIVE_VALUE]]-MIS[[#This Row],[VALUE]])</f>
        <v>540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2" t="str">
        <f>MIS[[#This Row],[TRADING SYMBOL]]</f>
        <v>NIFTY2552225000PE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LONGSHORT</v>
      </c>
      <c r="AL5422" t="str">
        <f>MIS[[#This Row],[Broker]]</f>
        <v>AR</v>
      </c>
      <c r="AM5422" t="str">
        <f>MIS[[#This Row],[ClientID]]</f>
        <v>JPF1S241</v>
      </c>
    </row>
    <row r="5423" spans="1:39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155.05000000000001</v>
      </c>
      <c r="AE5423">
        <f>MIS[[#This Row],[OrderAverageTradedPrice]]*MIS[[#This Row],[OrderQuantity]]</f>
        <v>23745</v>
      </c>
      <c r="AF5423">
        <f>MIS[[#This Row],[LTP]]*MIS[[#This Row],[OrderQuantity]]</f>
        <v>23257.5</v>
      </c>
      <c r="AG5423">
        <f>IF(MIS[[#This Row],[OrderSide]]="SELL",MIS[[#This Row],[VALUE]]-MIS[[#This Row],[LIVE_VALUE]],MIS[[#This Row],[LIVE_VALUE]]-MIS[[#This Row],[VALUE]])</f>
        <v>487.5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3" t="str">
        <f>MIS[[#This Row],[TRADING SYMBOL]]</f>
        <v>NIFTY2552225000PE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LONGSHORT</v>
      </c>
      <c r="AL5423" t="str">
        <f>MIS[[#This Row],[Broker]]</f>
        <v>AR</v>
      </c>
      <c r="AM5423" t="str">
        <f>MIS[[#This Row],[ClientID]]</f>
        <v>JPP690</v>
      </c>
    </row>
    <row r="5424" spans="1:39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155.05000000000001</v>
      </c>
      <c r="AE5424">
        <f>MIS[[#This Row],[OrderAverageTradedPrice]]*MIS[[#This Row],[OrderQuantity]]</f>
        <v>47595</v>
      </c>
      <c r="AF5424">
        <f>MIS[[#This Row],[LTP]]*MIS[[#This Row],[OrderQuantity]]</f>
        <v>46515</v>
      </c>
      <c r="AG5424">
        <f>IF(MIS[[#This Row],[OrderSide]]="SELL",MIS[[#This Row],[VALUE]]-MIS[[#This Row],[LIVE_VALUE]],MIS[[#This Row],[LIVE_VALUE]]-MIS[[#This Row],[VALUE]])</f>
        <v>1080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4" t="str">
        <f>MIS[[#This Row],[TRADING SYMBOL]]</f>
        <v>NIFTY2552225000PE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LONGSHORT</v>
      </c>
      <c r="AL5424" t="str">
        <f>MIS[[#This Row],[Broker]]</f>
        <v>AR</v>
      </c>
      <c r="AM5424" t="str">
        <f>MIS[[#This Row],[ClientID]]</f>
        <v>JPS10G101</v>
      </c>
    </row>
    <row r="5425" spans="1:39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155.05000000000001</v>
      </c>
      <c r="AE5425">
        <f>MIS[[#This Row],[OrderAverageTradedPrice]]*MIS[[#This Row],[OrderQuantity]]</f>
        <v>47400</v>
      </c>
      <c r="AF5425">
        <f>MIS[[#This Row],[LTP]]*MIS[[#This Row],[OrderQuantity]]</f>
        <v>46515</v>
      </c>
      <c r="AG5425">
        <f>IF(MIS[[#This Row],[OrderSide]]="SELL",MIS[[#This Row],[VALUE]]-MIS[[#This Row],[LIVE_VALUE]],MIS[[#This Row],[LIVE_VALUE]]-MIS[[#This Row],[VALUE]])</f>
        <v>885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5" t="str">
        <f>MIS[[#This Row],[TRADING SYMBOL]]</f>
        <v>NIFTY2552225000PE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LONGSHORT</v>
      </c>
      <c r="AL5425" t="str">
        <f>MIS[[#This Row],[Broker]]</f>
        <v>AR</v>
      </c>
      <c r="AM5425" t="str">
        <f>MIS[[#This Row],[ClientID]]</f>
        <v>JPS1787</v>
      </c>
    </row>
    <row r="5426" spans="1:39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155.05000000000001</v>
      </c>
      <c r="AE5426">
        <f>MIS[[#This Row],[OrderAverageTradedPrice]]*MIS[[#This Row],[OrderQuantity]]</f>
        <v>11898.75</v>
      </c>
      <c r="AF5426">
        <f>MIS[[#This Row],[LTP]]*MIS[[#This Row],[OrderQuantity]]</f>
        <v>11628.75</v>
      </c>
      <c r="AG5426">
        <f>IF(MIS[[#This Row],[OrderSide]]="SELL",MIS[[#This Row],[VALUE]]-MIS[[#This Row],[LIVE_VALUE]],MIS[[#This Row],[LIVE_VALUE]]-MIS[[#This Row],[VALUE]])</f>
        <v>270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6" t="str">
        <f>MIS[[#This Row],[TRADING SYMBOL]]</f>
        <v>NIFTY2552225000PE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LONGSHORT</v>
      </c>
      <c r="AL5426" t="str">
        <f>MIS[[#This Row],[Broker]]</f>
        <v>JM</v>
      </c>
      <c r="AM5426" t="str">
        <f>MIS[[#This Row],[ClientID]]</f>
        <v>12314526</v>
      </c>
    </row>
    <row r="5427" spans="1:39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155.05000000000001</v>
      </c>
      <c r="AE5427">
        <f>MIS[[#This Row],[OrderAverageTradedPrice]]*MIS[[#This Row],[OrderQuantity]]</f>
        <v>35617.5</v>
      </c>
      <c r="AF5427">
        <f>MIS[[#This Row],[LTP]]*MIS[[#This Row],[OrderQuantity]]</f>
        <v>34886.25</v>
      </c>
      <c r="AG5427">
        <f>IF(MIS[[#This Row],[OrderSide]]="SELL",MIS[[#This Row],[VALUE]]-MIS[[#This Row],[LIVE_VALUE]],MIS[[#This Row],[LIVE_VALUE]]-MIS[[#This Row],[VALUE]])</f>
        <v>731.25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7" t="str">
        <f>MIS[[#This Row],[TRADING SYMBOL]]</f>
        <v>NIFTY2552225000PE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LONGSHORT</v>
      </c>
      <c r="AL5427" t="str">
        <f>MIS[[#This Row],[Broker]]</f>
        <v>MO</v>
      </c>
      <c r="AM5427" t="str">
        <f>MIS[[#This Row],[ClientID]]</f>
        <v>FINE1F02</v>
      </c>
    </row>
    <row r="5428" spans="1:39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155.05000000000001</v>
      </c>
      <c r="AE5428">
        <f>MIS[[#This Row],[OrderAverageTradedPrice]]*MIS[[#This Row],[OrderQuantity]]</f>
        <v>47501.25</v>
      </c>
      <c r="AF5428">
        <f>MIS[[#This Row],[LTP]]*MIS[[#This Row],[OrderQuantity]]</f>
        <v>46515</v>
      </c>
      <c r="AG5428">
        <f>IF(MIS[[#This Row],[OrderSide]]="SELL",MIS[[#This Row],[VALUE]]-MIS[[#This Row],[LIVE_VALUE]],MIS[[#This Row],[LIVE_VALUE]]-MIS[[#This Row],[VALUE]])</f>
        <v>986.25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8" t="str">
        <f>MIS[[#This Row],[TRADING SYMBOL]]</f>
        <v>NIFTY2552225000PE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LONGSHORT</v>
      </c>
      <c r="AL5428" t="str">
        <f>MIS[[#This Row],[Broker]]</f>
        <v>MO</v>
      </c>
      <c r="AM5428" t="str">
        <f>MIS[[#This Row],[ClientID]]</f>
        <v>OMDLAS1215</v>
      </c>
    </row>
    <row r="5429" spans="1:39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155.05000000000001</v>
      </c>
      <c r="AE5429">
        <f>MIS[[#This Row],[OrderAverageTradedPrice]]*MIS[[#This Row],[OrderQuantity]]</f>
        <v>71474.999999999854</v>
      </c>
      <c r="AF5429">
        <f>MIS[[#This Row],[LTP]]*MIS[[#This Row],[OrderQuantity]]</f>
        <v>69772.5</v>
      </c>
      <c r="AG5429">
        <f>IF(MIS[[#This Row],[OrderSide]]="SELL",MIS[[#This Row],[VALUE]]-MIS[[#This Row],[LIVE_VALUE]],MIS[[#This Row],[LIVE_VALUE]]-MIS[[#This Row],[VALUE]])</f>
        <v>1702.4999999998545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9" t="str">
        <f>MIS[[#This Row],[TRADING SYMBOL]]</f>
        <v>NIFTY2552225000PE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LONGSHORT</v>
      </c>
      <c r="AL5429" t="str">
        <f>MIS[[#This Row],[Broker]]</f>
        <v>MO</v>
      </c>
      <c r="AM5429" t="str">
        <f>MIS[[#This Row],[ClientID]]</f>
        <v>OMDLAS1225</v>
      </c>
    </row>
    <row r="5430" spans="1:39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155.05000000000001</v>
      </c>
      <c r="AE5430">
        <f>MIS[[#This Row],[OrderAverageTradedPrice]]*MIS[[#This Row],[OrderQuantity]]</f>
        <v>83261.249999999927</v>
      </c>
      <c r="AF5430">
        <f>MIS[[#This Row],[LTP]]*MIS[[#This Row],[OrderQuantity]]</f>
        <v>81401.25</v>
      </c>
      <c r="AG5430">
        <f>IF(MIS[[#This Row],[OrderSide]]="SELL",MIS[[#This Row],[VALUE]]-MIS[[#This Row],[LIVE_VALUE]],MIS[[#This Row],[LIVE_VALUE]]-MIS[[#This Row],[VALUE]])</f>
        <v>1859.9999999999272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0" t="str">
        <f>MIS[[#This Row],[TRADING SYMBOL]]</f>
        <v>NIFTY2552225000PE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LONGSHORT</v>
      </c>
      <c r="AL5430" t="str">
        <f>MIS[[#This Row],[Broker]]</f>
        <v>MO</v>
      </c>
      <c r="AM5430" t="str">
        <f>MIS[[#This Row],[ClientID]]</f>
        <v>OMDLAS1229</v>
      </c>
    </row>
    <row r="5431" spans="1:39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155.05000000000001</v>
      </c>
      <c r="AE5431">
        <f>MIS[[#This Row],[OrderAverageTradedPrice]]*MIS[[#This Row],[OrderQuantity]]</f>
        <v>35763.75</v>
      </c>
      <c r="AF5431">
        <f>MIS[[#This Row],[LTP]]*MIS[[#This Row],[OrderQuantity]]</f>
        <v>34886.25</v>
      </c>
      <c r="AG5431">
        <f>IF(MIS[[#This Row],[OrderSide]]="SELL",MIS[[#This Row],[VALUE]]-MIS[[#This Row],[LIVE_VALUE]],MIS[[#This Row],[LIVE_VALUE]]-MIS[[#This Row],[VALUE]])</f>
        <v>877.5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1" t="str">
        <f>MIS[[#This Row],[TRADING SYMBOL]]</f>
        <v>NIFTY2552225000PE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LONGSHORT</v>
      </c>
      <c r="AL5431" t="str">
        <f>MIS[[#This Row],[Broker]]</f>
        <v>TGL</v>
      </c>
      <c r="AM5431" t="str">
        <f>MIS[[#This Row],[ClientID]]</f>
        <v>TGL05</v>
      </c>
    </row>
    <row r="5432" spans="1:39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155.05000000000001</v>
      </c>
      <c r="AE5432">
        <f>MIS[[#This Row],[OrderAverageTradedPrice]]*MIS[[#This Row],[OrderQuantity]]</f>
        <v>131028.74999999978</v>
      </c>
      <c r="AF5432">
        <f>MIS[[#This Row],[LTP]]*MIS[[#This Row],[OrderQuantity]]</f>
        <v>127916.25000000001</v>
      </c>
      <c r="AG5432">
        <f>IF(MIS[[#This Row],[OrderSide]]="SELL",MIS[[#This Row],[VALUE]]-MIS[[#This Row],[LIVE_VALUE]],MIS[[#This Row],[LIVE_VALUE]]-MIS[[#This Row],[VALUE]])</f>
        <v>3112.4999999997672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2" t="str">
        <f>MIS[[#This Row],[TRADING SYMBOL]]</f>
        <v>NIFTY2552225000PE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LONGSHORT</v>
      </c>
      <c r="AL5432" t="str">
        <f>MIS[[#This Row],[Broker]]</f>
        <v>XTS</v>
      </c>
      <c r="AM5432" t="str">
        <f>MIS[[#This Row],[ClientID]]</f>
        <v>FIXAKE0000</v>
      </c>
    </row>
    <row r="5433" spans="1:39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155.05000000000001</v>
      </c>
      <c r="AE5433">
        <f>MIS[[#This Row],[OrderAverageTradedPrice]]*MIS[[#This Row],[OrderQuantity]]</f>
        <v>23722.5</v>
      </c>
      <c r="AF5433">
        <f>MIS[[#This Row],[LTP]]*MIS[[#This Row],[OrderQuantity]]</f>
        <v>23257.5</v>
      </c>
      <c r="AG5433">
        <f>IF(MIS[[#This Row],[OrderSide]]="SELL",MIS[[#This Row],[VALUE]]-MIS[[#This Row],[LIVE_VALUE]],MIS[[#This Row],[LIVE_VALUE]]-MIS[[#This Row],[VALUE]])</f>
        <v>465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3" t="str">
        <f>MIS[[#This Row],[TRADING SYMBOL]]</f>
        <v>NIFTY2552225000PE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LONGSHORT</v>
      </c>
      <c r="AL5433" t="str">
        <f>MIS[[#This Row],[Broker]]</f>
        <v>AR</v>
      </c>
      <c r="AM5433" t="str">
        <f>MIS[[#This Row],[ClientID]]</f>
        <v>GDLC2R124</v>
      </c>
    </row>
    <row r="5434" spans="1:39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155.05000000000001</v>
      </c>
      <c r="AE5434">
        <f>MIS[[#This Row],[OrderAverageTradedPrice]]*MIS[[#This Row],[OrderQuantity]]</f>
        <v>23707.5</v>
      </c>
      <c r="AF5434">
        <f>MIS[[#This Row],[LTP]]*MIS[[#This Row],[OrderQuantity]]</f>
        <v>23257.5</v>
      </c>
      <c r="AG5434">
        <f>IF(MIS[[#This Row],[OrderSide]]="SELL",MIS[[#This Row],[VALUE]]-MIS[[#This Row],[LIVE_VALUE]],MIS[[#This Row],[LIVE_VALUE]]-MIS[[#This Row],[VALUE]])</f>
        <v>450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4" t="str">
        <f>MIS[[#This Row],[TRADING SYMBOL]]</f>
        <v>NIFTY2552225000PE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LONGSHORT</v>
      </c>
      <c r="AL5434" t="str">
        <f>MIS[[#This Row],[Broker]]</f>
        <v>AR</v>
      </c>
      <c r="AM5434" t="str">
        <f>MIS[[#This Row],[ClientID]]</f>
        <v>HOT133</v>
      </c>
    </row>
    <row r="5435" spans="1:39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155.05000000000001</v>
      </c>
      <c r="AE5435">
        <f>MIS[[#This Row],[OrderAverageTradedPrice]]*MIS[[#This Row],[OrderQuantity]]</f>
        <v>11850</v>
      </c>
      <c r="AF5435">
        <f>MIS[[#This Row],[LTP]]*MIS[[#This Row],[OrderQuantity]]</f>
        <v>11628.75</v>
      </c>
      <c r="AG5435">
        <f>IF(MIS[[#This Row],[OrderSide]]="SELL",MIS[[#This Row],[VALUE]]-MIS[[#This Row],[LIVE_VALUE]],MIS[[#This Row],[LIVE_VALUE]]-MIS[[#This Row],[VALUE]])</f>
        <v>221.25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5" t="str">
        <f>MIS[[#This Row],[TRADING SYMBOL]]</f>
        <v>NIFTY2552225000PE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LONGSHORT</v>
      </c>
      <c r="AL5435" t="str">
        <f>MIS[[#This Row],[Broker]]</f>
        <v>AR</v>
      </c>
      <c r="AM5435" t="str">
        <f>MIS[[#This Row],[ClientID]]</f>
        <v>JPF1D107</v>
      </c>
    </row>
    <row r="5436" spans="1:39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155.05000000000001</v>
      </c>
      <c r="AE5436">
        <f>MIS[[#This Row],[OrderAverageTradedPrice]]*MIS[[#This Row],[OrderQuantity]]</f>
        <v>11850</v>
      </c>
      <c r="AF5436">
        <f>MIS[[#This Row],[LTP]]*MIS[[#This Row],[OrderQuantity]]</f>
        <v>11628.75</v>
      </c>
      <c r="AG5436">
        <f>IF(MIS[[#This Row],[OrderSide]]="SELL",MIS[[#This Row],[VALUE]]-MIS[[#This Row],[LIVE_VALUE]],MIS[[#This Row],[LIVE_VALUE]]-MIS[[#This Row],[VALUE]])</f>
        <v>221.25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6" t="str">
        <f>MIS[[#This Row],[TRADING SYMBOL]]</f>
        <v>NIFTY2552225000PE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LONGSHORT</v>
      </c>
      <c r="AL5436" t="str">
        <f>MIS[[#This Row],[Broker]]</f>
        <v>AR</v>
      </c>
      <c r="AM5436" t="str">
        <f>MIS[[#This Row],[ClientID]]</f>
        <v>JPF1G102</v>
      </c>
    </row>
    <row r="5437" spans="1:39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155.05000000000001</v>
      </c>
      <c r="AE5437">
        <f>MIS[[#This Row],[OrderAverageTradedPrice]]*MIS[[#This Row],[OrderQuantity]]</f>
        <v>11865</v>
      </c>
      <c r="AF5437">
        <f>MIS[[#This Row],[LTP]]*MIS[[#This Row],[OrderQuantity]]</f>
        <v>11628.75</v>
      </c>
      <c r="AG5437">
        <f>IF(MIS[[#This Row],[OrderSide]]="SELL",MIS[[#This Row],[VALUE]]-MIS[[#This Row],[LIVE_VALUE]],MIS[[#This Row],[LIVE_VALUE]]-MIS[[#This Row],[VALUE]])</f>
        <v>236.25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7" t="str">
        <f>MIS[[#This Row],[TRADING SYMBOL]]</f>
        <v>NIFTY2552225000PE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LONGSHORT</v>
      </c>
      <c r="AL5437" t="str">
        <f>MIS[[#This Row],[Broker]]</f>
        <v>AR</v>
      </c>
      <c r="AM5437" t="str">
        <f>MIS[[#This Row],[ClientID]]</f>
        <v>JPF1M118</v>
      </c>
    </row>
    <row r="5438" spans="1:39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155.05000000000001</v>
      </c>
      <c r="AE5438">
        <f>MIS[[#This Row],[OrderAverageTradedPrice]]*MIS[[#This Row],[OrderQuantity]]</f>
        <v>11846.25</v>
      </c>
      <c r="AF5438">
        <f>MIS[[#This Row],[LTP]]*MIS[[#This Row],[OrderQuantity]]</f>
        <v>11628.75</v>
      </c>
      <c r="AG5438">
        <f>IF(MIS[[#This Row],[OrderSide]]="SELL",MIS[[#This Row],[VALUE]]-MIS[[#This Row],[LIVE_VALUE]],MIS[[#This Row],[LIVE_VALUE]]-MIS[[#This Row],[VALUE]])</f>
        <v>217.5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8" t="str">
        <f>MIS[[#This Row],[TRADING SYMBOL]]</f>
        <v>NIFTY2552225000PE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LONGSHORT</v>
      </c>
      <c r="AL5438" t="str">
        <f>MIS[[#This Row],[Broker]]</f>
        <v>AR</v>
      </c>
      <c r="AM5438" t="str">
        <f>MIS[[#This Row],[ClientID]]</f>
        <v>JPF1N169</v>
      </c>
    </row>
    <row r="5439" spans="1:39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155.05000000000001</v>
      </c>
      <c r="AE5439">
        <f>MIS[[#This Row],[OrderAverageTradedPrice]]*MIS[[#This Row],[OrderQuantity]]</f>
        <v>11865</v>
      </c>
      <c r="AF5439">
        <f>MIS[[#This Row],[LTP]]*MIS[[#This Row],[OrderQuantity]]</f>
        <v>11628.75</v>
      </c>
      <c r="AG5439">
        <f>IF(MIS[[#This Row],[OrderSide]]="SELL",MIS[[#This Row],[VALUE]]-MIS[[#This Row],[LIVE_VALUE]],MIS[[#This Row],[LIVE_VALUE]]-MIS[[#This Row],[VALUE]])</f>
        <v>236.25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9" t="str">
        <f>MIS[[#This Row],[TRADING SYMBOL]]</f>
        <v>NIFTY2552225000PE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LONGSHORT</v>
      </c>
      <c r="AL5439" t="str">
        <f>MIS[[#This Row],[Broker]]</f>
        <v>AR</v>
      </c>
      <c r="AM5439" t="str">
        <f>MIS[[#This Row],[ClientID]]</f>
        <v>JPF1P111</v>
      </c>
    </row>
    <row r="5440" spans="1:39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155.05000000000001</v>
      </c>
      <c r="AE5440">
        <f>MIS[[#This Row],[OrderAverageTradedPrice]]*MIS[[#This Row],[OrderQuantity]]</f>
        <v>11861.25</v>
      </c>
      <c r="AF5440">
        <f>MIS[[#This Row],[LTP]]*MIS[[#This Row],[OrderQuantity]]</f>
        <v>11628.75</v>
      </c>
      <c r="AG5440">
        <f>IF(MIS[[#This Row],[OrderSide]]="SELL",MIS[[#This Row],[VALUE]]-MIS[[#This Row],[LIVE_VALUE]],MIS[[#This Row],[LIVE_VALUE]]-MIS[[#This Row],[VALUE]])</f>
        <v>232.5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0" t="str">
        <f>MIS[[#This Row],[TRADING SYMBOL]]</f>
        <v>NIFTY2552225000PE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LONGSHORT</v>
      </c>
      <c r="AL5440" t="str">
        <f>MIS[[#This Row],[Broker]]</f>
        <v>AR</v>
      </c>
      <c r="AM5440" t="str">
        <f>MIS[[#This Row],[ClientID]]</f>
        <v>JPS10S109</v>
      </c>
    </row>
    <row r="5441" spans="1:39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155.05000000000001</v>
      </c>
      <c r="AE5441">
        <f>MIS[[#This Row],[OrderAverageTradedPrice]]*MIS[[#This Row],[OrderQuantity]]</f>
        <v>11842.5</v>
      </c>
      <c r="AF5441">
        <f>MIS[[#This Row],[LTP]]*MIS[[#This Row],[OrderQuantity]]</f>
        <v>11628.75</v>
      </c>
      <c r="AG5441">
        <f>IF(MIS[[#This Row],[OrderSide]]="SELL",MIS[[#This Row],[VALUE]]-MIS[[#This Row],[LIVE_VALUE]],MIS[[#This Row],[LIVE_VALUE]]-MIS[[#This Row],[VALUE]])</f>
        <v>213.75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1" t="str">
        <f>MIS[[#This Row],[TRADING SYMBOL]]</f>
        <v>NIFTY2552225000PE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LONGSHORT</v>
      </c>
      <c r="AL5441" t="str">
        <f>MIS[[#This Row],[Broker]]</f>
        <v>AR</v>
      </c>
      <c r="AM5441" t="str">
        <f>MIS[[#This Row],[ClientID]]</f>
        <v>JPS10U102</v>
      </c>
    </row>
    <row r="5442" spans="1:39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155.05000000000001</v>
      </c>
      <c r="AE5442">
        <f>MIS[[#This Row],[OrderAverageTradedPrice]]*MIS[[#This Row],[OrderQuantity]]</f>
        <v>71122.5</v>
      </c>
      <c r="AF5442">
        <f>MIS[[#This Row],[LTP]]*MIS[[#This Row],[OrderQuantity]]</f>
        <v>69772.5</v>
      </c>
      <c r="AG5442">
        <f>IF(MIS[[#This Row],[OrderSide]]="SELL",MIS[[#This Row],[VALUE]]-MIS[[#This Row],[LIVE_VALUE]],MIS[[#This Row],[LIVE_VALUE]]-MIS[[#This Row],[VALUE]])</f>
        <v>1350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2" t="str">
        <f>MIS[[#This Row],[TRADING SYMBOL]]</f>
        <v>NIFTY2552225000PE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LONGSHORT</v>
      </c>
      <c r="AL5442" t="str">
        <f>MIS[[#This Row],[Broker]]</f>
        <v>JM</v>
      </c>
      <c r="AM5442" t="str">
        <f>MIS[[#This Row],[ClientID]]</f>
        <v>12314412</v>
      </c>
    </row>
    <row r="5443" spans="1:39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155.05000000000001</v>
      </c>
      <c r="AE5443">
        <f>MIS[[#This Row],[OrderAverageTradedPrice]]*MIS[[#This Row],[OrderQuantity]]</f>
        <v>154368.74999999994</v>
      </c>
      <c r="AF5443">
        <f>MIS[[#This Row],[LTP]]*MIS[[#This Row],[OrderQuantity]]</f>
        <v>151173.75</v>
      </c>
      <c r="AG5443">
        <f>IF(MIS[[#This Row],[OrderSide]]="SELL",MIS[[#This Row],[VALUE]]-MIS[[#This Row],[LIVE_VALUE]],MIS[[#This Row],[LIVE_VALUE]]-MIS[[#This Row],[VALUE]])</f>
        <v>3194.9999999999418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3" t="str">
        <f>MIS[[#This Row],[TRADING SYMBOL]]</f>
        <v>NIFTY2552225000PE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LONGSHORT</v>
      </c>
      <c r="AL5443" t="str">
        <f>MIS[[#This Row],[Broker]]</f>
        <v>JM</v>
      </c>
      <c r="AM5443" t="str">
        <f>MIS[[#This Row],[ClientID]]</f>
        <v>12314455</v>
      </c>
    </row>
    <row r="5444" spans="1:39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155.05000000000001</v>
      </c>
      <c r="AE5444">
        <f>MIS[[#This Row],[OrderAverageTradedPrice]]*MIS[[#This Row],[OrderQuantity]]</f>
        <v>213652.49999999985</v>
      </c>
      <c r="AF5444">
        <f>MIS[[#This Row],[LTP]]*MIS[[#This Row],[OrderQuantity]]</f>
        <v>209317.50000000003</v>
      </c>
      <c r="AG5444">
        <f>IF(MIS[[#This Row],[OrderSide]]="SELL",MIS[[#This Row],[VALUE]]-MIS[[#This Row],[LIVE_VALUE]],MIS[[#This Row],[LIVE_VALUE]]-MIS[[#This Row],[VALUE]])</f>
        <v>4334.9999999998254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4" t="str">
        <f>MIS[[#This Row],[TRADING SYMBOL]]</f>
        <v>NIFTY2552225000PE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LONGSHORT</v>
      </c>
      <c r="AL5444" t="str">
        <f>MIS[[#This Row],[Broker]]</f>
        <v>JM</v>
      </c>
      <c r="AM5444" t="str">
        <f>MIS[[#This Row],[ClientID]]</f>
        <v>12314964</v>
      </c>
    </row>
    <row r="5445" spans="1:39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155.05000000000001</v>
      </c>
      <c r="AE5445">
        <f>MIS[[#This Row],[OrderAverageTradedPrice]]*MIS[[#This Row],[OrderQuantity]]</f>
        <v>35583.75</v>
      </c>
      <c r="AF5445">
        <f>MIS[[#This Row],[LTP]]*MIS[[#This Row],[OrderQuantity]]</f>
        <v>34886.25</v>
      </c>
      <c r="AG5445">
        <f>IF(MIS[[#This Row],[OrderSide]]="SELL",MIS[[#This Row],[VALUE]]-MIS[[#This Row],[LIVE_VALUE]],MIS[[#This Row],[LIVE_VALUE]]-MIS[[#This Row],[VALUE]])</f>
        <v>697.5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5" t="str">
        <f>MIS[[#This Row],[TRADING SYMBOL]]</f>
        <v>NIFTY2552225000PE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LONGSHORT</v>
      </c>
      <c r="AL5445" t="str">
        <f>MIS[[#This Row],[Broker]]</f>
        <v>MO</v>
      </c>
      <c r="AM5445" t="str">
        <f>MIS[[#This Row],[ClientID]]</f>
        <v>OMDLAS1223</v>
      </c>
    </row>
    <row r="5446" spans="1:39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155.05000000000001</v>
      </c>
      <c r="AE5446">
        <f>MIS[[#This Row],[OrderAverageTradedPrice]]*MIS[[#This Row],[OrderQuantity]]</f>
        <v>11883.75</v>
      </c>
      <c r="AF5446">
        <f>MIS[[#This Row],[LTP]]*MIS[[#This Row],[OrderQuantity]]</f>
        <v>11628.75</v>
      </c>
      <c r="AG5446">
        <f>IF(MIS[[#This Row],[OrderSide]]="SELL",MIS[[#This Row],[VALUE]]-MIS[[#This Row],[LIVE_VALUE]],MIS[[#This Row],[LIVE_VALUE]]-MIS[[#This Row],[VALUE]])</f>
        <v>255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6" t="str">
        <f>MIS[[#This Row],[TRADING SYMBOL]]</f>
        <v>NIFTY2552225000PE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LONGSHORT</v>
      </c>
      <c r="AL5446" t="str">
        <f>MIS[[#This Row],[Broker]]</f>
        <v>MO</v>
      </c>
      <c r="AM5446" t="str">
        <f>MIS[[#This Row],[ClientID]]</f>
        <v>OMDLAS1230</v>
      </c>
    </row>
    <row r="5447" spans="1:39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155.05000000000001</v>
      </c>
      <c r="AE5447">
        <f>MIS[[#This Row],[OrderAverageTradedPrice]]*MIS[[#This Row],[OrderQuantity]]</f>
        <v>71122.5</v>
      </c>
      <c r="AF5447">
        <f>MIS[[#This Row],[LTP]]*MIS[[#This Row],[OrderQuantity]]</f>
        <v>69772.5</v>
      </c>
      <c r="AG5447">
        <f>IF(MIS[[#This Row],[OrderSide]]="SELL",MIS[[#This Row],[VALUE]]-MIS[[#This Row],[LIVE_VALUE]],MIS[[#This Row],[LIVE_VALUE]]-MIS[[#This Row],[VALUE]])</f>
        <v>1350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7" t="str">
        <f>MIS[[#This Row],[TRADING SYMBOL]]</f>
        <v>NIFTY2552225000PE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LONGSHORT</v>
      </c>
      <c r="AL5447" t="str">
        <f>MIS[[#This Row],[Broker]]</f>
        <v>MO</v>
      </c>
      <c r="AM5447" t="str">
        <f>MIS[[#This Row],[ClientID]]</f>
        <v>SHSS083</v>
      </c>
    </row>
    <row r="5448" spans="1:39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155.05000000000001</v>
      </c>
      <c r="AE5448">
        <f>MIS[[#This Row],[OrderAverageTradedPrice]]*MIS[[#This Row],[OrderQuantity]]</f>
        <v>23782.5</v>
      </c>
      <c r="AF5448">
        <f>MIS[[#This Row],[LTP]]*MIS[[#This Row],[OrderQuantity]]</f>
        <v>23257.5</v>
      </c>
      <c r="AG5448">
        <f>IF(MIS[[#This Row],[OrderSide]]="SELL",MIS[[#This Row],[VALUE]]-MIS[[#This Row],[LIVE_VALUE]],MIS[[#This Row],[LIVE_VALUE]]-MIS[[#This Row],[VALUE]])</f>
        <v>525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8" t="str">
        <f>MIS[[#This Row],[TRADING SYMBOL]]</f>
        <v>NIFTY2552225000PE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LONGSHORT</v>
      </c>
      <c r="AL5448" t="str">
        <f>MIS[[#This Row],[Broker]]</f>
        <v>AR</v>
      </c>
      <c r="AM5448" t="str">
        <f>MIS[[#This Row],[ClientID]]</f>
        <v>GKOHNA327</v>
      </c>
    </row>
    <row r="5449" spans="1:39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155.05000000000001</v>
      </c>
      <c r="AE5449">
        <f>MIS[[#This Row],[OrderAverageTradedPrice]]*MIS[[#This Row],[OrderQuantity]]</f>
        <v>11898.75</v>
      </c>
      <c r="AF5449">
        <f>MIS[[#This Row],[LTP]]*MIS[[#This Row],[OrderQuantity]]</f>
        <v>11628.75</v>
      </c>
      <c r="AG5449">
        <f>IF(MIS[[#This Row],[OrderSide]]="SELL",MIS[[#This Row],[VALUE]]-MIS[[#This Row],[LIVE_VALUE]],MIS[[#This Row],[LIVE_VALUE]]-MIS[[#This Row],[VALUE]])</f>
        <v>270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9" t="str">
        <f>MIS[[#This Row],[TRADING SYMBOL]]</f>
        <v>NIFTY2552225000PE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LONGSHORT</v>
      </c>
      <c r="AL5449" t="str">
        <f>MIS[[#This Row],[Broker]]</f>
        <v>AR</v>
      </c>
      <c r="AM5449" t="str">
        <f>MIS[[#This Row],[ClientID]]</f>
        <v>JPF1A184</v>
      </c>
    </row>
    <row r="5450" spans="1:39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155.05000000000001</v>
      </c>
      <c r="AE5450">
        <f>MIS[[#This Row],[OrderAverageTradedPrice]]*MIS[[#This Row],[OrderQuantity]]</f>
        <v>11902.5</v>
      </c>
      <c r="AF5450">
        <f>MIS[[#This Row],[LTP]]*MIS[[#This Row],[OrderQuantity]]</f>
        <v>11628.75</v>
      </c>
      <c r="AG5450">
        <f>IF(MIS[[#This Row],[OrderSide]]="SELL",MIS[[#This Row],[VALUE]]-MIS[[#This Row],[LIVE_VALUE]],MIS[[#This Row],[LIVE_VALUE]]-MIS[[#This Row],[VALUE]])</f>
        <v>273.75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0" t="str">
        <f>MIS[[#This Row],[TRADING SYMBOL]]</f>
        <v>NIFTY2552225000PE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LONGSHORT</v>
      </c>
      <c r="AL5450" t="str">
        <f>MIS[[#This Row],[Broker]]</f>
        <v>AR</v>
      </c>
      <c r="AM5450" t="str">
        <f>MIS[[#This Row],[ClientID]]</f>
        <v>JPF1A222</v>
      </c>
    </row>
    <row r="5451" spans="1:39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155.05000000000001</v>
      </c>
      <c r="AE5451">
        <f>MIS[[#This Row],[OrderAverageTradedPrice]]*MIS[[#This Row],[OrderQuantity]]</f>
        <v>11902.5</v>
      </c>
      <c r="AF5451">
        <f>MIS[[#This Row],[LTP]]*MIS[[#This Row],[OrderQuantity]]</f>
        <v>11628.75</v>
      </c>
      <c r="AG5451">
        <f>IF(MIS[[#This Row],[OrderSide]]="SELL",MIS[[#This Row],[VALUE]]-MIS[[#This Row],[LIVE_VALUE]],MIS[[#This Row],[LIVE_VALUE]]-MIS[[#This Row],[VALUE]])</f>
        <v>273.75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1" t="str">
        <f>MIS[[#This Row],[TRADING SYMBOL]]</f>
        <v>NIFTY2552225000PE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LONGSHORT</v>
      </c>
      <c r="AL5451" t="str">
        <f>MIS[[#This Row],[Broker]]</f>
        <v>AR</v>
      </c>
      <c r="AM5451" t="str">
        <f>MIS[[#This Row],[ClientID]]</f>
        <v>JPF1P170</v>
      </c>
    </row>
    <row r="5452" spans="1:39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155.05000000000001</v>
      </c>
      <c r="AE5452">
        <f>MIS[[#This Row],[OrderAverageTradedPrice]]*MIS[[#This Row],[OrderQuantity]]</f>
        <v>11902.5</v>
      </c>
      <c r="AF5452">
        <f>MIS[[#This Row],[LTP]]*MIS[[#This Row],[OrderQuantity]]</f>
        <v>11628.75</v>
      </c>
      <c r="AG5452">
        <f>IF(MIS[[#This Row],[OrderSide]]="SELL",MIS[[#This Row],[VALUE]]-MIS[[#This Row],[LIVE_VALUE]],MIS[[#This Row],[LIVE_VALUE]]-MIS[[#This Row],[VALUE]])</f>
        <v>273.75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2" t="str">
        <f>MIS[[#This Row],[TRADING SYMBOL]]</f>
        <v>NIFTY2552225000PE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LONGSHORT</v>
      </c>
      <c r="AL5452" t="str">
        <f>MIS[[#This Row],[Broker]]</f>
        <v>AR</v>
      </c>
      <c r="AM5452" t="str">
        <f>MIS[[#This Row],[ClientID]]</f>
        <v>JPF1R212</v>
      </c>
    </row>
    <row r="5453" spans="1:39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155.05000000000001</v>
      </c>
      <c r="AE5453">
        <f>MIS[[#This Row],[OrderAverageTradedPrice]]*MIS[[#This Row],[OrderQuantity]]</f>
        <v>11883.75</v>
      </c>
      <c r="AF5453">
        <f>MIS[[#This Row],[LTP]]*MIS[[#This Row],[OrderQuantity]]</f>
        <v>11628.75</v>
      </c>
      <c r="AG5453">
        <f>IF(MIS[[#This Row],[OrderSide]]="SELL",MIS[[#This Row],[VALUE]]-MIS[[#This Row],[LIVE_VALUE]],MIS[[#This Row],[LIVE_VALUE]]-MIS[[#This Row],[VALUE]])</f>
        <v>255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3" t="str">
        <f>MIS[[#This Row],[TRADING SYMBOL]]</f>
        <v>NIFTY2552225000PE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LONGSHORT</v>
      </c>
      <c r="AL5453" t="str">
        <f>MIS[[#This Row],[Broker]]</f>
        <v>AR</v>
      </c>
      <c r="AM5453" t="str">
        <f>MIS[[#This Row],[ClientID]]</f>
        <v>JPF1V101</v>
      </c>
    </row>
    <row r="5454" spans="1:39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155.05000000000001</v>
      </c>
      <c r="AE5454">
        <f>MIS[[#This Row],[OrderAverageTradedPrice]]*MIS[[#This Row],[OrderQuantity]]</f>
        <v>59456.250000000007</v>
      </c>
      <c r="AF5454">
        <f>MIS[[#This Row],[LTP]]*MIS[[#This Row],[OrderQuantity]]</f>
        <v>58143.750000000007</v>
      </c>
      <c r="AG5454">
        <f>IF(MIS[[#This Row],[OrderSide]]="SELL",MIS[[#This Row],[VALUE]]-MIS[[#This Row],[LIVE_VALUE]],MIS[[#This Row],[LIVE_VALUE]]-MIS[[#This Row],[VALUE]])</f>
        <v>1312.5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4" t="str">
        <f>MIS[[#This Row],[TRADING SYMBOL]]</f>
        <v>NIFTY2552225000PE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LONGSHORT</v>
      </c>
      <c r="AL5454" t="str">
        <f>MIS[[#This Row],[Broker]]</f>
        <v>JM</v>
      </c>
      <c r="AM5454" t="str">
        <f>MIS[[#This Row],[ClientID]]</f>
        <v>12314927</v>
      </c>
    </row>
    <row r="5455" spans="1:39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155.05000000000001</v>
      </c>
      <c r="AE5455">
        <f>MIS[[#This Row],[OrderAverageTradedPrice]]*MIS[[#This Row],[OrderQuantity]]</f>
        <v>11925</v>
      </c>
      <c r="AF5455">
        <f>MIS[[#This Row],[LTP]]*MIS[[#This Row],[OrderQuantity]]</f>
        <v>11628.75</v>
      </c>
      <c r="AG5455">
        <f>IF(MIS[[#This Row],[OrderSide]]="SELL",MIS[[#This Row],[VALUE]]-MIS[[#This Row],[LIVE_VALUE]],MIS[[#This Row],[LIVE_VALUE]]-MIS[[#This Row],[VALUE]])</f>
        <v>296.25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5" t="str">
        <f>MIS[[#This Row],[TRADING SYMBOL]]</f>
        <v>NIFTY2552225000PE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LONGSHORT</v>
      </c>
      <c r="AL5455" t="str">
        <f>MIS[[#This Row],[Broker]]</f>
        <v>AR</v>
      </c>
      <c r="AM5455" t="str">
        <f>MIS[[#This Row],[ClientID]]</f>
        <v>JPF1A104</v>
      </c>
    </row>
    <row r="5456" spans="1:39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155.05000000000001</v>
      </c>
      <c r="AE5456">
        <f>MIS[[#This Row],[OrderAverageTradedPrice]]*MIS[[#This Row],[OrderQuantity]]</f>
        <v>11910</v>
      </c>
      <c r="AF5456">
        <f>MIS[[#This Row],[LTP]]*MIS[[#This Row],[OrderQuantity]]</f>
        <v>11628.75</v>
      </c>
      <c r="AG5456">
        <f>IF(MIS[[#This Row],[OrderSide]]="SELL",MIS[[#This Row],[VALUE]]-MIS[[#This Row],[LIVE_VALUE]],MIS[[#This Row],[LIVE_VALUE]]-MIS[[#This Row],[VALUE]])</f>
        <v>281.25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6" t="str">
        <f>MIS[[#This Row],[TRADING SYMBOL]]</f>
        <v>NIFTY2552225000PE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LONGSHORT</v>
      </c>
      <c r="AL5456" t="str">
        <f>MIS[[#This Row],[Broker]]</f>
        <v>AR</v>
      </c>
      <c r="AM5456" t="str">
        <f>MIS[[#This Row],[ClientID]]</f>
        <v>JPF1A200</v>
      </c>
    </row>
    <row r="5457" spans="1:39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155.05000000000001</v>
      </c>
      <c r="AE5457">
        <f>MIS[[#This Row],[OrderAverageTradedPrice]]*MIS[[#This Row],[OrderQuantity]]</f>
        <v>11913.75</v>
      </c>
      <c r="AF5457">
        <f>MIS[[#This Row],[LTP]]*MIS[[#This Row],[OrderQuantity]]</f>
        <v>11628.75</v>
      </c>
      <c r="AG5457">
        <f>IF(MIS[[#This Row],[OrderSide]]="SELL",MIS[[#This Row],[VALUE]]-MIS[[#This Row],[LIVE_VALUE]],MIS[[#This Row],[LIVE_VALUE]]-MIS[[#This Row],[VALUE]])</f>
        <v>285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7" t="str">
        <f>MIS[[#This Row],[TRADING SYMBOL]]</f>
        <v>NIFTY2552225000PE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LONGSHORT</v>
      </c>
      <c r="AL5457" t="str">
        <f>MIS[[#This Row],[Broker]]</f>
        <v>AR</v>
      </c>
      <c r="AM5457" t="str">
        <f>MIS[[#This Row],[ClientID]]</f>
        <v>JPF1H106</v>
      </c>
    </row>
    <row r="5458" spans="1:39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155.05000000000001</v>
      </c>
      <c r="AE5458">
        <f>MIS[[#This Row],[OrderAverageTradedPrice]]*MIS[[#This Row],[OrderQuantity]]</f>
        <v>11925</v>
      </c>
      <c r="AF5458">
        <f>MIS[[#This Row],[LTP]]*MIS[[#This Row],[OrderQuantity]]</f>
        <v>11628.75</v>
      </c>
      <c r="AG5458">
        <f>IF(MIS[[#This Row],[OrderSide]]="SELL",MIS[[#This Row],[VALUE]]-MIS[[#This Row],[LIVE_VALUE]],MIS[[#This Row],[LIVE_VALUE]]-MIS[[#This Row],[VALUE]])</f>
        <v>296.25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8" t="str">
        <f>MIS[[#This Row],[TRADING SYMBOL]]</f>
        <v>NIFTY2552225000PE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LONGSHORT</v>
      </c>
      <c r="AL5458" t="str">
        <f>MIS[[#This Row],[Broker]]</f>
        <v>AR</v>
      </c>
      <c r="AM5458" t="str">
        <f>MIS[[#This Row],[ClientID]]</f>
        <v>JPF1K163</v>
      </c>
    </row>
    <row r="5459" spans="1:39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155.05000000000001</v>
      </c>
      <c r="AE5459">
        <f>MIS[[#This Row],[OrderAverageTradedPrice]]*MIS[[#This Row],[OrderQuantity]]</f>
        <v>11917.5</v>
      </c>
      <c r="AF5459">
        <f>MIS[[#This Row],[LTP]]*MIS[[#This Row],[OrderQuantity]]</f>
        <v>11628.75</v>
      </c>
      <c r="AG5459">
        <f>IF(MIS[[#This Row],[OrderSide]]="SELL",MIS[[#This Row],[VALUE]]-MIS[[#This Row],[LIVE_VALUE]],MIS[[#This Row],[LIVE_VALUE]]-MIS[[#This Row],[VALUE]])</f>
        <v>288.75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9" t="str">
        <f>MIS[[#This Row],[TRADING SYMBOL]]</f>
        <v>NIFTY2552225000PE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LONGSHORT</v>
      </c>
      <c r="AL5459" t="str">
        <f>MIS[[#This Row],[Broker]]</f>
        <v>AR</v>
      </c>
      <c r="AM5459" t="str">
        <f>MIS[[#This Row],[ClientID]]</f>
        <v>JPF1N167</v>
      </c>
    </row>
    <row r="5460" spans="1:39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155.05000000000001</v>
      </c>
      <c r="AE5460">
        <f>MIS[[#This Row],[OrderAverageTradedPrice]]*MIS[[#This Row],[OrderQuantity]]</f>
        <v>11883.75</v>
      </c>
      <c r="AF5460">
        <f>MIS[[#This Row],[LTP]]*MIS[[#This Row],[OrderQuantity]]</f>
        <v>11628.75</v>
      </c>
      <c r="AG5460">
        <f>IF(MIS[[#This Row],[OrderSide]]="SELL",MIS[[#This Row],[VALUE]]-MIS[[#This Row],[LIVE_VALUE]],MIS[[#This Row],[LIVE_VALUE]]-MIS[[#This Row],[VALUE]])</f>
        <v>255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0" t="str">
        <f>MIS[[#This Row],[TRADING SYMBOL]]</f>
        <v>NIFTY2552225000PE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LONGSHORT</v>
      </c>
      <c r="AL5460" t="str">
        <f>MIS[[#This Row],[Broker]]</f>
        <v>AR</v>
      </c>
      <c r="AM5460" t="str">
        <f>MIS[[#This Row],[ClientID]]</f>
        <v>JPF1V179</v>
      </c>
    </row>
    <row r="5461" spans="1:39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155.05000000000001</v>
      </c>
      <c r="AE5461">
        <f>MIS[[#This Row],[OrderAverageTradedPrice]]*MIS[[#This Row],[OrderQuantity]]</f>
        <v>11910</v>
      </c>
      <c r="AF5461">
        <f>MIS[[#This Row],[LTP]]*MIS[[#This Row],[OrderQuantity]]</f>
        <v>11628.75</v>
      </c>
      <c r="AG5461">
        <f>IF(MIS[[#This Row],[OrderSide]]="SELL",MIS[[#This Row],[VALUE]]-MIS[[#This Row],[LIVE_VALUE]],MIS[[#This Row],[LIVE_VALUE]]-MIS[[#This Row],[VALUE]])</f>
        <v>281.25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1" t="str">
        <f>MIS[[#This Row],[TRADING SYMBOL]]</f>
        <v>NIFTY2552225000PE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LONGSHORT</v>
      </c>
      <c r="AL5461" t="str">
        <f>MIS[[#This Row],[Broker]]</f>
        <v>IIFL</v>
      </c>
      <c r="AM5461" t="str">
        <f>MIS[[#This Row],[ClientID]]</f>
        <v>FINE1P01</v>
      </c>
    </row>
    <row r="5462" spans="1:39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155.05000000000001</v>
      </c>
      <c r="AE5462">
        <f>MIS[[#This Row],[OrderAverageTradedPrice]]*MIS[[#This Row],[OrderQuantity]]</f>
        <v>23805</v>
      </c>
      <c r="AF5462">
        <f>MIS[[#This Row],[LTP]]*MIS[[#This Row],[OrderQuantity]]</f>
        <v>23257.5</v>
      </c>
      <c r="AG5462">
        <f>IF(MIS[[#This Row],[OrderSide]]="SELL",MIS[[#This Row],[VALUE]]-MIS[[#This Row],[LIVE_VALUE]],MIS[[#This Row],[LIVE_VALUE]]-MIS[[#This Row],[VALUE]])</f>
        <v>547.5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2" t="str">
        <f>MIS[[#This Row],[TRADING SYMBOL]]</f>
        <v>NIFTY2552225000PE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LONGSHORT</v>
      </c>
      <c r="AL5462" t="str">
        <f>MIS[[#This Row],[Broker]]</f>
        <v>JM</v>
      </c>
      <c r="AM5462" t="str">
        <f>MIS[[#This Row],[ClientID]]</f>
        <v>12314417</v>
      </c>
    </row>
    <row r="5463" spans="1:39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155.05000000000001</v>
      </c>
      <c r="AE5463">
        <f>MIS[[#This Row],[OrderAverageTradedPrice]]*MIS[[#This Row],[OrderQuantity]]</f>
        <v>23820</v>
      </c>
      <c r="AF5463">
        <f>MIS[[#This Row],[LTP]]*MIS[[#This Row],[OrderQuantity]]</f>
        <v>23257.5</v>
      </c>
      <c r="AG5463">
        <f>IF(MIS[[#This Row],[OrderSide]]="SELL",MIS[[#This Row],[VALUE]]-MIS[[#This Row],[LIVE_VALUE]],MIS[[#This Row],[LIVE_VALUE]]-MIS[[#This Row],[VALUE]])</f>
        <v>562.5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3" t="str">
        <f>MIS[[#This Row],[TRADING SYMBOL]]</f>
        <v>NIFTY2552225000PE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LONGSHORT</v>
      </c>
      <c r="AL5463" t="str">
        <f>MIS[[#This Row],[Broker]]</f>
        <v>JM</v>
      </c>
      <c r="AM5463" t="str">
        <f>MIS[[#This Row],[ClientID]]</f>
        <v>12314523</v>
      </c>
    </row>
    <row r="5464" spans="1:39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155.05000000000001</v>
      </c>
      <c r="AE5464">
        <f>MIS[[#This Row],[OrderAverageTradedPrice]]*MIS[[#This Row],[OrderQuantity]]</f>
        <v>23835</v>
      </c>
      <c r="AF5464">
        <f>MIS[[#This Row],[LTP]]*MIS[[#This Row],[OrderQuantity]]</f>
        <v>23257.5</v>
      </c>
      <c r="AG5464">
        <f>IF(MIS[[#This Row],[OrderSide]]="SELL",MIS[[#This Row],[VALUE]]-MIS[[#This Row],[LIVE_VALUE]],MIS[[#This Row],[LIVE_VALUE]]-MIS[[#This Row],[VALUE]])</f>
        <v>577.5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4" t="str">
        <f>MIS[[#This Row],[TRADING SYMBOL]]</f>
        <v>NIFTY2552225000PE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LONGSHORT</v>
      </c>
      <c r="AL5464" t="str">
        <f>MIS[[#This Row],[Broker]]</f>
        <v>JM</v>
      </c>
      <c r="AM5464" t="str">
        <f>MIS[[#This Row],[ClientID]]</f>
        <v>12314576</v>
      </c>
    </row>
    <row r="5465" spans="1:39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155.05000000000001</v>
      </c>
      <c r="AE5465">
        <f>MIS[[#This Row],[OrderAverageTradedPrice]]*MIS[[#This Row],[OrderQuantity]]</f>
        <v>11932.5</v>
      </c>
      <c r="AF5465">
        <f>MIS[[#This Row],[LTP]]*MIS[[#This Row],[OrderQuantity]]</f>
        <v>11628.75</v>
      </c>
      <c r="AG5465">
        <f>IF(MIS[[#This Row],[OrderSide]]="SELL",MIS[[#This Row],[VALUE]]-MIS[[#This Row],[LIVE_VALUE]],MIS[[#This Row],[LIVE_VALUE]]-MIS[[#This Row],[VALUE]])</f>
        <v>303.75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5" t="str">
        <f>MIS[[#This Row],[TRADING SYMBOL]]</f>
        <v>NIFTY2552225000PE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LONGSHORT</v>
      </c>
      <c r="AL5465" t="str">
        <f>MIS[[#This Row],[Broker]]</f>
        <v>AR</v>
      </c>
      <c r="AM5465" t="str">
        <f>MIS[[#This Row],[ClientID]]</f>
        <v>JPF1S138</v>
      </c>
    </row>
    <row r="5466" spans="1:39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155.05000000000001</v>
      </c>
      <c r="AE5466">
        <f>MIS[[#This Row],[OrderAverageTradedPrice]]*MIS[[#This Row],[OrderQuantity]]</f>
        <v>11921.25</v>
      </c>
      <c r="AF5466">
        <f>MIS[[#This Row],[LTP]]*MIS[[#This Row],[OrderQuantity]]</f>
        <v>11628.75</v>
      </c>
      <c r="AG5466">
        <f>IF(MIS[[#This Row],[OrderSide]]="SELL",MIS[[#This Row],[VALUE]]-MIS[[#This Row],[LIVE_VALUE]],MIS[[#This Row],[LIVE_VALUE]]-MIS[[#This Row],[VALUE]])</f>
        <v>292.5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6" t="str">
        <f>MIS[[#This Row],[TRADING SYMBOL]]</f>
        <v>NIFTY2552225000PE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LONGSHORT</v>
      </c>
      <c r="AL5466" t="str">
        <f>MIS[[#This Row],[Broker]]</f>
        <v>MO</v>
      </c>
      <c r="AM5466" t="str">
        <f>MIS[[#This Row],[ClientID]]</f>
        <v>OMDLAS1220</v>
      </c>
    </row>
    <row r="5467" spans="1:39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155.05000000000001</v>
      </c>
      <c r="AE5467">
        <f>MIS[[#This Row],[OrderAverageTradedPrice]]*MIS[[#This Row],[OrderQuantity]]</f>
        <v>11966.25</v>
      </c>
      <c r="AF5467">
        <f>MIS[[#This Row],[LTP]]*MIS[[#This Row],[OrderQuantity]]</f>
        <v>11628.75</v>
      </c>
      <c r="AG5467">
        <f>IF(MIS[[#This Row],[OrderSide]]="SELL",MIS[[#This Row],[VALUE]]-MIS[[#This Row],[LIVE_VALUE]],MIS[[#This Row],[LIVE_VALUE]]-MIS[[#This Row],[VALUE]])</f>
        <v>337.5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7" t="str">
        <f>MIS[[#This Row],[TRADING SYMBOL]]</f>
        <v>NIFTY2552225000PE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LONGSHORT</v>
      </c>
      <c r="AL5467" t="str">
        <f>MIS[[#This Row],[Broker]]</f>
        <v>JM</v>
      </c>
      <c r="AM5467" t="str">
        <f>MIS[[#This Row],[ClientID]]</f>
        <v>12314604</v>
      </c>
    </row>
    <row r="5468" spans="1:39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155.05000000000001</v>
      </c>
      <c r="AE5468">
        <f>MIS[[#This Row],[OrderAverageTradedPrice]]*MIS[[#This Row],[OrderQuantity]]</f>
        <v>11955</v>
      </c>
      <c r="AF5468">
        <f>MIS[[#This Row],[LTP]]*MIS[[#This Row],[OrderQuantity]]</f>
        <v>11628.75</v>
      </c>
      <c r="AG5468">
        <f>IF(MIS[[#This Row],[OrderSide]]="SELL",MIS[[#This Row],[VALUE]]-MIS[[#This Row],[LIVE_VALUE]],MIS[[#This Row],[LIVE_VALUE]]-MIS[[#This Row],[VALUE]])</f>
        <v>326.25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8" t="str">
        <f>MIS[[#This Row],[TRADING SYMBOL]]</f>
        <v>NIFTY2552225000PE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LONGSHORT</v>
      </c>
      <c r="AL5468" t="str">
        <f>MIS[[#This Row],[Broker]]</f>
        <v>JM</v>
      </c>
      <c r="AM5468" t="str">
        <f>MIS[[#This Row],[ClientID]]</f>
        <v>12314883</v>
      </c>
    </row>
    <row r="5469" spans="1:39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155.05000000000001</v>
      </c>
      <c r="AE5469">
        <f>MIS[[#This Row],[OrderAverageTradedPrice]]*MIS[[#This Row],[OrderQuantity]]</f>
        <v>12371.25</v>
      </c>
      <c r="AF5469">
        <f>MIS[[#This Row],[LTP]]*MIS[[#This Row],[OrderQuantity]]</f>
        <v>11628.75</v>
      </c>
      <c r="AG5469">
        <f>IF(MIS[[#This Row],[OrderSide]]="SELL",MIS[[#This Row],[VALUE]]-MIS[[#This Row],[LIVE_VALUE]],MIS[[#This Row],[LIVE_VALUE]]-MIS[[#This Row],[VALUE]])</f>
        <v>742.5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NIFTY2552225000PE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  <c r="AL5469" t="str">
        <f>MIS[[#This Row],[Broker]]</f>
        <v>IIFL</v>
      </c>
      <c r="AM5469" t="str">
        <f>MIS[[#This Row],[ClientID]]</f>
        <v>FINE1M02</v>
      </c>
    </row>
    <row r="5470" spans="1:39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155.05000000000001</v>
      </c>
      <c r="AE5470">
        <f>MIS[[#This Row],[OrderAverageTradedPrice]]*MIS[[#This Row],[OrderQuantity]]</f>
        <v>24701.25</v>
      </c>
      <c r="AF5470">
        <f>MIS[[#This Row],[LTP]]*MIS[[#This Row],[OrderQuantity]]</f>
        <v>23257.5</v>
      </c>
      <c r="AG5470">
        <f>IF(MIS[[#This Row],[OrderSide]]="SELL",MIS[[#This Row],[VALUE]]-MIS[[#This Row],[LIVE_VALUE]],MIS[[#This Row],[LIVE_VALUE]]-MIS[[#This Row],[VALUE]])</f>
        <v>1443.75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NIFTY2552225000PE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  <c r="AL5470" t="str">
        <f>MIS[[#This Row],[Broker]]</f>
        <v>IIFL</v>
      </c>
      <c r="AM5470" t="str">
        <f>MIS[[#This Row],[ClientID]]</f>
        <v>FINE1P01</v>
      </c>
    </row>
    <row r="5471" spans="1:39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155.05000000000001</v>
      </c>
      <c r="AE5471">
        <f>MIS[[#This Row],[OrderAverageTradedPrice]]*MIS[[#This Row],[OrderQuantity]]</f>
        <v>37136.25</v>
      </c>
      <c r="AF5471">
        <f>MIS[[#This Row],[LTP]]*MIS[[#This Row],[OrderQuantity]]</f>
        <v>34886.25</v>
      </c>
      <c r="AG5471">
        <f>IF(MIS[[#This Row],[OrderSide]]="SELL",MIS[[#This Row],[VALUE]]-MIS[[#This Row],[LIVE_VALUE]],MIS[[#This Row],[LIVE_VALUE]]-MIS[[#This Row],[VALUE]])</f>
        <v>2250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NIFTY2552225000PE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  <c r="AL5471" t="str">
        <f>MIS[[#This Row],[Broker]]</f>
        <v>JM</v>
      </c>
      <c r="AM5471" t="str">
        <f>MIS[[#This Row],[ClientID]]</f>
        <v>12314417</v>
      </c>
    </row>
    <row r="5472" spans="1:39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155.05000000000001</v>
      </c>
      <c r="AE5472">
        <f>MIS[[#This Row],[OrderAverageTradedPrice]]*MIS[[#This Row],[OrderQuantity]]</f>
        <v>24716.25</v>
      </c>
      <c r="AF5472">
        <f>MIS[[#This Row],[LTP]]*MIS[[#This Row],[OrderQuantity]]</f>
        <v>23257.5</v>
      </c>
      <c r="AG5472">
        <f>IF(MIS[[#This Row],[OrderSide]]="SELL",MIS[[#This Row],[VALUE]]-MIS[[#This Row],[LIVE_VALUE]],MIS[[#This Row],[LIVE_VALUE]]-MIS[[#This Row],[VALUE]])</f>
        <v>1458.75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NIFTY2552225000PE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  <c r="AL5472" t="str">
        <f>MIS[[#This Row],[Broker]]</f>
        <v>JM</v>
      </c>
      <c r="AM5472" t="str">
        <f>MIS[[#This Row],[ClientID]]</f>
        <v>12314523</v>
      </c>
    </row>
    <row r="5473" spans="1:39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155.05000000000001</v>
      </c>
      <c r="AE5473">
        <f>MIS[[#This Row],[OrderAverageTradedPrice]]*MIS[[#This Row],[OrderQuantity]]</f>
        <v>12371.25</v>
      </c>
      <c r="AF5473">
        <f>MIS[[#This Row],[LTP]]*MIS[[#This Row],[OrderQuantity]]</f>
        <v>11628.75</v>
      </c>
      <c r="AG5473">
        <f>IF(MIS[[#This Row],[OrderSide]]="SELL",MIS[[#This Row],[VALUE]]-MIS[[#This Row],[LIVE_VALUE]],MIS[[#This Row],[LIVE_VALUE]]-MIS[[#This Row],[VALUE]])</f>
        <v>742.5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NIFTY2552225000PE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  <c r="AL5473" t="str">
        <f>MIS[[#This Row],[Broker]]</f>
        <v>JM</v>
      </c>
      <c r="AM5473" t="str">
        <f>MIS[[#This Row],[ClientID]]</f>
        <v>12314526</v>
      </c>
    </row>
    <row r="5474" spans="1:39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155.05000000000001</v>
      </c>
      <c r="AE5474">
        <f>MIS[[#This Row],[OrderAverageTradedPrice]]*MIS[[#This Row],[OrderQuantity]]</f>
        <v>12375</v>
      </c>
      <c r="AF5474">
        <f>MIS[[#This Row],[LTP]]*MIS[[#This Row],[OrderQuantity]]</f>
        <v>11628.75</v>
      </c>
      <c r="AG5474">
        <f>IF(MIS[[#This Row],[OrderSide]]="SELL",MIS[[#This Row],[VALUE]]-MIS[[#This Row],[LIVE_VALUE]],MIS[[#This Row],[LIVE_VALUE]]-MIS[[#This Row],[VALUE]])</f>
        <v>746.25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NIFTY2552225000PE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  <c r="AL5474" t="str">
        <f>MIS[[#This Row],[Broker]]</f>
        <v>MO</v>
      </c>
      <c r="AM5474" t="str">
        <f>MIS[[#This Row],[ClientID]]</f>
        <v>OMDLAS1234</v>
      </c>
    </row>
    <row r="5475" spans="1:39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155.05000000000001</v>
      </c>
      <c r="AE5475">
        <f>MIS[[#This Row],[OrderAverageTradedPrice]]*MIS[[#This Row],[OrderQuantity]]</f>
        <v>123648.75</v>
      </c>
      <c r="AF5475">
        <f>MIS[[#This Row],[LTP]]*MIS[[#This Row],[OrderQuantity]]</f>
        <v>116287.50000000001</v>
      </c>
      <c r="AG5475">
        <f>IF(MIS[[#This Row],[OrderSide]]="SELL",MIS[[#This Row],[VALUE]]-MIS[[#This Row],[LIVE_VALUE]],MIS[[#This Row],[LIVE_VALUE]]-MIS[[#This Row],[VALUE]])</f>
        <v>7361.2499999999854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NIFTY2552225000PE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  <c r="AL5475" t="str">
        <f>MIS[[#This Row],[Broker]]</f>
        <v>MO</v>
      </c>
      <c r="AM5475" t="str">
        <f>MIS[[#This Row],[ClientID]]</f>
        <v>SHSS083</v>
      </c>
    </row>
    <row r="5476" spans="1:39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155.05000000000001</v>
      </c>
      <c r="AE5476">
        <f>MIS[[#This Row],[OrderAverageTradedPrice]]*MIS[[#This Row],[OrderQuantity]]</f>
        <v>37035</v>
      </c>
      <c r="AF5476">
        <f>MIS[[#This Row],[LTP]]*MIS[[#This Row],[OrderQuantity]]</f>
        <v>34886.25</v>
      </c>
      <c r="AG5476">
        <f>IF(MIS[[#This Row],[OrderSide]]="SELL",MIS[[#This Row],[VALUE]]-MIS[[#This Row],[LIVE_VALUE]],MIS[[#This Row],[LIVE_VALUE]]-MIS[[#This Row],[VALUE]])</f>
        <v>2148.75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NIFTY2552225000PE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  <c r="AL5476" t="str">
        <f>MIS[[#This Row],[Broker]]</f>
        <v>AR</v>
      </c>
      <c r="AM5476" t="str">
        <f>MIS[[#This Row],[ClientID]]</f>
        <v>GDL1R112</v>
      </c>
    </row>
    <row r="5477" spans="1:39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155.05000000000001</v>
      </c>
      <c r="AE5477">
        <f>MIS[[#This Row],[OrderAverageTradedPrice]]*MIS[[#This Row],[OrderQuantity]]</f>
        <v>37035</v>
      </c>
      <c r="AF5477">
        <f>MIS[[#This Row],[LTP]]*MIS[[#This Row],[OrderQuantity]]</f>
        <v>34886.25</v>
      </c>
      <c r="AG5477">
        <f>IF(MIS[[#This Row],[OrderSide]]="SELL",MIS[[#This Row],[VALUE]]-MIS[[#This Row],[LIVE_VALUE]],MIS[[#This Row],[LIVE_VALUE]]-MIS[[#This Row],[VALUE]])</f>
        <v>2148.75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NIFTY2552225000PE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  <c r="AL5477" t="str">
        <f>MIS[[#This Row],[Broker]]</f>
        <v>AR</v>
      </c>
      <c r="AM5477" t="str">
        <f>MIS[[#This Row],[ClientID]]</f>
        <v>GDLC2R124</v>
      </c>
    </row>
    <row r="5478" spans="1:39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155.05000000000001</v>
      </c>
      <c r="AE5478">
        <f>MIS[[#This Row],[OrderAverageTradedPrice]]*MIS[[#This Row],[OrderQuantity]]</f>
        <v>172638.74999999985</v>
      </c>
      <c r="AF5478">
        <f>MIS[[#This Row],[LTP]]*MIS[[#This Row],[OrderQuantity]]</f>
        <v>162802.5</v>
      </c>
      <c r="AG5478">
        <f>IF(MIS[[#This Row],[OrderSide]]="SELL",MIS[[#This Row],[VALUE]]-MIS[[#This Row],[LIVE_VALUE]],MIS[[#This Row],[LIVE_VALUE]]-MIS[[#This Row],[VALUE]])</f>
        <v>9836.2499999998545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NIFTY2552225000PE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  <c r="AL5478" t="str">
        <f>MIS[[#This Row],[Broker]]</f>
        <v>AR</v>
      </c>
      <c r="AM5478" t="str">
        <f>MIS[[#This Row],[ClientID]]</f>
        <v>GKOHN3R110</v>
      </c>
    </row>
    <row r="5479" spans="1:39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155.05000000000001</v>
      </c>
      <c r="AE5479">
        <f>MIS[[#This Row],[OrderAverageTradedPrice]]*MIS[[#This Row],[OrderQuantity]]</f>
        <v>37080</v>
      </c>
      <c r="AF5479">
        <f>MIS[[#This Row],[LTP]]*MIS[[#This Row],[OrderQuantity]]</f>
        <v>34886.25</v>
      </c>
      <c r="AG5479">
        <f>IF(MIS[[#This Row],[OrderSide]]="SELL",MIS[[#This Row],[VALUE]]-MIS[[#This Row],[LIVE_VALUE]],MIS[[#This Row],[LIVE_VALUE]]-MIS[[#This Row],[VALUE]])</f>
        <v>2193.75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NIFTY2552225000PE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  <c r="AL5479" t="str">
        <f>MIS[[#This Row],[Broker]]</f>
        <v>AR</v>
      </c>
      <c r="AM5479" t="str">
        <f>MIS[[#This Row],[ClientID]]</f>
        <v>GKOHNA327</v>
      </c>
    </row>
    <row r="5480" spans="1:39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155.05000000000001</v>
      </c>
      <c r="AE5480">
        <f>MIS[[#This Row],[OrderAverageTradedPrice]]*MIS[[#This Row],[OrderQuantity]]</f>
        <v>37046.25</v>
      </c>
      <c r="AF5480">
        <f>MIS[[#This Row],[LTP]]*MIS[[#This Row],[OrderQuantity]]</f>
        <v>34886.25</v>
      </c>
      <c r="AG5480">
        <f>IF(MIS[[#This Row],[OrderSide]]="SELL",MIS[[#This Row],[VALUE]]-MIS[[#This Row],[LIVE_VALUE]],MIS[[#This Row],[LIVE_VALUE]]-MIS[[#This Row],[VALUE]])</f>
        <v>2160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NIFTY2552225000PE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  <c r="AL5480" t="str">
        <f>MIS[[#This Row],[Broker]]</f>
        <v>AR</v>
      </c>
      <c r="AM5480" t="str">
        <f>MIS[[#This Row],[ClientID]]</f>
        <v>HOT133</v>
      </c>
    </row>
    <row r="5481" spans="1:39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155.05000000000001</v>
      </c>
      <c r="AE5481">
        <f>MIS[[#This Row],[OrderAverageTradedPrice]]*MIS[[#This Row],[OrderQuantity]]</f>
        <v>24720</v>
      </c>
      <c r="AF5481">
        <f>MIS[[#This Row],[LTP]]*MIS[[#This Row],[OrderQuantity]]</f>
        <v>23257.5</v>
      </c>
      <c r="AG5481">
        <f>IF(MIS[[#This Row],[OrderSide]]="SELL",MIS[[#This Row],[VALUE]]-MIS[[#This Row],[LIVE_VALUE]],MIS[[#This Row],[LIVE_VALUE]]-MIS[[#This Row],[VALUE]])</f>
        <v>1462.5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NIFTY2552225000PE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  <c r="AL5481" t="str">
        <f>MIS[[#This Row],[Broker]]</f>
        <v>AR</v>
      </c>
      <c r="AM5481" t="str">
        <f>MIS[[#This Row],[ClientID]]</f>
        <v>HYD5K129</v>
      </c>
    </row>
    <row r="5482" spans="1:39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155.05000000000001</v>
      </c>
      <c r="AE5482">
        <f>MIS[[#This Row],[OrderAverageTradedPrice]]*MIS[[#This Row],[OrderQuantity]]</f>
        <v>37042.499999999927</v>
      </c>
      <c r="AF5482">
        <f>MIS[[#This Row],[LTP]]*MIS[[#This Row],[OrderQuantity]]</f>
        <v>34886.25</v>
      </c>
      <c r="AG5482">
        <f>IF(MIS[[#This Row],[OrderSide]]="SELL",MIS[[#This Row],[VALUE]]-MIS[[#This Row],[LIVE_VALUE]],MIS[[#This Row],[LIVE_VALUE]]-MIS[[#This Row],[VALUE]])</f>
        <v>2156.2499999999272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NIFTY2552225000PE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  <c r="AL5482" t="str">
        <f>MIS[[#This Row],[Broker]]</f>
        <v>AR</v>
      </c>
      <c r="AM5482" t="str">
        <f>MIS[[#This Row],[ClientID]]</f>
        <v>JPA1043</v>
      </c>
    </row>
    <row r="5483" spans="1:39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155.05000000000001</v>
      </c>
      <c r="AE5483">
        <f>MIS[[#This Row],[OrderAverageTradedPrice]]*MIS[[#This Row],[OrderQuantity]]</f>
        <v>49380</v>
      </c>
      <c r="AF5483">
        <f>MIS[[#This Row],[LTP]]*MIS[[#This Row],[OrderQuantity]]</f>
        <v>46515</v>
      </c>
      <c r="AG5483">
        <f>IF(MIS[[#This Row],[OrderSide]]="SELL",MIS[[#This Row],[VALUE]]-MIS[[#This Row],[LIVE_VALUE]],MIS[[#This Row],[LIVE_VALUE]]-MIS[[#This Row],[VALUE]])</f>
        <v>2865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NIFTY2552225000PE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  <c r="AL5483" t="str">
        <f>MIS[[#This Row],[Broker]]</f>
        <v>AR</v>
      </c>
      <c r="AM5483" t="str">
        <f>MIS[[#This Row],[ClientID]]</f>
        <v>JPF1A119</v>
      </c>
    </row>
    <row r="5484" spans="1:39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155.05000000000001</v>
      </c>
      <c r="AE5484">
        <f>MIS[[#This Row],[OrderAverageTradedPrice]]*MIS[[#This Row],[OrderQuantity]]</f>
        <v>12352.5</v>
      </c>
      <c r="AF5484">
        <f>MIS[[#This Row],[LTP]]*MIS[[#This Row],[OrderQuantity]]</f>
        <v>11628.75</v>
      </c>
      <c r="AG5484">
        <f>IF(MIS[[#This Row],[OrderSide]]="SELL",MIS[[#This Row],[VALUE]]-MIS[[#This Row],[LIVE_VALUE]],MIS[[#This Row],[LIVE_VALUE]]-MIS[[#This Row],[VALUE]])</f>
        <v>723.75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NIFTY2552225000PE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  <c r="AL5484" t="str">
        <f>MIS[[#This Row],[Broker]]</f>
        <v>AR</v>
      </c>
      <c r="AM5484" t="str">
        <f>MIS[[#This Row],[ClientID]]</f>
        <v>JPF1A122</v>
      </c>
    </row>
    <row r="5485" spans="1:39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155.05000000000001</v>
      </c>
      <c r="AE5485">
        <f>MIS[[#This Row],[OrderAverageTradedPrice]]*MIS[[#This Row],[OrderQuantity]]</f>
        <v>172582.49999999924</v>
      </c>
      <c r="AF5485">
        <f>MIS[[#This Row],[LTP]]*MIS[[#This Row],[OrderQuantity]]</f>
        <v>162802.5</v>
      </c>
      <c r="AG5485">
        <f>IF(MIS[[#This Row],[OrderSide]]="SELL",MIS[[#This Row],[VALUE]]-MIS[[#This Row],[LIVE_VALUE]],MIS[[#This Row],[LIVE_VALUE]]-MIS[[#This Row],[VALUE]])</f>
        <v>9779.9999999992433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NIFTY2552225000PE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  <c r="AL5485" t="str">
        <f>MIS[[#This Row],[Broker]]</f>
        <v>AR</v>
      </c>
      <c r="AM5485" t="str">
        <f>MIS[[#This Row],[ClientID]]</f>
        <v>JPF1A197</v>
      </c>
    </row>
    <row r="5486" spans="1:39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155.05000000000001</v>
      </c>
      <c r="AE5486">
        <f>MIS[[#This Row],[OrderAverageTradedPrice]]*MIS[[#This Row],[OrderQuantity]]</f>
        <v>12360</v>
      </c>
      <c r="AF5486">
        <f>MIS[[#This Row],[LTP]]*MIS[[#This Row],[OrderQuantity]]</f>
        <v>11628.75</v>
      </c>
      <c r="AG5486">
        <f>IF(MIS[[#This Row],[OrderSide]]="SELL",MIS[[#This Row],[VALUE]]-MIS[[#This Row],[LIVE_VALUE]],MIS[[#This Row],[LIVE_VALUE]]-MIS[[#This Row],[VALUE]])</f>
        <v>731.25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NIFTY2552225000PE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  <c r="AL5486" t="str">
        <f>MIS[[#This Row],[Broker]]</f>
        <v>AR</v>
      </c>
      <c r="AM5486" t="str">
        <f>MIS[[#This Row],[ClientID]]</f>
        <v>JPF1A206</v>
      </c>
    </row>
    <row r="5487" spans="1:39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155.05000000000001</v>
      </c>
      <c r="AE5487">
        <f>MIS[[#This Row],[OrderAverageTradedPrice]]*MIS[[#This Row],[OrderQuantity]]</f>
        <v>12356.25</v>
      </c>
      <c r="AF5487">
        <f>MIS[[#This Row],[LTP]]*MIS[[#This Row],[OrderQuantity]]</f>
        <v>11628.75</v>
      </c>
      <c r="AG5487">
        <f>IF(MIS[[#This Row],[OrderSide]]="SELL",MIS[[#This Row],[VALUE]]-MIS[[#This Row],[LIVE_VALUE]],MIS[[#This Row],[LIVE_VALUE]]-MIS[[#This Row],[VALUE]])</f>
        <v>727.5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NIFTY2552225000PE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  <c r="AL5487" t="str">
        <f>MIS[[#This Row],[Broker]]</f>
        <v>AR</v>
      </c>
      <c r="AM5487" t="str">
        <f>MIS[[#This Row],[ClientID]]</f>
        <v>JPF1A208</v>
      </c>
    </row>
    <row r="5488" spans="1:39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155.05000000000001</v>
      </c>
      <c r="AE5488">
        <f>MIS[[#This Row],[OrderAverageTradedPrice]]*MIS[[#This Row],[OrderQuantity]]</f>
        <v>86415</v>
      </c>
      <c r="AF5488">
        <f>MIS[[#This Row],[LTP]]*MIS[[#This Row],[OrderQuantity]]</f>
        <v>81401.25</v>
      </c>
      <c r="AG5488">
        <f>IF(MIS[[#This Row],[OrderSide]]="SELL",MIS[[#This Row],[VALUE]]-MIS[[#This Row],[LIVE_VALUE]],MIS[[#This Row],[LIVE_VALUE]]-MIS[[#This Row],[VALUE]])</f>
        <v>5013.75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NIFTY2552225000PE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  <c r="AL5488" t="str">
        <f>MIS[[#This Row],[Broker]]</f>
        <v>AR</v>
      </c>
      <c r="AM5488" t="str">
        <f>MIS[[#This Row],[ClientID]]</f>
        <v>JPF1C156</v>
      </c>
    </row>
    <row r="5489" spans="1:39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155.05000000000001</v>
      </c>
      <c r="AE5489">
        <f>MIS[[#This Row],[OrderAverageTradedPrice]]*MIS[[#This Row],[OrderQuantity]]</f>
        <v>98793.75</v>
      </c>
      <c r="AF5489">
        <f>MIS[[#This Row],[LTP]]*MIS[[#This Row],[OrderQuantity]]</f>
        <v>93030</v>
      </c>
      <c r="AG5489">
        <f>IF(MIS[[#This Row],[OrderSide]]="SELL",MIS[[#This Row],[VALUE]]-MIS[[#This Row],[LIVE_VALUE]],MIS[[#This Row],[LIVE_VALUE]]-MIS[[#This Row],[VALUE]])</f>
        <v>5763.75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NIFTY2552225000PE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  <c r="AL5489" t="str">
        <f>MIS[[#This Row],[Broker]]</f>
        <v>AR</v>
      </c>
      <c r="AM5489" t="str">
        <f>MIS[[#This Row],[ClientID]]</f>
        <v>JPF1D108</v>
      </c>
    </row>
    <row r="5490" spans="1:39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155.05000000000001</v>
      </c>
      <c r="AE5490">
        <f>MIS[[#This Row],[OrderAverageTradedPrice]]*MIS[[#This Row],[OrderQuantity]]</f>
        <v>12345</v>
      </c>
      <c r="AF5490">
        <f>MIS[[#This Row],[LTP]]*MIS[[#This Row],[OrderQuantity]]</f>
        <v>11628.75</v>
      </c>
      <c r="AG5490">
        <f>IF(MIS[[#This Row],[OrderSide]]="SELL",MIS[[#This Row],[VALUE]]-MIS[[#This Row],[LIVE_VALUE]],MIS[[#This Row],[LIVE_VALUE]]-MIS[[#This Row],[VALUE]])</f>
        <v>716.25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NIFTY2552225000PE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  <c r="AL5490" t="str">
        <f>MIS[[#This Row],[Broker]]</f>
        <v>AR</v>
      </c>
      <c r="AM5490" t="str">
        <f>MIS[[#This Row],[ClientID]]</f>
        <v>JPF1D166</v>
      </c>
    </row>
    <row r="5491" spans="1:39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155.05000000000001</v>
      </c>
      <c r="AE5491">
        <f>MIS[[#This Row],[OrderAverageTradedPrice]]*MIS[[#This Row],[OrderQuantity]]</f>
        <v>86272.499999999767</v>
      </c>
      <c r="AF5491">
        <f>MIS[[#This Row],[LTP]]*MIS[[#This Row],[OrderQuantity]]</f>
        <v>81401.25</v>
      </c>
      <c r="AG5491">
        <f>IF(MIS[[#This Row],[OrderSide]]="SELL",MIS[[#This Row],[VALUE]]-MIS[[#This Row],[LIVE_VALUE]],MIS[[#This Row],[LIVE_VALUE]]-MIS[[#This Row],[VALUE]])</f>
        <v>4871.2499999997672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NIFTY2552225000PE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  <c r="AL5491" t="str">
        <f>MIS[[#This Row],[Broker]]</f>
        <v>AR</v>
      </c>
      <c r="AM5491" t="str">
        <f>MIS[[#This Row],[ClientID]]</f>
        <v>JPF1H158</v>
      </c>
    </row>
    <row r="5492" spans="1:39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155.05000000000001</v>
      </c>
      <c r="AE5492">
        <f>MIS[[#This Row],[OrderAverageTradedPrice]]*MIS[[#This Row],[OrderQuantity]]</f>
        <v>12337.5</v>
      </c>
      <c r="AF5492">
        <f>MIS[[#This Row],[LTP]]*MIS[[#This Row],[OrderQuantity]]</f>
        <v>11628.75</v>
      </c>
      <c r="AG5492">
        <f>IF(MIS[[#This Row],[OrderSide]]="SELL",MIS[[#This Row],[VALUE]]-MIS[[#This Row],[LIVE_VALUE]],MIS[[#This Row],[LIVE_VALUE]]-MIS[[#This Row],[VALUE]])</f>
        <v>708.75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NIFTY2552225000PE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  <c r="AL5492" t="str">
        <f>MIS[[#This Row],[Broker]]</f>
        <v>AR</v>
      </c>
      <c r="AM5492" t="str">
        <f>MIS[[#This Row],[ClientID]]</f>
        <v>JPF1J101</v>
      </c>
    </row>
    <row r="5493" spans="1:39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155.05000000000001</v>
      </c>
      <c r="AE5493">
        <f>MIS[[#This Row],[OrderAverageTradedPrice]]*MIS[[#This Row],[OrderQuantity]]</f>
        <v>172661.24999999924</v>
      </c>
      <c r="AF5493">
        <f>MIS[[#This Row],[LTP]]*MIS[[#This Row],[OrderQuantity]]</f>
        <v>162802.5</v>
      </c>
      <c r="AG5493">
        <f>IF(MIS[[#This Row],[OrderSide]]="SELL",MIS[[#This Row],[VALUE]]-MIS[[#This Row],[LIVE_VALUE]],MIS[[#This Row],[LIVE_VALUE]]-MIS[[#This Row],[VALUE]])</f>
        <v>9858.7499999992433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NIFTY2552225000PE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  <c r="AL5493" t="str">
        <f>MIS[[#This Row],[Broker]]</f>
        <v>AR</v>
      </c>
      <c r="AM5493" t="str">
        <f>MIS[[#This Row],[ClientID]]</f>
        <v>JPF1K110</v>
      </c>
    </row>
    <row r="5494" spans="1:39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155.05000000000001</v>
      </c>
      <c r="AE5494">
        <f>MIS[[#This Row],[OrderAverageTradedPrice]]*MIS[[#This Row],[OrderQuantity]]</f>
        <v>24705</v>
      </c>
      <c r="AF5494">
        <f>MIS[[#This Row],[LTP]]*MIS[[#This Row],[OrderQuantity]]</f>
        <v>23257.5</v>
      </c>
      <c r="AG5494">
        <f>IF(MIS[[#This Row],[OrderSide]]="SELL",MIS[[#This Row],[VALUE]]-MIS[[#This Row],[LIVE_VALUE]],MIS[[#This Row],[LIVE_VALUE]]-MIS[[#This Row],[VALUE]])</f>
        <v>1447.5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NIFTY2552225000PE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  <c r="AL5494" t="str">
        <f>MIS[[#This Row],[Broker]]</f>
        <v>AR</v>
      </c>
      <c r="AM5494" t="str">
        <f>MIS[[#This Row],[ClientID]]</f>
        <v>JPF1K172</v>
      </c>
    </row>
    <row r="5495" spans="1:39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155.05000000000001</v>
      </c>
      <c r="AE5495">
        <f>MIS[[#This Row],[OrderAverageTradedPrice]]*MIS[[#This Row],[OrderQuantity]]</f>
        <v>24667.5</v>
      </c>
      <c r="AF5495">
        <f>MIS[[#This Row],[LTP]]*MIS[[#This Row],[OrderQuantity]]</f>
        <v>23257.5</v>
      </c>
      <c r="AG5495">
        <f>IF(MIS[[#This Row],[OrderSide]]="SELL",MIS[[#This Row],[VALUE]]-MIS[[#This Row],[LIVE_VALUE]],MIS[[#This Row],[LIVE_VALUE]]-MIS[[#This Row],[VALUE]])</f>
        <v>1410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NIFTY2552225000PE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  <c r="AL5495" t="str">
        <f>MIS[[#This Row],[Broker]]</f>
        <v>AR</v>
      </c>
      <c r="AM5495" t="str">
        <f>MIS[[#This Row],[ClientID]]</f>
        <v>JPF1L102</v>
      </c>
    </row>
    <row r="5496" spans="1:39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155.05000000000001</v>
      </c>
      <c r="AE5496">
        <f>MIS[[#This Row],[OrderAverageTradedPrice]]*MIS[[#This Row],[OrderQuantity]]</f>
        <v>37042.499999999927</v>
      </c>
      <c r="AF5496">
        <f>MIS[[#This Row],[LTP]]*MIS[[#This Row],[OrderQuantity]]</f>
        <v>34886.25</v>
      </c>
      <c r="AG5496">
        <f>IF(MIS[[#This Row],[OrderSide]]="SELL",MIS[[#This Row],[VALUE]]-MIS[[#This Row],[LIVE_VALUE]],MIS[[#This Row],[LIVE_VALUE]]-MIS[[#This Row],[VALUE]])</f>
        <v>2156.2499999999272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NIFTY2552225000PE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  <c r="AL5496" t="str">
        <f>MIS[[#This Row],[Broker]]</f>
        <v>AR</v>
      </c>
      <c r="AM5496" t="str">
        <f>MIS[[#This Row],[ClientID]]</f>
        <v>JPF1L103</v>
      </c>
    </row>
    <row r="5497" spans="1:39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155.05000000000001</v>
      </c>
      <c r="AE5497">
        <f>MIS[[#This Row],[OrderAverageTradedPrice]]*MIS[[#This Row],[OrderQuantity]]</f>
        <v>12348.75</v>
      </c>
      <c r="AF5497">
        <f>MIS[[#This Row],[LTP]]*MIS[[#This Row],[OrderQuantity]]</f>
        <v>11628.75</v>
      </c>
      <c r="AG5497">
        <f>IF(MIS[[#This Row],[OrderSide]]="SELL",MIS[[#This Row],[VALUE]]-MIS[[#This Row],[LIVE_VALUE]],MIS[[#This Row],[LIVE_VALUE]]-MIS[[#This Row],[VALUE]])</f>
        <v>720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NIFTY2552225000PE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  <c r="AL5497" t="str">
        <f>MIS[[#This Row],[Broker]]</f>
        <v>AR</v>
      </c>
      <c r="AM5497" t="str">
        <f>MIS[[#This Row],[ClientID]]</f>
        <v>JPF1M170</v>
      </c>
    </row>
    <row r="5498" spans="1:39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155.05000000000001</v>
      </c>
      <c r="AE5498">
        <f>MIS[[#This Row],[OrderAverageTradedPrice]]*MIS[[#This Row],[OrderQuantity]]</f>
        <v>24712.5</v>
      </c>
      <c r="AF5498">
        <f>MIS[[#This Row],[LTP]]*MIS[[#This Row],[OrderQuantity]]</f>
        <v>23257.5</v>
      </c>
      <c r="AG5498">
        <f>IF(MIS[[#This Row],[OrderSide]]="SELL",MIS[[#This Row],[VALUE]]-MIS[[#This Row],[LIVE_VALUE]],MIS[[#This Row],[LIVE_VALUE]]-MIS[[#This Row],[VALUE]])</f>
        <v>1455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NIFTY2552225000PE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  <c r="AL5498" t="str">
        <f>MIS[[#This Row],[Broker]]</f>
        <v>AR</v>
      </c>
      <c r="AM5498" t="str">
        <f>MIS[[#This Row],[ClientID]]</f>
        <v>JPF1N169</v>
      </c>
    </row>
    <row r="5499" spans="1:39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155.05000000000001</v>
      </c>
      <c r="AE5499">
        <f>MIS[[#This Row],[OrderAverageTradedPrice]]*MIS[[#This Row],[OrderQuantity]]</f>
        <v>37035</v>
      </c>
      <c r="AF5499">
        <f>MIS[[#This Row],[LTP]]*MIS[[#This Row],[OrderQuantity]]</f>
        <v>34886.25</v>
      </c>
      <c r="AG5499">
        <f>IF(MIS[[#This Row],[OrderSide]]="SELL",MIS[[#This Row],[VALUE]]-MIS[[#This Row],[LIVE_VALUE]],MIS[[#This Row],[LIVE_VALUE]]-MIS[[#This Row],[VALUE]])</f>
        <v>2148.75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NIFTY2552225000PE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  <c r="AL5499" t="str">
        <f>MIS[[#This Row],[Broker]]</f>
        <v>AR</v>
      </c>
      <c r="AM5499" t="str">
        <f>MIS[[#This Row],[ClientID]]</f>
        <v>JPF1N171</v>
      </c>
    </row>
    <row r="5500" spans="1:39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155.05000000000001</v>
      </c>
      <c r="AE5500">
        <f>MIS[[#This Row],[OrderAverageTradedPrice]]*MIS[[#This Row],[OrderQuantity]]</f>
        <v>24660</v>
      </c>
      <c r="AF5500">
        <f>MIS[[#This Row],[LTP]]*MIS[[#This Row],[OrderQuantity]]</f>
        <v>23257.5</v>
      </c>
      <c r="AG5500">
        <f>IF(MIS[[#This Row],[OrderSide]]="SELL",MIS[[#This Row],[VALUE]]-MIS[[#This Row],[LIVE_VALUE]],MIS[[#This Row],[LIVE_VALUE]]-MIS[[#This Row],[VALUE]])</f>
        <v>1402.5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NIFTY2552225000PE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  <c r="AL5500" t="str">
        <f>MIS[[#This Row],[Broker]]</f>
        <v>AR</v>
      </c>
      <c r="AM5500" t="str">
        <f>MIS[[#This Row],[ClientID]]</f>
        <v>JPF1N173</v>
      </c>
    </row>
    <row r="5501" spans="1:39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155.05000000000001</v>
      </c>
      <c r="AE5501">
        <f>MIS[[#This Row],[OrderAverageTradedPrice]]*MIS[[#This Row],[OrderQuantity]]</f>
        <v>24697.5</v>
      </c>
      <c r="AF5501">
        <f>MIS[[#This Row],[LTP]]*MIS[[#This Row],[OrderQuantity]]</f>
        <v>23257.5</v>
      </c>
      <c r="AG5501">
        <f>IF(MIS[[#This Row],[OrderSide]]="SELL",MIS[[#This Row],[VALUE]]-MIS[[#This Row],[LIVE_VALUE]],MIS[[#This Row],[LIVE_VALUE]]-MIS[[#This Row],[VALUE]])</f>
        <v>1440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NIFTY2552225000PE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  <c r="AL5501" t="str">
        <f>MIS[[#This Row],[Broker]]</f>
        <v>AR</v>
      </c>
      <c r="AM5501" t="str">
        <f>MIS[[#This Row],[ClientID]]</f>
        <v>JPF1N180</v>
      </c>
    </row>
    <row r="5502" spans="1:39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155.05000000000001</v>
      </c>
      <c r="AE5502">
        <f>MIS[[#This Row],[OrderAverageTradedPrice]]*MIS[[#This Row],[OrderQuantity]]</f>
        <v>12356.25</v>
      </c>
      <c r="AF5502">
        <f>MIS[[#This Row],[LTP]]*MIS[[#This Row],[OrderQuantity]]</f>
        <v>11628.75</v>
      </c>
      <c r="AG5502">
        <f>IF(MIS[[#This Row],[OrderSide]]="SELL",MIS[[#This Row],[VALUE]]-MIS[[#This Row],[LIVE_VALUE]],MIS[[#This Row],[LIVE_VALUE]]-MIS[[#This Row],[VALUE]])</f>
        <v>727.5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NIFTY2552225000PE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  <c r="AL5502" t="str">
        <f>MIS[[#This Row],[Broker]]</f>
        <v>AR</v>
      </c>
      <c r="AM5502" t="str">
        <f>MIS[[#This Row],[ClientID]]</f>
        <v>JPF1O151</v>
      </c>
    </row>
    <row r="5503" spans="1:39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155.05000000000001</v>
      </c>
      <c r="AE5503">
        <f>MIS[[#This Row],[OrderAverageTradedPrice]]*MIS[[#This Row],[OrderQuantity]]</f>
        <v>37057.5</v>
      </c>
      <c r="AF5503">
        <f>MIS[[#This Row],[LTP]]*MIS[[#This Row],[OrderQuantity]]</f>
        <v>34886.25</v>
      </c>
      <c r="AG5503">
        <f>IF(MIS[[#This Row],[OrderSide]]="SELL",MIS[[#This Row],[VALUE]]-MIS[[#This Row],[LIVE_VALUE]],MIS[[#This Row],[LIVE_VALUE]]-MIS[[#This Row],[VALUE]])</f>
        <v>2171.25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NIFTY2552225000PE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  <c r="AL5503" t="str">
        <f>MIS[[#This Row],[Broker]]</f>
        <v>AR</v>
      </c>
      <c r="AM5503" t="str">
        <f>MIS[[#This Row],[ClientID]]</f>
        <v>JPF1P165</v>
      </c>
    </row>
    <row r="5504" spans="1:39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155.05000000000001</v>
      </c>
      <c r="AE5504">
        <f>MIS[[#This Row],[OrderAverageTradedPrice]]*MIS[[#This Row],[OrderQuantity]]</f>
        <v>12345</v>
      </c>
      <c r="AF5504">
        <f>MIS[[#This Row],[LTP]]*MIS[[#This Row],[OrderQuantity]]</f>
        <v>11628.75</v>
      </c>
      <c r="AG5504">
        <f>IF(MIS[[#This Row],[OrderSide]]="SELL",MIS[[#This Row],[VALUE]]-MIS[[#This Row],[LIVE_VALUE]],MIS[[#This Row],[LIVE_VALUE]]-MIS[[#This Row],[VALUE]])</f>
        <v>716.25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NIFTY2552225000PE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  <c r="AL5504" t="str">
        <f>MIS[[#This Row],[Broker]]</f>
        <v>AR</v>
      </c>
      <c r="AM5504" t="str">
        <f>MIS[[#This Row],[ClientID]]</f>
        <v>JPF1R134</v>
      </c>
    </row>
    <row r="5505" spans="1:39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155.05000000000001</v>
      </c>
      <c r="AE5505">
        <f>MIS[[#This Row],[OrderAverageTradedPrice]]*MIS[[#This Row],[OrderQuantity]]</f>
        <v>148151.25</v>
      </c>
      <c r="AF5505">
        <f>MIS[[#This Row],[LTP]]*MIS[[#This Row],[OrderQuantity]]</f>
        <v>139545</v>
      </c>
      <c r="AG5505">
        <f>IF(MIS[[#This Row],[OrderSide]]="SELL",MIS[[#This Row],[VALUE]]-MIS[[#This Row],[LIVE_VALUE]],MIS[[#This Row],[LIVE_VALUE]]-MIS[[#This Row],[VALUE]])</f>
        <v>8606.25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NIFTY2552225000PE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  <c r="AL5505" t="str">
        <f>MIS[[#This Row],[Broker]]</f>
        <v>AR</v>
      </c>
      <c r="AM5505" t="str">
        <f>MIS[[#This Row],[ClientID]]</f>
        <v>JPF1R197</v>
      </c>
    </row>
    <row r="5506" spans="1:39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155.05000000000001</v>
      </c>
      <c r="AE5506">
        <f>MIS[[#This Row],[OrderAverageTradedPrice]]*MIS[[#This Row],[OrderQuantity]]</f>
        <v>36990</v>
      </c>
      <c r="AF5506">
        <f>MIS[[#This Row],[LTP]]*MIS[[#This Row],[OrderQuantity]]</f>
        <v>34886.25</v>
      </c>
      <c r="AG5506">
        <f>IF(MIS[[#This Row],[OrderSide]]="SELL",MIS[[#This Row],[VALUE]]-MIS[[#This Row],[LIVE_VALUE]],MIS[[#This Row],[LIVE_VALUE]]-MIS[[#This Row],[VALUE]])</f>
        <v>2103.75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NIFTY2552225000PE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  <c r="AL5506" t="str">
        <f>MIS[[#This Row],[Broker]]</f>
        <v>AR</v>
      </c>
      <c r="AM5506" t="str">
        <f>MIS[[#This Row],[ClientID]]</f>
        <v>JPF1R199</v>
      </c>
    </row>
    <row r="5507" spans="1:39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155.05000000000001</v>
      </c>
      <c r="AE5507">
        <f>MIS[[#This Row],[OrderAverageTradedPrice]]*MIS[[#This Row],[OrderQuantity]]</f>
        <v>86388.75</v>
      </c>
      <c r="AF5507">
        <f>MIS[[#This Row],[LTP]]*MIS[[#This Row],[OrderQuantity]]</f>
        <v>81401.25</v>
      </c>
      <c r="AG5507">
        <f>IF(MIS[[#This Row],[OrderSide]]="SELL",MIS[[#This Row],[VALUE]]-MIS[[#This Row],[LIVE_VALUE]],MIS[[#This Row],[LIVE_VALUE]]-MIS[[#This Row],[VALUE]])</f>
        <v>4987.5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NIFTY2552225000PE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  <c r="AL5507" t="str">
        <f>MIS[[#This Row],[Broker]]</f>
        <v>AR</v>
      </c>
      <c r="AM5507" t="str">
        <f>MIS[[#This Row],[ClientID]]</f>
        <v>JPF1R202</v>
      </c>
    </row>
    <row r="5508" spans="1:39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155.05000000000001</v>
      </c>
      <c r="AE5508">
        <f>MIS[[#This Row],[OrderAverageTradedPrice]]*MIS[[#This Row],[OrderQuantity]]</f>
        <v>12345</v>
      </c>
      <c r="AF5508">
        <f>MIS[[#This Row],[LTP]]*MIS[[#This Row],[OrderQuantity]]</f>
        <v>11628.75</v>
      </c>
      <c r="AG5508">
        <f>IF(MIS[[#This Row],[OrderSide]]="SELL",MIS[[#This Row],[VALUE]]-MIS[[#This Row],[LIVE_VALUE]],MIS[[#This Row],[LIVE_VALUE]]-MIS[[#This Row],[VALUE]])</f>
        <v>716.25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NIFTY2552225000PE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  <c r="AL5508" t="str">
        <f>MIS[[#This Row],[Broker]]</f>
        <v>AR</v>
      </c>
      <c r="AM5508" t="str">
        <f>MIS[[#This Row],[ClientID]]</f>
        <v>JPF1R203</v>
      </c>
    </row>
    <row r="5509" spans="1:39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155.05000000000001</v>
      </c>
      <c r="AE5509">
        <f>MIS[[#This Row],[OrderAverageTradedPrice]]*MIS[[#This Row],[OrderQuantity]]</f>
        <v>37035</v>
      </c>
      <c r="AF5509">
        <f>MIS[[#This Row],[LTP]]*MIS[[#This Row],[OrderQuantity]]</f>
        <v>34886.25</v>
      </c>
      <c r="AG5509">
        <f>IF(MIS[[#This Row],[OrderSide]]="SELL",MIS[[#This Row],[VALUE]]-MIS[[#This Row],[LIVE_VALUE]],MIS[[#This Row],[LIVE_VALUE]]-MIS[[#This Row],[VALUE]])</f>
        <v>2148.75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NIFTY2552225000PE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  <c r="AL5509" t="str">
        <f>MIS[[#This Row],[Broker]]</f>
        <v>AR</v>
      </c>
      <c r="AM5509" t="str">
        <f>MIS[[#This Row],[ClientID]]</f>
        <v>JPF1R205</v>
      </c>
    </row>
    <row r="5510" spans="1:39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155.05000000000001</v>
      </c>
      <c r="AE5510">
        <f>MIS[[#This Row],[OrderAverageTradedPrice]]*MIS[[#This Row],[OrderQuantity]]</f>
        <v>12360</v>
      </c>
      <c r="AF5510">
        <f>MIS[[#This Row],[LTP]]*MIS[[#This Row],[OrderQuantity]]</f>
        <v>11628.75</v>
      </c>
      <c r="AG5510">
        <f>IF(MIS[[#This Row],[OrderSide]]="SELL",MIS[[#This Row],[VALUE]]-MIS[[#This Row],[LIVE_VALUE]],MIS[[#This Row],[LIVE_VALUE]]-MIS[[#This Row],[VALUE]])</f>
        <v>731.25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NIFTY2552225000PE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  <c r="AL5510" t="str">
        <f>MIS[[#This Row],[Broker]]</f>
        <v>AR</v>
      </c>
      <c r="AM5510" t="str">
        <f>MIS[[#This Row],[ClientID]]</f>
        <v>JPF1R212</v>
      </c>
    </row>
    <row r="5511" spans="1:39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155.05000000000001</v>
      </c>
      <c r="AE5511">
        <f>MIS[[#This Row],[OrderAverageTradedPrice]]*MIS[[#This Row],[OrderQuantity]]</f>
        <v>12352.5</v>
      </c>
      <c r="AF5511">
        <f>MIS[[#This Row],[LTP]]*MIS[[#This Row],[OrderQuantity]]</f>
        <v>11628.75</v>
      </c>
      <c r="AG5511">
        <f>IF(MIS[[#This Row],[OrderSide]]="SELL",MIS[[#This Row],[VALUE]]-MIS[[#This Row],[LIVE_VALUE]],MIS[[#This Row],[LIVE_VALUE]]-MIS[[#This Row],[VALUE]])</f>
        <v>723.75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NIFTY2552225000PE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  <c r="AL5511" t="str">
        <f>MIS[[#This Row],[Broker]]</f>
        <v>AR</v>
      </c>
      <c r="AM5511" t="str">
        <f>MIS[[#This Row],[ClientID]]</f>
        <v>JPF1S131</v>
      </c>
    </row>
    <row r="5512" spans="1:39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155.05000000000001</v>
      </c>
      <c r="AE5512">
        <f>MIS[[#This Row],[OrderAverageTradedPrice]]*MIS[[#This Row],[OrderQuantity]]</f>
        <v>135824.99999999948</v>
      </c>
      <c r="AF5512">
        <f>MIS[[#This Row],[LTP]]*MIS[[#This Row],[OrderQuantity]]</f>
        <v>127916.25000000001</v>
      </c>
      <c r="AG5512">
        <f>IF(MIS[[#This Row],[OrderSide]]="SELL",MIS[[#This Row],[VALUE]]-MIS[[#This Row],[LIVE_VALUE]],MIS[[#This Row],[LIVE_VALUE]]-MIS[[#This Row],[VALUE]])</f>
        <v>7908.7499999994616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NIFTY2552225000PE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  <c r="AL5512" t="str">
        <f>MIS[[#This Row],[Broker]]</f>
        <v>AR</v>
      </c>
      <c r="AM5512" t="str">
        <f>MIS[[#This Row],[ClientID]]</f>
        <v>JPF1S132</v>
      </c>
    </row>
    <row r="5513" spans="1:39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155.05000000000001</v>
      </c>
      <c r="AE5513">
        <f>MIS[[#This Row],[OrderAverageTradedPrice]]*MIS[[#This Row],[OrderQuantity]]</f>
        <v>12360</v>
      </c>
      <c r="AF5513">
        <f>MIS[[#This Row],[LTP]]*MIS[[#This Row],[OrderQuantity]]</f>
        <v>11628.75</v>
      </c>
      <c r="AG5513">
        <f>IF(MIS[[#This Row],[OrderSide]]="SELL",MIS[[#This Row],[VALUE]]-MIS[[#This Row],[LIVE_VALUE]],MIS[[#This Row],[LIVE_VALUE]]-MIS[[#This Row],[VALUE]])</f>
        <v>731.25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NIFTY2552225000PE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  <c r="AL5513" t="str">
        <f>MIS[[#This Row],[Broker]]</f>
        <v>AR</v>
      </c>
      <c r="AM5513" t="str">
        <f>MIS[[#This Row],[ClientID]]</f>
        <v>JPF1S213</v>
      </c>
    </row>
    <row r="5514" spans="1:39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155.05000000000001</v>
      </c>
      <c r="AE5514">
        <f>MIS[[#This Row],[OrderAverageTradedPrice]]*MIS[[#This Row],[OrderQuantity]]</f>
        <v>123517.5</v>
      </c>
      <c r="AF5514">
        <f>MIS[[#This Row],[LTP]]*MIS[[#This Row],[OrderQuantity]]</f>
        <v>116287.50000000001</v>
      </c>
      <c r="AG5514">
        <f>IF(MIS[[#This Row],[OrderSide]]="SELL",MIS[[#This Row],[VALUE]]-MIS[[#This Row],[LIVE_VALUE]],MIS[[#This Row],[LIVE_VALUE]]-MIS[[#This Row],[VALUE]])</f>
        <v>7229.9999999999854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NIFTY2552225000PE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  <c r="AL5514" t="str">
        <f>MIS[[#This Row],[Broker]]</f>
        <v>AR</v>
      </c>
      <c r="AM5514" t="str">
        <f>MIS[[#This Row],[ClientID]]</f>
        <v>JPF1S215</v>
      </c>
    </row>
    <row r="5515" spans="1:39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155.05000000000001</v>
      </c>
      <c r="AE5515">
        <f>MIS[[#This Row],[OrderAverageTradedPrice]]*MIS[[#This Row],[OrderQuantity]]</f>
        <v>24660</v>
      </c>
      <c r="AF5515">
        <f>MIS[[#This Row],[LTP]]*MIS[[#This Row],[OrderQuantity]]</f>
        <v>23257.5</v>
      </c>
      <c r="AG5515">
        <f>IF(MIS[[#This Row],[OrderSide]]="SELL",MIS[[#This Row],[VALUE]]-MIS[[#This Row],[LIVE_VALUE]],MIS[[#This Row],[LIVE_VALUE]]-MIS[[#This Row],[VALUE]])</f>
        <v>1402.5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NIFTY2552225000PE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  <c r="AL5515" t="str">
        <f>MIS[[#This Row],[Broker]]</f>
        <v>AR</v>
      </c>
      <c r="AM5515" t="str">
        <f>MIS[[#This Row],[ClientID]]</f>
        <v>JPF1S217</v>
      </c>
    </row>
    <row r="5516" spans="1:39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155.05000000000001</v>
      </c>
      <c r="AE5516">
        <f>MIS[[#This Row],[OrderAverageTradedPrice]]*MIS[[#This Row],[OrderQuantity]]</f>
        <v>24660</v>
      </c>
      <c r="AF5516">
        <f>MIS[[#This Row],[LTP]]*MIS[[#This Row],[OrderQuantity]]</f>
        <v>23257.5</v>
      </c>
      <c r="AG5516">
        <f>IF(MIS[[#This Row],[OrderSide]]="SELL",MIS[[#This Row],[VALUE]]-MIS[[#This Row],[LIVE_VALUE]],MIS[[#This Row],[LIVE_VALUE]]-MIS[[#This Row],[VALUE]])</f>
        <v>1402.5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NIFTY2552225000PE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  <c r="AL5516" t="str">
        <f>MIS[[#This Row],[Broker]]</f>
        <v>AR</v>
      </c>
      <c r="AM5516" t="str">
        <f>MIS[[#This Row],[ClientID]]</f>
        <v>JPF1S233</v>
      </c>
    </row>
    <row r="5517" spans="1:39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155.05000000000001</v>
      </c>
      <c r="AE5517">
        <f>MIS[[#This Row],[OrderAverageTradedPrice]]*MIS[[#This Row],[OrderQuantity]]</f>
        <v>24690</v>
      </c>
      <c r="AF5517">
        <f>MIS[[#This Row],[LTP]]*MIS[[#This Row],[OrderQuantity]]</f>
        <v>23257.5</v>
      </c>
      <c r="AG5517">
        <f>IF(MIS[[#This Row],[OrderSide]]="SELL",MIS[[#This Row],[VALUE]]-MIS[[#This Row],[LIVE_VALUE]],MIS[[#This Row],[LIVE_VALUE]]-MIS[[#This Row],[VALUE]])</f>
        <v>1432.5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NIFTY2552225000PE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  <c r="AL5517" t="str">
        <f>MIS[[#This Row],[Broker]]</f>
        <v>AR</v>
      </c>
      <c r="AM5517" t="str">
        <f>MIS[[#This Row],[ClientID]]</f>
        <v>JPF1S241</v>
      </c>
    </row>
    <row r="5518" spans="1:39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155.05000000000001</v>
      </c>
      <c r="AE5518">
        <f>MIS[[#This Row],[OrderAverageTradedPrice]]*MIS[[#This Row],[OrderQuantity]]</f>
        <v>12345</v>
      </c>
      <c r="AF5518">
        <f>MIS[[#This Row],[LTP]]*MIS[[#This Row],[OrderQuantity]]</f>
        <v>11628.75</v>
      </c>
      <c r="AG5518">
        <f>IF(MIS[[#This Row],[OrderSide]]="SELL",MIS[[#This Row],[VALUE]]-MIS[[#This Row],[LIVE_VALUE]],MIS[[#This Row],[LIVE_VALUE]]-MIS[[#This Row],[VALUE]])</f>
        <v>716.25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NIFTY2552225000PE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  <c r="AL5518" t="str">
        <f>MIS[[#This Row],[Broker]]</f>
        <v>AR</v>
      </c>
      <c r="AM5518" t="str">
        <f>MIS[[#This Row],[ClientID]]</f>
        <v>JPF1V163</v>
      </c>
    </row>
    <row r="5519" spans="1:39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155.05000000000001</v>
      </c>
      <c r="AE5519">
        <f>MIS[[#This Row],[OrderAverageTradedPrice]]*MIS[[#This Row],[OrderQuantity]]</f>
        <v>24705</v>
      </c>
      <c r="AF5519">
        <f>MIS[[#This Row],[LTP]]*MIS[[#This Row],[OrderQuantity]]</f>
        <v>23257.5</v>
      </c>
      <c r="AG5519">
        <f>IF(MIS[[#This Row],[OrderSide]]="SELL",MIS[[#This Row],[VALUE]]-MIS[[#This Row],[LIVE_VALUE]],MIS[[#This Row],[LIVE_VALUE]]-MIS[[#This Row],[VALUE]])</f>
        <v>1447.5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NIFTY2552225000PE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  <c r="AL5519" t="str">
        <f>MIS[[#This Row],[Broker]]</f>
        <v>AR</v>
      </c>
      <c r="AM5519" t="str">
        <f>MIS[[#This Row],[ClientID]]</f>
        <v>JPF1V164</v>
      </c>
    </row>
    <row r="5520" spans="1:39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155.05000000000001</v>
      </c>
      <c r="AE5520">
        <f>MIS[[#This Row],[OrderAverageTradedPrice]]*MIS[[#This Row],[OrderQuantity]]</f>
        <v>36982.499999999847</v>
      </c>
      <c r="AF5520">
        <f>MIS[[#This Row],[LTP]]*MIS[[#This Row],[OrderQuantity]]</f>
        <v>34886.25</v>
      </c>
      <c r="AG5520">
        <f>IF(MIS[[#This Row],[OrderSide]]="SELL",MIS[[#This Row],[VALUE]]-MIS[[#This Row],[LIVE_VALUE]],MIS[[#This Row],[LIVE_VALUE]]-MIS[[#This Row],[VALUE]])</f>
        <v>2096.2499999998472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NIFTY2552225000PE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  <c r="AL5520" t="str">
        <f>MIS[[#This Row],[Broker]]</f>
        <v>AR</v>
      </c>
      <c r="AM5520" t="str">
        <f>MIS[[#This Row],[ClientID]]</f>
        <v>JPF1Y102</v>
      </c>
    </row>
    <row r="5521" spans="1:39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155.05000000000001</v>
      </c>
      <c r="AE5521">
        <f>MIS[[#This Row],[OrderAverageTradedPrice]]*MIS[[#This Row],[OrderQuantity]]</f>
        <v>36978.75</v>
      </c>
      <c r="AF5521">
        <f>MIS[[#This Row],[LTP]]*MIS[[#This Row],[OrderQuantity]]</f>
        <v>34886.25</v>
      </c>
      <c r="AG5521">
        <f>IF(MIS[[#This Row],[OrderSide]]="SELL",MIS[[#This Row],[VALUE]]-MIS[[#This Row],[LIVE_VALUE]],MIS[[#This Row],[LIVE_VALUE]]-MIS[[#This Row],[VALUE]])</f>
        <v>2092.5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NIFTY2552225000PE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  <c r="AL5521" t="str">
        <f>MIS[[#This Row],[Broker]]</f>
        <v>AR</v>
      </c>
      <c r="AM5521" t="str">
        <f>MIS[[#This Row],[ClientID]]</f>
        <v>JPP032</v>
      </c>
    </row>
    <row r="5522" spans="1:39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155.05000000000001</v>
      </c>
      <c r="AE5522">
        <f>MIS[[#This Row],[OrderAverageTradedPrice]]*MIS[[#This Row],[OrderQuantity]]</f>
        <v>36986.249999999927</v>
      </c>
      <c r="AF5522">
        <f>MIS[[#This Row],[LTP]]*MIS[[#This Row],[OrderQuantity]]</f>
        <v>34886.25</v>
      </c>
      <c r="AG5522">
        <f>IF(MIS[[#This Row],[OrderSide]]="SELL",MIS[[#This Row],[VALUE]]-MIS[[#This Row],[LIVE_VALUE]],MIS[[#This Row],[LIVE_VALUE]]-MIS[[#This Row],[VALUE]])</f>
        <v>2099.9999999999272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NIFTY2552225000PE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  <c r="AL5522" t="str">
        <f>MIS[[#This Row],[Broker]]</f>
        <v>AR</v>
      </c>
      <c r="AM5522" t="str">
        <f>MIS[[#This Row],[ClientID]]</f>
        <v>JPP690</v>
      </c>
    </row>
    <row r="5523" spans="1:39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155.05000000000001</v>
      </c>
      <c r="AE5523">
        <f>MIS[[#This Row],[OrderAverageTradedPrice]]*MIS[[#This Row],[OrderQuantity]]</f>
        <v>61743.75</v>
      </c>
      <c r="AF5523">
        <f>MIS[[#This Row],[LTP]]*MIS[[#This Row],[OrderQuantity]]</f>
        <v>58143.750000000007</v>
      </c>
      <c r="AG5523">
        <f>IF(MIS[[#This Row],[OrderSide]]="SELL",MIS[[#This Row],[VALUE]]-MIS[[#This Row],[LIVE_VALUE]],MIS[[#This Row],[LIVE_VALUE]]-MIS[[#This Row],[VALUE]])</f>
        <v>3599.9999999999927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NIFTY2552225000PE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  <c r="AL5523" t="str">
        <f>MIS[[#This Row],[Broker]]</f>
        <v>AR</v>
      </c>
      <c r="AM5523" t="str">
        <f>MIS[[#This Row],[ClientID]]</f>
        <v>JPS10G101</v>
      </c>
    </row>
    <row r="5524" spans="1:39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155.05000000000001</v>
      </c>
      <c r="AE5524">
        <f>MIS[[#This Row],[OrderAverageTradedPrice]]*MIS[[#This Row],[OrderQuantity]]</f>
        <v>61728.750000000007</v>
      </c>
      <c r="AF5524">
        <f>MIS[[#This Row],[LTP]]*MIS[[#This Row],[OrderQuantity]]</f>
        <v>58143.750000000007</v>
      </c>
      <c r="AG5524">
        <f>IF(MIS[[#This Row],[OrderSide]]="SELL",MIS[[#This Row],[VALUE]]-MIS[[#This Row],[LIVE_VALUE]],MIS[[#This Row],[LIVE_VALUE]]-MIS[[#This Row],[VALUE]])</f>
        <v>3585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NIFTY2552225000PE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  <c r="AL5524" t="str">
        <f>MIS[[#This Row],[Broker]]</f>
        <v>AR</v>
      </c>
      <c r="AM5524" t="str">
        <f>MIS[[#This Row],[ClientID]]</f>
        <v>JPS10M103</v>
      </c>
    </row>
    <row r="5525" spans="1:39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155.05000000000001</v>
      </c>
      <c r="AE5525">
        <f>MIS[[#This Row],[OrderAverageTradedPrice]]*MIS[[#This Row],[OrderQuantity]]</f>
        <v>12333.75</v>
      </c>
      <c r="AF5525">
        <f>MIS[[#This Row],[LTP]]*MIS[[#This Row],[OrderQuantity]]</f>
        <v>11628.75</v>
      </c>
      <c r="AG5525">
        <f>IF(MIS[[#This Row],[OrderSide]]="SELL",MIS[[#This Row],[VALUE]]-MIS[[#This Row],[LIVE_VALUE]],MIS[[#This Row],[LIVE_VALUE]]-MIS[[#This Row],[VALUE]])</f>
        <v>705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NIFTY2552225000PE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  <c r="AL5525" t="str">
        <f>MIS[[#This Row],[Broker]]</f>
        <v>AR</v>
      </c>
      <c r="AM5525" t="str">
        <f>MIS[[#This Row],[ClientID]]</f>
        <v>JPS10S109</v>
      </c>
    </row>
    <row r="5526" spans="1:39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155.05000000000001</v>
      </c>
      <c r="AE5526">
        <f>MIS[[#This Row],[OrderAverageTradedPrice]]*MIS[[#This Row],[OrderQuantity]]</f>
        <v>24645</v>
      </c>
      <c r="AF5526">
        <f>MIS[[#This Row],[LTP]]*MIS[[#This Row],[OrderQuantity]]</f>
        <v>23257.5</v>
      </c>
      <c r="AG5526">
        <f>IF(MIS[[#This Row],[OrderSide]]="SELL",MIS[[#This Row],[VALUE]]-MIS[[#This Row],[LIVE_VALUE]],MIS[[#This Row],[LIVE_VALUE]]-MIS[[#This Row],[VALUE]])</f>
        <v>1387.5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NIFTY2552225000PE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  <c r="AL5526" t="str">
        <f>MIS[[#This Row],[Broker]]</f>
        <v>AR</v>
      </c>
      <c r="AM5526" t="str">
        <f>MIS[[#This Row],[ClientID]]</f>
        <v>JPS10U102</v>
      </c>
    </row>
    <row r="5527" spans="1:39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155.05000000000001</v>
      </c>
      <c r="AE5527">
        <f>MIS[[#This Row],[OrderAverageTradedPrice]]*MIS[[#This Row],[OrderQuantity]]</f>
        <v>74084.999999999854</v>
      </c>
      <c r="AF5527">
        <f>MIS[[#This Row],[LTP]]*MIS[[#This Row],[OrderQuantity]]</f>
        <v>69772.5</v>
      </c>
      <c r="AG5527">
        <f>IF(MIS[[#This Row],[OrderSide]]="SELL",MIS[[#This Row],[VALUE]]-MIS[[#This Row],[LIVE_VALUE]],MIS[[#This Row],[LIVE_VALUE]]-MIS[[#This Row],[VALUE]])</f>
        <v>4312.4999999998545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NIFTY2552225000PE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  <c r="AL5527" t="str">
        <f>MIS[[#This Row],[Broker]]</f>
        <v>AR</v>
      </c>
      <c r="AM5527" t="str">
        <f>MIS[[#This Row],[ClientID]]</f>
        <v>JPS1787</v>
      </c>
    </row>
    <row r="5528" spans="1:39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155.05000000000001</v>
      </c>
      <c r="AE5528">
        <f>MIS[[#This Row],[OrderAverageTradedPrice]]*MIS[[#This Row],[OrderQuantity]]</f>
        <v>12352.5</v>
      </c>
      <c r="AF5528">
        <f>MIS[[#This Row],[LTP]]*MIS[[#This Row],[OrderQuantity]]</f>
        <v>11628.75</v>
      </c>
      <c r="AG5528">
        <f>IF(MIS[[#This Row],[OrderSide]]="SELL",MIS[[#This Row],[VALUE]]-MIS[[#This Row],[LIVE_VALUE]],MIS[[#This Row],[LIVE_VALUE]]-MIS[[#This Row],[VALUE]])</f>
        <v>723.75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NIFTY2552225000PE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  <c r="AL5528" t="str">
        <f>MIS[[#This Row],[Broker]]</f>
        <v>AR</v>
      </c>
      <c r="AM5528" t="str">
        <f>MIS[[#This Row],[ClientID]]</f>
        <v>JPS7N102</v>
      </c>
    </row>
    <row r="5529" spans="1:39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155.05000000000001</v>
      </c>
      <c r="AE5529">
        <f>MIS[[#This Row],[OrderAverageTradedPrice]]*MIS[[#This Row],[OrderQuantity]]</f>
        <v>37068.75</v>
      </c>
      <c r="AF5529">
        <f>MIS[[#This Row],[LTP]]*MIS[[#This Row],[OrderQuantity]]</f>
        <v>34886.25</v>
      </c>
      <c r="AG5529">
        <f>IF(MIS[[#This Row],[OrderSide]]="SELL",MIS[[#This Row],[VALUE]]-MIS[[#This Row],[LIVE_VALUE]],MIS[[#This Row],[LIVE_VALUE]]-MIS[[#This Row],[VALUE]])</f>
        <v>2182.5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NIFTY2552225000PE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  <c r="AL5529" t="str">
        <f>MIS[[#This Row],[Broker]]</f>
        <v>JM</v>
      </c>
      <c r="AM5529" t="str">
        <f>MIS[[#This Row],[ClientID]]</f>
        <v>12314576</v>
      </c>
    </row>
    <row r="5530" spans="1:39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155.05000000000001</v>
      </c>
      <c r="AE5530">
        <f>MIS[[#This Row],[OrderAverageTradedPrice]]*MIS[[#This Row],[OrderQuantity]]</f>
        <v>98850</v>
      </c>
      <c r="AF5530">
        <f>MIS[[#This Row],[LTP]]*MIS[[#This Row],[OrderQuantity]]</f>
        <v>93030</v>
      </c>
      <c r="AG5530">
        <f>IF(MIS[[#This Row],[OrderSide]]="SELL",MIS[[#This Row],[VALUE]]-MIS[[#This Row],[LIVE_VALUE]],MIS[[#This Row],[LIVE_VALUE]]-MIS[[#This Row],[VALUE]])</f>
        <v>5820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NIFTY2552225000PE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  <c r="AL5530" t="str">
        <f>MIS[[#This Row],[Broker]]</f>
        <v>JM</v>
      </c>
      <c r="AM5530" t="str">
        <f>MIS[[#This Row],[ClientID]]</f>
        <v>12314927</v>
      </c>
    </row>
    <row r="5531" spans="1:39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155.05000000000001</v>
      </c>
      <c r="AE5531">
        <f>MIS[[#This Row],[OrderAverageTradedPrice]]*MIS[[#This Row],[OrderQuantity]]</f>
        <v>11921.25</v>
      </c>
      <c r="AF5531">
        <f>MIS[[#This Row],[LTP]]*MIS[[#This Row],[OrderQuantity]]</f>
        <v>11628.75</v>
      </c>
      <c r="AG5531">
        <f>IF(MIS[[#This Row],[OrderSide]]="SELL",MIS[[#This Row],[VALUE]]-MIS[[#This Row],[LIVE_VALUE]],MIS[[#This Row],[LIVE_VALUE]]-MIS[[#This Row],[VALUE]])</f>
        <v>-292.5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NIFTY2552225000PE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  <c r="AL5531" t="str">
        <f>MIS[[#This Row],[Broker]]</f>
        <v>AR</v>
      </c>
      <c r="AM5531" t="str">
        <f>MIS[[#This Row],[ClientID]]</f>
        <v>JPF1R134</v>
      </c>
    </row>
    <row r="5532" spans="1:39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155.05000000000001</v>
      </c>
      <c r="AE5532">
        <f>MIS[[#This Row],[OrderAverageTradedPrice]]*MIS[[#This Row],[OrderQuantity]]</f>
        <v>11921.25</v>
      </c>
      <c r="AF5532">
        <f>MIS[[#This Row],[LTP]]*MIS[[#This Row],[OrderQuantity]]</f>
        <v>11628.75</v>
      </c>
      <c r="AG5532">
        <f>IF(MIS[[#This Row],[OrderSide]]="SELL",MIS[[#This Row],[VALUE]]-MIS[[#This Row],[LIVE_VALUE]],MIS[[#This Row],[LIVE_VALUE]]-MIS[[#This Row],[VALUE]])</f>
        <v>-292.5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NIFTY2552225000PE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  <c r="AL5532" t="str">
        <f>MIS[[#This Row],[Broker]]</f>
        <v>AR</v>
      </c>
      <c r="AM5532" t="str">
        <f>MIS[[#This Row],[ClientID]]</f>
        <v>JPF1S131</v>
      </c>
    </row>
    <row r="5533" spans="1:39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155.05000000000001</v>
      </c>
      <c r="AE5533">
        <f>MIS[[#This Row],[OrderAverageTradedPrice]]*MIS[[#This Row],[OrderQuantity]]</f>
        <v>23835</v>
      </c>
      <c r="AF5533">
        <f>MIS[[#This Row],[LTP]]*MIS[[#This Row],[OrderQuantity]]</f>
        <v>23257.5</v>
      </c>
      <c r="AG5533">
        <f>IF(MIS[[#This Row],[OrderSide]]="SELL",MIS[[#This Row],[VALUE]]-MIS[[#This Row],[LIVE_VALUE]],MIS[[#This Row],[LIVE_VALUE]]-MIS[[#This Row],[VALUE]])</f>
        <v>-577.5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NIFTY2552225000PE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  <c r="AL5533" t="str">
        <f>MIS[[#This Row],[Broker]]</f>
        <v>AR</v>
      </c>
      <c r="AM5533" t="str">
        <f>MIS[[#This Row],[ClientID]]</f>
        <v>JPF1S241</v>
      </c>
    </row>
    <row r="5534" spans="1:39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155.05000000000001</v>
      </c>
      <c r="AE5534">
        <f>MIS[[#This Row],[OrderAverageTradedPrice]]*MIS[[#This Row],[OrderQuantity]]</f>
        <v>11917.5</v>
      </c>
      <c r="AF5534">
        <f>MIS[[#This Row],[LTP]]*MIS[[#This Row],[OrderQuantity]]</f>
        <v>11628.75</v>
      </c>
      <c r="AG5534">
        <f>IF(MIS[[#This Row],[OrderSide]]="SELL",MIS[[#This Row],[VALUE]]-MIS[[#This Row],[LIVE_VALUE]],MIS[[#This Row],[LIVE_VALUE]]-MIS[[#This Row],[VALUE]])</f>
        <v>-288.75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NIFTY2552225000PE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  <c r="AL5534" t="str">
        <f>MIS[[#This Row],[Broker]]</f>
        <v>IIFL</v>
      </c>
      <c r="AM5534" t="str">
        <f>MIS[[#This Row],[ClientID]]</f>
        <v>FINE1M02</v>
      </c>
    </row>
    <row r="5535" spans="1:39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155.05000000000001</v>
      </c>
      <c r="AE5535">
        <f>MIS[[#This Row],[OrderAverageTradedPrice]]*MIS[[#This Row],[OrderQuantity]]</f>
        <v>23835</v>
      </c>
      <c r="AF5535">
        <f>MIS[[#This Row],[LTP]]*MIS[[#This Row],[OrderQuantity]]</f>
        <v>23257.5</v>
      </c>
      <c r="AG5535">
        <f>IF(MIS[[#This Row],[OrderSide]]="SELL",MIS[[#This Row],[VALUE]]-MIS[[#This Row],[LIVE_VALUE]],MIS[[#This Row],[LIVE_VALUE]]-MIS[[#This Row],[VALUE]])</f>
        <v>-577.5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NIFTY2552225000PE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  <c r="AL5535" t="str">
        <f>MIS[[#This Row],[Broker]]</f>
        <v>IIFL</v>
      </c>
      <c r="AM5535" t="str">
        <f>MIS[[#This Row],[ClientID]]</f>
        <v>FINE1P01</v>
      </c>
    </row>
    <row r="5536" spans="1:39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155.05000000000001</v>
      </c>
      <c r="AE5536">
        <f>MIS[[#This Row],[OrderAverageTradedPrice]]*MIS[[#This Row],[OrderQuantity]]</f>
        <v>35763.75</v>
      </c>
      <c r="AF5536">
        <f>MIS[[#This Row],[LTP]]*MIS[[#This Row],[OrderQuantity]]</f>
        <v>34886.25</v>
      </c>
      <c r="AG5536">
        <f>IF(MIS[[#This Row],[OrderSide]]="SELL",MIS[[#This Row],[VALUE]]-MIS[[#This Row],[LIVE_VALUE]],MIS[[#This Row],[LIVE_VALUE]]-MIS[[#This Row],[VALUE]])</f>
        <v>-877.5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NIFTY2552225000PE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  <c r="AL5536" t="str">
        <f>MIS[[#This Row],[Broker]]</f>
        <v>JM</v>
      </c>
      <c r="AM5536" t="str">
        <f>MIS[[#This Row],[ClientID]]</f>
        <v>12314417</v>
      </c>
    </row>
    <row r="5537" spans="1:39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155.05000000000001</v>
      </c>
      <c r="AE5537">
        <f>MIS[[#This Row],[OrderAverageTradedPrice]]*MIS[[#This Row],[OrderQuantity]]</f>
        <v>23842.5</v>
      </c>
      <c r="AF5537">
        <f>MIS[[#This Row],[LTP]]*MIS[[#This Row],[OrderQuantity]]</f>
        <v>23257.5</v>
      </c>
      <c r="AG5537">
        <f>IF(MIS[[#This Row],[OrderSide]]="SELL",MIS[[#This Row],[VALUE]]-MIS[[#This Row],[LIVE_VALUE]],MIS[[#This Row],[LIVE_VALUE]]-MIS[[#This Row],[VALUE]])</f>
        <v>-585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NIFTY2552225000PE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  <c r="AL5537" t="str">
        <f>MIS[[#This Row],[Broker]]</f>
        <v>JM</v>
      </c>
      <c r="AM5537" t="str">
        <f>MIS[[#This Row],[ClientID]]</f>
        <v>12314523</v>
      </c>
    </row>
    <row r="5538" spans="1:39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155.05000000000001</v>
      </c>
      <c r="AE5538">
        <f>MIS[[#This Row],[OrderAverageTradedPrice]]*MIS[[#This Row],[OrderQuantity]]</f>
        <v>11921.25</v>
      </c>
      <c r="AF5538">
        <f>MIS[[#This Row],[LTP]]*MIS[[#This Row],[OrderQuantity]]</f>
        <v>11628.75</v>
      </c>
      <c r="AG5538">
        <f>IF(MIS[[#This Row],[OrderSide]]="SELL",MIS[[#This Row],[VALUE]]-MIS[[#This Row],[LIVE_VALUE]],MIS[[#This Row],[LIVE_VALUE]]-MIS[[#This Row],[VALUE]])</f>
        <v>-292.5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NIFTY2552225000PE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  <c r="AL5538" t="str">
        <f>MIS[[#This Row],[Broker]]</f>
        <v>JM</v>
      </c>
      <c r="AM5538" t="str">
        <f>MIS[[#This Row],[ClientID]]</f>
        <v>12314526</v>
      </c>
    </row>
    <row r="5539" spans="1:39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155.05000000000001</v>
      </c>
      <c r="AE5539">
        <f>MIS[[#This Row],[OrderAverageTradedPrice]]*MIS[[#This Row],[OrderQuantity]]</f>
        <v>35752.5</v>
      </c>
      <c r="AF5539">
        <f>MIS[[#This Row],[LTP]]*MIS[[#This Row],[OrderQuantity]]</f>
        <v>34886.25</v>
      </c>
      <c r="AG5539">
        <f>IF(MIS[[#This Row],[OrderSide]]="SELL",MIS[[#This Row],[VALUE]]-MIS[[#This Row],[LIVE_VALUE]],MIS[[#This Row],[LIVE_VALUE]]-MIS[[#This Row],[VALUE]])</f>
        <v>-866.25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NIFTY2552225000PE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  <c r="AL5539" t="str">
        <f>MIS[[#This Row],[Broker]]</f>
        <v>JM</v>
      </c>
      <c r="AM5539" t="str">
        <f>MIS[[#This Row],[ClientID]]</f>
        <v>12314576</v>
      </c>
    </row>
    <row r="5540" spans="1:39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155.05000000000001</v>
      </c>
      <c r="AE5540">
        <f>MIS[[#This Row],[OrderAverageTradedPrice]]*MIS[[#This Row],[OrderQuantity]]</f>
        <v>95340</v>
      </c>
      <c r="AF5540">
        <f>MIS[[#This Row],[LTP]]*MIS[[#This Row],[OrderQuantity]]</f>
        <v>93030</v>
      </c>
      <c r="AG5540">
        <f>IF(MIS[[#This Row],[OrderSide]]="SELL",MIS[[#This Row],[VALUE]]-MIS[[#This Row],[LIVE_VALUE]],MIS[[#This Row],[LIVE_VALUE]]-MIS[[#This Row],[VALUE]])</f>
        <v>-2310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NIFTY2552225000PE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  <c r="AL5540" t="str">
        <f>MIS[[#This Row],[Broker]]</f>
        <v>JM</v>
      </c>
      <c r="AM5540" t="str">
        <f>MIS[[#This Row],[ClientID]]</f>
        <v>12314927</v>
      </c>
    </row>
    <row r="5541" spans="1:39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155.05000000000001</v>
      </c>
      <c r="AE5541">
        <f>MIS[[#This Row],[OrderAverageTradedPrice]]*MIS[[#This Row],[OrderQuantity]]</f>
        <v>11917.5</v>
      </c>
      <c r="AF5541">
        <f>MIS[[#This Row],[LTP]]*MIS[[#This Row],[OrderQuantity]]</f>
        <v>11628.75</v>
      </c>
      <c r="AG5541">
        <f>IF(MIS[[#This Row],[OrderSide]]="SELL",MIS[[#This Row],[VALUE]]-MIS[[#This Row],[LIVE_VALUE]],MIS[[#This Row],[LIVE_VALUE]]-MIS[[#This Row],[VALUE]])</f>
        <v>-288.75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NIFTY2552225000PE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  <c r="AL5541" t="str">
        <f>MIS[[#This Row],[Broker]]</f>
        <v>MO</v>
      </c>
      <c r="AM5541" t="str">
        <f>MIS[[#This Row],[ClientID]]</f>
        <v>OMDLAS1234</v>
      </c>
    </row>
    <row r="5542" spans="1:39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155.05000000000001</v>
      </c>
      <c r="AE5542">
        <f>MIS[[#This Row],[OrderAverageTradedPrice]]*MIS[[#This Row],[OrderQuantity]]</f>
        <v>119175</v>
      </c>
      <c r="AF5542">
        <f>MIS[[#This Row],[LTP]]*MIS[[#This Row],[OrderQuantity]]</f>
        <v>116287.50000000001</v>
      </c>
      <c r="AG5542">
        <f>IF(MIS[[#This Row],[OrderSide]]="SELL",MIS[[#This Row],[VALUE]]-MIS[[#This Row],[LIVE_VALUE]],MIS[[#This Row],[LIVE_VALUE]]-MIS[[#This Row],[VALUE]])</f>
        <v>-2887.4999999999854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NIFTY2552225000PE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  <c r="AL5542" t="str">
        <f>MIS[[#This Row],[Broker]]</f>
        <v>MO</v>
      </c>
      <c r="AM5542" t="str">
        <f>MIS[[#This Row],[ClientID]]</f>
        <v>SHSS083</v>
      </c>
    </row>
    <row r="5543" spans="1:39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155.05000000000001</v>
      </c>
      <c r="AE5543">
        <f>MIS[[#This Row],[OrderAverageTradedPrice]]*MIS[[#This Row],[OrderQuantity]]</f>
        <v>35775</v>
      </c>
      <c r="AF5543">
        <f>MIS[[#This Row],[LTP]]*MIS[[#This Row],[OrderQuantity]]</f>
        <v>34886.25</v>
      </c>
      <c r="AG5543">
        <f>IF(MIS[[#This Row],[OrderSide]]="SELL",MIS[[#This Row],[VALUE]]-MIS[[#This Row],[LIVE_VALUE]],MIS[[#This Row],[LIVE_VALUE]]-MIS[[#This Row],[VALUE]])</f>
        <v>-888.75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NIFTY2552225000PE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  <c r="AL5543" t="str">
        <f>MIS[[#This Row],[Broker]]</f>
        <v>AR</v>
      </c>
      <c r="AM5543" t="str">
        <f>MIS[[#This Row],[ClientID]]</f>
        <v>GDL1R112</v>
      </c>
    </row>
    <row r="5544" spans="1:39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155.05000000000001</v>
      </c>
      <c r="AE5544">
        <f>MIS[[#This Row],[OrderAverageTradedPrice]]*MIS[[#This Row],[OrderQuantity]]</f>
        <v>35797.5</v>
      </c>
      <c r="AF5544">
        <f>MIS[[#This Row],[LTP]]*MIS[[#This Row],[OrderQuantity]]</f>
        <v>34886.25</v>
      </c>
      <c r="AG5544">
        <f>IF(MIS[[#This Row],[OrderSide]]="SELL",MIS[[#This Row],[VALUE]]-MIS[[#This Row],[LIVE_VALUE]],MIS[[#This Row],[LIVE_VALUE]]-MIS[[#This Row],[VALUE]])</f>
        <v>-911.25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NIFTY2552225000PE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  <c r="AL5544" t="str">
        <f>MIS[[#This Row],[Broker]]</f>
        <v>AR</v>
      </c>
      <c r="AM5544" t="str">
        <f>MIS[[#This Row],[ClientID]]</f>
        <v>GDLC2R124</v>
      </c>
    </row>
    <row r="5545" spans="1:39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155.05000000000001</v>
      </c>
      <c r="AE5545">
        <f>MIS[[#This Row],[OrderAverageTradedPrice]]*MIS[[#This Row],[OrderQuantity]]</f>
        <v>166991.24999999924</v>
      </c>
      <c r="AF5545">
        <f>MIS[[#This Row],[LTP]]*MIS[[#This Row],[OrderQuantity]]</f>
        <v>162802.5</v>
      </c>
      <c r="AG5545">
        <f>IF(MIS[[#This Row],[OrderSide]]="SELL",MIS[[#This Row],[VALUE]]-MIS[[#This Row],[LIVE_VALUE]],MIS[[#This Row],[LIVE_VALUE]]-MIS[[#This Row],[VALUE]])</f>
        <v>-4188.7499999992433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NIFTY2552225000PE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  <c r="AL5545" t="str">
        <f>MIS[[#This Row],[Broker]]</f>
        <v>AR</v>
      </c>
      <c r="AM5545" t="str">
        <f>MIS[[#This Row],[ClientID]]</f>
        <v>GKOHN3R110</v>
      </c>
    </row>
    <row r="5546" spans="1:39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155.05000000000001</v>
      </c>
      <c r="AE5546">
        <f>MIS[[#This Row],[OrderAverageTradedPrice]]*MIS[[#This Row],[OrderQuantity]]</f>
        <v>35763.75</v>
      </c>
      <c r="AF5546">
        <f>MIS[[#This Row],[LTP]]*MIS[[#This Row],[OrderQuantity]]</f>
        <v>34886.25</v>
      </c>
      <c r="AG5546">
        <f>IF(MIS[[#This Row],[OrderSide]]="SELL",MIS[[#This Row],[VALUE]]-MIS[[#This Row],[LIVE_VALUE]],MIS[[#This Row],[LIVE_VALUE]]-MIS[[#This Row],[VALUE]])</f>
        <v>-877.5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NIFTY2552225000PE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  <c r="AL5546" t="str">
        <f>MIS[[#This Row],[Broker]]</f>
        <v>AR</v>
      </c>
      <c r="AM5546" t="str">
        <f>MIS[[#This Row],[ClientID]]</f>
        <v>GKOHNA327</v>
      </c>
    </row>
    <row r="5547" spans="1:39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155.05000000000001</v>
      </c>
      <c r="AE5547">
        <f>MIS[[#This Row],[OrderAverageTradedPrice]]*MIS[[#This Row],[OrderQuantity]]</f>
        <v>35775</v>
      </c>
      <c r="AF5547">
        <f>MIS[[#This Row],[LTP]]*MIS[[#This Row],[OrderQuantity]]</f>
        <v>34886.25</v>
      </c>
      <c r="AG5547">
        <f>IF(MIS[[#This Row],[OrderSide]]="SELL",MIS[[#This Row],[VALUE]]-MIS[[#This Row],[LIVE_VALUE]],MIS[[#This Row],[LIVE_VALUE]]-MIS[[#This Row],[VALUE]])</f>
        <v>-888.75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NIFTY2552225000PE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  <c r="AL5547" t="str">
        <f>MIS[[#This Row],[Broker]]</f>
        <v>AR</v>
      </c>
      <c r="AM5547" t="str">
        <f>MIS[[#This Row],[ClientID]]</f>
        <v>HOT133</v>
      </c>
    </row>
    <row r="5548" spans="1:39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155.05000000000001</v>
      </c>
      <c r="AE5548">
        <f>MIS[[#This Row],[OrderAverageTradedPrice]]*MIS[[#This Row],[OrderQuantity]]</f>
        <v>23887.5</v>
      </c>
      <c r="AF5548">
        <f>MIS[[#This Row],[LTP]]*MIS[[#This Row],[OrderQuantity]]</f>
        <v>23257.5</v>
      </c>
      <c r="AG5548">
        <f>IF(MIS[[#This Row],[OrderSide]]="SELL",MIS[[#This Row],[VALUE]]-MIS[[#This Row],[LIVE_VALUE]],MIS[[#This Row],[LIVE_VALUE]]-MIS[[#This Row],[VALUE]])</f>
        <v>-630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NIFTY2552225000PE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  <c r="AL5548" t="str">
        <f>MIS[[#This Row],[Broker]]</f>
        <v>AR</v>
      </c>
      <c r="AM5548" t="str">
        <f>MIS[[#This Row],[ClientID]]</f>
        <v>HYD5K129</v>
      </c>
    </row>
    <row r="5549" spans="1:39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155.05000000000001</v>
      </c>
      <c r="AE5549">
        <f>MIS[[#This Row],[OrderAverageTradedPrice]]*MIS[[#This Row],[OrderQuantity]]</f>
        <v>35797.5</v>
      </c>
      <c r="AF5549">
        <f>MIS[[#This Row],[LTP]]*MIS[[#This Row],[OrderQuantity]]</f>
        <v>34886.25</v>
      </c>
      <c r="AG5549">
        <f>IF(MIS[[#This Row],[OrderSide]]="SELL",MIS[[#This Row],[VALUE]]-MIS[[#This Row],[LIVE_VALUE]],MIS[[#This Row],[LIVE_VALUE]]-MIS[[#This Row],[VALUE]])</f>
        <v>-911.25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NIFTY2552225000PE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  <c r="AL5549" t="str">
        <f>MIS[[#This Row],[Broker]]</f>
        <v>AR</v>
      </c>
      <c r="AM5549" t="str">
        <f>MIS[[#This Row],[ClientID]]</f>
        <v>JPA1043</v>
      </c>
    </row>
    <row r="5550" spans="1:39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155.05000000000001</v>
      </c>
      <c r="AE5550">
        <f>MIS[[#This Row],[OrderAverageTradedPrice]]*MIS[[#This Row],[OrderQuantity]]</f>
        <v>47805</v>
      </c>
      <c r="AF5550">
        <f>MIS[[#This Row],[LTP]]*MIS[[#This Row],[OrderQuantity]]</f>
        <v>46515</v>
      </c>
      <c r="AG5550">
        <f>IF(MIS[[#This Row],[OrderSide]]="SELL",MIS[[#This Row],[VALUE]]-MIS[[#This Row],[LIVE_VALUE]],MIS[[#This Row],[LIVE_VALUE]]-MIS[[#This Row],[VALUE]])</f>
        <v>-1290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NIFTY2552225000PE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  <c r="AL5550" t="str">
        <f>MIS[[#This Row],[Broker]]</f>
        <v>AR</v>
      </c>
      <c r="AM5550" t="str">
        <f>MIS[[#This Row],[ClientID]]</f>
        <v>JPF1A119</v>
      </c>
    </row>
    <row r="5551" spans="1:39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155.05000000000001</v>
      </c>
      <c r="AE5551">
        <f>MIS[[#This Row],[OrderAverageTradedPrice]]*MIS[[#This Row],[OrderQuantity]]</f>
        <v>11928.75</v>
      </c>
      <c r="AF5551">
        <f>MIS[[#This Row],[LTP]]*MIS[[#This Row],[OrderQuantity]]</f>
        <v>11628.75</v>
      </c>
      <c r="AG5551">
        <f>IF(MIS[[#This Row],[OrderSide]]="SELL",MIS[[#This Row],[VALUE]]-MIS[[#This Row],[LIVE_VALUE]],MIS[[#This Row],[LIVE_VALUE]]-MIS[[#This Row],[VALUE]])</f>
        <v>-300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NIFTY2552225000PE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  <c r="AL5551" t="str">
        <f>MIS[[#This Row],[Broker]]</f>
        <v>AR</v>
      </c>
      <c r="AM5551" t="str">
        <f>MIS[[#This Row],[ClientID]]</f>
        <v>JPF1A122</v>
      </c>
    </row>
    <row r="5552" spans="1:39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155.05000000000001</v>
      </c>
      <c r="AE5552">
        <f>MIS[[#This Row],[OrderAverageTradedPrice]]*MIS[[#This Row],[OrderQuantity]]</f>
        <v>167212.5</v>
      </c>
      <c r="AF5552">
        <f>MIS[[#This Row],[LTP]]*MIS[[#This Row],[OrderQuantity]]</f>
        <v>162802.5</v>
      </c>
      <c r="AG5552">
        <f>IF(MIS[[#This Row],[OrderSide]]="SELL",MIS[[#This Row],[VALUE]]-MIS[[#This Row],[LIVE_VALUE]],MIS[[#This Row],[LIVE_VALUE]]-MIS[[#This Row],[VALUE]])</f>
        <v>-4410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NIFTY2552225000PE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  <c r="AL5552" t="str">
        <f>MIS[[#This Row],[Broker]]</f>
        <v>AR</v>
      </c>
      <c r="AM5552" t="str">
        <f>MIS[[#This Row],[ClientID]]</f>
        <v>JPF1A197</v>
      </c>
    </row>
    <row r="5553" spans="1:39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155.05000000000001</v>
      </c>
      <c r="AE5553">
        <f>MIS[[#This Row],[OrderAverageTradedPrice]]*MIS[[#This Row],[OrderQuantity]]</f>
        <v>11925</v>
      </c>
      <c r="AF5553">
        <f>MIS[[#This Row],[LTP]]*MIS[[#This Row],[OrderQuantity]]</f>
        <v>11628.75</v>
      </c>
      <c r="AG5553">
        <f>IF(MIS[[#This Row],[OrderSide]]="SELL",MIS[[#This Row],[VALUE]]-MIS[[#This Row],[LIVE_VALUE]],MIS[[#This Row],[LIVE_VALUE]]-MIS[[#This Row],[VALUE]])</f>
        <v>-296.25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NIFTY2552225000PE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  <c r="AL5553" t="str">
        <f>MIS[[#This Row],[Broker]]</f>
        <v>AR</v>
      </c>
      <c r="AM5553" t="str">
        <f>MIS[[#This Row],[ClientID]]</f>
        <v>JPF1A206</v>
      </c>
    </row>
    <row r="5554" spans="1:39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155.05000000000001</v>
      </c>
      <c r="AE5554">
        <f>MIS[[#This Row],[OrderAverageTradedPrice]]*MIS[[#This Row],[OrderQuantity]]</f>
        <v>11936.25</v>
      </c>
      <c r="AF5554">
        <f>MIS[[#This Row],[LTP]]*MIS[[#This Row],[OrderQuantity]]</f>
        <v>11628.75</v>
      </c>
      <c r="AG5554">
        <f>IF(MIS[[#This Row],[OrderSide]]="SELL",MIS[[#This Row],[VALUE]]-MIS[[#This Row],[LIVE_VALUE]],MIS[[#This Row],[LIVE_VALUE]]-MIS[[#This Row],[VALUE]])</f>
        <v>-307.5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NIFTY2552225000PE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  <c r="AL5554" t="str">
        <f>MIS[[#This Row],[Broker]]</f>
        <v>AR</v>
      </c>
      <c r="AM5554" t="str">
        <f>MIS[[#This Row],[ClientID]]</f>
        <v>JPF1A208</v>
      </c>
    </row>
    <row r="5555" spans="1:39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155.05000000000001</v>
      </c>
      <c r="AE5555">
        <f>MIS[[#This Row],[OrderAverageTradedPrice]]*MIS[[#This Row],[OrderQuantity]]</f>
        <v>83501.25</v>
      </c>
      <c r="AF5555">
        <f>MIS[[#This Row],[LTP]]*MIS[[#This Row],[OrderQuantity]]</f>
        <v>81401.25</v>
      </c>
      <c r="AG5555">
        <f>IF(MIS[[#This Row],[OrderSide]]="SELL",MIS[[#This Row],[VALUE]]-MIS[[#This Row],[LIVE_VALUE]],MIS[[#This Row],[LIVE_VALUE]]-MIS[[#This Row],[VALUE]])</f>
        <v>-2100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NIFTY2552225000PE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  <c r="AL5555" t="str">
        <f>MIS[[#This Row],[Broker]]</f>
        <v>AR</v>
      </c>
      <c r="AM5555" t="str">
        <f>MIS[[#This Row],[ClientID]]</f>
        <v>JPF1C156</v>
      </c>
    </row>
    <row r="5556" spans="1:39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155.05000000000001</v>
      </c>
      <c r="AE5556">
        <f>MIS[[#This Row],[OrderAverageTradedPrice]]*MIS[[#This Row],[OrderQuantity]]</f>
        <v>95460</v>
      </c>
      <c r="AF5556">
        <f>MIS[[#This Row],[LTP]]*MIS[[#This Row],[OrderQuantity]]</f>
        <v>93030</v>
      </c>
      <c r="AG5556">
        <f>IF(MIS[[#This Row],[OrderSide]]="SELL",MIS[[#This Row],[VALUE]]-MIS[[#This Row],[LIVE_VALUE]],MIS[[#This Row],[LIVE_VALUE]]-MIS[[#This Row],[VALUE]])</f>
        <v>-2430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NIFTY2552225000PE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  <c r="AL5556" t="str">
        <f>MIS[[#This Row],[Broker]]</f>
        <v>AR</v>
      </c>
      <c r="AM5556" t="str">
        <f>MIS[[#This Row],[ClientID]]</f>
        <v>JPF1D108</v>
      </c>
    </row>
    <row r="5557" spans="1:39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155.05000000000001</v>
      </c>
      <c r="AE5557">
        <f>MIS[[#This Row],[OrderAverageTradedPrice]]*MIS[[#This Row],[OrderQuantity]]</f>
        <v>11925</v>
      </c>
      <c r="AF5557">
        <f>MIS[[#This Row],[LTP]]*MIS[[#This Row],[OrderQuantity]]</f>
        <v>11628.75</v>
      </c>
      <c r="AG5557">
        <f>IF(MIS[[#This Row],[OrderSide]]="SELL",MIS[[#This Row],[VALUE]]-MIS[[#This Row],[LIVE_VALUE]],MIS[[#This Row],[LIVE_VALUE]]-MIS[[#This Row],[VALUE]])</f>
        <v>-296.25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NIFTY2552225000PE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  <c r="AL5557" t="str">
        <f>MIS[[#This Row],[Broker]]</f>
        <v>AR</v>
      </c>
      <c r="AM5557" t="str">
        <f>MIS[[#This Row],[ClientID]]</f>
        <v>JPF1D166</v>
      </c>
    </row>
    <row r="5558" spans="1:39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155.05000000000001</v>
      </c>
      <c r="AE5558">
        <f>MIS[[#This Row],[OrderAverageTradedPrice]]*MIS[[#This Row],[OrderQuantity]]</f>
        <v>83448.75</v>
      </c>
      <c r="AF5558">
        <f>MIS[[#This Row],[LTP]]*MIS[[#This Row],[OrderQuantity]]</f>
        <v>81401.25</v>
      </c>
      <c r="AG5558">
        <f>IF(MIS[[#This Row],[OrderSide]]="SELL",MIS[[#This Row],[VALUE]]-MIS[[#This Row],[LIVE_VALUE]],MIS[[#This Row],[LIVE_VALUE]]-MIS[[#This Row],[VALUE]])</f>
        <v>-2047.5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NIFTY2552225000PE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  <c r="AL5558" t="str">
        <f>MIS[[#This Row],[Broker]]</f>
        <v>AR</v>
      </c>
      <c r="AM5558" t="str">
        <f>MIS[[#This Row],[ClientID]]</f>
        <v>JPF1H158</v>
      </c>
    </row>
    <row r="5559" spans="1:39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155.05000000000001</v>
      </c>
      <c r="AE5559">
        <f>MIS[[#This Row],[OrderAverageTradedPrice]]*MIS[[#This Row],[OrderQuantity]]</f>
        <v>11932.5</v>
      </c>
      <c r="AF5559">
        <f>MIS[[#This Row],[LTP]]*MIS[[#This Row],[OrderQuantity]]</f>
        <v>11628.75</v>
      </c>
      <c r="AG5559">
        <f>IF(MIS[[#This Row],[OrderSide]]="SELL",MIS[[#This Row],[VALUE]]-MIS[[#This Row],[LIVE_VALUE]],MIS[[#This Row],[LIVE_VALUE]]-MIS[[#This Row],[VALUE]])</f>
        <v>-303.75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NIFTY2552225000PE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  <c r="AL5559" t="str">
        <f>MIS[[#This Row],[Broker]]</f>
        <v>AR</v>
      </c>
      <c r="AM5559" t="str">
        <f>MIS[[#This Row],[ClientID]]</f>
        <v>JPF1J101</v>
      </c>
    </row>
    <row r="5560" spans="1:39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155.05000000000001</v>
      </c>
      <c r="AE5560">
        <f>MIS[[#This Row],[OrderAverageTradedPrice]]*MIS[[#This Row],[OrderQuantity]]</f>
        <v>167069.99999999924</v>
      </c>
      <c r="AF5560">
        <f>MIS[[#This Row],[LTP]]*MIS[[#This Row],[OrderQuantity]]</f>
        <v>162802.5</v>
      </c>
      <c r="AG5560">
        <f>IF(MIS[[#This Row],[OrderSide]]="SELL",MIS[[#This Row],[VALUE]]-MIS[[#This Row],[LIVE_VALUE]],MIS[[#This Row],[LIVE_VALUE]]-MIS[[#This Row],[VALUE]])</f>
        <v>-4267.4999999992433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NIFTY2552225000PE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  <c r="AL5560" t="str">
        <f>MIS[[#This Row],[Broker]]</f>
        <v>AR</v>
      </c>
      <c r="AM5560" t="str">
        <f>MIS[[#This Row],[ClientID]]</f>
        <v>JPF1K110</v>
      </c>
    </row>
    <row r="5561" spans="1:39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155.05000000000001</v>
      </c>
      <c r="AE5561">
        <f>MIS[[#This Row],[OrderAverageTradedPrice]]*MIS[[#This Row],[OrderQuantity]]</f>
        <v>23865</v>
      </c>
      <c r="AF5561">
        <f>MIS[[#This Row],[LTP]]*MIS[[#This Row],[OrderQuantity]]</f>
        <v>23257.5</v>
      </c>
      <c r="AG5561">
        <f>IF(MIS[[#This Row],[OrderSide]]="SELL",MIS[[#This Row],[VALUE]]-MIS[[#This Row],[LIVE_VALUE]],MIS[[#This Row],[LIVE_VALUE]]-MIS[[#This Row],[VALUE]])</f>
        <v>-607.5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NIFTY2552225000PE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  <c r="AL5561" t="str">
        <f>MIS[[#This Row],[Broker]]</f>
        <v>AR</v>
      </c>
      <c r="AM5561" t="str">
        <f>MIS[[#This Row],[ClientID]]</f>
        <v>JPF1K172</v>
      </c>
    </row>
    <row r="5562" spans="1:39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155.05000000000001</v>
      </c>
      <c r="AE5562">
        <f>MIS[[#This Row],[OrderAverageTradedPrice]]*MIS[[#This Row],[OrderQuantity]]</f>
        <v>23850</v>
      </c>
      <c r="AF5562">
        <f>MIS[[#This Row],[LTP]]*MIS[[#This Row],[OrderQuantity]]</f>
        <v>23257.5</v>
      </c>
      <c r="AG5562">
        <f>IF(MIS[[#This Row],[OrderSide]]="SELL",MIS[[#This Row],[VALUE]]-MIS[[#This Row],[LIVE_VALUE]],MIS[[#This Row],[LIVE_VALUE]]-MIS[[#This Row],[VALUE]])</f>
        <v>-592.5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NIFTY2552225000PE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  <c r="AL5562" t="str">
        <f>MIS[[#This Row],[Broker]]</f>
        <v>AR</v>
      </c>
      <c r="AM5562" t="str">
        <f>MIS[[#This Row],[ClientID]]</f>
        <v>JPF1L102</v>
      </c>
    </row>
    <row r="5563" spans="1:39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155.05000000000001</v>
      </c>
      <c r="AE5563">
        <f>MIS[[#This Row],[OrderAverageTradedPrice]]*MIS[[#This Row],[OrderQuantity]]</f>
        <v>35775</v>
      </c>
      <c r="AF5563">
        <f>MIS[[#This Row],[LTP]]*MIS[[#This Row],[OrderQuantity]]</f>
        <v>34886.25</v>
      </c>
      <c r="AG5563">
        <f>IF(MIS[[#This Row],[OrderSide]]="SELL",MIS[[#This Row],[VALUE]]-MIS[[#This Row],[LIVE_VALUE]],MIS[[#This Row],[LIVE_VALUE]]-MIS[[#This Row],[VALUE]])</f>
        <v>-888.75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NIFTY2552225000PE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  <c r="AL5563" t="str">
        <f>MIS[[#This Row],[Broker]]</f>
        <v>AR</v>
      </c>
      <c r="AM5563" t="str">
        <f>MIS[[#This Row],[ClientID]]</f>
        <v>JPF1L103</v>
      </c>
    </row>
    <row r="5564" spans="1:39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155.05000000000001</v>
      </c>
      <c r="AE5564">
        <f>MIS[[#This Row],[OrderAverageTradedPrice]]*MIS[[#This Row],[OrderQuantity]]</f>
        <v>11925</v>
      </c>
      <c r="AF5564">
        <f>MIS[[#This Row],[LTP]]*MIS[[#This Row],[OrderQuantity]]</f>
        <v>11628.75</v>
      </c>
      <c r="AG5564">
        <f>IF(MIS[[#This Row],[OrderSide]]="SELL",MIS[[#This Row],[VALUE]]-MIS[[#This Row],[LIVE_VALUE]],MIS[[#This Row],[LIVE_VALUE]]-MIS[[#This Row],[VALUE]])</f>
        <v>-296.25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NIFTY2552225000PE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  <c r="AL5564" t="str">
        <f>MIS[[#This Row],[Broker]]</f>
        <v>AR</v>
      </c>
      <c r="AM5564" t="str">
        <f>MIS[[#This Row],[ClientID]]</f>
        <v>JPF1M170</v>
      </c>
    </row>
    <row r="5565" spans="1:39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155.05000000000001</v>
      </c>
      <c r="AE5565">
        <f>MIS[[#This Row],[OrderAverageTradedPrice]]*MIS[[#This Row],[OrderQuantity]]</f>
        <v>23853.75</v>
      </c>
      <c r="AF5565">
        <f>MIS[[#This Row],[LTP]]*MIS[[#This Row],[OrderQuantity]]</f>
        <v>23257.5</v>
      </c>
      <c r="AG5565">
        <f>IF(MIS[[#This Row],[OrderSide]]="SELL",MIS[[#This Row],[VALUE]]-MIS[[#This Row],[LIVE_VALUE]],MIS[[#This Row],[LIVE_VALUE]]-MIS[[#This Row],[VALUE]])</f>
        <v>-596.25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NIFTY2552225000PE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  <c r="AL5565" t="str">
        <f>MIS[[#This Row],[Broker]]</f>
        <v>AR</v>
      </c>
      <c r="AM5565" t="str">
        <f>MIS[[#This Row],[ClientID]]</f>
        <v>JPF1N169</v>
      </c>
    </row>
    <row r="5566" spans="1:39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155.05000000000001</v>
      </c>
      <c r="AE5566">
        <f>MIS[[#This Row],[OrderAverageTradedPrice]]*MIS[[#This Row],[OrderQuantity]]</f>
        <v>35763.75</v>
      </c>
      <c r="AF5566">
        <f>MIS[[#This Row],[LTP]]*MIS[[#This Row],[OrderQuantity]]</f>
        <v>34886.25</v>
      </c>
      <c r="AG5566">
        <f>IF(MIS[[#This Row],[OrderSide]]="SELL",MIS[[#This Row],[VALUE]]-MIS[[#This Row],[LIVE_VALUE]],MIS[[#This Row],[LIVE_VALUE]]-MIS[[#This Row],[VALUE]])</f>
        <v>-877.5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NIFTY2552225000PE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  <c r="AL5566" t="str">
        <f>MIS[[#This Row],[Broker]]</f>
        <v>AR</v>
      </c>
      <c r="AM5566" t="str">
        <f>MIS[[#This Row],[ClientID]]</f>
        <v>JPF1N171</v>
      </c>
    </row>
    <row r="5567" spans="1:39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155.05000000000001</v>
      </c>
      <c r="AE5567">
        <f>MIS[[#This Row],[OrderAverageTradedPrice]]*MIS[[#This Row],[OrderQuantity]]</f>
        <v>23865</v>
      </c>
      <c r="AF5567">
        <f>MIS[[#This Row],[LTP]]*MIS[[#This Row],[OrderQuantity]]</f>
        <v>23257.5</v>
      </c>
      <c r="AG5567">
        <f>IF(MIS[[#This Row],[OrderSide]]="SELL",MIS[[#This Row],[VALUE]]-MIS[[#This Row],[LIVE_VALUE]],MIS[[#This Row],[LIVE_VALUE]]-MIS[[#This Row],[VALUE]])</f>
        <v>-607.5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NIFTY2552225000PE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  <c r="AL5567" t="str">
        <f>MIS[[#This Row],[Broker]]</f>
        <v>AR</v>
      </c>
      <c r="AM5567" t="str">
        <f>MIS[[#This Row],[ClientID]]</f>
        <v>JPF1N173</v>
      </c>
    </row>
    <row r="5568" spans="1:39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155.05000000000001</v>
      </c>
      <c r="AE5568">
        <f>MIS[[#This Row],[OrderAverageTradedPrice]]*MIS[[#This Row],[OrderQuantity]]</f>
        <v>23850</v>
      </c>
      <c r="AF5568">
        <f>MIS[[#This Row],[LTP]]*MIS[[#This Row],[OrderQuantity]]</f>
        <v>23257.5</v>
      </c>
      <c r="AG5568">
        <f>IF(MIS[[#This Row],[OrderSide]]="SELL",MIS[[#This Row],[VALUE]]-MIS[[#This Row],[LIVE_VALUE]],MIS[[#This Row],[LIVE_VALUE]]-MIS[[#This Row],[VALUE]])</f>
        <v>-592.5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NIFTY2552225000PE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  <c r="AL5568" t="str">
        <f>MIS[[#This Row],[Broker]]</f>
        <v>AR</v>
      </c>
      <c r="AM5568" t="str">
        <f>MIS[[#This Row],[ClientID]]</f>
        <v>JPF1N180</v>
      </c>
    </row>
    <row r="5569" spans="1:39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155.05000000000001</v>
      </c>
      <c r="AE5569">
        <f>MIS[[#This Row],[OrderAverageTradedPrice]]*MIS[[#This Row],[OrderQuantity]]</f>
        <v>11925</v>
      </c>
      <c r="AF5569">
        <f>MIS[[#This Row],[LTP]]*MIS[[#This Row],[OrderQuantity]]</f>
        <v>11628.75</v>
      </c>
      <c r="AG5569">
        <f>IF(MIS[[#This Row],[OrderSide]]="SELL",MIS[[#This Row],[VALUE]]-MIS[[#This Row],[LIVE_VALUE]],MIS[[#This Row],[LIVE_VALUE]]-MIS[[#This Row],[VALUE]])</f>
        <v>-296.25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NIFTY2552225000PE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  <c r="AL5569" t="str">
        <f>MIS[[#This Row],[Broker]]</f>
        <v>AR</v>
      </c>
      <c r="AM5569" t="str">
        <f>MIS[[#This Row],[ClientID]]</f>
        <v>JPF1O151</v>
      </c>
    </row>
    <row r="5570" spans="1:39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155.05000000000001</v>
      </c>
      <c r="AE5570">
        <f>MIS[[#This Row],[OrderAverageTradedPrice]]*MIS[[#This Row],[OrderQuantity]]</f>
        <v>35797.5</v>
      </c>
      <c r="AF5570">
        <f>MIS[[#This Row],[LTP]]*MIS[[#This Row],[OrderQuantity]]</f>
        <v>34886.25</v>
      </c>
      <c r="AG5570">
        <f>IF(MIS[[#This Row],[OrderSide]]="SELL",MIS[[#This Row],[VALUE]]-MIS[[#This Row],[LIVE_VALUE]],MIS[[#This Row],[LIVE_VALUE]]-MIS[[#This Row],[VALUE]])</f>
        <v>-911.25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NIFTY2552225000PE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  <c r="AL5570" t="str">
        <f>MIS[[#This Row],[Broker]]</f>
        <v>AR</v>
      </c>
      <c r="AM5570" t="str">
        <f>MIS[[#This Row],[ClientID]]</f>
        <v>JPF1P165</v>
      </c>
    </row>
    <row r="5571" spans="1:39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155.05000000000001</v>
      </c>
      <c r="AE5571">
        <f>MIS[[#This Row],[OrderAverageTradedPrice]]*MIS[[#This Row],[OrderQuantity]]</f>
        <v>143235</v>
      </c>
      <c r="AF5571">
        <f>MIS[[#This Row],[LTP]]*MIS[[#This Row],[OrderQuantity]]</f>
        <v>139545</v>
      </c>
      <c r="AG5571">
        <f>IF(MIS[[#This Row],[OrderSide]]="SELL",MIS[[#This Row],[VALUE]]-MIS[[#This Row],[LIVE_VALUE]],MIS[[#This Row],[LIVE_VALUE]]-MIS[[#This Row],[VALUE]])</f>
        <v>-3690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NIFTY2552225000PE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  <c r="AL5571" t="str">
        <f>MIS[[#This Row],[Broker]]</f>
        <v>AR</v>
      </c>
      <c r="AM5571" t="str">
        <f>MIS[[#This Row],[ClientID]]</f>
        <v>JPF1R197</v>
      </c>
    </row>
    <row r="5572" spans="1:39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155.05000000000001</v>
      </c>
      <c r="AE5572">
        <f>MIS[[#This Row],[OrderAverageTradedPrice]]*MIS[[#This Row],[OrderQuantity]]</f>
        <v>35775</v>
      </c>
      <c r="AF5572">
        <f>MIS[[#This Row],[LTP]]*MIS[[#This Row],[OrderQuantity]]</f>
        <v>34886.25</v>
      </c>
      <c r="AG5572">
        <f>IF(MIS[[#This Row],[OrderSide]]="SELL",MIS[[#This Row],[VALUE]]-MIS[[#This Row],[LIVE_VALUE]],MIS[[#This Row],[LIVE_VALUE]]-MIS[[#This Row],[VALUE]])</f>
        <v>-888.75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NIFTY2552225000PE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  <c r="AL5572" t="str">
        <f>MIS[[#This Row],[Broker]]</f>
        <v>AR</v>
      </c>
      <c r="AM5572" t="str">
        <f>MIS[[#This Row],[ClientID]]</f>
        <v>JPF1R199</v>
      </c>
    </row>
    <row r="5573" spans="1:39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155.05000000000001</v>
      </c>
      <c r="AE5573">
        <f>MIS[[#This Row],[OrderAverageTradedPrice]]*MIS[[#This Row],[OrderQuantity]]</f>
        <v>83647.499999999767</v>
      </c>
      <c r="AF5573">
        <f>MIS[[#This Row],[LTP]]*MIS[[#This Row],[OrderQuantity]]</f>
        <v>81401.25</v>
      </c>
      <c r="AG5573">
        <f>IF(MIS[[#This Row],[OrderSide]]="SELL",MIS[[#This Row],[VALUE]]-MIS[[#This Row],[LIVE_VALUE]],MIS[[#This Row],[LIVE_VALUE]]-MIS[[#This Row],[VALUE]])</f>
        <v>-2246.2499999997672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NIFTY2552225000PE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  <c r="AL5573" t="str">
        <f>MIS[[#This Row],[Broker]]</f>
        <v>AR</v>
      </c>
      <c r="AM5573" t="str">
        <f>MIS[[#This Row],[ClientID]]</f>
        <v>JPF1R202</v>
      </c>
    </row>
    <row r="5574" spans="1:39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155.05000000000001</v>
      </c>
      <c r="AE5574">
        <f>MIS[[#This Row],[OrderAverageTradedPrice]]*MIS[[#This Row],[OrderQuantity]]</f>
        <v>11936.25</v>
      </c>
      <c r="AF5574">
        <f>MIS[[#This Row],[LTP]]*MIS[[#This Row],[OrderQuantity]]</f>
        <v>11628.75</v>
      </c>
      <c r="AG5574">
        <f>IF(MIS[[#This Row],[OrderSide]]="SELL",MIS[[#This Row],[VALUE]]-MIS[[#This Row],[LIVE_VALUE]],MIS[[#This Row],[LIVE_VALUE]]-MIS[[#This Row],[VALUE]])</f>
        <v>-307.5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NIFTY2552225000PE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  <c r="AL5574" t="str">
        <f>MIS[[#This Row],[Broker]]</f>
        <v>AR</v>
      </c>
      <c r="AM5574" t="str">
        <f>MIS[[#This Row],[ClientID]]</f>
        <v>JPF1R203</v>
      </c>
    </row>
    <row r="5575" spans="1:39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155.05000000000001</v>
      </c>
      <c r="AE5575">
        <f>MIS[[#This Row],[OrderAverageTradedPrice]]*MIS[[#This Row],[OrderQuantity]]</f>
        <v>35849.999999999927</v>
      </c>
      <c r="AF5575">
        <f>MIS[[#This Row],[LTP]]*MIS[[#This Row],[OrderQuantity]]</f>
        <v>34886.25</v>
      </c>
      <c r="AG5575">
        <f>IF(MIS[[#This Row],[OrderSide]]="SELL",MIS[[#This Row],[VALUE]]-MIS[[#This Row],[LIVE_VALUE]],MIS[[#This Row],[LIVE_VALUE]]-MIS[[#This Row],[VALUE]])</f>
        <v>-963.74999999992724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NIFTY2552225000PE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  <c r="AL5575" t="str">
        <f>MIS[[#This Row],[Broker]]</f>
        <v>AR</v>
      </c>
      <c r="AM5575" t="str">
        <f>MIS[[#This Row],[ClientID]]</f>
        <v>JPF1R205</v>
      </c>
    </row>
    <row r="5576" spans="1:39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155.05000000000001</v>
      </c>
      <c r="AE5576">
        <f>MIS[[#This Row],[OrderAverageTradedPrice]]*MIS[[#This Row],[OrderQuantity]]</f>
        <v>11925</v>
      </c>
      <c r="AF5576">
        <f>MIS[[#This Row],[LTP]]*MIS[[#This Row],[OrderQuantity]]</f>
        <v>11628.75</v>
      </c>
      <c r="AG5576">
        <f>IF(MIS[[#This Row],[OrderSide]]="SELL",MIS[[#This Row],[VALUE]]-MIS[[#This Row],[LIVE_VALUE]],MIS[[#This Row],[LIVE_VALUE]]-MIS[[#This Row],[VALUE]])</f>
        <v>-296.25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NIFTY2552225000PE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  <c r="AL5576" t="str">
        <f>MIS[[#This Row],[Broker]]</f>
        <v>AR</v>
      </c>
      <c r="AM5576" t="str">
        <f>MIS[[#This Row],[ClientID]]</f>
        <v>JPF1R212</v>
      </c>
    </row>
    <row r="5577" spans="1:39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155.05000000000001</v>
      </c>
      <c r="AE5577">
        <f>MIS[[#This Row],[OrderAverageTradedPrice]]*MIS[[#This Row],[OrderQuantity]]</f>
        <v>131302.49999999962</v>
      </c>
      <c r="AF5577">
        <f>MIS[[#This Row],[LTP]]*MIS[[#This Row],[OrderQuantity]]</f>
        <v>127916.25000000001</v>
      </c>
      <c r="AG5577">
        <f>IF(MIS[[#This Row],[OrderSide]]="SELL",MIS[[#This Row],[VALUE]]-MIS[[#This Row],[LIVE_VALUE]],MIS[[#This Row],[LIVE_VALUE]]-MIS[[#This Row],[VALUE]])</f>
        <v>-3386.2499999996071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NIFTY2552225000PE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  <c r="AL5577" t="str">
        <f>MIS[[#This Row],[Broker]]</f>
        <v>AR</v>
      </c>
      <c r="AM5577" t="str">
        <f>MIS[[#This Row],[ClientID]]</f>
        <v>JPF1S132</v>
      </c>
    </row>
    <row r="5578" spans="1:39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155.05000000000001</v>
      </c>
      <c r="AE5578">
        <f>MIS[[#This Row],[OrderAverageTradedPrice]]*MIS[[#This Row],[OrderQuantity]]</f>
        <v>11925</v>
      </c>
      <c r="AF5578">
        <f>MIS[[#This Row],[LTP]]*MIS[[#This Row],[OrderQuantity]]</f>
        <v>11628.75</v>
      </c>
      <c r="AG5578">
        <f>IF(MIS[[#This Row],[OrderSide]]="SELL",MIS[[#This Row],[VALUE]]-MIS[[#This Row],[LIVE_VALUE]],MIS[[#This Row],[LIVE_VALUE]]-MIS[[#This Row],[VALUE]])</f>
        <v>-296.25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NIFTY2552225000PE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  <c r="AL5578" t="str">
        <f>MIS[[#This Row],[Broker]]</f>
        <v>AR</v>
      </c>
      <c r="AM5578" t="str">
        <f>MIS[[#This Row],[ClientID]]</f>
        <v>JPF1S213</v>
      </c>
    </row>
    <row r="5579" spans="1:39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155.05000000000001</v>
      </c>
      <c r="AE5579">
        <f>MIS[[#This Row],[OrderAverageTradedPrice]]*MIS[[#This Row],[OrderQuantity]]</f>
        <v>119298.75</v>
      </c>
      <c r="AF5579">
        <f>MIS[[#This Row],[LTP]]*MIS[[#This Row],[OrderQuantity]]</f>
        <v>116287.50000000001</v>
      </c>
      <c r="AG5579">
        <f>IF(MIS[[#This Row],[OrderSide]]="SELL",MIS[[#This Row],[VALUE]]-MIS[[#This Row],[LIVE_VALUE]],MIS[[#This Row],[LIVE_VALUE]]-MIS[[#This Row],[VALUE]])</f>
        <v>-3011.2499999999854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NIFTY2552225000PE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  <c r="AL5579" t="str">
        <f>MIS[[#This Row],[Broker]]</f>
        <v>AR</v>
      </c>
      <c r="AM5579" t="str">
        <f>MIS[[#This Row],[ClientID]]</f>
        <v>JPF1S215</v>
      </c>
    </row>
    <row r="5580" spans="1:39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155.05000000000001</v>
      </c>
      <c r="AE5580">
        <f>MIS[[#This Row],[OrderAverageTradedPrice]]*MIS[[#This Row],[OrderQuantity]]</f>
        <v>23850</v>
      </c>
      <c r="AF5580">
        <f>MIS[[#This Row],[LTP]]*MIS[[#This Row],[OrderQuantity]]</f>
        <v>23257.5</v>
      </c>
      <c r="AG5580">
        <f>IF(MIS[[#This Row],[OrderSide]]="SELL",MIS[[#This Row],[VALUE]]-MIS[[#This Row],[LIVE_VALUE]],MIS[[#This Row],[LIVE_VALUE]]-MIS[[#This Row],[VALUE]])</f>
        <v>-592.5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NIFTY2552225000PE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  <c r="AL5580" t="str">
        <f>MIS[[#This Row],[Broker]]</f>
        <v>AR</v>
      </c>
      <c r="AM5580" t="str">
        <f>MIS[[#This Row],[ClientID]]</f>
        <v>JPF1S217</v>
      </c>
    </row>
    <row r="5581" spans="1:39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155.05000000000001</v>
      </c>
      <c r="AE5581">
        <f>MIS[[#This Row],[OrderAverageTradedPrice]]*MIS[[#This Row],[OrderQuantity]]</f>
        <v>23868.75</v>
      </c>
      <c r="AF5581">
        <f>MIS[[#This Row],[LTP]]*MIS[[#This Row],[OrderQuantity]]</f>
        <v>23257.5</v>
      </c>
      <c r="AG5581">
        <f>IF(MIS[[#This Row],[OrderSide]]="SELL",MIS[[#This Row],[VALUE]]-MIS[[#This Row],[LIVE_VALUE]],MIS[[#This Row],[LIVE_VALUE]]-MIS[[#This Row],[VALUE]])</f>
        <v>-611.25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NIFTY2552225000PE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  <c r="AL5581" t="str">
        <f>MIS[[#This Row],[Broker]]</f>
        <v>AR</v>
      </c>
      <c r="AM5581" t="str">
        <f>MIS[[#This Row],[ClientID]]</f>
        <v>JPF1S233</v>
      </c>
    </row>
    <row r="5582" spans="1:39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155.05000000000001</v>
      </c>
      <c r="AE5582">
        <f>MIS[[#This Row],[OrderAverageTradedPrice]]*MIS[[#This Row],[OrderQuantity]]</f>
        <v>11921.25</v>
      </c>
      <c r="AF5582">
        <f>MIS[[#This Row],[LTP]]*MIS[[#This Row],[OrderQuantity]]</f>
        <v>11628.75</v>
      </c>
      <c r="AG5582">
        <f>IF(MIS[[#This Row],[OrderSide]]="SELL",MIS[[#This Row],[VALUE]]-MIS[[#This Row],[LIVE_VALUE]],MIS[[#This Row],[LIVE_VALUE]]-MIS[[#This Row],[VALUE]])</f>
        <v>-292.5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NIFTY2552225000PE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  <c r="AL5582" t="str">
        <f>MIS[[#This Row],[Broker]]</f>
        <v>AR</v>
      </c>
      <c r="AM5582" t="str">
        <f>MIS[[#This Row],[ClientID]]</f>
        <v>JPF1V163</v>
      </c>
    </row>
    <row r="5583" spans="1:39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155.05000000000001</v>
      </c>
      <c r="AE5583">
        <f>MIS[[#This Row],[OrderAverageTradedPrice]]*MIS[[#This Row],[OrderQuantity]]</f>
        <v>23865</v>
      </c>
      <c r="AF5583">
        <f>MIS[[#This Row],[LTP]]*MIS[[#This Row],[OrderQuantity]]</f>
        <v>23257.5</v>
      </c>
      <c r="AG5583">
        <f>IF(MIS[[#This Row],[OrderSide]]="SELL",MIS[[#This Row],[VALUE]]-MIS[[#This Row],[LIVE_VALUE]],MIS[[#This Row],[LIVE_VALUE]]-MIS[[#This Row],[VALUE]])</f>
        <v>-607.5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NIFTY2552225000PE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  <c r="AL5583" t="str">
        <f>MIS[[#This Row],[Broker]]</f>
        <v>AR</v>
      </c>
      <c r="AM5583" t="str">
        <f>MIS[[#This Row],[ClientID]]</f>
        <v>JPF1V164</v>
      </c>
    </row>
    <row r="5584" spans="1:39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155.05000000000001</v>
      </c>
      <c r="AE5584">
        <f>MIS[[#This Row],[OrderAverageTradedPrice]]*MIS[[#This Row],[OrderQuantity]]</f>
        <v>35808.75</v>
      </c>
      <c r="AF5584">
        <f>MIS[[#This Row],[LTP]]*MIS[[#This Row],[OrderQuantity]]</f>
        <v>34886.25</v>
      </c>
      <c r="AG5584">
        <f>IF(MIS[[#This Row],[OrderSide]]="SELL",MIS[[#This Row],[VALUE]]-MIS[[#This Row],[LIVE_VALUE]],MIS[[#This Row],[LIVE_VALUE]]-MIS[[#This Row],[VALUE]])</f>
        <v>-922.5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NIFTY2552225000PE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  <c r="AL5584" t="str">
        <f>MIS[[#This Row],[Broker]]</f>
        <v>AR</v>
      </c>
      <c r="AM5584" t="str">
        <f>MIS[[#This Row],[ClientID]]</f>
        <v>JPF1Y102</v>
      </c>
    </row>
    <row r="5585" spans="1:39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155.05000000000001</v>
      </c>
      <c r="AE5585">
        <f>MIS[[#This Row],[OrderAverageTradedPrice]]*MIS[[#This Row],[OrderQuantity]]</f>
        <v>35820</v>
      </c>
      <c r="AF5585">
        <f>MIS[[#This Row],[LTP]]*MIS[[#This Row],[OrderQuantity]]</f>
        <v>34886.25</v>
      </c>
      <c r="AG5585">
        <f>IF(MIS[[#This Row],[OrderSide]]="SELL",MIS[[#This Row],[VALUE]]-MIS[[#This Row],[LIVE_VALUE]],MIS[[#This Row],[LIVE_VALUE]]-MIS[[#This Row],[VALUE]])</f>
        <v>-933.75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NIFTY2552225000PE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  <c r="AL5585" t="str">
        <f>MIS[[#This Row],[Broker]]</f>
        <v>AR</v>
      </c>
      <c r="AM5585" t="str">
        <f>MIS[[#This Row],[ClientID]]</f>
        <v>JPP032</v>
      </c>
    </row>
    <row r="5586" spans="1:39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155.05000000000001</v>
      </c>
      <c r="AE5586">
        <f>MIS[[#This Row],[OrderAverageTradedPrice]]*MIS[[#This Row],[OrderQuantity]]</f>
        <v>35797.5</v>
      </c>
      <c r="AF5586">
        <f>MIS[[#This Row],[LTP]]*MIS[[#This Row],[OrderQuantity]]</f>
        <v>34886.25</v>
      </c>
      <c r="AG5586">
        <f>IF(MIS[[#This Row],[OrderSide]]="SELL",MIS[[#This Row],[VALUE]]-MIS[[#This Row],[LIVE_VALUE]],MIS[[#This Row],[LIVE_VALUE]]-MIS[[#This Row],[VALUE]])</f>
        <v>-911.25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NIFTY2552225000PE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  <c r="AL5586" t="str">
        <f>MIS[[#This Row],[Broker]]</f>
        <v>AR</v>
      </c>
      <c r="AM5586" t="str">
        <f>MIS[[#This Row],[ClientID]]</f>
        <v>JPP690</v>
      </c>
    </row>
    <row r="5587" spans="1:39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155.05000000000001</v>
      </c>
      <c r="AE5587">
        <f>MIS[[#This Row],[OrderAverageTradedPrice]]*MIS[[#This Row],[OrderQuantity]]</f>
        <v>59673.75</v>
      </c>
      <c r="AF5587">
        <f>MIS[[#This Row],[LTP]]*MIS[[#This Row],[OrderQuantity]]</f>
        <v>58143.750000000007</v>
      </c>
      <c r="AG5587">
        <f>IF(MIS[[#This Row],[OrderSide]]="SELL",MIS[[#This Row],[VALUE]]-MIS[[#This Row],[LIVE_VALUE]],MIS[[#This Row],[LIVE_VALUE]]-MIS[[#This Row],[VALUE]])</f>
        <v>-1529.9999999999927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NIFTY2552225000PE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  <c r="AL5587" t="str">
        <f>MIS[[#This Row],[Broker]]</f>
        <v>AR</v>
      </c>
      <c r="AM5587" t="str">
        <f>MIS[[#This Row],[ClientID]]</f>
        <v>JPS10G101</v>
      </c>
    </row>
    <row r="5588" spans="1:39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155.05000000000001</v>
      </c>
      <c r="AE5588">
        <f>MIS[[#This Row],[OrderAverageTradedPrice]]*MIS[[#This Row],[OrderQuantity]]</f>
        <v>59610</v>
      </c>
      <c r="AF5588">
        <f>MIS[[#This Row],[LTP]]*MIS[[#This Row],[OrderQuantity]]</f>
        <v>58143.750000000007</v>
      </c>
      <c r="AG5588">
        <f>IF(MIS[[#This Row],[OrderSide]]="SELL",MIS[[#This Row],[VALUE]]-MIS[[#This Row],[LIVE_VALUE]],MIS[[#This Row],[LIVE_VALUE]]-MIS[[#This Row],[VALUE]])</f>
        <v>-1466.2499999999927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NIFTY2552225000PE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  <c r="AL5588" t="str">
        <f>MIS[[#This Row],[Broker]]</f>
        <v>AR</v>
      </c>
      <c r="AM5588" t="str">
        <f>MIS[[#This Row],[ClientID]]</f>
        <v>JPS10M103</v>
      </c>
    </row>
    <row r="5589" spans="1:39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155.05000000000001</v>
      </c>
      <c r="AE5589">
        <f>MIS[[#This Row],[OrderAverageTradedPrice]]*MIS[[#This Row],[OrderQuantity]]</f>
        <v>11928.75</v>
      </c>
      <c r="AF5589">
        <f>MIS[[#This Row],[LTP]]*MIS[[#This Row],[OrderQuantity]]</f>
        <v>11628.75</v>
      </c>
      <c r="AG5589">
        <f>IF(MIS[[#This Row],[OrderSide]]="SELL",MIS[[#This Row],[VALUE]]-MIS[[#This Row],[LIVE_VALUE]],MIS[[#This Row],[LIVE_VALUE]]-MIS[[#This Row],[VALUE]])</f>
        <v>-300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NIFTY2552225000PE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  <c r="AL5589" t="str">
        <f>MIS[[#This Row],[Broker]]</f>
        <v>AR</v>
      </c>
      <c r="AM5589" t="str">
        <f>MIS[[#This Row],[ClientID]]</f>
        <v>JPS10S109</v>
      </c>
    </row>
    <row r="5590" spans="1:39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155.05000000000001</v>
      </c>
      <c r="AE5590">
        <f>MIS[[#This Row],[OrderAverageTradedPrice]]*MIS[[#This Row],[OrderQuantity]]</f>
        <v>23850</v>
      </c>
      <c r="AF5590">
        <f>MIS[[#This Row],[LTP]]*MIS[[#This Row],[OrderQuantity]]</f>
        <v>23257.5</v>
      </c>
      <c r="AG5590">
        <f>IF(MIS[[#This Row],[OrderSide]]="SELL",MIS[[#This Row],[VALUE]]-MIS[[#This Row],[LIVE_VALUE]],MIS[[#This Row],[LIVE_VALUE]]-MIS[[#This Row],[VALUE]])</f>
        <v>-592.5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NIFTY2552225000PE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  <c r="AL5590" t="str">
        <f>MIS[[#This Row],[Broker]]</f>
        <v>AR</v>
      </c>
      <c r="AM5590" t="str">
        <f>MIS[[#This Row],[ClientID]]</f>
        <v>JPS10U102</v>
      </c>
    </row>
    <row r="5591" spans="1:39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155.05000000000001</v>
      </c>
      <c r="AE5591">
        <f>MIS[[#This Row],[OrderAverageTradedPrice]]*MIS[[#This Row],[OrderQuantity]]</f>
        <v>71550</v>
      </c>
      <c r="AF5591">
        <f>MIS[[#This Row],[LTP]]*MIS[[#This Row],[OrderQuantity]]</f>
        <v>69772.5</v>
      </c>
      <c r="AG5591">
        <f>IF(MIS[[#This Row],[OrderSide]]="SELL",MIS[[#This Row],[VALUE]]-MIS[[#This Row],[LIVE_VALUE]],MIS[[#This Row],[LIVE_VALUE]]-MIS[[#This Row],[VALUE]])</f>
        <v>-1777.5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NIFTY2552225000PE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  <c r="AL5591" t="str">
        <f>MIS[[#This Row],[Broker]]</f>
        <v>AR</v>
      </c>
      <c r="AM5591" t="str">
        <f>MIS[[#This Row],[ClientID]]</f>
        <v>JPS1787</v>
      </c>
    </row>
    <row r="5592" spans="1:39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155.05000000000001</v>
      </c>
      <c r="AE5592">
        <f>MIS[[#This Row],[OrderAverageTradedPrice]]*MIS[[#This Row],[OrderQuantity]]</f>
        <v>11932.5</v>
      </c>
      <c r="AF5592">
        <f>MIS[[#This Row],[LTP]]*MIS[[#This Row],[OrderQuantity]]</f>
        <v>11628.75</v>
      </c>
      <c r="AG5592">
        <f>IF(MIS[[#This Row],[OrderSide]]="SELL",MIS[[#This Row],[VALUE]]-MIS[[#This Row],[LIVE_VALUE]],MIS[[#This Row],[LIVE_VALUE]]-MIS[[#This Row],[VALUE]])</f>
        <v>-303.75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NIFTY2552225000PE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  <c r="AL5592" t="str">
        <f>MIS[[#This Row],[Broker]]</f>
        <v>AR</v>
      </c>
      <c r="AM5592" t="str">
        <f>MIS[[#This Row],[ClientID]]</f>
        <v>JPS7N102</v>
      </c>
    </row>
    <row r="5593" spans="1:39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155.05000000000001</v>
      </c>
      <c r="AE5593">
        <f>MIS[[#This Row],[OrderAverageTradedPrice]]*MIS[[#This Row],[OrderQuantity]]</f>
        <v>22635</v>
      </c>
      <c r="AF5593">
        <f>MIS[[#This Row],[LTP]]*MIS[[#This Row],[OrderQuantity]]</f>
        <v>23257.5</v>
      </c>
      <c r="AG5593">
        <f>IF(MIS[[#This Row],[OrderSide]]="SELL",MIS[[#This Row],[VALUE]]-MIS[[#This Row],[LIVE_VALUE]],MIS[[#This Row],[LIVE_VALUE]]-MIS[[#This Row],[VALUE]])</f>
        <v>-622.5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NIFTY2552225000PE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  <c r="AL5593" t="str">
        <f>MIS[[#This Row],[Broker]]</f>
        <v>AR</v>
      </c>
      <c r="AM5593" t="str">
        <f>MIS[[#This Row],[ClientID]]</f>
        <v>JPF1A121</v>
      </c>
    </row>
    <row r="5594" spans="1:39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155.05000000000001</v>
      </c>
      <c r="AE5594">
        <f>MIS[[#This Row],[OrderAverageTradedPrice]]*MIS[[#This Row],[OrderQuantity]]</f>
        <v>124586.24999999971</v>
      </c>
      <c r="AF5594">
        <f>MIS[[#This Row],[LTP]]*MIS[[#This Row],[OrderQuantity]]</f>
        <v>127916.25000000001</v>
      </c>
      <c r="AG5594">
        <f>IF(MIS[[#This Row],[OrderSide]]="SELL",MIS[[#This Row],[VALUE]]-MIS[[#This Row],[LIVE_VALUE]],MIS[[#This Row],[LIVE_VALUE]]-MIS[[#This Row],[VALUE]])</f>
        <v>-3330.0000000003056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NIFTY2552225000PE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  <c r="AL5594" t="str">
        <f>MIS[[#This Row],[Broker]]</f>
        <v>AR</v>
      </c>
      <c r="AM5594" t="str">
        <f>MIS[[#This Row],[ClientID]]</f>
        <v>JPF1A235</v>
      </c>
    </row>
    <row r="5595" spans="1:39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155.05000000000001</v>
      </c>
      <c r="AE5595">
        <f>MIS[[#This Row],[OrderAverageTradedPrice]]*MIS[[#This Row],[OrderQuantity]]</f>
        <v>22620</v>
      </c>
      <c r="AF5595">
        <f>MIS[[#This Row],[LTP]]*MIS[[#This Row],[OrderQuantity]]</f>
        <v>23257.5</v>
      </c>
      <c r="AG5595">
        <f>IF(MIS[[#This Row],[OrderSide]]="SELL",MIS[[#This Row],[VALUE]]-MIS[[#This Row],[LIVE_VALUE]],MIS[[#This Row],[LIVE_VALUE]]-MIS[[#This Row],[VALUE]])</f>
        <v>-637.5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NIFTY2552225000PE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  <c r="AL5595" t="str">
        <f>MIS[[#This Row],[Broker]]</f>
        <v>AR</v>
      </c>
      <c r="AM5595" t="str">
        <f>MIS[[#This Row],[ClientID]]</f>
        <v>JPF1G159</v>
      </c>
    </row>
    <row r="5596" spans="1:39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155.05000000000001</v>
      </c>
      <c r="AE5596">
        <f>MIS[[#This Row],[OrderAverageTradedPrice]]*MIS[[#This Row],[OrderQuantity]]</f>
        <v>22620</v>
      </c>
      <c r="AF5596">
        <f>MIS[[#This Row],[LTP]]*MIS[[#This Row],[OrderQuantity]]</f>
        <v>23257.5</v>
      </c>
      <c r="AG5596">
        <f>IF(MIS[[#This Row],[OrderSide]]="SELL",MIS[[#This Row],[VALUE]]-MIS[[#This Row],[LIVE_VALUE]],MIS[[#This Row],[LIVE_VALUE]]-MIS[[#This Row],[VALUE]])</f>
        <v>-637.5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NIFTY2552225000PE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  <c r="AL5596" t="str">
        <f>MIS[[#This Row],[Broker]]</f>
        <v>AR</v>
      </c>
      <c r="AM5596" t="str">
        <f>MIS[[#This Row],[ClientID]]</f>
        <v>JPF1M106</v>
      </c>
    </row>
    <row r="5597" spans="1:39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155.05000000000001</v>
      </c>
      <c r="AE5597">
        <f>MIS[[#This Row],[OrderAverageTradedPrice]]*MIS[[#This Row],[OrderQuantity]]</f>
        <v>11310</v>
      </c>
      <c r="AF5597">
        <f>MIS[[#This Row],[LTP]]*MIS[[#This Row],[OrderQuantity]]</f>
        <v>11628.75</v>
      </c>
      <c r="AG5597">
        <f>IF(MIS[[#This Row],[OrderSide]]="SELL",MIS[[#This Row],[VALUE]]-MIS[[#This Row],[LIVE_VALUE]],MIS[[#This Row],[LIVE_VALUE]]-MIS[[#This Row],[VALUE]])</f>
        <v>-318.75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NIFTY2552225000PE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  <c r="AL5597" t="str">
        <f>MIS[[#This Row],[Broker]]</f>
        <v>AR</v>
      </c>
      <c r="AM5597" t="str">
        <f>MIS[[#This Row],[ClientID]]</f>
        <v>JPF1S131</v>
      </c>
    </row>
    <row r="5598" spans="1:39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155.05000000000001</v>
      </c>
      <c r="AE5598">
        <f>MIS[[#This Row],[OrderAverageTradedPrice]]*MIS[[#This Row],[OrderQuantity]]</f>
        <v>67882.5</v>
      </c>
      <c r="AF5598">
        <f>MIS[[#This Row],[LTP]]*MIS[[#This Row],[OrderQuantity]]</f>
        <v>69772.5</v>
      </c>
      <c r="AG5598">
        <f>IF(MIS[[#This Row],[OrderSide]]="SELL",MIS[[#This Row],[VALUE]]-MIS[[#This Row],[LIVE_VALUE]],MIS[[#This Row],[LIVE_VALUE]]-MIS[[#This Row],[VALUE]])</f>
        <v>-1890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NIFTY2552225000PE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  <c r="AL5598" t="str">
        <f>MIS[[#This Row],[Broker]]</f>
        <v>CHOICE</v>
      </c>
      <c r="AM5598" t="str">
        <f>MIS[[#This Row],[ClientID]]</f>
        <v>D600</v>
      </c>
    </row>
    <row r="5599" spans="1:39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155.05000000000001</v>
      </c>
      <c r="AE5599">
        <f>MIS[[#This Row],[OrderAverageTradedPrice]]*MIS[[#This Row],[OrderQuantity]]</f>
        <v>45300</v>
      </c>
      <c r="AF5599">
        <f>MIS[[#This Row],[LTP]]*MIS[[#This Row],[OrderQuantity]]</f>
        <v>46515</v>
      </c>
      <c r="AG5599">
        <f>IF(MIS[[#This Row],[OrderSide]]="SELL",MIS[[#This Row],[VALUE]]-MIS[[#This Row],[LIVE_VALUE]],MIS[[#This Row],[LIVE_VALUE]]-MIS[[#This Row],[VALUE]])</f>
        <v>-1215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NIFTY2552225000PE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  <c r="AL5599" t="str">
        <f>MIS[[#This Row],[Broker]]</f>
        <v>TGL</v>
      </c>
      <c r="AM5599" t="str">
        <f>MIS[[#This Row],[ClientID]]</f>
        <v>TGL05</v>
      </c>
    </row>
    <row r="5600" spans="1:39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155.05000000000001</v>
      </c>
      <c r="AE5600">
        <f>MIS[[#This Row],[OrderAverageTradedPrice]]*MIS[[#This Row],[OrderQuantity]]</f>
        <v>101756.25</v>
      </c>
      <c r="AF5600">
        <f>MIS[[#This Row],[LTP]]*MIS[[#This Row],[OrderQuantity]]</f>
        <v>104658.75000000001</v>
      </c>
      <c r="AG5600">
        <f>IF(MIS[[#This Row],[OrderSide]]="SELL",MIS[[#This Row],[VALUE]]-MIS[[#This Row],[LIVE_VALUE]],MIS[[#This Row],[LIVE_VALUE]]-MIS[[#This Row],[VALUE]])</f>
        <v>-2902.5000000000146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NIFTY2552225000PE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  <c r="AL5600" t="str">
        <f>MIS[[#This Row],[Broker]]</f>
        <v>AR</v>
      </c>
      <c r="AM5600" t="str">
        <f>MIS[[#This Row],[ClientID]]</f>
        <v>GDLP1S332</v>
      </c>
    </row>
    <row r="5601" spans="1:39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155.05000000000001</v>
      </c>
      <c r="AE5601">
        <f>MIS[[#This Row],[OrderAverageTradedPrice]]*MIS[[#This Row],[OrderQuantity]]</f>
        <v>11321.25</v>
      </c>
      <c r="AF5601">
        <f>MIS[[#This Row],[LTP]]*MIS[[#This Row],[OrderQuantity]]</f>
        <v>11628.75</v>
      </c>
      <c r="AG5601">
        <f>IF(MIS[[#This Row],[OrderSide]]="SELL",MIS[[#This Row],[VALUE]]-MIS[[#This Row],[LIVE_VALUE]],MIS[[#This Row],[LIVE_VALUE]]-MIS[[#This Row],[VALUE]])</f>
        <v>-307.5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NIFTY2552225000PE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  <c r="AL5601" t="str">
        <f>MIS[[#This Row],[Broker]]</f>
        <v>AR</v>
      </c>
      <c r="AM5601" t="str">
        <f>MIS[[#This Row],[ClientID]]</f>
        <v>JPF1A122</v>
      </c>
    </row>
    <row r="5602" spans="1:39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155.05000000000001</v>
      </c>
      <c r="AE5602">
        <f>MIS[[#This Row],[OrderAverageTradedPrice]]*MIS[[#This Row],[OrderQuantity]]</f>
        <v>11313.75</v>
      </c>
      <c r="AF5602">
        <f>MIS[[#This Row],[LTP]]*MIS[[#This Row],[OrderQuantity]]</f>
        <v>11628.75</v>
      </c>
      <c r="AG5602">
        <f>IF(MIS[[#This Row],[OrderSide]]="SELL",MIS[[#This Row],[VALUE]]-MIS[[#This Row],[LIVE_VALUE]],MIS[[#This Row],[LIVE_VALUE]]-MIS[[#This Row],[VALUE]])</f>
        <v>-315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NIFTY2552225000PE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  <c r="AL5602" t="str">
        <f>MIS[[#This Row],[Broker]]</f>
        <v>AR</v>
      </c>
      <c r="AM5602" t="str">
        <f>MIS[[#This Row],[ClientID]]</f>
        <v>JPF1A206</v>
      </c>
    </row>
    <row r="5603" spans="1:39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155.05000000000001</v>
      </c>
      <c r="AE5603">
        <f>MIS[[#This Row],[OrderAverageTradedPrice]]*MIS[[#This Row],[OrderQuantity]]</f>
        <v>271080</v>
      </c>
      <c r="AF5603">
        <f>MIS[[#This Row],[LTP]]*MIS[[#This Row],[OrderQuantity]]</f>
        <v>279090</v>
      </c>
      <c r="AG5603">
        <f>IF(MIS[[#This Row],[OrderSide]]="SELL",MIS[[#This Row],[VALUE]]-MIS[[#This Row],[LIVE_VALUE]],MIS[[#This Row],[LIVE_VALUE]]-MIS[[#This Row],[VALUE]])</f>
        <v>-8010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NIFTY2552225000PE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  <c r="AL5603" t="str">
        <f>MIS[[#This Row],[Broker]]</f>
        <v>AR</v>
      </c>
      <c r="AM5603" t="str">
        <f>MIS[[#This Row],[ClientID]]</f>
        <v>JPF1A207</v>
      </c>
    </row>
    <row r="5604" spans="1:39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155.05000000000001</v>
      </c>
      <c r="AE5604">
        <f>MIS[[#This Row],[OrderAverageTradedPrice]]*MIS[[#This Row],[OrderQuantity]]</f>
        <v>11321.25</v>
      </c>
      <c r="AF5604">
        <f>MIS[[#This Row],[LTP]]*MIS[[#This Row],[OrderQuantity]]</f>
        <v>11628.75</v>
      </c>
      <c r="AG5604">
        <f>IF(MIS[[#This Row],[OrderSide]]="SELL",MIS[[#This Row],[VALUE]]-MIS[[#This Row],[LIVE_VALUE]],MIS[[#This Row],[LIVE_VALUE]]-MIS[[#This Row],[VALUE]])</f>
        <v>-307.5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NIFTY2552225000PE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  <c r="AL5604" t="str">
        <f>MIS[[#This Row],[Broker]]</f>
        <v>AR</v>
      </c>
      <c r="AM5604" t="str">
        <f>MIS[[#This Row],[ClientID]]</f>
        <v>JPF1A208</v>
      </c>
    </row>
    <row r="5605" spans="1:39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155.05000000000001</v>
      </c>
      <c r="AE5605">
        <f>MIS[[#This Row],[OrderAverageTradedPrice]]*MIS[[#This Row],[OrderQuantity]]</f>
        <v>90390</v>
      </c>
      <c r="AF5605">
        <f>MIS[[#This Row],[LTP]]*MIS[[#This Row],[OrderQuantity]]</f>
        <v>93030</v>
      </c>
      <c r="AG5605">
        <f>IF(MIS[[#This Row],[OrderSide]]="SELL",MIS[[#This Row],[VALUE]]-MIS[[#This Row],[LIVE_VALUE]],MIS[[#This Row],[LIVE_VALUE]]-MIS[[#This Row],[VALUE]])</f>
        <v>-2640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NIFTY2552225000PE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  <c r="AL5605" t="str">
        <f>MIS[[#This Row],[Broker]]</f>
        <v>AR</v>
      </c>
      <c r="AM5605" t="str">
        <f>MIS[[#This Row],[ClientID]]</f>
        <v>JPF1D108</v>
      </c>
    </row>
    <row r="5606" spans="1:39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155.05000000000001</v>
      </c>
      <c r="AE5606">
        <f>MIS[[#This Row],[OrderAverageTradedPrice]]*MIS[[#This Row],[OrderQuantity]]</f>
        <v>158246.24999999971</v>
      </c>
      <c r="AF5606">
        <f>MIS[[#This Row],[LTP]]*MIS[[#This Row],[OrderQuantity]]</f>
        <v>162802.5</v>
      </c>
      <c r="AG5606">
        <f>IF(MIS[[#This Row],[OrderSide]]="SELL",MIS[[#This Row],[VALUE]]-MIS[[#This Row],[LIVE_VALUE]],MIS[[#This Row],[LIVE_VALUE]]-MIS[[#This Row],[VALUE]])</f>
        <v>-4556.250000000291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NIFTY2552225000PE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  <c r="AL5606" t="str">
        <f>MIS[[#This Row],[Broker]]</f>
        <v>AR</v>
      </c>
      <c r="AM5606" t="str">
        <f>MIS[[#This Row],[ClientID]]</f>
        <v>JPF1K110</v>
      </c>
    </row>
    <row r="5607" spans="1:39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155.05000000000001</v>
      </c>
      <c r="AE5607">
        <f>MIS[[#This Row],[OrderAverageTradedPrice]]*MIS[[#This Row],[OrderQuantity]]</f>
        <v>22620</v>
      </c>
      <c r="AF5607">
        <f>MIS[[#This Row],[LTP]]*MIS[[#This Row],[OrderQuantity]]</f>
        <v>23257.5</v>
      </c>
      <c r="AG5607">
        <f>IF(MIS[[#This Row],[OrderSide]]="SELL",MIS[[#This Row],[VALUE]]-MIS[[#This Row],[LIVE_VALUE]],MIS[[#This Row],[LIVE_VALUE]]-MIS[[#This Row],[VALUE]])</f>
        <v>-637.5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NIFTY2552225000PE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  <c r="AL5607" t="str">
        <f>MIS[[#This Row],[Broker]]</f>
        <v>AR</v>
      </c>
      <c r="AM5607" t="str">
        <f>MIS[[#This Row],[ClientID]]</f>
        <v>JPF1M174</v>
      </c>
    </row>
    <row r="5608" spans="1:39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155.05000000000001</v>
      </c>
      <c r="AE5608">
        <f>MIS[[#This Row],[OrderAverageTradedPrice]]*MIS[[#This Row],[OrderQuantity]]</f>
        <v>22605</v>
      </c>
      <c r="AF5608">
        <f>MIS[[#This Row],[LTP]]*MIS[[#This Row],[OrderQuantity]]</f>
        <v>23257.5</v>
      </c>
      <c r="AG5608">
        <f>IF(MIS[[#This Row],[OrderSide]]="SELL",MIS[[#This Row],[VALUE]]-MIS[[#This Row],[LIVE_VALUE]],MIS[[#This Row],[LIVE_VALUE]]-MIS[[#This Row],[VALUE]])</f>
        <v>-652.5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NIFTY2552225000PE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  <c r="AL5608" t="str">
        <f>MIS[[#This Row],[Broker]]</f>
        <v>AR</v>
      </c>
      <c r="AM5608" t="str">
        <f>MIS[[#This Row],[ClientID]]</f>
        <v>JPF1N180</v>
      </c>
    </row>
    <row r="5609" spans="1:39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155.05000000000001</v>
      </c>
      <c r="AE5609">
        <f>MIS[[#This Row],[OrderAverageTradedPrice]]*MIS[[#This Row],[OrderQuantity]]</f>
        <v>11317.5</v>
      </c>
      <c r="AF5609">
        <f>MIS[[#This Row],[LTP]]*MIS[[#This Row],[OrderQuantity]]</f>
        <v>11628.75</v>
      </c>
      <c r="AG5609">
        <f>IF(MIS[[#This Row],[OrderSide]]="SELL",MIS[[#This Row],[VALUE]]-MIS[[#This Row],[LIVE_VALUE]],MIS[[#This Row],[LIVE_VALUE]]-MIS[[#This Row],[VALUE]])</f>
        <v>-311.25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NIFTY2552225000PE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  <c r="AL5609" t="str">
        <f>MIS[[#This Row],[Broker]]</f>
        <v>AR</v>
      </c>
      <c r="AM5609" t="str">
        <f>MIS[[#This Row],[ClientID]]</f>
        <v>JPF1R194</v>
      </c>
    </row>
    <row r="5610" spans="1:39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155.05000000000001</v>
      </c>
      <c r="AE5610">
        <f>MIS[[#This Row],[OrderAverageTradedPrice]]*MIS[[#This Row],[OrderQuantity]]</f>
        <v>79057.499999999854</v>
      </c>
      <c r="AF5610">
        <f>MIS[[#This Row],[LTP]]*MIS[[#This Row],[OrderQuantity]]</f>
        <v>81401.25</v>
      </c>
      <c r="AG5610">
        <f>IF(MIS[[#This Row],[OrderSide]]="SELL",MIS[[#This Row],[VALUE]]-MIS[[#This Row],[LIVE_VALUE]],MIS[[#This Row],[LIVE_VALUE]]-MIS[[#This Row],[VALUE]])</f>
        <v>-2343.7500000001455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NIFTY2552225000PE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  <c r="AL5610" t="str">
        <f>MIS[[#This Row],[Broker]]</f>
        <v>AR</v>
      </c>
      <c r="AM5610" t="str">
        <f>MIS[[#This Row],[ClientID]]</f>
        <v>JPF1R202</v>
      </c>
    </row>
    <row r="5611" spans="1:39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155.05000000000001</v>
      </c>
      <c r="AE5611">
        <f>MIS[[#This Row],[OrderAverageTradedPrice]]*MIS[[#This Row],[OrderQuantity]]</f>
        <v>33907.5</v>
      </c>
      <c r="AF5611">
        <f>MIS[[#This Row],[LTP]]*MIS[[#This Row],[OrderQuantity]]</f>
        <v>34886.25</v>
      </c>
      <c r="AG5611">
        <f>IF(MIS[[#This Row],[OrderSide]]="SELL",MIS[[#This Row],[VALUE]]-MIS[[#This Row],[LIVE_VALUE]],MIS[[#This Row],[LIVE_VALUE]]-MIS[[#This Row],[VALUE]])</f>
        <v>-978.75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NIFTY2552225000PE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  <c r="AL5611" t="str">
        <f>MIS[[#This Row],[Broker]]</f>
        <v>AR</v>
      </c>
      <c r="AM5611" t="str">
        <f>MIS[[#This Row],[ClientID]]</f>
        <v>JPF1S152</v>
      </c>
    </row>
    <row r="5612" spans="1:39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155.05000000000001</v>
      </c>
      <c r="AE5612">
        <f>MIS[[#This Row],[OrderAverageTradedPrice]]*MIS[[#This Row],[OrderQuantity]]</f>
        <v>11295</v>
      </c>
      <c r="AF5612">
        <f>MIS[[#This Row],[LTP]]*MIS[[#This Row],[OrderQuantity]]</f>
        <v>11628.75</v>
      </c>
      <c r="AG5612">
        <f>IF(MIS[[#This Row],[OrderSide]]="SELL",MIS[[#This Row],[VALUE]]-MIS[[#This Row],[LIVE_VALUE]],MIS[[#This Row],[LIVE_VALUE]]-MIS[[#This Row],[VALUE]])</f>
        <v>-333.75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NIFTY2552225000PE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  <c r="AL5612" t="str">
        <f>MIS[[#This Row],[Broker]]</f>
        <v>AR</v>
      </c>
      <c r="AM5612" t="str">
        <f>MIS[[#This Row],[ClientID]]</f>
        <v>JPF1S210</v>
      </c>
    </row>
    <row r="5613" spans="1:39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155.05000000000001</v>
      </c>
      <c r="AE5613">
        <f>MIS[[#This Row],[OrderAverageTradedPrice]]*MIS[[#This Row],[OrderQuantity]]</f>
        <v>11306.25</v>
      </c>
      <c r="AF5613">
        <f>MIS[[#This Row],[LTP]]*MIS[[#This Row],[OrderQuantity]]</f>
        <v>11628.75</v>
      </c>
      <c r="AG5613">
        <f>IF(MIS[[#This Row],[OrderSide]]="SELL",MIS[[#This Row],[VALUE]]-MIS[[#This Row],[LIVE_VALUE]],MIS[[#This Row],[LIVE_VALUE]]-MIS[[#This Row],[VALUE]])</f>
        <v>-322.5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NIFTY2552225000PE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  <c r="AL5613" t="str">
        <f>MIS[[#This Row],[Broker]]</f>
        <v>AR</v>
      </c>
      <c r="AM5613" t="str">
        <f>MIS[[#This Row],[ClientID]]</f>
        <v>JPF1S213</v>
      </c>
    </row>
    <row r="5614" spans="1:39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155.05000000000001</v>
      </c>
      <c r="AE5614">
        <f>MIS[[#This Row],[OrderAverageTradedPrice]]*MIS[[#This Row],[OrderQuantity]]</f>
        <v>22612.5</v>
      </c>
      <c r="AF5614">
        <f>MIS[[#This Row],[LTP]]*MIS[[#This Row],[OrderQuantity]]</f>
        <v>23257.5</v>
      </c>
      <c r="AG5614">
        <f>IF(MIS[[#This Row],[OrderSide]]="SELL",MIS[[#This Row],[VALUE]]-MIS[[#This Row],[LIVE_VALUE]],MIS[[#This Row],[LIVE_VALUE]]-MIS[[#This Row],[VALUE]])</f>
        <v>-645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NIFTY2552225000PE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  <c r="AL5614" t="str">
        <f>MIS[[#This Row],[Broker]]</f>
        <v>AR</v>
      </c>
      <c r="AM5614" t="str">
        <f>MIS[[#This Row],[ClientID]]</f>
        <v>JPF1S217</v>
      </c>
    </row>
    <row r="5615" spans="1:39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155.05000000000001</v>
      </c>
      <c r="AE5615">
        <f>MIS[[#This Row],[OrderAverageTradedPrice]]*MIS[[#This Row],[OrderQuantity]]</f>
        <v>22612.5</v>
      </c>
      <c r="AF5615">
        <f>MIS[[#This Row],[LTP]]*MIS[[#This Row],[OrderQuantity]]</f>
        <v>23257.5</v>
      </c>
      <c r="AG5615">
        <f>IF(MIS[[#This Row],[OrderSide]]="SELL",MIS[[#This Row],[VALUE]]-MIS[[#This Row],[LIVE_VALUE]],MIS[[#This Row],[LIVE_VALUE]]-MIS[[#This Row],[VALUE]])</f>
        <v>-645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NIFTY2552225000PE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  <c r="AL5615" t="str">
        <f>MIS[[#This Row],[Broker]]</f>
        <v>AR</v>
      </c>
      <c r="AM5615" t="str">
        <f>MIS[[#This Row],[ClientID]]</f>
        <v>JPF1S218</v>
      </c>
    </row>
    <row r="5616" spans="1:39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155.05000000000001</v>
      </c>
      <c r="AE5616">
        <f>MIS[[#This Row],[OrderAverageTradedPrice]]*MIS[[#This Row],[OrderQuantity]]</f>
        <v>11317.5</v>
      </c>
      <c r="AF5616">
        <f>MIS[[#This Row],[LTP]]*MIS[[#This Row],[OrderQuantity]]</f>
        <v>11628.75</v>
      </c>
      <c r="AG5616">
        <f>IF(MIS[[#This Row],[OrderSide]]="SELL",MIS[[#This Row],[VALUE]]-MIS[[#This Row],[LIVE_VALUE]],MIS[[#This Row],[LIVE_VALUE]]-MIS[[#This Row],[VALUE]])</f>
        <v>-311.25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NIFTY2552225000PE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  <c r="AL5616" t="str">
        <f>MIS[[#This Row],[Broker]]</f>
        <v>AR</v>
      </c>
      <c r="AM5616" t="str">
        <f>MIS[[#This Row],[ClientID]]</f>
        <v>JPF1V163</v>
      </c>
    </row>
    <row r="5617" spans="1:39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155.05000000000001</v>
      </c>
      <c r="AE5617">
        <f>MIS[[#This Row],[OrderAverageTradedPrice]]*MIS[[#This Row],[OrderQuantity]]</f>
        <v>169781.24999999924</v>
      </c>
      <c r="AF5617">
        <f>MIS[[#This Row],[LTP]]*MIS[[#This Row],[OrderQuantity]]</f>
        <v>174431.25</v>
      </c>
      <c r="AG5617">
        <f>IF(MIS[[#This Row],[OrderSide]]="SELL",MIS[[#This Row],[VALUE]]-MIS[[#This Row],[LIVE_VALUE]],MIS[[#This Row],[LIVE_VALUE]]-MIS[[#This Row],[VALUE]])</f>
        <v>-4650.0000000007567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NIFTY2552225000PE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  <c r="AL5617" t="str">
        <f>MIS[[#This Row],[Broker]]</f>
        <v>JAINAM</v>
      </c>
      <c r="AM5617" t="str">
        <f>MIS[[#This Row],[ClientID]]</f>
        <v>DLL14013</v>
      </c>
    </row>
    <row r="5618" spans="1:39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155.05000000000001</v>
      </c>
      <c r="AE5618">
        <f>MIS[[#This Row],[OrderAverageTradedPrice]]*MIS[[#This Row],[OrderQuantity]]</f>
        <v>22612.5</v>
      </c>
      <c r="AF5618">
        <f>MIS[[#This Row],[LTP]]*MIS[[#This Row],[OrderQuantity]]</f>
        <v>23257.5</v>
      </c>
      <c r="AG5618">
        <f>IF(MIS[[#This Row],[OrderSide]]="SELL",MIS[[#This Row],[VALUE]]-MIS[[#This Row],[LIVE_VALUE]],MIS[[#This Row],[LIVE_VALUE]]-MIS[[#This Row],[VALUE]])</f>
        <v>-645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NIFTY2552225000PE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  <c r="AL5618" t="str">
        <f>MIS[[#This Row],[Broker]]</f>
        <v>JAINAM</v>
      </c>
      <c r="AM5618" t="str">
        <f>MIS[[#This Row],[ClientID]]</f>
        <v>MITH442</v>
      </c>
    </row>
    <row r="5619" spans="1:39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155.05000000000001</v>
      </c>
      <c r="AE5619">
        <f>MIS[[#This Row],[OrderAverageTradedPrice]]*MIS[[#This Row],[OrderQuantity]]</f>
        <v>158171.24999999924</v>
      </c>
      <c r="AF5619">
        <f>MIS[[#This Row],[LTP]]*MIS[[#This Row],[OrderQuantity]]</f>
        <v>162802.5</v>
      </c>
      <c r="AG5619">
        <f>IF(MIS[[#This Row],[OrderSide]]="SELL",MIS[[#This Row],[VALUE]]-MIS[[#This Row],[LIVE_VALUE]],MIS[[#This Row],[LIVE_VALUE]]-MIS[[#This Row],[VALUE]])</f>
        <v>-4631.2500000007567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NIFTY2552225000PE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  <c r="AL5619" t="str">
        <f>MIS[[#This Row],[Broker]]</f>
        <v>AR</v>
      </c>
      <c r="AM5619" t="str">
        <f>MIS[[#This Row],[ClientID]]</f>
        <v>GKOHN3R110</v>
      </c>
    </row>
    <row r="5620" spans="1:39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155.05000000000001</v>
      </c>
      <c r="AE5620">
        <f>MIS[[#This Row],[OrderAverageTradedPrice]]*MIS[[#This Row],[OrderQuantity]]</f>
        <v>22575</v>
      </c>
      <c r="AF5620">
        <f>MIS[[#This Row],[LTP]]*MIS[[#This Row],[OrderQuantity]]</f>
        <v>23257.5</v>
      </c>
      <c r="AG5620">
        <f>IF(MIS[[#This Row],[OrderSide]]="SELL",MIS[[#This Row],[VALUE]]-MIS[[#This Row],[LIVE_VALUE]],MIS[[#This Row],[LIVE_VALUE]]-MIS[[#This Row],[VALUE]])</f>
        <v>-682.5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NIFTY2552225000PE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  <c r="AL5620" t="str">
        <f>MIS[[#This Row],[Broker]]</f>
        <v>AR</v>
      </c>
      <c r="AM5620" t="str">
        <f>MIS[[#This Row],[ClientID]]</f>
        <v>JPF1A184</v>
      </c>
    </row>
    <row r="5621" spans="1:39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155.05000000000001</v>
      </c>
      <c r="AE5621">
        <f>MIS[[#This Row],[OrderAverageTradedPrice]]*MIS[[#This Row],[OrderQuantity]]</f>
        <v>158403.74999999971</v>
      </c>
      <c r="AF5621">
        <f>MIS[[#This Row],[LTP]]*MIS[[#This Row],[OrderQuantity]]</f>
        <v>162802.5</v>
      </c>
      <c r="AG5621">
        <f>IF(MIS[[#This Row],[OrderSide]]="SELL",MIS[[#This Row],[VALUE]]-MIS[[#This Row],[LIVE_VALUE]],MIS[[#This Row],[LIVE_VALUE]]-MIS[[#This Row],[VALUE]])</f>
        <v>-4398.750000000291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NIFTY2552225000PE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  <c r="AL5621" t="str">
        <f>MIS[[#This Row],[Broker]]</f>
        <v>AR</v>
      </c>
      <c r="AM5621" t="str">
        <f>MIS[[#This Row],[ClientID]]</f>
        <v>JPF1A197</v>
      </c>
    </row>
    <row r="5622" spans="1:39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155.05000000000001</v>
      </c>
      <c r="AE5622">
        <f>MIS[[#This Row],[OrderAverageTradedPrice]]*MIS[[#This Row],[OrderQuantity]]</f>
        <v>22635</v>
      </c>
      <c r="AF5622">
        <f>MIS[[#This Row],[LTP]]*MIS[[#This Row],[OrderQuantity]]</f>
        <v>23257.5</v>
      </c>
      <c r="AG5622">
        <f>IF(MIS[[#This Row],[OrderSide]]="SELL",MIS[[#This Row],[VALUE]]-MIS[[#This Row],[LIVE_VALUE]],MIS[[#This Row],[LIVE_VALUE]]-MIS[[#This Row],[VALUE]])</f>
        <v>-622.5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NIFTY2552225000PE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  <c r="AL5622" t="str">
        <f>MIS[[#This Row],[Broker]]</f>
        <v>AR</v>
      </c>
      <c r="AM5622" t="str">
        <f>MIS[[#This Row],[ClientID]]</f>
        <v>JPF1A207</v>
      </c>
    </row>
    <row r="5623" spans="1:39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155.05000000000001</v>
      </c>
      <c r="AE5623">
        <f>MIS[[#This Row],[OrderAverageTradedPrice]]*MIS[[#This Row],[OrderQuantity]]</f>
        <v>22635</v>
      </c>
      <c r="AF5623">
        <f>MIS[[#This Row],[LTP]]*MIS[[#This Row],[OrderQuantity]]</f>
        <v>23257.5</v>
      </c>
      <c r="AG5623">
        <f>IF(MIS[[#This Row],[OrderSide]]="SELL",MIS[[#This Row],[VALUE]]-MIS[[#This Row],[LIVE_VALUE]],MIS[[#This Row],[LIVE_VALUE]]-MIS[[#This Row],[VALUE]])</f>
        <v>-622.5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NIFTY2552225000PE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  <c r="AL5623" t="str">
        <f>MIS[[#This Row],[Broker]]</f>
        <v>AR</v>
      </c>
      <c r="AM5623" t="str">
        <f>MIS[[#This Row],[ClientID]]</f>
        <v>JPF1D107</v>
      </c>
    </row>
    <row r="5624" spans="1:39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155.05000000000001</v>
      </c>
      <c r="AE5624">
        <f>MIS[[#This Row],[OrderAverageTradedPrice]]*MIS[[#This Row],[OrderQuantity]]</f>
        <v>11313.75</v>
      </c>
      <c r="AF5624">
        <f>MIS[[#This Row],[LTP]]*MIS[[#This Row],[OrderQuantity]]</f>
        <v>11628.75</v>
      </c>
      <c r="AG5624">
        <f>IF(MIS[[#This Row],[OrderSide]]="SELL",MIS[[#This Row],[VALUE]]-MIS[[#This Row],[LIVE_VALUE]],MIS[[#This Row],[LIVE_VALUE]]-MIS[[#This Row],[VALUE]])</f>
        <v>-315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NIFTY2552225000PE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  <c r="AL5624" t="str">
        <f>MIS[[#This Row],[Broker]]</f>
        <v>AR</v>
      </c>
      <c r="AM5624" t="str">
        <f>MIS[[#This Row],[ClientID]]</f>
        <v>JPF1D166</v>
      </c>
    </row>
    <row r="5625" spans="1:39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155.05000000000001</v>
      </c>
      <c r="AE5625">
        <f>MIS[[#This Row],[OrderAverageTradedPrice]]*MIS[[#This Row],[OrderQuantity]]</f>
        <v>22605</v>
      </c>
      <c r="AF5625">
        <f>MIS[[#This Row],[LTP]]*MIS[[#This Row],[OrderQuantity]]</f>
        <v>23257.5</v>
      </c>
      <c r="AG5625">
        <f>IF(MIS[[#This Row],[OrderSide]]="SELL",MIS[[#This Row],[VALUE]]-MIS[[#This Row],[LIVE_VALUE]],MIS[[#This Row],[LIVE_VALUE]]-MIS[[#This Row],[VALUE]])</f>
        <v>-652.5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NIFTY2552225000PE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  <c r="AL5625" t="str">
        <f>MIS[[#This Row],[Broker]]</f>
        <v>AR</v>
      </c>
      <c r="AM5625" t="str">
        <f>MIS[[#This Row],[ClientID]]</f>
        <v>JPF1G102</v>
      </c>
    </row>
    <row r="5626" spans="1:39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155.05000000000001</v>
      </c>
      <c r="AE5626">
        <f>MIS[[#This Row],[OrderAverageTradedPrice]]*MIS[[#This Row],[OrderQuantity]]</f>
        <v>11302.5</v>
      </c>
      <c r="AF5626">
        <f>MIS[[#This Row],[LTP]]*MIS[[#This Row],[OrderQuantity]]</f>
        <v>11628.75</v>
      </c>
      <c r="AG5626">
        <f>IF(MIS[[#This Row],[OrderSide]]="SELL",MIS[[#This Row],[VALUE]]-MIS[[#This Row],[LIVE_VALUE]],MIS[[#This Row],[LIVE_VALUE]]-MIS[[#This Row],[VALUE]])</f>
        <v>-326.25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NIFTY2552225000PE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  <c r="AL5626" t="str">
        <f>MIS[[#This Row],[Broker]]</f>
        <v>AR</v>
      </c>
      <c r="AM5626" t="str">
        <f>MIS[[#This Row],[ClientID]]</f>
        <v>JPF1J101</v>
      </c>
    </row>
    <row r="5627" spans="1:39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155.05000000000001</v>
      </c>
      <c r="AE5627">
        <f>MIS[[#This Row],[OrderAverageTradedPrice]]*MIS[[#This Row],[OrderQuantity]]</f>
        <v>22635</v>
      </c>
      <c r="AF5627">
        <f>MIS[[#This Row],[LTP]]*MIS[[#This Row],[OrderQuantity]]</f>
        <v>23257.5</v>
      </c>
      <c r="AG5627">
        <f>IF(MIS[[#This Row],[OrderSide]]="SELL",MIS[[#This Row],[VALUE]]-MIS[[#This Row],[LIVE_VALUE]],MIS[[#This Row],[LIVE_VALUE]]-MIS[[#This Row],[VALUE]])</f>
        <v>-622.5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NIFTY2552225000PE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  <c r="AL5627" t="str">
        <f>MIS[[#This Row],[Broker]]</f>
        <v>AR</v>
      </c>
      <c r="AM5627" t="str">
        <f>MIS[[#This Row],[ClientID]]</f>
        <v>JPF1L102</v>
      </c>
    </row>
    <row r="5628" spans="1:39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155.05000000000001</v>
      </c>
      <c r="AE5628">
        <f>MIS[[#This Row],[OrderAverageTradedPrice]]*MIS[[#This Row],[OrderQuantity]]</f>
        <v>22620</v>
      </c>
      <c r="AF5628">
        <f>MIS[[#This Row],[LTP]]*MIS[[#This Row],[OrderQuantity]]</f>
        <v>23257.5</v>
      </c>
      <c r="AG5628">
        <f>IF(MIS[[#This Row],[OrderSide]]="SELL",MIS[[#This Row],[VALUE]]-MIS[[#This Row],[LIVE_VALUE]],MIS[[#This Row],[LIVE_VALUE]]-MIS[[#This Row],[VALUE]])</f>
        <v>-637.5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NIFTY2552225000PE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  <c r="AL5628" t="str">
        <f>MIS[[#This Row],[Broker]]</f>
        <v>AR</v>
      </c>
      <c r="AM5628" t="str">
        <f>MIS[[#This Row],[ClientID]]</f>
        <v>JPF1M118</v>
      </c>
    </row>
    <row r="5629" spans="1:39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155.05000000000001</v>
      </c>
      <c r="AE5629">
        <f>MIS[[#This Row],[OrderAverageTradedPrice]]*MIS[[#This Row],[OrderQuantity]]</f>
        <v>79151.249999999622</v>
      </c>
      <c r="AF5629">
        <f>MIS[[#This Row],[LTP]]*MIS[[#This Row],[OrderQuantity]]</f>
        <v>81401.25</v>
      </c>
      <c r="AG5629">
        <f>IF(MIS[[#This Row],[OrderSide]]="SELL",MIS[[#This Row],[VALUE]]-MIS[[#This Row],[LIVE_VALUE]],MIS[[#This Row],[LIVE_VALUE]]-MIS[[#This Row],[VALUE]])</f>
        <v>-2250.0000000003783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NIFTY2552225000PE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  <c r="AL5629" t="str">
        <f>MIS[[#This Row],[Broker]]</f>
        <v>AR</v>
      </c>
      <c r="AM5629" t="str">
        <f>MIS[[#This Row],[ClientID]]</f>
        <v>JPF1M176</v>
      </c>
    </row>
    <row r="5630" spans="1:39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155.05000000000001</v>
      </c>
      <c r="AE5630">
        <f>MIS[[#This Row],[OrderAverageTradedPrice]]*MIS[[#This Row],[OrderQuantity]]</f>
        <v>67882.5</v>
      </c>
      <c r="AF5630">
        <f>MIS[[#This Row],[LTP]]*MIS[[#This Row],[OrderQuantity]]</f>
        <v>69772.5</v>
      </c>
      <c r="AG5630">
        <f>IF(MIS[[#This Row],[OrderSide]]="SELL",MIS[[#This Row],[VALUE]]-MIS[[#This Row],[LIVE_VALUE]],MIS[[#This Row],[LIVE_VALUE]]-MIS[[#This Row],[VALUE]])</f>
        <v>-1890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NIFTY2552225000PE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  <c r="AL5630" t="str">
        <f>MIS[[#This Row],[Broker]]</f>
        <v>AR</v>
      </c>
      <c r="AM5630" t="str">
        <f>MIS[[#This Row],[ClientID]]</f>
        <v>JPF1N117</v>
      </c>
    </row>
    <row r="5631" spans="1:39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155.05000000000001</v>
      </c>
      <c r="AE5631">
        <f>MIS[[#This Row],[OrderAverageTradedPrice]]*MIS[[#This Row],[OrderQuantity]]</f>
        <v>33918.75</v>
      </c>
      <c r="AF5631">
        <f>MIS[[#This Row],[LTP]]*MIS[[#This Row],[OrderQuantity]]</f>
        <v>34886.25</v>
      </c>
      <c r="AG5631">
        <f>IF(MIS[[#This Row],[OrderSide]]="SELL",MIS[[#This Row],[VALUE]]-MIS[[#This Row],[LIVE_VALUE]],MIS[[#This Row],[LIVE_VALUE]]-MIS[[#This Row],[VALUE]])</f>
        <v>-967.5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NIFTY2552225000PE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  <c r="AL5631" t="str">
        <f>MIS[[#This Row],[Broker]]</f>
        <v>AR</v>
      </c>
      <c r="AM5631" t="str">
        <f>MIS[[#This Row],[ClientID]]</f>
        <v>JPF1N171</v>
      </c>
    </row>
    <row r="5632" spans="1:39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155.05000000000001</v>
      </c>
      <c r="AE5632">
        <f>MIS[[#This Row],[OrderAverageTradedPrice]]*MIS[[#This Row],[OrderQuantity]]</f>
        <v>180847.5</v>
      </c>
      <c r="AF5632">
        <f>MIS[[#This Row],[LTP]]*MIS[[#This Row],[OrderQuantity]]</f>
        <v>186060</v>
      </c>
      <c r="AG5632">
        <f>IF(MIS[[#This Row],[OrderSide]]="SELL",MIS[[#This Row],[VALUE]]-MIS[[#This Row],[LIVE_VALUE]],MIS[[#This Row],[LIVE_VALUE]]-MIS[[#This Row],[VALUE]])</f>
        <v>-5212.5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NIFTY2552225000PE</v>
      </c>
      <c r="AJ5632" t="str">
        <f>IF(RIGHT(MIS[[#This Row],[Main/Hedge]],4)="MAIN","MAIN","HEDGE")</f>
        <v>MAIN</v>
      </c>
      <c r="AK5632" t="str" cm="1">
        <f t="array" ref="AK5632">_xlfn._xlws.FILTER(Table4[Column1],ISNUMBER(SEARCH(Table4[Column1],MIS[[#This Row],[OrderUniqueIdentifier]])),"")</f>
        <v>VWAP</v>
      </c>
      <c r="AL5632" t="str">
        <f>MIS[[#This Row],[Broker]]</f>
        <v>AR</v>
      </c>
      <c r="AM5632" t="str">
        <f>MIS[[#This Row],[ClientID]]</f>
        <v>JPF1N172</v>
      </c>
    </row>
    <row r="5633" spans="1:39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155.05000000000001</v>
      </c>
      <c r="AE5633">
        <f>MIS[[#This Row],[OrderAverageTradedPrice]]*MIS[[#This Row],[OrderQuantity]]</f>
        <v>11291.25</v>
      </c>
      <c r="AF5633">
        <f>MIS[[#This Row],[LTP]]*MIS[[#This Row],[OrderQuantity]]</f>
        <v>11628.75</v>
      </c>
      <c r="AG5633">
        <f>IF(MIS[[#This Row],[OrderSide]]="SELL",MIS[[#This Row],[VALUE]]-MIS[[#This Row],[LIVE_VALUE]],MIS[[#This Row],[LIVE_VALUE]]-MIS[[#This Row],[VALUE]])</f>
        <v>-337.5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NIFTY2552225000PE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  <c r="AL5633" t="str">
        <f>MIS[[#This Row],[Broker]]</f>
        <v>AR</v>
      </c>
      <c r="AM5633" t="str">
        <f>MIS[[#This Row],[ClientID]]</f>
        <v>JPF1O151</v>
      </c>
    </row>
    <row r="5634" spans="1:39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155.05000000000001</v>
      </c>
      <c r="AE5634">
        <f>MIS[[#This Row],[OrderAverageTradedPrice]]*MIS[[#This Row],[OrderQuantity]]</f>
        <v>22612.5</v>
      </c>
      <c r="AF5634">
        <f>MIS[[#This Row],[LTP]]*MIS[[#This Row],[OrderQuantity]]</f>
        <v>23257.5</v>
      </c>
      <c r="AG5634">
        <f>IF(MIS[[#This Row],[OrderSide]]="SELL",MIS[[#This Row],[VALUE]]-MIS[[#This Row],[LIVE_VALUE]],MIS[[#This Row],[LIVE_VALUE]]-MIS[[#This Row],[VALUE]])</f>
        <v>-645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NIFTY2552225000PE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  <c r="AL5634" t="str">
        <f>MIS[[#This Row],[Broker]]</f>
        <v>AR</v>
      </c>
      <c r="AM5634" t="str">
        <f>MIS[[#This Row],[ClientID]]</f>
        <v>JPF1P111</v>
      </c>
    </row>
    <row r="5635" spans="1:39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155.05000000000001</v>
      </c>
      <c r="AE5635">
        <f>MIS[[#This Row],[OrderAverageTradedPrice]]*MIS[[#This Row],[OrderQuantity]]</f>
        <v>22590</v>
      </c>
      <c r="AF5635">
        <f>MIS[[#This Row],[LTP]]*MIS[[#This Row],[OrderQuantity]]</f>
        <v>23257.5</v>
      </c>
      <c r="AG5635">
        <f>IF(MIS[[#This Row],[OrderSide]]="SELL",MIS[[#This Row],[VALUE]]-MIS[[#This Row],[LIVE_VALUE]],MIS[[#This Row],[LIVE_VALUE]]-MIS[[#This Row],[VALUE]])</f>
        <v>-667.5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NIFTY2552225000PE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  <c r="AL5635" t="str">
        <f>MIS[[#This Row],[Broker]]</f>
        <v>AR</v>
      </c>
      <c r="AM5635" t="str">
        <f>MIS[[#This Row],[ClientID]]</f>
        <v>JPF1P170</v>
      </c>
    </row>
    <row r="5636" spans="1:39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155.05000000000001</v>
      </c>
      <c r="AE5636">
        <f>MIS[[#This Row],[OrderAverageTradedPrice]]*MIS[[#This Row],[OrderQuantity]]</f>
        <v>45225</v>
      </c>
      <c r="AF5636">
        <f>MIS[[#This Row],[LTP]]*MIS[[#This Row],[OrderQuantity]]</f>
        <v>46515</v>
      </c>
      <c r="AG5636">
        <f>IF(MIS[[#This Row],[OrderSide]]="SELL",MIS[[#This Row],[VALUE]]-MIS[[#This Row],[LIVE_VALUE]],MIS[[#This Row],[LIVE_VALUE]]-MIS[[#This Row],[VALUE]])</f>
        <v>-1290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NIFTY2552225000PE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  <c r="AL5636" t="str">
        <f>MIS[[#This Row],[Broker]]</f>
        <v>AR</v>
      </c>
      <c r="AM5636" t="str">
        <f>MIS[[#This Row],[ClientID]]</f>
        <v>JPF1R123</v>
      </c>
    </row>
    <row r="5637" spans="1:39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155.05000000000001</v>
      </c>
      <c r="AE5637">
        <f>MIS[[#This Row],[OrderAverageTradedPrice]]*MIS[[#This Row],[OrderQuantity]]</f>
        <v>11306.25</v>
      </c>
      <c r="AF5637">
        <f>MIS[[#This Row],[LTP]]*MIS[[#This Row],[OrderQuantity]]</f>
        <v>11628.75</v>
      </c>
      <c r="AG5637">
        <f>IF(MIS[[#This Row],[OrderSide]]="SELL",MIS[[#This Row],[VALUE]]-MIS[[#This Row],[LIVE_VALUE]],MIS[[#This Row],[LIVE_VALUE]]-MIS[[#This Row],[VALUE]])</f>
        <v>-322.5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NIFTY2552225000PE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  <c r="AL5637" t="str">
        <f>MIS[[#This Row],[Broker]]</f>
        <v>AR</v>
      </c>
      <c r="AM5637" t="str">
        <f>MIS[[#This Row],[ClientID]]</f>
        <v>JPF1R134</v>
      </c>
    </row>
    <row r="5638" spans="1:39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155.05000000000001</v>
      </c>
      <c r="AE5638">
        <f>MIS[[#This Row],[OrderAverageTradedPrice]]*MIS[[#This Row],[OrderQuantity]]</f>
        <v>33930</v>
      </c>
      <c r="AF5638">
        <f>MIS[[#This Row],[LTP]]*MIS[[#This Row],[OrderQuantity]]</f>
        <v>34886.25</v>
      </c>
      <c r="AG5638">
        <f>IF(MIS[[#This Row],[OrderSide]]="SELL",MIS[[#This Row],[VALUE]]-MIS[[#This Row],[LIVE_VALUE]],MIS[[#This Row],[LIVE_VALUE]]-MIS[[#This Row],[VALUE]])</f>
        <v>-956.25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NIFTY2552225000PE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  <c r="AL5638" t="str">
        <f>MIS[[#This Row],[Broker]]</f>
        <v>AR</v>
      </c>
      <c r="AM5638" t="str">
        <f>MIS[[#This Row],[ClientID]]</f>
        <v>JPF1R193</v>
      </c>
    </row>
    <row r="5639" spans="1:39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155.05000000000001</v>
      </c>
      <c r="AE5639">
        <f>MIS[[#This Row],[OrderAverageTradedPrice]]*MIS[[#This Row],[OrderQuantity]]</f>
        <v>135678.74999999942</v>
      </c>
      <c r="AF5639">
        <f>MIS[[#This Row],[LTP]]*MIS[[#This Row],[OrderQuantity]]</f>
        <v>139545</v>
      </c>
      <c r="AG5639">
        <f>IF(MIS[[#This Row],[OrderSide]]="SELL",MIS[[#This Row],[VALUE]]-MIS[[#This Row],[LIVE_VALUE]],MIS[[#This Row],[LIVE_VALUE]]-MIS[[#This Row],[VALUE]])</f>
        <v>-3866.2500000005821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NIFTY2552225000PE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  <c r="AL5639" t="str">
        <f>MIS[[#This Row],[Broker]]</f>
        <v>AR</v>
      </c>
      <c r="AM5639" t="str">
        <f>MIS[[#This Row],[ClientID]]</f>
        <v>JPF1R197</v>
      </c>
    </row>
    <row r="5640" spans="1:39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155.05000000000001</v>
      </c>
      <c r="AE5640">
        <f>MIS[[#This Row],[OrderAverageTradedPrice]]*MIS[[#This Row],[OrderQuantity]]</f>
        <v>33896.25</v>
      </c>
      <c r="AF5640">
        <f>MIS[[#This Row],[LTP]]*MIS[[#This Row],[OrderQuantity]]</f>
        <v>34886.25</v>
      </c>
      <c r="AG5640">
        <f>IF(MIS[[#This Row],[OrderSide]]="SELL",MIS[[#This Row],[VALUE]]-MIS[[#This Row],[LIVE_VALUE]],MIS[[#This Row],[LIVE_VALUE]]-MIS[[#This Row],[VALUE]])</f>
        <v>-990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NIFTY2552225000PE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  <c r="AL5640" t="str">
        <f>MIS[[#This Row],[Broker]]</f>
        <v>AR</v>
      </c>
      <c r="AM5640" t="str">
        <f>MIS[[#This Row],[ClientID]]</f>
        <v>JPF1R199</v>
      </c>
    </row>
    <row r="5641" spans="1:39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155.05000000000001</v>
      </c>
      <c r="AE5641">
        <f>MIS[[#This Row],[OrderAverageTradedPrice]]*MIS[[#This Row],[OrderQuantity]]</f>
        <v>124466.24999999933</v>
      </c>
      <c r="AF5641">
        <f>MIS[[#This Row],[LTP]]*MIS[[#This Row],[OrderQuantity]]</f>
        <v>127916.25000000001</v>
      </c>
      <c r="AG5641">
        <f>IF(MIS[[#This Row],[OrderSide]]="SELL",MIS[[#This Row],[VALUE]]-MIS[[#This Row],[LIVE_VALUE]],MIS[[#This Row],[LIVE_VALUE]]-MIS[[#This Row],[VALUE]])</f>
        <v>-3450.0000000006839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NIFTY2552225000PE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  <c r="AL5641" t="str">
        <f>MIS[[#This Row],[Broker]]</f>
        <v>AR</v>
      </c>
      <c r="AM5641" t="str">
        <f>MIS[[#This Row],[ClientID]]</f>
        <v>JPF1S132</v>
      </c>
    </row>
    <row r="5642" spans="1:39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155.05000000000001</v>
      </c>
      <c r="AE5642">
        <f>MIS[[#This Row],[OrderAverageTradedPrice]]*MIS[[#This Row],[OrderQuantity]]</f>
        <v>112972.5</v>
      </c>
      <c r="AF5642">
        <f>MIS[[#This Row],[LTP]]*MIS[[#This Row],[OrderQuantity]]</f>
        <v>116287.50000000001</v>
      </c>
      <c r="AG5642">
        <f>IF(MIS[[#This Row],[OrderSide]]="SELL",MIS[[#This Row],[VALUE]]-MIS[[#This Row],[LIVE_VALUE]],MIS[[#This Row],[LIVE_VALUE]]-MIS[[#This Row],[VALUE]])</f>
        <v>-3315.0000000000146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NIFTY2552225000PE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  <c r="AL5642" t="str">
        <f>MIS[[#This Row],[Broker]]</f>
        <v>AR</v>
      </c>
      <c r="AM5642" t="str">
        <f>MIS[[#This Row],[ClientID]]</f>
        <v>JPF1S215</v>
      </c>
    </row>
    <row r="5643" spans="1:39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155.05000000000001</v>
      </c>
      <c r="AE5643">
        <f>MIS[[#This Row],[OrderAverageTradedPrice]]*MIS[[#This Row],[OrderQuantity]]</f>
        <v>67792.5</v>
      </c>
      <c r="AF5643">
        <f>MIS[[#This Row],[LTP]]*MIS[[#This Row],[OrderQuantity]]</f>
        <v>69772.5</v>
      </c>
      <c r="AG5643">
        <f>IF(MIS[[#This Row],[OrderSide]]="SELL",MIS[[#This Row],[VALUE]]-MIS[[#This Row],[LIVE_VALUE]],MIS[[#This Row],[LIVE_VALUE]]-MIS[[#This Row],[VALUE]])</f>
        <v>-1980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NIFTY2552225000PE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  <c r="AL5643" t="str">
        <f>MIS[[#This Row],[Broker]]</f>
        <v>AR</v>
      </c>
      <c r="AM5643" t="str">
        <f>MIS[[#This Row],[ClientID]]</f>
        <v>JPF1V110</v>
      </c>
    </row>
    <row r="5644" spans="1:39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155.05000000000001</v>
      </c>
      <c r="AE5644">
        <f>MIS[[#This Row],[OrderAverageTradedPrice]]*MIS[[#This Row],[OrderQuantity]]</f>
        <v>22627.5</v>
      </c>
      <c r="AF5644">
        <f>MIS[[#This Row],[LTP]]*MIS[[#This Row],[OrderQuantity]]</f>
        <v>23257.5</v>
      </c>
      <c r="AG5644">
        <f>IF(MIS[[#This Row],[OrderSide]]="SELL",MIS[[#This Row],[VALUE]]-MIS[[#This Row],[LIVE_VALUE]],MIS[[#This Row],[LIVE_VALUE]]-MIS[[#This Row],[VALUE]])</f>
        <v>-630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NIFTY2552225000PE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  <c r="AL5644" t="str">
        <f>MIS[[#This Row],[Broker]]</f>
        <v>AR</v>
      </c>
      <c r="AM5644" t="str">
        <f>MIS[[#This Row],[ClientID]]</f>
        <v>JPF1V164</v>
      </c>
    </row>
    <row r="5645" spans="1:39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155.05000000000001</v>
      </c>
      <c r="AE5645">
        <f>MIS[[#This Row],[OrderAverageTradedPrice]]*MIS[[#This Row],[OrderQuantity]]</f>
        <v>33885</v>
      </c>
      <c r="AF5645">
        <f>MIS[[#This Row],[LTP]]*MIS[[#This Row],[OrderQuantity]]</f>
        <v>34886.25</v>
      </c>
      <c r="AG5645">
        <f>IF(MIS[[#This Row],[OrderSide]]="SELL",MIS[[#This Row],[VALUE]]-MIS[[#This Row],[LIVE_VALUE]],MIS[[#This Row],[LIVE_VALUE]]-MIS[[#This Row],[VALUE]])</f>
        <v>-1001.25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NIFTY2552225000PE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  <c r="AL5645" t="str">
        <f>MIS[[#This Row],[Broker]]</f>
        <v>AR</v>
      </c>
      <c r="AM5645" t="str">
        <f>MIS[[#This Row],[ClientID]]</f>
        <v>JPP032</v>
      </c>
    </row>
    <row r="5646" spans="1:39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155.05000000000001</v>
      </c>
      <c r="AE5646">
        <f>MIS[[#This Row],[OrderAverageTradedPrice]]*MIS[[#This Row],[OrderQuantity]]</f>
        <v>56553.75</v>
      </c>
      <c r="AF5646">
        <f>MIS[[#This Row],[LTP]]*MIS[[#This Row],[OrderQuantity]]</f>
        <v>58143.750000000007</v>
      </c>
      <c r="AG5646">
        <f>IF(MIS[[#This Row],[OrderSide]]="SELL",MIS[[#This Row],[VALUE]]-MIS[[#This Row],[LIVE_VALUE]],MIS[[#This Row],[LIVE_VALUE]]-MIS[[#This Row],[VALUE]])</f>
        <v>-1590.0000000000073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NIFTY2552225000PE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  <c r="AL5646" t="str">
        <f>MIS[[#This Row],[Broker]]</f>
        <v>AR</v>
      </c>
      <c r="AM5646" t="str">
        <f>MIS[[#This Row],[ClientID]]</f>
        <v>JPS7A101</v>
      </c>
    </row>
    <row r="5647" spans="1:39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155.05000000000001</v>
      </c>
      <c r="AE5647">
        <f>MIS[[#This Row],[OrderAverageTradedPrice]]*MIS[[#This Row],[OrderQuantity]]</f>
        <v>11306.25</v>
      </c>
      <c r="AF5647">
        <f>MIS[[#This Row],[LTP]]*MIS[[#This Row],[OrderQuantity]]</f>
        <v>11628.75</v>
      </c>
      <c r="AG5647">
        <f>IF(MIS[[#This Row],[OrderSide]]="SELL",MIS[[#This Row],[VALUE]]-MIS[[#This Row],[LIVE_VALUE]],MIS[[#This Row],[LIVE_VALUE]]-MIS[[#This Row],[VALUE]])</f>
        <v>-322.5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NIFTY2552225000PE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  <c r="AL5647" t="str">
        <f>MIS[[#This Row],[Broker]]</f>
        <v>AR</v>
      </c>
      <c r="AM5647" t="str">
        <f>MIS[[#This Row],[ClientID]]</f>
        <v>JPS7N102</v>
      </c>
    </row>
    <row r="5648" spans="1:39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155.05000000000001</v>
      </c>
      <c r="AE5648">
        <f>MIS[[#This Row],[OrderAverageTradedPrice]]*MIS[[#This Row],[OrderQuantity]]</f>
        <v>79143.75</v>
      </c>
      <c r="AF5648">
        <f>MIS[[#This Row],[LTP]]*MIS[[#This Row],[OrderQuantity]]</f>
        <v>81401.25</v>
      </c>
      <c r="AG5648">
        <f>IF(MIS[[#This Row],[OrderSide]]="SELL",MIS[[#This Row],[VALUE]]-MIS[[#This Row],[LIVE_VALUE]],MIS[[#This Row],[LIVE_VALUE]]-MIS[[#This Row],[VALUE]])</f>
        <v>-2257.5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NIFTY2552225000PE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  <c r="AL5648" t="str">
        <f>MIS[[#This Row],[Broker]]</f>
        <v>JAINAM3001</v>
      </c>
      <c r="AM5648" t="str">
        <f>MIS[[#This Row],[ClientID]]</f>
        <v>DLL13461</v>
      </c>
    </row>
    <row r="5649" spans="1:39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155.05000000000001</v>
      </c>
      <c r="AE5649">
        <f>MIS[[#This Row],[OrderAverageTradedPrice]]*MIS[[#This Row],[OrderQuantity]]</f>
        <v>271499.99999999942</v>
      </c>
      <c r="AF5649">
        <f>MIS[[#This Row],[LTP]]*MIS[[#This Row],[OrderQuantity]]</f>
        <v>279090</v>
      </c>
      <c r="AG5649">
        <f>IF(MIS[[#This Row],[OrderSide]]="SELL",MIS[[#This Row],[VALUE]]-MIS[[#This Row],[LIVE_VALUE]],MIS[[#This Row],[LIVE_VALUE]]-MIS[[#This Row],[VALUE]])</f>
        <v>-7590.0000000005821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NIFTY2552225000PE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  <c r="AL5649" t="str">
        <f>MIS[[#This Row],[Broker]]</f>
        <v>JAINAM3001</v>
      </c>
      <c r="AM5649" t="str">
        <f>MIS[[#This Row],[ClientID]]</f>
        <v>MITH675</v>
      </c>
    </row>
    <row r="5650" spans="1:39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155.05000000000001</v>
      </c>
      <c r="AE5650">
        <f>MIS[[#This Row],[OrderAverageTradedPrice]]*MIS[[#This Row],[OrderQuantity]]</f>
        <v>135644.99999999939</v>
      </c>
      <c r="AF5650">
        <f>MIS[[#This Row],[LTP]]*MIS[[#This Row],[OrderQuantity]]</f>
        <v>139545</v>
      </c>
      <c r="AG5650">
        <f>IF(MIS[[#This Row],[OrderSide]]="SELL",MIS[[#This Row],[VALUE]]-MIS[[#This Row],[LIVE_VALUE]],MIS[[#This Row],[LIVE_VALUE]]-MIS[[#This Row],[VALUE]])</f>
        <v>-3900.0000000006112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NIFTY2552225000PE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  <c r="AL5650" t="str">
        <f>MIS[[#This Row],[Broker]]</f>
        <v>JAINAM3001</v>
      </c>
      <c r="AM5650" t="str">
        <f>MIS[[#This Row],[ClientID]]</f>
        <v>MITH675</v>
      </c>
    </row>
    <row r="5651" spans="1:39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155.05000000000001</v>
      </c>
      <c r="AE5651">
        <f>MIS[[#This Row],[OrderAverageTradedPrice]]*MIS[[#This Row],[OrderQuantity]]</f>
        <v>67387.5</v>
      </c>
      <c r="AF5651">
        <f>MIS[[#This Row],[LTP]]*MIS[[#This Row],[OrderQuantity]]</f>
        <v>69772.5</v>
      </c>
      <c r="AG5651">
        <f>IF(MIS[[#This Row],[OrderSide]]="SELL",MIS[[#This Row],[VALUE]]-MIS[[#This Row],[LIVE_VALUE]],MIS[[#This Row],[LIVE_VALUE]]-MIS[[#This Row],[VALUE]])</f>
        <v>-2385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NIFTY2552225000PE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  <c r="AL5651" t="str">
        <f>MIS[[#This Row],[Broker]]</f>
        <v>AR</v>
      </c>
      <c r="AM5651" t="str">
        <f>MIS[[#This Row],[ClientID]]</f>
        <v>GKOHNS211</v>
      </c>
    </row>
    <row r="5652" spans="1:39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155.05000000000001</v>
      </c>
      <c r="AE5652">
        <f>MIS[[#This Row],[OrderAverageTradedPrice]]*MIS[[#This Row],[OrderQuantity]]</f>
        <v>45067.5</v>
      </c>
      <c r="AF5652">
        <f>MIS[[#This Row],[LTP]]*MIS[[#This Row],[OrderQuantity]]</f>
        <v>46515</v>
      </c>
      <c r="AG5652">
        <f>IF(MIS[[#This Row],[OrderSide]]="SELL",MIS[[#This Row],[VALUE]]-MIS[[#This Row],[LIVE_VALUE]],MIS[[#This Row],[LIVE_VALUE]]-MIS[[#This Row],[VALUE]])</f>
        <v>-1447.5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NIFTY2552225000PE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  <c r="AL5652" t="str">
        <f>MIS[[#This Row],[Broker]]</f>
        <v>AR</v>
      </c>
      <c r="AM5652" t="str">
        <f>MIS[[#This Row],[ClientID]]</f>
        <v>JPF1A119</v>
      </c>
    </row>
    <row r="5653" spans="1:39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155.05000000000001</v>
      </c>
      <c r="AE5653">
        <f>MIS[[#This Row],[OrderAverageTradedPrice]]*MIS[[#This Row],[OrderQuantity]]</f>
        <v>67657.5</v>
      </c>
      <c r="AF5653">
        <f>MIS[[#This Row],[LTP]]*MIS[[#This Row],[OrderQuantity]]</f>
        <v>69772.5</v>
      </c>
      <c r="AG5653">
        <f>IF(MIS[[#This Row],[OrderSide]]="SELL",MIS[[#This Row],[VALUE]]-MIS[[#This Row],[LIVE_VALUE]],MIS[[#This Row],[LIVE_VALUE]]-MIS[[#This Row],[VALUE]])</f>
        <v>-2115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NIFTY2552225000PE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  <c r="AL5653" t="str">
        <f>MIS[[#This Row],[Broker]]</f>
        <v>AR</v>
      </c>
      <c r="AM5653" t="str">
        <f>MIS[[#This Row],[ClientID]]</f>
        <v>JPF1A195</v>
      </c>
    </row>
    <row r="5654" spans="1:39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155.05000000000001</v>
      </c>
      <c r="AE5654">
        <f>MIS[[#This Row],[OrderAverageTradedPrice]]*MIS[[#This Row],[OrderQuantity]]</f>
        <v>22462.5</v>
      </c>
      <c r="AF5654">
        <f>MIS[[#This Row],[LTP]]*MIS[[#This Row],[OrderQuantity]]</f>
        <v>23257.5</v>
      </c>
      <c r="AG5654">
        <f>IF(MIS[[#This Row],[OrderSide]]="SELL",MIS[[#This Row],[VALUE]]-MIS[[#This Row],[LIVE_VALUE]],MIS[[#This Row],[LIVE_VALUE]]-MIS[[#This Row],[VALUE]])</f>
        <v>-795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NIFTY2552225000PE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  <c r="AL5654" t="str">
        <f>MIS[[#This Row],[Broker]]</f>
        <v>AR</v>
      </c>
      <c r="AM5654" t="str">
        <f>MIS[[#This Row],[ClientID]]</f>
        <v>JPF1A200</v>
      </c>
    </row>
    <row r="5655" spans="1:39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155.05000000000001</v>
      </c>
      <c r="AE5655">
        <f>MIS[[#This Row],[OrderAverageTradedPrice]]*MIS[[#This Row],[OrderQuantity]]</f>
        <v>22522.5</v>
      </c>
      <c r="AF5655">
        <f>MIS[[#This Row],[LTP]]*MIS[[#This Row],[OrderQuantity]]</f>
        <v>23257.5</v>
      </c>
      <c r="AG5655">
        <f>IF(MIS[[#This Row],[OrderSide]]="SELL",MIS[[#This Row],[VALUE]]-MIS[[#This Row],[LIVE_VALUE]],MIS[[#This Row],[LIVE_VALUE]]-MIS[[#This Row],[VALUE]])</f>
        <v>-735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NIFTY2552225000PE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  <c r="AL5655" t="str">
        <f>MIS[[#This Row],[Broker]]</f>
        <v>AR</v>
      </c>
      <c r="AM5655" t="str">
        <f>MIS[[#This Row],[ClientID]]</f>
        <v>JPF1A222</v>
      </c>
    </row>
    <row r="5656" spans="1:39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155.05000000000001</v>
      </c>
      <c r="AE5656">
        <f>MIS[[#This Row],[OrderAverageTradedPrice]]*MIS[[#This Row],[OrderQuantity]]</f>
        <v>45135</v>
      </c>
      <c r="AF5656">
        <f>MIS[[#This Row],[LTP]]*MIS[[#This Row],[OrderQuantity]]</f>
        <v>46515</v>
      </c>
      <c r="AG5656">
        <f>IF(MIS[[#This Row],[OrderSide]]="SELL",MIS[[#This Row],[VALUE]]-MIS[[#This Row],[LIVE_VALUE]],MIS[[#This Row],[LIVE_VALUE]]-MIS[[#This Row],[VALUE]])</f>
        <v>-1380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NIFTY2552225000PE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  <c r="AL5656" t="str">
        <f>MIS[[#This Row],[Broker]]</f>
        <v>AR</v>
      </c>
      <c r="AM5656" t="str">
        <f>MIS[[#This Row],[ClientID]]</f>
        <v>JPF1A229</v>
      </c>
    </row>
    <row r="5657" spans="1:39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155.05000000000001</v>
      </c>
      <c r="AE5657">
        <f>MIS[[#This Row],[OrderAverageTradedPrice]]*MIS[[#This Row],[OrderQuantity]]</f>
        <v>78907.5</v>
      </c>
      <c r="AF5657">
        <f>MIS[[#This Row],[LTP]]*MIS[[#This Row],[OrderQuantity]]</f>
        <v>81401.25</v>
      </c>
      <c r="AG5657">
        <f>IF(MIS[[#This Row],[OrderSide]]="SELL",MIS[[#This Row],[VALUE]]-MIS[[#This Row],[LIVE_VALUE]],MIS[[#This Row],[LIVE_VALUE]]-MIS[[#This Row],[VALUE]])</f>
        <v>-2493.75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NIFTY2552225000PE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  <c r="AL5657" t="str">
        <f>MIS[[#This Row],[Broker]]</f>
        <v>AR</v>
      </c>
      <c r="AM5657" t="str">
        <f>MIS[[#This Row],[ClientID]]</f>
        <v>JPF1C156</v>
      </c>
    </row>
    <row r="5658" spans="1:39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155.05000000000001</v>
      </c>
      <c r="AE5658">
        <f>MIS[[#This Row],[OrderAverageTradedPrice]]*MIS[[#This Row],[OrderQuantity]]</f>
        <v>22462.5</v>
      </c>
      <c r="AF5658">
        <f>MIS[[#This Row],[LTP]]*MIS[[#This Row],[OrderQuantity]]</f>
        <v>23257.5</v>
      </c>
      <c r="AG5658">
        <f>IF(MIS[[#This Row],[OrderSide]]="SELL",MIS[[#This Row],[VALUE]]-MIS[[#This Row],[LIVE_VALUE]],MIS[[#This Row],[LIVE_VALUE]]-MIS[[#This Row],[VALUE]])</f>
        <v>-795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NIFTY2552225000PE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  <c r="AL5658" t="str">
        <f>MIS[[#This Row],[Broker]]</f>
        <v>AR</v>
      </c>
      <c r="AM5658" t="str">
        <f>MIS[[#This Row],[ClientID]]</f>
        <v>JPF1H106</v>
      </c>
    </row>
    <row r="5659" spans="1:39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155.05000000000001</v>
      </c>
      <c r="AE5659">
        <f>MIS[[#This Row],[OrderAverageTradedPrice]]*MIS[[#This Row],[OrderQuantity]]</f>
        <v>78858.749999999549</v>
      </c>
      <c r="AF5659">
        <f>MIS[[#This Row],[LTP]]*MIS[[#This Row],[OrderQuantity]]</f>
        <v>81401.25</v>
      </c>
      <c r="AG5659">
        <f>IF(MIS[[#This Row],[OrderSide]]="SELL",MIS[[#This Row],[VALUE]]-MIS[[#This Row],[LIVE_VALUE]],MIS[[#This Row],[LIVE_VALUE]]-MIS[[#This Row],[VALUE]])</f>
        <v>-2542.5000000004511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NIFTY2552225000PE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  <c r="AL5659" t="str">
        <f>MIS[[#This Row],[Broker]]</f>
        <v>AR</v>
      </c>
      <c r="AM5659" t="str">
        <f>MIS[[#This Row],[ClientID]]</f>
        <v>JPF1H158</v>
      </c>
    </row>
    <row r="5660" spans="1:39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155.05000000000001</v>
      </c>
      <c r="AE5660">
        <f>MIS[[#This Row],[OrderAverageTradedPrice]]*MIS[[#This Row],[OrderQuantity]]</f>
        <v>22462.5</v>
      </c>
      <c r="AF5660">
        <f>MIS[[#This Row],[LTP]]*MIS[[#This Row],[OrderQuantity]]</f>
        <v>23257.5</v>
      </c>
      <c r="AG5660">
        <f>IF(MIS[[#This Row],[OrderSide]]="SELL",MIS[[#This Row],[VALUE]]-MIS[[#This Row],[LIVE_VALUE]],MIS[[#This Row],[LIVE_VALUE]]-MIS[[#This Row],[VALUE]])</f>
        <v>-795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NIFTY2552225000PE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  <c r="AL5660" t="str">
        <f>MIS[[#This Row],[Broker]]</f>
        <v>AR</v>
      </c>
      <c r="AM5660" t="str">
        <f>MIS[[#This Row],[ClientID]]</f>
        <v>JPF1K172</v>
      </c>
    </row>
    <row r="5661" spans="1:39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155.05000000000001</v>
      </c>
      <c r="AE5661">
        <f>MIS[[#This Row],[OrderAverageTradedPrice]]*MIS[[#This Row],[OrderQuantity]]</f>
        <v>33693.75</v>
      </c>
      <c r="AF5661">
        <f>MIS[[#This Row],[LTP]]*MIS[[#This Row],[OrderQuantity]]</f>
        <v>34886.25</v>
      </c>
      <c r="AG5661">
        <f>IF(MIS[[#This Row],[OrderSide]]="SELL",MIS[[#This Row],[VALUE]]-MIS[[#This Row],[LIVE_VALUE]],MIS[[#This Row],[LIVE_VALUE]]-MIS[[#This Row],[VALUE]])</f>
        <v>-1192.5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NIFTY2552225000PE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  <c r="AL5661" t="str">
        <f>MIS[[#This Row],[Broker]]</f>
        <v>AR</v>
      </c>
      <c r="AM5661" t="str">
        <f>MIS[[#This Row],[ClientID]]</f>
        <v>JPF1L103</v>
      </c>
    </row>
    <row r="5662" spans="1:39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155.05000000000001</v>
      </c>
      <c r="AE5662">
        <f>MIS[[#This Row],[OrderAverageTradedPrice]]*MIS[[#This Row],[OrderQuantity]]</f>
        <v>11265</v>
      </c>
      <c r="AF5662">
        <f>MIS[[#This Row],[LTP]]*MIS[[#This Row],[OrderQuantity]]</f>
        <v>11628.75</v>
      </c>
      <c r="AG5662">
        <f>IF(MIS[[#This Row],[OrderSide]]="SELL",MIS[[#This Row],[VALUE]]-MIS[[#This Row],[LIVE_VALUE]],MIS[[#This Row],[LIVE_VALUE]]-MIS[[#This Row],[VALUE]])</f>
        <v>-363.75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NIFTY2552225000PE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  <c r="AL5662" t="str">
        <f>MIS[[#This Row],[Broker]]</f>
        <v>AR</v>
      </c>
      <c r="AM5662" t="str">
        <f>MIS[[#This Row],[ClientID]]</f>
        <v>JPF1M170</v>
      </c>
    </row>
    <row r="5663" spans="1:39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155.05000000000001</v>
      </c>
      <c r="AE5663">
        <f>MIS[[#This Row],[OrderAverageTradedPrice]]*MIS[[#This Row],[OrderQuantity]]</f>
        <v>67635</v>
      </c>
      <c r="AF5663">
        <f>MIS[[#This Row],[LTP]]*MIS[[#This Row],[OrderQuantity]]</f>
        <v>69772.5</v>
      </c>
      <c r="AG5663">
        <f>IF(MIS[[#This Row],[OrderSide]]="SELL",MIS[[#This Row],[VALUE]]-MIS[[#This Row],[LIVE_VALUE]],MIS[[#This Row],[LIVE_VALUE]]-MIS[[#This Row],[VALUE]])</f>
        <v>-2137.5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NIFTY2552225000PE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  <c r="AL5663" t="str">
        <f>MIS[[#This Row],[Broker]]</f>
        <v>AR</v>
      </c>
      <c r="AM5663" t="str">
        <f>MIS[[#This Row],[ClientID]]</f>
        <v>JPF1N112</v>
      </c>
    </row>
    <row r="5664" spans="1:39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155.05000000000001</v>
      </c>
      <c r="AE5664">
        <f>MIS[[#This Row],[OrderAverageTradedPrice]]*MIS[[#This Row],[OrderQuantity]]</f>
        <v>22537.5</v>
      </c>
      <c r="AF5664">
        <f>MIS[[#This Row],[LTP]]*MIS[[#This Row],[OrderQuantity]]</f>
        <v>23257.5</v>
      </c>
      <c r="AG5664">
        <f>IF(MIS[[#This Row],[OrderSide]]="SELL",MIS[[#This Row],[VALUE]]-MIS[[#This Row],[LIVE_VALUE]],MIS[[#This Row],[LIVE_VALUE]]-MIS[[#This Row],[VALUE]])</f>
        <v>-720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NIFTY2552225000PE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  <c r="AL5664" t="str">
        <f>MIS[[#This Row],[Broker]]</f>
        <v>AR</v>
      </c>
      <c r="AM5664" t="str">
        <f>MIS[[#This Row],[ClientID]]</f>
        <v>JPF1N173</v>
      </c>
    </row>
    <row r="5665" spans="1:39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155.05000000000001</v>
      </c>
      <c r="AE5665">
        <f>MIS[[#This Row],[OrderAverageTradedPrice]]*MIS[[#This Row],[OrderQuantity]]</f>
        <v>67604.999999999854</v>
      </c>
      <c r="AF5665">
        <f>MIS[[#This Row],[LTP]]*MIS[[#This Row],[OrderQuantity]]</f>
        <v>69772.5</v>
      </c>
      <c r="AG5665">
        <f>IF(MIS[[#This Row],[OrderSide]]="SELL",MIS[[#This Row],[VALUE]]-MIS[[#This Row],[LIVE_VALUE]],MIS[[#This Row],[LIVE_VALUE]]-MIS[[#This Row],[VALUE]])</f>
        <v>-2167.5000000001455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NIFTY2552225000PE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  <c r="AL5665" t="str">
        <f>MIS[[#This Row],[Broker]]</f>
        <v>AR</v>
      </c>
      <c r="AM5665" t="str">
        <f>MIS[[#This Row],[ClientID]]</f>
        <v>JPF1P164</v>
      </c>
    </row>
    <row r="5666" spans="1:39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155.05000000000001</v>
      </c>
      <c r="AE5666">
        <f>MIS[[#This Row],[OrderAverageTradedPrice]]*MIS[[#This Row],[OrderQuantity]]</f>
        <v>33817.5</v>
      </c>
      <c r="AF5666">
        <f>MIS[[#This Row],[LTP]]*MIS[[#This Row],[OrderQuantity]]</f>
        <v>34886.25</v>
      </c>
      <c r="AG5666">
        <f>IF(MIS[[#This Row],[OrderSide]]="SELL",MIS[[#This Row],[VALUE]]-MIS[[#This Row],[LIVE_VALUE]],MIS[[#This Row],[LIVE_VALUE]]-MIS[[#This Row],[VALUE]])</f>
        <v>-1068.75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NIFTY2552225000PE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  <c r="AL5666" t="str">
        <f>MIS[[#This Row],[Broker]]</f>
        <v>AR</v>
      </c>
      <c r="AM5666" t="str">
        <f>MIS[[#This Row],[ClientID]]</f>
        <v>JPF1P165</v>
      </c>
    </row>
    <row r="5667" spans="1:39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155.05000000000001</v>
      </c>
      <c r="AE5667">
        <f>MIS[[#This Row],[OrderAverageTradedPrice]]*MIS[[#This Row],[OrderQuantity]]</f>
        <v>11283.75</v>
      </c>
      <c r="AF5667">
        <f>MIS[[#This Row],[LTP]]*MIS[[#This Row],[OrderQuantity]]</f>
        <v>11628.75</v>
      </c>
      <c r="AG5667">
        <f>IF(MIS[[#This Row],[OrderSide]]="SELL",MIS[[#This Row],[VALUE]]-MIS[[#This Row],[LIVE_VALUE]],MIS[[#This Row],[LIVE_VALUE]]-MIS[[#This Row],[VALUE]])</f>
        <v>-345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NIFTY2552225000PE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  <c r="AL5667" t="str">
        <f>MIS[[#This Row],[Broker]]</f>
        <v>AR</v>
      </c>
      <c r="AM5667" t="str">
        <f>MIS[[#This Row],[ClientID]]</f>
        <v>JPF1R203</v>
      </c>
    </row>
    <row r="5668" spans="1:39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155.05000000000001</v>
      </c>
      <c r="AE5668">
        <f>MIS[[#This Row],[OrderAverageTradedPrice]]*MIS[[#This Row],[OrderQuantity]]</f>
        <v>22552.5</v>
      </c>
      <c r="AF5668">
        <f>MIS[[#This Row],[LTP]]*MIS[[#This Row],[OrderQuantity]]</f>
        <v>23257.5</v>
      </c>
      <c r="AG5668">
        <f>IF(MIS[[#This Row],[OrderSide]]="SELL",MIS[[#This Row],[VALUE]]-MIS[[#This Row],[LIVE_VALUE]],MIS[[#This Row],[LIVE_VALUE]]-MIS[[#This Row],[VALUE]])</f>
        <v>-705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NIFTY2552225000PE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  <c r="AL5668" t="str">
        <f>MIS[[#This Row],[Broker]]</f>
        <v>AR</v>
      </c>
      <c r="AM5668" t="str">
        <f>MIS[[#This Row],[ClientID]]</f>
        <v>JPF1S233</v>
      </c>
    </row>
    <row r="5669" spans="1:39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155.05000000000001</v>
      </c>
      <c r="AE5669">
        <f>MIS[[#This Row],[OrderAverageTradedPrice]]*MIS[[#This Row],[OrderQuantity]]</f>
        <v>22575</v>
      </c>
      <c r="AF5669">
        <f>MIS[[#This Row],[LTP]]*MIS[[#This Row],[OrderQuantity]]</f>
        <v>23257.5</v>
      </c>
      <c r="AG5669">
        <f>IF(MIS[[#This Row],[OrderSide]]="SELL",MIS[[#This Row],[VALUE]]-MIS[[#This Row],[LIVE_VALUE]],MIS[[#This Row],[LIVE_VALUE]]-MIS[[#This Row],[VALUE]])</f>
        <v>-682.5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NIFTY2552225000PE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  <c r="AL5669" t="str">
        <f>MIS[[#This Row],[Broker]]</f>
        <v>AR</v>
      </c>
      <c r="AM5669" t="str">
        <f>MIS[[#This Row],[ClientID]]</f>
        <v>JPF1V101</v>
      </c>
    </row>
    <row r="5670" spans="1:39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155.05000000000001</v>
      </c>
      <c r="AE5670">
        <f>MIS[[#This Row],[OrderAverageTradedPrice]]*MIS[[#This Row],[OrderQuantity]]</f>
        <v>22545</v>
      </c>
      <c r="AF5670">
        <f>MIS[[#This Row],[LTP]]*MIS[[#This Row],[OrderQuantity]]</f>
        <v>23257.5</v>
      </c>
      <c r="AG5670">
        <f>IF(MIS[[#This Row],[OrderSide]]="SELL",MIS[[#This Row],[VALUE]]-MIS[[#This Row],[LIVE_VALUE]],MIS[[#This Row],[LIVE_VALUE]]-MIS[[#This Row],[VALUE]])</f>
        <v>-712.5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NIFTY2552225000PE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  <c r="AL5670" t="str">
        <f>MIS[[#This Row],[Broker]]</f>
        <v>AR</v>
      </c>
      <c r="AM5670" t="str">
        <f>MIS[[#This Row],[ClientID]]</f>
        <v>JPF1V179</v>
      </c>
    </row>
    <row r="5671" spans="1:39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155.05000000000001</v>
      </c>
      <c r="AE5671">
        <f>MIS[[#This Row],[OrderAverageTradedPrice]]*MIS[[#This Row],[OrderQuantity]]</f>
        <v>33806.25</v>
      </c>
      <c r="AF5671">
        <f>MIS[[#This Row],[LTP]]*MIS[[#This Row],[OrderQuantity]]</f>
        <v>34886.25</v>
      </c>
      <c r="AG5671">
        <f>IF(MIS[[#This Row],[OrderSide]]="SELL",MIS[[#This Row],[VALUE]]-MIS[[#This Row],[LIVE_VALUE]],MIS[[#This Row],[LIVE_VALUE]]-MIS[[#This Row],[VALUE]])</f>
        <v>-1080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NIFTY2552225000PE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  <c r="AL5671" t="str">
        <f>MIS[[#This Row],[Broker]]</f>
        <v>AR</v>
      </c>
      <c r="AM5671" t="str">
        <f>MIS[[#This Row],[ClientID]]</f>
        <v>JPF1Y102</v>
      </c>
    </row>
    <row r="5672" spans="1:39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155.05000000000001</v>
      </c>
      <c r="AE5672">
        <f>MIS[[#This Row],[OrderAverageTradedPrice]]*MIS[[#This Row],[OrderQuantity]]</f>
        <v>56381.25</v>
      </c>
      <c r="AF5672">
        <f>MIS[[#This Row],[LTP]]*MIS[[#This Row],[OrderQuantity]]</f>
        <v>58143.750000000007</v>
      </c>
      <c r="AG5672">
        <f>IF(MIS[[#This Row],[OrderSide]]="SELL",MIS[[#This Row],[VALUE]]-MIS[[#This Row],[LIVE_VALUE]],MIS[[#This Row],[LIVE_VALUE]]-MIS[[#This Row],[VALUE]])</f>
        <v>-1762.5000000000073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NIFTY2552225000PE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  <c r="AL5672" t="str">
        <f>MIS[[#This Row],[Broker]]</f>
        <v>AR</v>
      </c>
      <c r="AM5672" t="str">
        <f>MIS[[#This Row],[ClientID]]</f>
        <v>JPS10M103</v>
      </c>
    </row>
    <row r="5673" spans="1:39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155.05000000000001</v>
      </c>
      <c r="AE5673">
        <f>MIS[[#This Row],[OrderAverageTradedPrice]]*MIS[[#This Row],[OrderQuantity]]</f>
        <v>78907.5</v>
      </c>
      <c r="AF5673">
        <f>MIS[[#This Row],[LTP]]*MIS[[#This Row],[OrderQuantity]]</f>
        <v>81401.25</v>
      </c>
      <c r="AG5673">
        <f>IF(MIS[[#This Row],[OrderSide]]="SELL",MIS[[#This Row],[VALUE]]-MIS[[#This Row],[LIVE_VALUE]],MIS[[#This Row],[LIVE_VALUE]]-MIS[[#This Row],[VALUE]])</f>
        <v>-2493.75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NIFTY2552225000PE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  <c r="AL5673" t="str">
        <f>MIS[[#This Row],[Broker]]</f>
        <v>MOTI</v>
      </c>
      <c r="AM5673" t="str">
        <f>MIS[[#This Row],[ClientID]]</f>
        <v>5708</v>
      </c>
    </row>
    <row r="5674" spans="1:39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155.05000000000001</v>
      </c>
      <c r="AE5674">
        <f>MIS[[#This Row],[OrderAverageTradedPrice]]*MIS[[#This Row],[OrderQuantity]]</f>
        <v>271098.74999999878</v>
      </c>
      <c r="AF5674">
        <f>MIS[[#This Row],[LTP]]*MIS[[#This Row],[OrderQuantity]]</f>
        <v>279090</v>
      </c>
      <c r="AG5674">
        <f>IF(MIS[[#This Row],[OrderSide]]="SELL",MIS[[#This Row],[VALUE]]-MIS[[#This Row],[LIVE_VALUE]],MIS[[#This Row],[LIVE_VALUE]]-MIS[[#This Row],[VALUE]])</f>
        <v>-7991.2500000012224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NIFTY2552225000PE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  <c r="AL5674" t="str">
        <f>MIS[[#This Row],[Broker]]</f>
        <v>MO</v>
      </c>
      <c r="AM5674" t="str">
        <f>MIS[[#This Row],[ClientID]]</f>
        <v>DELD991</v>
      </c>
    </row>
    <row r="5675" spans="1:39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155.05000000000001</v>
      </c>
      <c r="AE5675">
        <f>MIS[[#This Row],[OrderAverageTradedPrice]]*MIS[[#This Row],[OrderQuantity]]</f>
        <v>270900</v>
      </c>
      <c r="AF5675">
        <f>MIS[[#This Row],[LTP]]*MIS[[#This Row],[OrderQuantity]]</f>
        <v>279090</v>
      </c>
      <c r="AG5675">
        <f>IF(MIS[[#This Row],[OrderSide]]="SELL",MIS[[#This Row],[VALUE]]-MIS[[#This Row],[LIVE_VALUE]],MIS[[#This Row],[LIVE_VALUE]]-MIS[[#This Row],[VALUE]])</f>
        <v>-8190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NIFTY2552225000PE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  <c r="AL5675" t="str">
        <f>MIS[[#This Row],[Broker]]</f>
        <v>MO</v>
      </c>
      <c r="AM5675" t="str">
        <f>MIS[[#This Row],[ClientID]]</f>
        <v>JR0546</v>
      </c>
    </row>
    <row r="5676" spans="1:39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155.05000000000001</v>
      </c>
      <c r="AE5676">
        <f>MIS[[#This Row],[OrderAverageTradedPrice]]*MIS[[#This Row],[OrderQuantity]]</f>
        <v>45105</v>
      </c>
      <c r="AF5676">
        <f>MIS[[#This Row],[LTP]]*MIS[[#This Row],[OrderQuantity]]</f>
        <v>46515</v>
      </c>
      <c r="AG5676">
        <f>IF(MIS[[#This Row],[OrderSide]]="SELL",MIS[[#This Row],[VALUE]]-MIS[[#This Row],[LIVE_VALUE]],MIS[[#This Row],[LIVE_VALUE]]-MIS[[#This Row],[VALUE]])</f>
        <v>-1410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NIFTY2552225000PE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  <c r="AL5676" t="str">
        <f>MIS[[#This Row],[Broker]]</f>
        <v>MO</v>
      </c>
      <c r="AM5676" t="str">
        <f>MIS[[#This Row],[ClientID]]</f>
        <v>JR0546</v>
      </c>
    </row>
    <row r="5677" spans="1:39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155.05000000000001</v>
      </c>
      <c r="AE5677">
        <f>MIS[[#This Row],[OrderAverageTradedPrice]]*MIS[[#This Row],[OrderQuantity]]</f>
        <v>78836.249999999622</v>
      </c>
      <c r="AF5677">
        <f>MIS[[#This Row],[LTP]]*MIS[[#This Row],[OrderQuantity]]</f>
        <v>81401.25</v>
      </c>
      <c r="AG5677">
        <f>IF(MIS[[#This Row],[OrderSide]]="SELL",MIS[[#This Row],[VALUE]]-MIS[[#This Row],[LIVE_VALUE]],MIS[[#This Row],[LIVE_VALUE]]-MIS[[#This Row],[VALUE]])</f>
        <v>-2565.0000000003783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NIFTY2552225000PE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  <c r="AL5677" t="str">
        <f>MIS[[#This Row],[Broker]]</f>
        <v>MO</v>
      </c>
      <c r="AM5677" t="str">
        <f>MIS[[#This Row],[ClientID]]</f>
        <v>OMDLAS1203</v>
      </c>
    </row>
    <row r="5678" spans="1:39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155.05000000000001</v>
      </c>
      <c r="AE5678">
        <f>MIS[[#This Row],[OrderAverageTradedPrice]]*MIS[[#This Row],[OrderQuantity]]</f>
        <v>89850</v>
      </c>
      <c r="AF5678">
        <f>MIS[[#This Row],[LTP]]*MIS[[#This Row],[OrderQuantity]]</f>
        <v>93030</v>
      </c>
      <c r="AG5678">
        <f>IF(MIS[[#This Row],[OrderSide]]="SELL",MIS[[#This Row],[VALUE]]-MIS[[#This Row],[LIVE_VALUE]],MIS[[#This Row],[LIVE_VALUE]]-MIS[[#This Row],[VALUE]])</f>
        <v>-3180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NIFTY2552225000PE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  <c r="AL5678" t="str">
        <f>MIS[[#This Row],[Broker]]</f>
        <v>MO</v>
      </c>
      <c r="AM5678" t="str">
        <f>MIS[[#This Row],[ClientID]]</f>
        <v>OMDLAS1225</v>
      </c>
    </row>
    <row r="5679" spans="1:39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155.05000000000001</v>
      </c>
      <c r="AE5679">
        <f>MIS[[#This Row],[OrderAverageTradedPrice]]*MIS[[#This Row],[OrderQuantity]]</f>
        <v>90060</v>
      </c>
      <c r="AF5679">
        <f>MIS[[#This Row],[LTP]]*MIS[[#This Row],[OrderQuantity]]</f>
        <v>93030</v>
      </c>
      <c r="AG5679">
        <f>IF(MIS[[#This Row],[OrderSide]]="SELL",MIS[[#This Row],[VALUE]]-MIS[[#This Row],[LIVE_VALUE]],MIS[[#This Row],[LIVE_VALUE]]-MIS[[#This Row],[VALUE]])</f>
        <v>-2970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NIFTY2552225000PE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  <c r="AL5679" t="str">
        <f>MIS[[#This Row],[Broker]]</f>
        <v>MO</v>
      </c>
      <c r="AM5679" t="str">
        <f>MIS[[#This Row],[ClientID]]</f>
        <v>OMDLAS1226</v>
      </c>
    </row>
    <row r="5680" spans="1:39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155.05000000000001</v>
      </c>
      <c r="AE5680">
        <f>MIS[[#This Row],[OrderAverageTradedPrice]]*MIS[[#This Row],[OrderQuantity]]</f>
        <v>67635</v>
      </c>
      <c r="AF5680">
        <f>MIS[[#This Row],[LTP]]*MIS[[#This Row],[OrderQuantity]]</f>
        <v>69772.5</v>
      </c>
      <c r="AG5680">
        <f>IF(MIS[[#This Row],[OrderSide]]="SELL",MIS[[#This Row],[VALUE]]-MIS[[#This Row],[LIVE_VALUE]],MIS[[#This Row],[LIVE_VALUE]]-MIS[[#This Row],[VALUE]])</f>
        <v>-2137.5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NIFTY2552225000PE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  <c r="AL5680" t="str">
        <f>MIS[[#This Row],[Broker]]</f>
        <v>MO</v>
      </c>
      <c r="AM5680" t="str">
        <f>MIS[[#This Row],[ClientID]]</f>
        <v>OMDLAS1227</v>
      </c>
    </row>
    <row r="5681" spans="1:39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155.05000000000001</v>
      </c>
      <c r="AE5681">
        <f>MIS[[#This Row],[OrderAverageTradedPrice]]*MIS[[#This Row],[OrderQuantity]]</f>
        <v>33682.5</v>
      </c>
      <c r="AF5681">
        <f>MIS[[#This Row],[LTP]]*MIS[[#This Row],[OrderQuantity]]</f>
        <v>34886.25</v>
      </c>
      <c r="AG5681">
        <f>IF(MIS[[#This Row],[OrderSide]]="SELL",MIS[[#This Row],[VALUE]]-MIS[[#This Row],[LIVE_VALUE]],MIS[[#This Row],[LIVE_VALUE]]-MIS[[#This Row],[VALUE]])</f>
        <v>-1203.75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NIFTY2552225000PE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  <c r="AL5681" t="str">
        <f>MIS[[#This Row],[Broker]]</f>
        <v>AR</v>
      </c>
      <c r="AM5681" t="str">
        <f>MIS[[#This Row],[ClientID]]</f>
        <v>GDL1R112</v>
      </c>
    </row>
    <row r="5682" spans="1:39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155.05000000000001</v>
      </c>
      <c r="AE5682">
        <f>MIS[[#This Row],[OrderAverageTradedPrice]]*MIS[[#This Row],[OrderQuantity]]</f>
        <v>33678.749999999927</v>
      </c>
      <c r="AF5682">
        <f>MIS[[#This Row],[LTP]]*MIS[[#This Row],[OrderQuantity]]</f>
        <v>34886.25</v>
      </c>
      <c r="AG5682">
        <f>IF(MIS[[#This Row],[OrderSide]]="SELL",MIS[[#This Row],[VALUE]]-MIS[[#This Row],[LIVE_VALUE]],MIS[[#This Row],[LIVE_VALUE]]-MIS[[#This Row],[VALUE]])</f>
        <v>-1207.5000000000728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NIFTY2552225000PE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  <c r="AL5682" t="str">
        <f>MIS[[#This Row],[Broker]]</f>
        <v>AR</v>
      </c>
      <c r="AM5682" t="str">
        <f>MIS[[#This Row],[ClientID]]</f>
        <v>GDLC2R124</v>
      </c>
    </row>
    <row r="5683" spans="1:39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155.05000000000001</v>
      </c>
      <c r="AE5683">
        <f>MIS[[#This Row],[OrderAverageTradedPrice]]*MIS[[#This Row],[OrderQuantity]]</f>
        <v>22485</v>
      </c>
      <c r="AF5683">
        <f>MIS[[#This Row],[LTP]]*MIS[[#This Row],[OrderQuantity]]</f>
        <v>23257.5</v>
      </c>
      <c r="AG5683">
        <f>IF(MIS[[#This Row],[OrderSide]]="SELL",MIS[[#This Row],[VALUE]]-MIS[[#This Row],[LIVE_VALUE]],MIS[[#This Row],[LIVE_VALUE]]-MIS[[#This Row],[VALUE]])</f>
        <v>-772.5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NIFTY2552225000PE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  <c r="AL5683" t="str">
        <f>MIS[[#This Row],[Broker]]</f>
        <v>AR</v>
      </c>
      <c r="AM5683" t="str">
        <f>MIS[[#This Row],[ClientID]]</f>
        <v>HYD5K129</v>
      </c>
    </row>
    <row r="5684" spans="1:39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155.05000000000001</v>
      </c>
      <c r="AE5684">
        <f>MIS[[#This Row],[OrderAverageTradedPrice]]*MIS[[#This Row],[OrderQuantity]]</f>
        <v>33742.499999999847</v>
      </c>
      <c r="AF5684">
        <f>MIS[[#This Row],[LTP]]*MIS[[#This Row],[OrderQuantity]]</f>
        <v>34886.25</v>
      </c>
      <c r="AG5684">
        <f>IF(MIS[[#This Row],[OrderSide]]="SELL",MIS[[#This Row],[VALUE]]-MIS[[#This Row],[LIVE_VALUE]],MIS[[#This Row],[LIVE_VALUE]]-MIS[[#This Row],[VALUE]])</f>
        <v>-1143.7500000001528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NIFTY2552225000PE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  <c r="AL5684" t="str">
        <f>MIS[[#This Row],[Broker]]</f>
        <v>AR</v>
      </c>
      <c r="AM5684" t="str">
        <f>MIS[[#This Row],[ClientID]]</f>
        <v>JPA1043</v>
      </c>
    </row>
    <row r="5685" spans="1:39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155.05000000000001</v>
      </c>
      <c r="AE5685">
        <f>MIS[[#This Row],[OrderAverageTradedPrice]]*MIS[[#This Row],[OrderQuantity]]</f>
        <v>11235</v>
      </c>
      <c r="AF5685">
        <f>MIS[[#This Row],[LTP]]*MIS[[#This Row],[OrderQuantity]]</f>
        <v>11628.75</v>
      </c>
      <c r="AG5685">
        <f>IF(MIS[[#This Row],[OrderSide]]="SELL",MIS[[#This Row],[VALUE]]-MIS[[#This Row],[LIVE_VALUE]],MIS[[#This Row],[LIVE_VALUE]]-MIS[[#This Row],[VALUE]])</f>
        <v>-393.75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NIFTY2552225000PE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  <c r="AL5685" t="str">
        <f>MIS[[#This Row],[Broker]]</f>
        <v>AR</v>
      </c>
      <c r="AM5685" t="str">
        <f>MIS[[#This Row],[ClientID]]</f>
        <v>JPF1A104</v>
      </c>
    </row>
    <row r="5686" spans="1:39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155.05000000000001</v>
      </c>
      <c r="AE5686">
        <f>MIS[[#This Row],[OrderAverageTradedPrice]]*MIS[[#This Row],[OrderQuantity]]</f>
        <v>44940</v>
      </c>
      <c r="AF5686">
        <f>MIS[[#This Row],[LTP]]*MIS[[#This Row],[OrderQuantity]]</f>
        <v>46515</v>
      </c>
      <c r="AG5686">
        <f>IF(MIS[[#This Row],[OrderSide]]="SELL",MIS[[#This Row],[VALUE]]-MIS[[#This Row],[LIVE_VALUE]],MIS[[#This Row],[LIVE_VALUE]]-MIS[[#This Row],[VALUE]])</f>
        <v>-1575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NIFTY2552225000PE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  <c r="AL5686" t="str">
        <f>MIS[[#This Row],[Broker]]</f>
        <v>AR</v>
      </c>
      <c r="AM5686" t="str">
        <f>MIS[[#This Row],[ClientID]]</f>
        <v>JPF1A187</v>
      </c>
    </row>
    <row r="5687" spans="1:39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155.05000000000001</v>
      </c>
      <c r="AE5687">
        <f>MIS[[#This Row],[OrderAverageTradedPrice]]*MIS[[#This Row],[OrderQuantity]]</f>
        <v>11242.5</v>
      </c>
      <c r="AF5687">
        <f>MIS[[#This Row],[LTP]]*MIS[[#This Row],[OrderQuantity]]</f>
        <v>11628.75</v>
      </c>
      <c r="AG5687">
        <f>IF(MIS[[#This Row],[OrderSide]]="SELL",MIS[[#This Row],[VALUE]]-MIS[[#This Row],[LIVE_VALUE]],MIS[[#This Row],[LIVE_VALUE]]-MIS[[#This Row],[VALUE]])</f>
        <v>-386.25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NIFTY2552225000PE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  <c r="AL5687" t="str">
        <f>MIS[[#This Row],[Broker]]</f>
        <v>AR</v>
      </c>
      <c r="AM5687" t="str">
        <f>MIS[[#This Row],[ClientID]]</f>
        <v>JPF1A188</v>
      </c>
    </row>
    <row r="5688" spans="1:39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155.05000000000001</v>
      </c>
      <c r="AE5688">
        <f>MIS[[#This Row],[OrderAverageTradedPrice]]*MIS[[#This Row],[OrderQuantity]]</f>
        <v>22455</v>
      </c>
      <c r="AF5688">
        <f>MIS[[#This Row],[LTP]]*MIS[[#This Row],[OrderQuantity]]</f>
        <v>23257.5</v>
      </c>
      <c r="AG5688">
        <f>IF(MIS[[#This Row],[OrderSide]]="SELL",MIS[[#This Row],[VALUE]]-MIS[[#This Row],[LIVE_VALUE]],MIS[[#This Row],[LIVE_VALUE]]-MIS[[#This Row],[VALUE]])</f>
        <v>-802.5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NIFTY2552225000PE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  <c r="AL5688" t="str">
        <f>MIS[[#This Row],[Broker]]</f>
        <v>AR</v>
      </c>
      <c r="AM5688" t="str">
        <f>MIS[[#This Row],[ClientID]]</f>
        <v>JPF1D162</v>
      </c>
    </row>
    <row r="5689" spans="1:39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155.05000000000001</v>
      </c>
      <c r="AE5689">
        <f>MIS[[#This Row],[OrderAverageTradedPrice]]*MIS[[#This Row],[OrderQuantity]]</f>
        <v>11238.75</v>
      </c>
      <c r="AF5689">
        <f>MIS[[#This Row],[LTP]]*MIS[[#This Row],[OrderQuantity]]</f>
        <v>11628.75</v>
      </c>
      <c r="AG5689">
        <f>IF(MIS[[#This Row],[OrderSide]]="SELL",MIS[[#This Row],[VALUE]]-MIS[[#This Row],[LIVE_VALUE]],MIS[[#This Row],[LIVE_VALUE]]-MIS[[#This Row],[VALUE]])</f>
        <v>-390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NIFTY2552225000PE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  <c r="AL5689" t="str">
        <f>MIS[[#This Row],[Broker]]</f>
        <v>AR</v>
      </c>
      <c r="AM5689" t="str">
        <f>MIS[[#This Row],[ClientID]]</f>
        <v>JPF1K163</v>
      </c>
    </row>
    <row r="5690" spans="1:39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155.05000000000001</v>
      </c>
      <c r="AE5690">
        <f>MIS[[#This Row],[OrderAverageTradedPrice]]*MIS[[#This Row],[OrderQuantity]]</f>
        <v>11238.75</v>
      </c>
      <c r="AF5690">
        <f>MIS[[#This Row],[LTP]]*MIS[[#This Row],[OrderQuantity]]</f>
        <v>11628.75</v>
      </c>
      <c r="AG5690">
        <f>IF(MIS[[#This Row],[OrderSide]]="SELL",MIS[[#This Row],[VALUE]]-MIS[[#This Row],[LIVE_VALUE]],MIS[[#This Row],[LIVE_VALUE]]-MIS[[#This Row],[VALUE]])</f>
        <v>-390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NIFTY2552225000PE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  <c r="AL5690" t="str">
        <f>MIS[[#This Row],[Broker]]</f>
        <v>AR</v>
      </c>
      <c r="AM5690" t="str">
        <f>MIS[[#This Row],[ClientID]]</f>
        <v>JPF1P112</v>
      </c>
    </row>
    <row r="5691" spans="1:39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155.05000000000001</v>
      </c>
      <c r="AE5691">
        <f>MIS[[#This Row],[OrderAverageTradedPrice]]*MIS[[#This Row],[OrderQuantity]]</f>
        <v>33727.5</v>
      </c>
      <c r="AF5691">
        <f>MIS[[#This Row],[LTP]]*MIS[[#This Row],[OrderQuantity]]</f>
        <v>34886.25</v>
      </c>
      <c r="AG5691">
        <f>IF(MIS[[#This Row],[OrderSide]]="SELL",MIS[[#This Row],[VALUE]]-MIS[[#This Row],[LIVE_VALUE]],MIS[[#This Row],[LIVE_VALUE]]-MIS[[#This Row],[VALUE]])</f>
        <v>-1158.75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NIFTY2552225000PE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  <c r="AL5691" t="str">
        <f>MIS[[#This Row],[Broker]]</f>
        <v>AR</v>
      </c>
      <c r="AM5691" t="str">
        <f>MIS[[#This Row],[ClientID]]</f>
        <v>JPF1R205</v>
      </c>
    </row>
    <row r="5692" spans="1:39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155.05000000000001</v>
      </c>
      <c r="AE5692">
        <f>MIS[[#This Row],[OrderAverageTradedPrice]]*MIS[[#This Row],[OrderQuantity]]</f>
        <v>11227.5</v>
      </c>
      <c r="AF5692">
        <f>MIS[[#This Row],[LTP]]*MIS[[#This Row],[OrderQuantity]]</f>
        <v>11628.75</v>
      </c>
      <c r="AG5692">
        <f>IF(MIS[[#This Row],[OrderSide]]="SELL",MIS[[#This Row],[VALUE]]-MIS[[#This Row],[LIVE_VALUE]],MIS[[#This Row],[LIVE_VALUE]]-MIS[[#This Row],[VALUE]])</f>
        <v>-401.25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NIFTY2552225000PE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  <c r="AL5692" t="str">
        <f>MIS[[#This Row],[Broker]]</f>
        <v>AR</v>
      </c>
      <c r="AM5692" t="str">
        <f>MIS[[#This Row],[ClientID]]</f>
        <v>JPF1S104</v>
      </c>
    </row>
    <row r="5693" spans="1:39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155.05000000000001</v>
      </c>
      <c r="AE5693">
        <f>MIS[[#This Row],[OrderAverageTradedPrice]]*MIS[[#This Row],[OrderQuantity]]</f>
        <v>22470</v>
      </c>
      <c r="AF5693">
        <f>MIS[[#This Row],[LTP]]*MIS[[#This Row],[OrderQuantity]]</f>
        <v>23257.5</v>
      </c>
      <c r="AG5693">
        <f>IF(MIS[[#This Row],[OrderSide]]="SELL",MIS[[#This Row],[VALUE]]-MIS[[#This Row],[LIVE_VALUE]],MIS[[#This Row],[LIVE_VALUE]]-MIS[[#This Row],[VALUE]])</f>
        <v>-787.5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NIFTY2552225000PE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  <c r="AL5693" t="str">
        <f>MIS[[#This Row],[Broker]]</f>
        <v>AR</v>
      </c>
      <c r="AM5693" t="str">
        <f>MIS[[#This Row],[ClientID]]</f>
        <v>JPF1S241</v>
      </c>
    </row>
    <row r="5694" spans="1:39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155.05000000000001</v>
      </c>
      <c r="AE5694">
        <f>MIS[[#This Row],[OrderAverageTradedPrice]]*MIS[[#This Row],[OrderQuantity]]</f>
        <v>11246.25</v>
      </c>
      <c r="AF5694">
        <f>MIS[[#This Row],[LTP]]*MIS[[#This Row],[OrderQuantity]]</f>
        <v>11628.75</v>
      </c>
      <c r="AG5694">
        <f>IF(MIS[[#This Row],[OrderSide]]="SELL",MIS[[#This Row],[VALUE]]-MIS[[#This Row],[LIVE_VALUE]],MIS[[#This Row],[LIVE_VALUE]]-MIS[[#This Row],[VALUE]])</f>
        <v>-382.5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NIFTY2552225000PE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  <c r="AL5694" t="str">
        <f>MIS[[#This Row],[Broker]]</f>
        <v>AR</v>
      </c>
      <c r="AM5694" t="str">
        <f>MIS[[#This Row],[ClientID]]</f>
        <v>JPF1T101</v>
      </c>
    </row>
    <row r="5695" spans="1:39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155.05000000000001</v>
      </c>
      <c r="AE5695">
        <f>MIS[[#This Row],[OrderAverageTradedPrice]]*MIS[[#This Row],[OrderQuantity]]</f>
        <v>33705</v>
      </c>
      <c r="AF5695">
        <f>MIS[[#This Row],[LTP]]*MIS[[#This Row],[OrderQuantity]]</f>
        <v>34886.25</v>
      </c>
      <c r="AG5695">
        <f>IF(MIS[[#This Row],[OrderSide]]="SELL",MIS[[#This Row],[VALUE]]-MIS[[#This Row],[LIVE_VALUE]],MIS[[#This Row],[LIVE_VALUE]]-MIS[[#This Row],[VALUE]])</f>
        <v>-1181.25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NIFTY2552225000PE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  <c r="AL5695" t="str">
        <f>MIS[[#This Row],[Broker]]</f>
        <v>AR</v>
      </c>
      <c r="AM5695" t="str">
        <f>MIS[[#This Row],[ClientID]]</f>
        <v>JPP690</v>
      </c>
    </row>
    <row r="5696" spans="1:39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155.05000000000001</v>
      </c>
      <c r="AE5696">
        <f>MIS[[#This Row],[OrderAverageTradedPrice]]*MIS[[#This Row],[OrderQuantity]]</f>
        <v>56212.5</v>
      </c>
      <c r="AF5696">
        <f>MIS[[#This Row],[LTP]]*MIS[[#This Row],[OrderQuantity]]</f>
        <v>58143.750000000007</v>
      </c>
      <c r="AG5696">
        <f>IF(MIS[[#This Row],[OrderSide]]="SELL",MIS[[#This Row],[VALUE]]-MIS[[#This Row],[LIVE_VALUE]],MIS[[#This Row],[LIVE_VALUE]]-MIS[[#This Row],[VALUE]])</f>
        <v>-1931.2500000000073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NIFTY2552225000PE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  <c r="AL5696" t="str">
        <f>MIS[[#This Row],[Broker]]</f>
        <v>AR</v>
      </c>
      <c r="AM5696" t="str">
        <f>MIS[[#This Row],[ClientID]]</f>
        <v>JPS10G101</v>
      </c>
    </row>
    <row r="5697" spans="1:39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155.05000000000001</v>
      </c>
      <c r="AE5697">
        <f>MIS[[#This Row],[OrderAverageTradedPrice]]*MIS[[#This Row],[OrderQuantity]]</f>
        <v>67365</v>
      </c>
      <c r="AF5697">
        <f>MIS[[#This Row],[LTP]]*MIS[[#This Row],[OrderQuantity]]</f>
        <v>69772.5</v>
      </c>
      <c r="AG5697">
        <f>IF(MIS[[#This Row],[OrderSide]]="SELL",MIS[[#This Row],[VALUE]]-MIS[[#This Row],[LIVE_VALUE]],MIS[[#This Row],[LIVE_VALUE]]-MIS[[#This Row],[VALUE]])</f>
        <v>-2407.5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NIFTY2552225000PE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  <c r="AL5697" t="str">
        <f>MIS[[#This Row],[Broker]]</f>
        <v>AR</v>
      </c>
      <c r="AM5697" t="str">
        <f>MIS[[#This Row],[ClientID]]</f>
        <v>JPS1787</v>
      </c>
    </row>
    <row r="5698" spans="1:39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155.05000000000001</v>
      </c>
      <c r="AE5698">
        <f>MIS[[#This Row],[OrderAverageTradedPrice]]*MIS[[#This Row],[OrderQuantity]]</f>
        <v>11246.25</v>
      </c>
      <c r="AF5698">
        <f>MIS[[#This Row],[LTP]]*MIS[[#This Row],[OrderQuantity]]</f>
        <v>11628.75</v>
      </c>
      <c r="AG5698">
        <f>IF(MIS[[#This Row],[OrderSide]]="SELL",MIS[[#This Row],[VALUE]]-MIS[[#This Row],[LIVE_VALUE]],MIS[[#This Row],[LIVE_VALUE]]-MIS[[#This Row],[VALUE]])</f>
        <v>-382.5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NIFTY2552225000PE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  <c r="AL5698" t="str">
        <f>MIS[[#This Row],[Broker]]</f>
        <v>IIFL</v>
      </c>
      <c r="AM5698" t="str">
        <f>MIS[[#This Row],[ClientID]]</f>
        <v>FINE1M02</v>
      </c>
    </row>
    <row r="5699" spans="1:39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155.05000000000001</v>
      </c>
      <c r="AE5699">
        <f>MIS[[#This Row],[OrderAverageTradedPrice]]*MIS[[#This Row],[OrderQuantity]]</f>
        <v>78671.25</v>
      </c>
      <c r="AF5699">
        <f>MIS[[#This Row],[LTP]]*MIS[[#This Row],[OrderQuantity]]</f>
        <v>81401.25</v>
      </c>
      <c r="AG5699">
        <f>IF(MIS[[#This Row],[OrderSide]]="SELL",MIS[[#This Row],[VALUE]]-MIS[[#This Row],[LIVE_VALUE]],MIS[[#This Row],[LIVE_VALUE]]-MIS[[#This Row],[VALUE]])</f>
        <v>-2730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NIFTY2552225000PE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  <c r="AL5699" t="str">
        <f>MIS[[#This Row],[Broker]]</f>
        <v>MO</v>
      </c>
      <c r="AM5699" t="str">
        <f>MIS[[#This Row],[ClientID]]</f>
        <v>DELD991</v>
      </c>
    </row>
    <row r="5700" spans="1:39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155.05000000000001</v>
      </c>
      <c r="AE5700">
        <f>MIS[[#This Row],[OrderAverageTradedPrice]]*MIS[[#This Row],[OrderQuantity]]</f>
        <v>123468.74999999924</v>
      </c>
      <c r="AF5700">
        <f>MIS[[#This Row],[LTP]]*MIS[[#This Row],[OrderQuantity]]</f>
        <v>127916.25000000001</v>
      </c>
      <c r="AG5700">
        <f>IF(MIS[[#This Row],[OrderSide]]="SELL",MIS[[#This Row],[VALUE]]-MIS[[#This Row],[LIVE_VALUE]],MIS[[#This Row],[LIVE_VALUE]]-MIS[[#This Row],[VALUE]])</f>
        <v>-4447.5000000007713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NIFTY2552225000PE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  <c r="AL5700" t="str">
        <f>MIS[[#This Row],[Broker]]</f>
        <v>MO</v>
      </c>
      <c r="AM5700" t="str">
        <f>MIS[[#This Row],[ClientID]]</f>
        <v>OMDLAS1229</v>
      </c>
    </row>
    <row r="5701" spans="1:39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155.05000000000001</v>
      </c>
      <c r="AE5701">
        <f>MIS[[#This Row],[OrderAverageTradedPrice]]*MIS[[#This Row],[OrderQuantity]]</f>
        <v>33761.25</v>
      </c>
      <c r="AF5701">
        <f>MIS[[#This Row],[LTP]]*MIS[[#This Row],[OrderQuantity]]</f>
        <v>34886.25</v>
      </c>
      <c r="AG5701">
        <f>IF(MIS[[#This Row],[OrderSide]]="SELL",MIS[[#This Row],[VALUE]]-MIS[[#This Row],[LIVE_VALUE]],MIS[[#This Row],[LIVE_VALUE]]-MIS[[#This Row],[VALUE]])</f>
        <v>-1125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NIFTY2552225000PE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  <c r="AL5701" t="str">
        <f>MIS[[#This Row],[Broker]]</f>
        <v>AR</v>
      </c>
      <c r="AM5701" t="str">
        <f>MIS[[#This Row],[ClientID]]</f>
        <v>HOT133</v>
      </c>
    </row>
    <row r="5702" spans="1:39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155.05000000000001</v>
      </c>
      <c r="AE5702">
        <f>MIS[[#This Row],[OrderAverageTradedPrice]]*MIS[[#This Row],[OrderQuantity]]</f>
        <v>11231.25</v>
      </c>
      <c r="AF5702">
        <f>MIS[[#This Row],[LTP]]*MIS[[#This Row],[OrderQuantity]]</f>
        <v>11628.75</v>
      </c>
      <c r="AG5702">
        <f>IF(MIS[[#This Row],[OrderSide]]="SELL",MIS[[#This Row],[VALUE]]-MIS[[#This Row],[LIVE_VALUE]],MIS[[#This Row],[LIVE_VALUE]]-MIS[[#This Row],[VALUE]])</f>
        <v>-397.5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NIFTY2552225000PE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  <c r="AL5702" t="str">
        <f>MIS[[#This Row],[Broker]]</f>
        <v>AR</v>
      </c>
      <c r="AM5702" t="str">
        <f>MIS[[#This Row],[ClientID]]</f>
        <v>JPF1G157</v>
      </c>
    </row>
    <row r="5703" spans="1:39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155.05000000000001</v>
      </c>
      <c r="AE5703">
        <f>MIS[[#This Row],[OrderAverageTradedPrice]]*MIS[[#This Row],[OrderQuantity]]</f>
        <v>11250</v>
      </c>
      <c r="AF5703">
        <f>MIS[[#This Row],[LTP]]*MIS[[#This Row],[OrderQuantity]]</f>
        <v>11628.75</v>
      </c>
      <c r="AG5703">
        <f>IF(MIS[[#This Row],[OrderSide]]="SELL",MIS[[#This Row],[VALUE]]-MIS[[#This Row],[LIVE_VALUE]],MIS[[#This Row],[LIVE_VALUE]]-MIS[[#This Row],[VALUE]])</f>
        <v>-378.75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NIFTY2552225000PE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  <c r="AL5703" t="str">
        <f>MIS[[#This Row],[Broker]]</f>
        <v>AR</v>
      </c>
      <c r="AM5703" t="str">
        <f>MIS[[#This Row],[ClientID]]</f>
        <v>JPF1N167</v>
      </c>
    </row>
    <row r="5704" spans="1:39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155.05000000000001</v>
      </c>
      <c r="AE5704">
        <f>MIS[[#This Row],[OrderAverageTradedPrice]]*MIS[[#This Row],[OrderQuantity]]</f>
        <v>22560</v>
      </c>
      <c r="AF5704">
        <f>MIS[[#This Row],[LTP]]*MIS[[#This Row],[OrderQuantity]]</f>
        <v>23257.5</v>
      </c>
      <c r="AG5704">
        <f>IF(MIS[[#This Row],[OrderSide]]="SELL",MIS[[#This Row],[VALUE]]-MIS[[#This Row],[LIVE_VALUE]],MIS[[#This Row],[LIVE_VALUE]]-MIS[[#This Row],[VALUE]])</f>
        <v>-697.5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NIFTY2552225000PE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  <c r="AL5704" t="str">
        <f>MIS[[#This Row],[Broker]]</f>
        <v>AR</v>
      </c>
      <c r="AM5704" t="str">
        <f>MIS[[#This Row],[ClientID]]</f>
        <v>JPF1N169</v>
      </c>
    </row>
    <row r="5705" spans="1:39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155.05000000000001</v>
      </c>
      <c r="AE5705">
        <f>MIS[[#This Row],[OrderAverageTradedPrice]]*MIS[[#This Row],[OrderQuantity]]</f>
        <v>11265</v>
      </c>
      <c r="AF5705">
        <f>MIS[[#This Row],[LTP]]*MIS[[#This Row],[OrderQuantity]]</f>
        <v>11628.75</v>
      </c>
      <c r="AG5705">
        <f>IF(MIS[[#This Row],[OrderSide]]="SELL",MIS[[#This Row],[VALUE]]-MIS[[#This Row],[LIVE_VALUE]],MIS[[#This Row],[LIVE_VALUE]]-MIS[[#This Row],[VALUE]])</f>
        <v>-363.75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NIFTY2552225000PE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  <c r="AL5705" t="str">
        <f>MIS[[#This Row],[Broker]]</f>
        <v>AR</v>
      </c>
      <c r="AM5705" t="str">
        <f>MIS[[#This Row],[ClientID]]</f>
        <v>JPF1R212</v>
      </c>
    </row>
    <row r="5706" spans="1:39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155.05000000000001</v>
      </c>
      <c r="AE5706">
        <f>MIS[[#This Row],[OrderAverageTradedPrice]]*MIS[[#This Row],[OrderQuantity]]</f>
        <v>22560</v>
      </c>
      <c r="AF5706">
        <f>MIS[[#This Row],[LTP]]*MIS[[#This Row],[OrderQuantity]]</f>
        <v>23257.5</v>
      </c>
      <c r="AG5706">
        <f>IF(MIS[[#This Row],[OrderSide]]="SELL",MIS[[#This Row],[VALUE]]-MIS[[#This Row],[LIVE_VALUE]],MIS[[#This Row],[LIVE_VALUE]]-MIS[[#This Row],[VALUE]])</f>
        <v>-697.5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NIFTY2552225000PE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  <c r="AL5706" t="str">
        <f>MIS[[#This Row],[Broker]]</f>
        <v>AR</v>
      </c>
      <c r="AM5706" t="str">
        <f>MIS[[#This Row],[ClientID]]</f>
        <v>JPF1S138</v>
      </c>
    </row>
    <row r="5707" spans="1:39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155.05000000000001</v>
      </c>
      <c r="AE5707">
        <f>MIS[[#This Row],[OrderAverageTradedPrice]]*MIS[[#This Row],[OrderQuantity]]</f>
        <v>22462.5</v>
      </c>
      <c r="AF5707">
        <f>MIS[[#This Row],[LTP]]*MIS[[#This Row],[OrderQuantity]]</f>
        <v>23257.5</v>
      </c>
      <c r="AG5707">
        <f>IF(MIS[[#This Row],[OrderSide]]="SELL",MIS[[#This Row],[VALUE]]-MIS[[#This Row],[LIVE_VALUE]],MIS[[#This Row],[LIVE_VALUE]]-MIS[[#This Row],[VALUE]])</f>
        <v>-795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NIFTY2552225000PE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  <c r="AL5707" t="str">
        <f>MIS[[#This Row],[Broker]]</f>
        <v>AR</v>
      </c>
      <c r="AM5707" t="str">
        <f>MIS[[#This Row],[ClientID]]</f>
        <v>JPF1S222</v>
      </c>
    </row>
    <row r="5708" spans="1:39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155.05000000000001</v>
      </c>
      <c r="AE5708">
        <f>MIS[[#This Row],[OrderAverageTradedPrice]]*MIS[[#This Row],[OrderQuantity]]</f>
        <v>11257.5</v>
      </c>
      <c r="AF5708">
        <f>MIS[[#This Row],[LTP]]*MIS[[#This Row],[OrderQuantity]]</f>
        <v>11628.75</v>
      </c>
      <c r="AG5708">
        <f>IF(MIS[[#This Row],[OrderSide]]="SELL",MIS[[#This Row],[VALUE]]-MIS[[#This Row],[LIVE_VALUE]],MIS[[#This Row],[LIVE_VALUE]]-MIS[[#This Row],[VALUE]])</f>
        <v>-371.25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NIFTY2552225000PE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  <c r="AL5708" t="str">
        <f>MIS[[#This Row],[Broker]]</f>
        <v>AR</v>
      </c>
      <c r="AM5708" t="str">
        <f>MIS[[#This Row],[ClientID]]</f>
        <v>JPS10S109</v>
      </c>
    </row>
    <row r="5709" spans="1:39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155.05000000000001</v>
      </c>
      <c r="AE5709">
        <f>MIS[[#This Row],[OrderAverageTradedPrice]]*MIS[[#This Row],[OrderQuantity]]</f>
        <v>22575</v>
      </c>
      <c r="AF5709">
        <f>MIS[[#This Row],[LTP]]*MIS[[#This Row],[OrderQuantity]]</f>
        <v>23257.5</v>
      </c>
      <c r="AG5709">
        <f>IF(MIS[[#This Row],[OrderSide]]="SELL",MIS[[#This Row],[VALUE]]-MIS[[#This Row],[LIVE_VALUE]],MIS[[#This Row],[LIVE_VALUE]]-MIS[[#This Row],[VALUE]])</f>
        <v>-682.5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NIFTY2552225000PE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  <c r="AL5709" t="str">
        <f>MIS[[#This Row],[Broker]]</f>
        <v>AR</v>
      </c>
      <c r="AM5709" t="str">
        <f>MIS[[#This Row],[ClientID]]</f>
        <v>JPS10U102</v>
      </c>
    </row>
    <row r="5710" spans="1:39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155.05000000000001</v>
      </c>
      <c r="AE5710">
        <f>MIS[[#This Row],[OrderAverageTradedPrice]]*MIS[[#This Row],[OrderQuantity]]</f>
        <v>112777.5</v>
      </c>
      <c r="AF5710">
        <f>MIS[[#This Row],[LTP]]*MIS[[#This Row],[OrderQuantity]]</f>
        <v>116287.50000000001</v>
      </c>
      <c r="AG5710">
        <f>IF(MIS[[#This Row],[OrderSide]]="SELL",MIS[[#This Row],[VALUE]]-MIS[[#This Row],[LIVE_VALUE]],MIS[[#This Row],[LIVE_VALUE]]-MIS[[#This Row],[VALUE]])</f>
        <v>-3510.0000000000146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NIFTY2552225000PE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  <c r="AL5710" t="str">
        <f>MIS[[#This Row],[Broker]]</f>
        <v>JM</v>
      </c>
      <c r="AM5710" t="str">
        <f>MIS[[#This Row],[ClientID]]</f>
        <v>12314412</v>
      </c>
    </row>
    <row r="5711" spans="1:39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155.05000000000001</v>
      </c>
      <c r="AE5711">
        <f>MIS[[#This Row],[OrderAverageTradedPrice]]*MIS[[#This Row],[OrderQuantity]]</f>
        <v>214139.99999999956</v>
      </c>
      <c r="AF5711">
        <f>MIS[[#This Row],[LTP]]*MIS[[#This Row],[OrderQuantity]]</f>
        <v>220946.25000000003</v>
      </c>
      <c r="AG5711">
        <f>IF(MIS[[#This Row],[OrderSide]]="SELL",MIS[[#This Row],[VALUE]]-MIS[[#This Row],[LIVE_VALUE]],MIS[[#This Row],[LIVE_VALUE]]-MIS[[#This Row],[VALUE]])</f>
        <v>-6806.2500000004657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NIFTY2552225000PE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  <c r="AL5711" t="str">
        <f>MIS[[#This Row],[Broker]]</f>
        <v>JM</v>
      </c>
      <c r="AM5711" t="str">
        <f>MIS[[#This Row],[ClientID]]</f>
        <v>12314455</v>
      </c>
    </row>
    <row r="5712" spans="1:39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155.05000000000001</v>
      </c>
      <c r="AE5712">
        <f>MIS[[#This Row],[OrderAverageTradedPrice]]*MIS[[#This Row],[OrderQuantity]]</f>
        <v>11272.5</v>
      </c>
      <c r="AF5712">
        <f>MIS[[#This Row],[LTP]]*MIS[[#This Row],[OrderQuantity]]</f>
        <v>11628.75</v>
      </c>
      <c r="AG5712">
        <f>IF(MIS[[#This Row],[OrderSide]]="SELL",MIS[[#This Row],[VALUE]]-MIS[[#This Row],[LIVE_VALUE]],MIS[[#This Row],[LIVE_VALUE]]-MIS[[#This Row],[VALUE]])</f>
        <v>-356.25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NIFTY2552225000PE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  <c r="AL5712" t="str">
        <f>MIS[[#This Row],[Broker]]</f>
        <v>JM</v>
      </c>
      <c r="AM5712" t="str">
        <f>MIS[[#This Row],[ClientID]]</f>
        <v>12314526</v>
      </c>
    </row>
    <row r="5713" spans="1:39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155.05000000000001</v>
      </c>
      <c r="AE5713">
        <f>MIS[[#This Row],[OrderAverageTradedPrice]]*MIS[[#This Row],[OrderQuantity]]</f>
        <v>270671.24999999878</v>
      </c>
      <c r="AF5713">
        <f>MIS[[#This Row],[LTP]]*MIS[[#This Row],[OrderQuantity]]</f>
        <v>279090</v>
      </c>
      <c r="AG5713">
        <f>IF(MIS[[#This Row],[OrderSide]]="SELL",MIS[[#This Row],[VALUE]]-MIS[[#This Row],[LIVE_VALUE]],MIS[[#This Row],[LIVE_VALUE]]-MIS[[#This Row],[VALUE]])</f>
        <v>-8418.7500000012224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NIFTY2552225000PE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  <c r="AL5713" t="str">
        <f>MIS[[#This Row],[Broker]]</f>
        <v>JM</v>
      </c>
      <c r="AM5713" t="str">
        <f>MIS[[#This Row],[ClientID]]</f>
        <v>12314964</v>
      </c>
    </row>
    <row r="5714" spans="1:39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155.05000000000001</v>
      </c>
      <c r="AE5714">
        <f>MIS[[#This Row],[OrderAverageTradedPrice]]*MIS[[#This Row],[OrderQuantity]]</f>
        <v>45075</v>
      </c>
      <c r="AF5714">
        <f>MIS[[#This Row],[LTP]]*MIS[[#This Row],[OrderQuantity]]</f>
        <v>46515</v>
      </c>
      <c r="AG5714">
        <f>IF(MIS[[#This Row],[OrderSide]]="SELL",MIS[[#This Row],[VALUE]]-MIS[[#This Row],[LIVE_VALUE]],MIS[[#This Row],[LIVE_VALUE]]-MIS[[#This Row],[VALUE]])</f>
        <v>-1440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NIFTY2552225000PE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  <c r="AL5714" t="str">
        <f>MIS[[#This Row],[Broker]]</f>
        <v>JM</v>
      </c>
      <c r="AM5714" t="str">
        <f>MIS[[#This Row],[ClientID]]</f>
        <v>12314964</v>
      </c>
    </row>
    <row r="5715" spans="1:39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155.05000000000001</v>
      </c>
      <c r="AE5715">
        <f>MIS[[#This Row],[OrderAverageTradedPrice]]*MIS[[#This Row],[OrderQuantity]]</f>
        <v>56362.500000000007</v>
      </c>
      <c r="AF5715">
        <f>MIS[[#This Row],[LTP]]*MIS[[#This Row],[OrderQuantity]]</f>
        <v>58143.750000000007</v>
      </c>
      <c r="AG5715">
        <f>IF(MIS[[#This Row],[OrderSide]]="SELL",MIS[[#This Row],[VALUE]]-MIS[[#This Row],[LIVE_VALUE]],MIS[[#This Row],[LIVE_VALUE]]-MIS[[#This Row],[VALUE]])</f>
        <v>-1781.25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NIFTY2552225000PE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  <c r="AL5715" t="str">
        <f>MIS[[#This Row],[Broker]]</f>
        <v>MO</v>
      </c>
      <c r="AM5715" t="str">
        <f>MIS[[#This Row],[ClientID]]</f>
        <v>FINE1F02</v>
      </c>
    </row>
    <row r="5716" spans="1:39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155.05000000000001</v>
      </c>
      <c r="AE5716">
        <f>MIS[[#This Row],[OrderAverageTradedPrice]]*MIS[[#This Row],[OrderQuantity]]</f>
        <v>67635</v>
      </c>
      <c r="AF5716">
        <f>MIS[[#This Row],[LTP]]*MIS[[#This Row],[OrderQuantity]]</f>
        <v>69772.5</v>
      </c>
      <c r="AG5716">
        <f>IF(MIS[[#This Row],[OrderSide]]="SELL",MIS[[#This Row],[VALUE]]-MIS[[#This Row],[LIVE_VALUE]],MIS[[#This Row],[LIVE_VALUE]]-MIS[[#This Row],[VALUE]])</f>
        <v>-2137.5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NIFTY2552225000PE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  <c r="AL5716" t="str">
        <f>MIS[[#This Row],[Broker]]</f>
        <v>MO</v>
      </c>
      <c r="AM5716" t="str">
        <f>MIS[[#This Row],[ClientID]]</f>
        <v>OMDLAS1215</v>
      </c>
    </row>
    <row r="5717" spans="1:39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155.05000000000001</v>
      </c>
      <c r="AE5717">
        <f>MIS[[#This Row],[OrderAverageTradedPrice]]*MIS[[#This Row],[OrderQuantity]]</f>
        <v>11235</v>
      </c>
      <c r="AF5717">
        <f>MIS[[#This Row],[LTP]]*MIS[[#This Row],[OrderQuantity]]</f>
        <v>11628.75</v>
      </c>
      <c r="AG5717">
        <f>IF(MIS[[#This Row],[OrderSide]]="SELL",MIS[[#This Row],[VALUE]]-MIS[[#This Row],[LIVE_VALUE]],MIS[[#This Row],[LIVE_VALUE]]-MIS[[#This Row],[VALUE]])</f>
        <v>-393.75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NIFTY2552225000PE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  <c r="AL5717" t="str">
        <f>MIS[[#This Row],[Broker]]</f>
        <v>MO</v>
      </c>
      <c r="AM5717" t="str">
        <f>MIS[[#This Row],[ClientID]]</f>
        <v>OMDLAS1234</v>
      </c>
    </row>
    <row r="5718" spans="1:39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155.05000000000001</v>
      </c>
      <c r="AE5718">
        <f>MIS[[#This Row],[OrderAverageTradedPrice]]*MIS[[#This Row],[OrderQuantity]]</f>
        <v>112710</v>
      </c>
      <c r="AF5718">
        <f>MIS[[#This Row],[LTP]]*MIS[[#This Row],[OrderQuantity]]</f>
        <v>116287.50000000001</v>
      </c>
      <c r="AG5718">
        <f>IF(MIS[[#This Row],[OrderSide]]="SELL",MIS[[#This Row],[VALUE]]-MIS[[#This Row],[LIVE_VALUE]],MIS[[#This Row],[LIVE_VALUE]]-MIS[[#This Row],[VALUE]])</f>
        <v>-3577.5000000000146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NIFTY2552225000PE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  <c r="AL5718" t="str">
        <f>MIS[[#This Row],[Broker]]</f>
        <v>MO</v>
      </c>
      <c r="AM5718" t="str">
        <f>MIS[[#This Row],[ClientID]]</f>
        <v>SHSS083</v>
      </c>
    </row>
    <row r="5719" spans="1:39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155.05000000000001</v>
      </c>
      <c r="AE5719">
        <f>MIS[[#This Row],[OrderAverageTradedPrice]]*MIS[[#This Row],[OrderQuantity]]</f>
        <v>190769.9999999991</v>
      </c>
      <c r="AF5719">
        <f>MIS[[#This Row],[LTP]]*MIS[[#This Row],[OrderQuantity]]</f>
        <v>197688.75</v>
      </c>
      <c r="AG5719">
        <f>IF(MIS[[#This Row],[OrderSide]]="SELL",MIS[[#This Row],[VALUE]]-MIS[[#This Row],[LIVE_VALUE]],MIS[[#This Row],[LIVE_VALUE]]-MIS[[#This Row],[VALUE]])</f>
        <v>-6918.7500000009022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NIFTY2552225000PE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  <c r="AL5719" t="str">
        <f>MIS[[#This Row],[Broker]]</f>
        <v>XTS</v>
      </c>
      <c r="AM5719" t="str">
        <f>MIS[[#This Row],[ClientID]]</f>
        <v>FIXAKE0000</v>
      </c>
    </row>
    <row r="5720" spans="1:39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155.05000000000001</v>
      </c>
      <c r="AE5720">
        <f>MIS[[#This Row],[OrderAverageTradedPrice]]*MIS[[#This Row],[OrderQuantity]]</f>
        <v>33828.75</v>
      </c>
      <c r="AF5720">
        <f>MIS[[#This Row],[LTP]]*MIS[[#This Row],[OrderQuantity]]</f>
        <v>34886.25</v>
      </c>
      <c r="AG5720">
        <f>IF(MIS[[#This Row],[OrderSide]]="SELL",MIS[[#This Row],[VALUE]]-MIS[[#This Row],[LIVE_VALUE]],MIS[[#This Row],[LIVE_VALUE]]-MIS[[#This Row],[VALUE]])</f>
        <v>-1057.5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NIFTY2552225000PE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  <c r="AL5720" t="str">
        <f>MIS[[#This Row],[Broker]]</f>
        <v>AR</v>
      </c>
      <c r="AM5720" t="str">
        <f>MIS[[#This Row],[ClientID]]</f>
        <v>GKOHNA327</v>
      </c>
    </row>
    <row r="5721" spans="1:39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155.05000000000001</v>
      </c>
      <c r="AE5721">
        <f>MIS[[#This Row],[OrderAverageTradedPrice]]*MIS[[#This Row],[OrderQuantity]]</f>
        <v>22458.75</v>
      </c>
      <c r="AF5721">
        <f>MIS[[#This Row],[LTP]]*MIS[[#This Row],[OrderQuantity]]</f>
        <v>23257.5</v>
      </c>
      <c r="AG5721">
        <f>IF(MIS[[#This Row],[OrderSide]]="SELL",MIS[[#This Row],[VALUE]]-MIS[[#This Row],[LIVE_VALUE]],MIS[[#This Row],[LIVE_VALUE]]-MIS[[#This Row],[VALUE]])</f>
        <v>-798.75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NIFTY2552225000PE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  <c r="AL5721" t="str">
        <f>MIS[[#This Row],[Broker]]</f>
        <v>IIFL</v>
      </c>
      <c r="AM5721" t="str">
        <f>MIS[[#This Row],[ClientID]]</f>
        <v>FINE1P01</v>
      </c>
    </row>
    <row r="5722" spans="1:39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155.05000000000001</v>
      </c>
      <c r="AE5722">
        <f>MIS[[#This Row],[OrderAverageTradedPrice]]*MIS[[#This Row],[OrderQuantity]]</f>
        <v>22500</v>
      </c>
      <c r="AF5722">
        <f>MIS[[#This Row],[LTP]]*MIS[[#This Row],[OrderQuantity]]</f>
        <v>23257.5</v>
      </c>
      <c r="AG5722">
        <f>IF(MIS[[#This Row],[OrderSide]]="SELL",MIS[[#This Row],[VALUE]]-MIS[[#This Row],[LIVE_VALUE]],MIS[[#This Row],[LIVE_VALUE]]-MIS[[#This Row],[VALUE]])</f>
        <v>-757.5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NIFTY2552225000PE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  <c r="AL5722" t="str">
        <f>MIS[[#This Row],[Broker]]</f>
        <v>JM</v>
      </c>
      <c r="AM5722" t="str">
        <f>MIS[[#This Row],[ClientID]]</f>
        <v>12314604</v>
      </c>
    </row>
    <row r="5723" spans="1:39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155.05000000000001</v>
      </c>
      <c r="AE5723">
        <f>MIS[[#This Row],[OrderAverageTradedPrice]]*MIS[[#This Row],[OrderQuantity]]</f>
        <v>22500</v>
      </c>
      <c r="AF5723">
        <f>MIS[[#This Row],[LTP]]*MIS[[#This Row],[OrderQuantity]]</f>
        <v>23257.5</v>
      </c>
      <c r="AG5723">
        <f>IF(MIS[[#This Row],[OrderSide]]="SELL",MIS[[#This Row],[VALUE]]-MIS[[#This Row],[LIVE_VALUE]],MIS[[#This Row],[LIVE_VALUE]]-MIS[[#This Row],[VALUE]])</f>
        <v>-757.5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NIFTY2552225000PE</v>
      </c>
      <c r="AJ5723" t="str">
        <f>IF(RIGHT(MIS[[#This Row],[Main/Hedge]],4)="MAIN","MAIN","HEDGE")</f>
        <v>MAIN</v>
      </c>
      <c r="AK5723" t="str" cm="1">
        <f t="array" ref="AK5723">_xlfn._xlws.FILTER(Table4[Column1],ISNUMBER(SEARCH(Table4[Column1],MIS[[#This Row],[OrderUniqueIdentifier]])),"")</f>
        <v>VWAP</v>
      </c>
      <c r="AL5723" t="str">
        <f>MIS[[#This Row],[Broker]]</f>
        <v>JM</v>
      </c>
      <c r="AM5723" t="str">
        <f>MIS[[#This Row],[ClientID]]</f>
        <v>12314883</v>
      </c>
    </row>
    <row r="5724" spans="1:39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155.05000000000001</v>
      </c>
      <c r="AE5724">
        <f>MIS[[#This Row],[OrderAverageTradedPrice]]*MIS[[#This Row],[OrderQuantity]]</f>
        <v>90240</v>
      </c>
      <c r="AF5724">
        <f>MIS[[#This Row],[LTP]]*MIS[[#This Row],[OrderQuantity]]</f>
        <v>93030</v>
      </c>
      <c r="AG5724">
        <f>IF(MIS[[#This Row],[OrderSide]]="SELL",MIS[[#This Row],[VALUE]]-MIS[[#This Row],[LIVE_VALUE]],MIS[[#This Row],[LIVE_VALUE]]-MIS[[#This Row],[VALUE]])</f>
        <v>-2790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NIFTY2552225000PE</v>
      </c>
      <c r="AJ5724" t="str">
        <f>IF(RIGHT(MIS[[#This Row],[Main/Hedge]],4)="MAIN","MAIN","HEDGE")</f>
        <v>MAIN</v>
      </c>
      <c r="AK5724" t="str" cm="1">
        <f t="array" ref="AK5724">_xlfn._xlws.FILTER(Table4[Column1],ISNUMBER(SEARCH(Table4[Column1],MIS[[#This Row],[OrderUniqueIdentifier]])),"")</f>
        <v>VWAP</v>
      </c>
      <c r="AL5724" t="str">
        <f>MIS[[#This Row],[Broker]]</f>
        <v>JM</v>
      </c>
      <c r="AM5724" t="str">
        <f>MIS[[#This Row],[ClientID]]</f>
        <v>12314927</v>
      </c>
    </row>
    <row r="5725" spans="1:39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155.05000000000001</v>
      </c>
      <c r="AE5725">
        <f>MIS[[#This Row],[OrderAverageTradedPrice]]*MIS[[#This Row],[OrderQuantity]]</f>
        <v>22537.5</v>
      </c>
      <c r="AF5725">
        <f>MIS[[#This Row],[LTP]]*MIS[[#This Row],[OrderQuantity]]</f>
        <v>23257.5</v>
      </c>
      <c r="AG5725">
        <f>IF(MIS[[#This Row],[OrderSide]]="SELL",MIS[[#This Row],[VALUE]]-MIS[[#This Row],[LIVE_VALUE]],MIS[[#This Row],[LIVE_VALUE]]-MIS[[#This Row],[VALUE]])</f>
        <v>-720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NIFTY2552225000PE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  <c r="AL5725" t="str">
        <f>MIS[[#This Row],[Broker]]</f>
        <v>MO</v>
      </c>
      <c r="AM5725" t="str">
        <f>MIS[[#This Row],[ClientID]]</f>
        <v>OMDLAS1220</v>
      </c>
    </row>
    <row r="5726" spans="1:39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155.05000000000001</v>
      </c>
      <c r="AE5726">
        <f>MIS[[#This Row],[OrderAverageTradedPrice]]*MIS[[#This Row],[OrderQuantity]]</f>
        <v>22530</v>
      </c>
      <c r="AF5726">
        <f>MIS[[#This Row],[LTP]]*MIS[[#This Row],[OrderQuantity]]</f>
        <v>23257.5</v>
      </c>
      <c r="AG5726">
        <f>IF(MIS[[#This Row],[OrderSide]]="SELL",MIS[[#This Row],[VALUE]]-MIS[[#This Row],[LIVE_VALUE]],MIS[[#This Row],[LIVE_VALUE]]-MIS[[#This Row],[VALUE]])</f>
        <v>-727.5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NIFTY2552225000PE</v>
      </c>
      <c r="AJ5726" t="str">
        <f>IF(RIGHT(MIS[[#This Row],[Main/Hedge]],4)="MAIN","MAIN","HEDGE")</f>
        <v>MAIN</v>
      </c>
      <c r="AK5726" t="str" cm="1">
        <f t="array" ref="AK5726">_xlfn._xlws.FILTER(Table4[Column1],ISNUMBER(SEARCH(Table4[Column1],MIS[[#This Row],[OrderUniqueIdentifier]])),"")</f>
        <v>VWAP</v>
      </c>
      <c r="AL5726" t="str">
        <f>MIS[[#This Row],[Broker]]</f>
        <v>MO</v>
      </c>
      <c r="AM5726" t="str">
        <f>MIS[[#This Row],[ClientID]]</f>
        <v>OMDLAS1223</v>
      </c>
    </row>
    <row r="5727" spans="1:39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155.05000000000001</v>
      </c>
      <c r="AE5727">
        <f>MIS[[#This Row],[OrderAverageTradedPrice]]*MIS[[#This Row],[OrderQuantity]]</f>
        <v>22560</v>
      </c>
      <c r="AF5727">
        <f>MIS[[#This Row],[LTP]]*MIS[[#This Row],[OrderQuantity]]</f>
        <v>23257.5</v>
      </c>
      <c r="AG5727">
        <f>IF(MIS[[#This Row],[OrderSide]]="SELL",MIS[[#This Row],[VALUE]]-MIS[[#This Row],[LIVE_VALUE]],MIS[[#This Row],[LIVE_VALUE]]-MIS[[#This Row],[VALUE]])</f>
        <v>-697.5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NIFTY2552225000PE</v>
      </c>
      <c r="AJ5727" t="str">
        <f>IF(RIGHT(MIS[[#This Row],[Main/Hedge]],4)="MAIN","MAIN","HEDGE")</f>
        <v>MAIN</v>
      </c>
      <c r="AK5727" t="str" cm="1">
        <f t="array" ref="AK5727">_xlfn._xlws.FILTER(Table4[Column1],ISNUMBER(SEARCH(Table4[Column1],MIS[[#This Row],[OrderUniqueIdentifier]])),"")</f>
        <v>VWAP</v>
      </c>
      <c r="AL5727" t="str">
        <f>MIS[[#This Row],[Broker]]</f>
        <v>MO</v>
      </c>
      <c r="AM5727" t="str">
        <f>MIS[[#This Row],[ClientID]]</f>
        <v>OMDLAS1230</v>
      </c>
    </row>
    <row r="5728" spans="1:39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155.05000000000001</v>
      </c>
      <c r="AE5728">
        <f>MIS[[#This Row],[OrderAverageTradedPrice]]*MIS[[#This Row],[OrderQuantity]]</f>
        <v>11276.25</v>
      </c>
      <c r="AF5728">
        <f>MIS[[#This Row],[LTP]]*MIS[[#This Row],[OrderQuantity]]</f>
        <v>11628.75</v>
      </c>
      <c r="AG5728">
        <f>IF(MIS[[#This Row],[OrderSide]]="SELL",MIS[[#This Row],[VALUE]]-MIS[[#This Row],[LIVE_VALUE]],MIS[[#This Row],[LIVE_VALUE]]-MIS[[#This Row],[VALUE]])</f>
        <v>-352.5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NIFTY2552225000PE</v>
      </c>
      <c r="AJ5728" t="str">
        <f>IF(RIGHT(MIS[[#This Row],[Main/Hedge]],4)="MAIN","MAIN","HEDGE")</f>
        <v>MAIN</v>
      </c>
      <c r="AK5728" t="str" cm="1">
        <f t="array" ref="AK5728">_xlfn._xlws.FILTER(Table4[Column1],ISNUMBER(SEARCH(Table4[Column1],MIS[[#This Row],[OrderUniqueIdentifier]])),"")</f>
        <v>VWAP</v>
      </c>
      <c r="AL5728" t="str">
        <f>MIS[[#This Row],[Broker]]</f>
        <v>MO</v>
      </c>
      <c r="AM5728" t="str">
        <f>MIS[[#This Row],[ClientID]]</f>
        <v>OMDLAS1231</v>
      </c>
    </row>
    <row r="5729" spans="1:39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155.05000000000001</v>
      </c>
      <c r="AE5729">
        <f>MIS[[#This Row],[OrderAverageTradedPrice]]*MIS[[#This Row],[OrderQuantity]]</f>
        <v>33727.5</v>
      </c>
      <c r="AF5729">
        <f>MIS[[#This Row],[LTP]]*MIS[[#This Row],[OrderQuantity]]</f>
        <v>34886.25</v>
      </c>
      <c r="AG5729">
        <f>IF(MIS[[#This Row],[OrderSide]]="SELL",MIS[[#This Row],[VALUE]]-MIS[[#This Row],[LIVE_VALUE]],MIS[[#This Row],[LIVE_VALUE]]-MIS[[#This Row],[VALUE]])</f>
        <v>-1158.75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NIFTY2552225000PE</v>
      </c>
      <c r="AJ5729" t="str">
        <f>IF(RIGHT(MIS[[#This Row],[Main/Hedge]],4)="MAIN","MAIN","HEDGE")</f>
        <v>MAIN</v>
      </c>
      <c r="AK5729" t="str" cm="1">
        <f t="array" ref="AK5729">_xlfn._xlws.FILTER(Table4[Column1],ISNUMBER(SEARCH(Table4[Column1],MIS[[#This Row],[OrderUniqueIdentifier]])),"")</f>
        <v>VWAP</v>
      </c>
      <c r="AL5729" t="str">
        <f>MIS[[#This Row],[Broker]]</f>
        <v>JM</v>
      </c>
      <c r="AM5729" t="str">
        <f>MIS[[#This Row],[ClientID]]</f>
        <v>12314417</v>
      </c>
    </row>
    <row r="5730" spans="1:39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155.05000000000001</v>
      </c>
      <c r="AE5730">
        <f>MIS[[#This Row],[OrderAverageTradedPrice]]*MIS[[#This Row],[OrderQuantity]]</f>
        <v>22485</v>
      </c>
      <c r="AF5730">
        <f>MIS[[#This Row],[LTP]]*MIS[[#This Row],[OrderQuantity]]</f>
        <v>23257.5</v>
      </c>
      <c r="AG5730">
        <f>IF(MIS[[#This Row],[OrderSide]]="SELL",MIS[[#This Row],[VALUE]]-MIS[[#This Row],[LIVE_VALUE]],MIS[[#This Row],[LIVE_VALUE]]-MIS[[#This Row],[VALUE]])</f>
        <v>-772.5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NIFTY2552225000PE</v>
      </c>
      <c r="AJ5730" t="str">
        <f>IF(RIGHT(MIS[[#This Row],[Main/Hedge]],4)="MAIN","MAIN","HEDGE")</f>
        <v>MAIN</v>
      </c>
      <c r="AK5730" t="str" cm="1">
        <f t="array" ref="AK5730">_xlfn._xlws.FILTER(Table4[Column1],ISNUMBER(SEARCH(Table4[Column1],MIS[[#This Row],[OrderUniqueIdentifier]])),"")</f>
        <v>VWAP</v>
      </c>
      <c r="AL5730" t="str">
        <f>MIS[[#This Row],[Broker]]</f>
        <v>JM</v>
      </c>
      <c r="AM5730" t="str">
        <f>MIS[[#This Row],[ClientID]]</f>
        <v>12314523</v>
      </c>
    </row>
    <row r="5731" spans="1:39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155.05000000000001</v>
      </c>
      <c r="AE5731">
        <f>MIS[[#This Row],[OrderAverageTradedPrice]]*MIS[[#This Row],[OrderQuantity]]</f>
        <v>33750</v>
      </c>
      <c r="AF5731">
        <f>MIS[[#This Row],[LTP]]*MIS[[#This Row],[OrderQuantity]]</f>
        <v>34886.25</v>
      </c>
      <c r="AG5731">
        <f>IF(MIS[[#This Row],[OrderSide]]="SELL",MIS[[#This Row],[VALUE]]-MIS[[#This Row],[LIVE_VALUE]],MIS[[#This Row],[LIVE_VALUE]]-MIS[[#This Row],[VALUE]])</f>
        <v>-1136.25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NIFTY2552225000PE</v>
      </c>
      <c r="AJ5731" t="str">
        <f>IF(RIGHT(MIS[[#This Row],[Main/Hedge]],4)="MAIN","MAIN","HEDGE")</f>
        <v>MAIN</v>
      </c>
      <c r="AK5731" t="str" cm="1">
        <f t="array" ref="AK5731">_xlfn._xlws.FILTER(Table4[Column1],ISNUMBER(SEARCH(Table4[Column1],MIS[[#This Row],[OrderUniqueIdentifier]])),"")</f>
        <v>VWAP</v>
      </c>
      <c r="AL5731" t="str">
        <f>MIS[[#This Row],[Broker]]</f>
        <v>JM</v>
      </c>
      <c r="AM5731" t="str">
        <f>MIS[[#This Row],[ClientID]]</f>
        <v>12314576</v>
      </c>
    </row>
    <row r="5732" spans="1:39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168.75</v>
      </c>
      <c r="AE5732">
        <f>MIS[[#This Row],[OrderAverageTradedPrice]]*MIS[[#This Row],[OrderQuantity]]</f>
        <v>43548.75</v>
      </c>
      <c r="AF5732">
        <f>MIS[[#This Row],[LTP]]*MIS[[#This Row],[OrderQuantity]]</f>
        <v>37968.75</v>
      </c>
      <c r="AG5732">
        <f>IF(MIS[[#This Row],[OrderSide]]="SELL",MIS[[#This Row],[VALUE]]-MIS[[#This Row],[LIVE_VALUE]],MIS[[#This Row],[LIVE_VALUE]]-MIS[[#This Row],[VALUE]])</f>
        <v>-5580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NIFTY2552225000CE</v>
      </c>
      <c r="AJ5732" t="str">
        <f>IF(RIGHT(MIS[[#This Row],[Main/Hedge]],4)="MAIN","MAIN","HEDGE")</f>
        <v>MAIN</v>
      </c>
      <c r="AK5732" t="str" cm="1">
        <f t="array" ref="AK5732">_xlfn._xlws.FILTER(Table4[Column1],ISNUMBER(SEARCH(Table4[Column1],MIS[[#This Row],[OrderUniqueIdentifier]])),"")</f>
        <v>VWAP</v>
      </c>
      <c r="AL5732" t="str">
        <f>MIS[[#This Row],[Broker]]</f>
        <v>AR</v>
      </c>
      <c r="AM5732" t="str">
        <f>MIS[[#This Row],[ClientID]]</f>
        <v>GDL1R112</v>
      </c>
    </row>
    <row r="5733" spans="1:39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168.75</v>
      </c>
      <c r="AE5733">
        <f>MIS[[#This Row],[OrderAverageTradedPrice]]*MIS[[#This Row],[OrderQuantity]]</f>
        <v>43650</v>
      </c>
      <c r="AF5733">
        <f>MIS[[#This Row],[LTP]]*MIS[[#This Row],[OrderQuantity]]</f>
        <v>37968.75</v>
      </c>
      <c r="AG5733">
        <f>IF(MIS[[#This Row],[OrderSide]]="SELL",MIS[[#This Row],[VALUE]]-MIS[[#This Row],[LIVE_VALUE]],MIS[[#This Row],[LIVE_VALUE]]-MIS[[#This Row],[VALUE]])</f>
        <v>-5681.25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NIFTY2552225000CE</v>
      </c>
      <c r="AJ5733" t="str">
        <f>IF(RIGHT(MIS[[#This Row],[Main/Hedge]],4)="MAIN","MAIN","HEDGE")</f>
        <v>MAIN</v>
      </c>
      <c r="AK5733" t="str" cm="1">
        <f t="array" ref="AK5733">_xlfn._xlws.FILTER(Table4[Column1],ISNUMBER(SEARCH(Table4[Column1],MIS[[#This Row],[OrderUniqueIdentifier]])),"")</f>
        <v>VWAP</v>
      </c>
      <c r="AL5733" t="str">
        <f>MIS[[#This Row],[Broker]]</f>
        <v>AR</v>
      </c>
      <c r="AM5733" t="str">
        <f>MIS[[#This Row],[ClientID]]</f>
        <v>GDLC2R124</v>
      </c>
    </row>
    <row r="5734" spans="1:39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168.75</v>
      </c>
      <c r="AE5734">
        <f>MIS[[#This Row],[OrderAverageTradedPrice]]*MIS[[#This Row],[OrderQuantity]]</f>
        <v>129600</v>
      </c>
      <c r="AF5734">
        <f>MIS[[#This Row],[LTP]]*MIS[[#This Row],[OrderQuantity]]</f>
        <v>113906.25</v>
      </c>
      <c r="AG5734">
        <f>IF(MIS[[#This Row],[OrderSide]]="SELL",MIS[[#This Row],[VALUE]]-MIS[[#This Row],[LIVE_VALUE]],MIS[[#This Row],[LIVE_VALUE]]-MIS[[#This Row],[VALUE]])</f>
        <v>-15693.75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NIFTY2552225000CE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  <c r="AL5734" t="str">
        <f>MIS[[#This Row],[Broker]]</f>
        <v>AR</v>
      </c>
      <c r="AM5734" t="str">
        <f>MIS[[#This Row],[ClientID]]</f>
        <v>GDLP1S332</v>
      </c>
    </row>
    <row r="5735" spans="1:39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168.75</v>
      </c>
      <c r="AE5735">
        <f>MIS[[#This Row],[OrderAverageTradedPrice]]*MIS[[#This Row],[OrderQuantity]]</f>
        <v>202072.5</v>
      </c>
      <c r="AF5735">
        <f>MIS[[#This Row],[LTP]]*MIS[[#This Row],[OrderQuantity]]</f>
        <v>177187.5</v>
      </c>
      <c r="AG5735">
        <f>IF(MIS[[#This Row],[OrderSide]]="SELL",MIS[[#This Row],[VALUE]]-MIS[[#This Row],[LIVE_VALUE]],MIS[[#This Row],[LIVE_VALUE]]-MIS[[#This Row],[VALUE]])</f>
        <v>-24885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NIFTY2552225000CE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  <c r="AL5735" t="str">
        <f>MIS[[#This Row],[Broker]]</f>
        <v>AR</v>
      </c>
      <c r="AM5735" t="str">
        <f>MIS[[#This Row],[ClientID]]</f>
        <v>GKOHN3R110</v>
      </c>
    </row>
    <row r="5736" spans="1:39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168.75</v>
      </c>
      <c r="AE5736">
        <f>MIS[[#This Row],[OrderAverageTradedPrice]]*MIS[[#This Row],[OrderQuantity]]</f>
        <v>43740</v>
      </c>
      <c r="AF5736">
        <f>MIS[[#This Row],[LTP]]*MIS[[#This Row],[OrderQuantity]]</f>
        <v>37968.75</v>
      </c>
      <c r="AG5736">
        <f>IF(MIS[[#This Row],[OrderSide]]="SELL",MIS[[#This Row],[VALUE]]-MIS[[#This Row],[LIVE_VALUE]],MIS[[#This Row],[LIVE_VALUE]]-MIS[[#This Row],[VALUE]])</f>
        <v>-5771.25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NIFTY2552225000CE</v>
      </c>
      <c r="AJ5736" t="str">
        <f>IF(RIGHT(MIS[[#This Row],[Main/Hedge]],4)="MAIN","MAIN","HEDGE")</f>
        <v>MAIN</v>
      </c>
      <c r="AK5736" t="str" cm="1">
        <f t="array" ref="AK5736">_xlfn._xlws.FILTER(Table4[Column1],ISNUMBER(SEARCH(Table4[Column1],MIS[[#This Row],[OrderUniqueIdentifier]])),"")</f>
        <v>VWAP</v>
      </c>
      <c r="AL5736" t="str">
        <f>MIS[[#This Row],[Broker]]</f>
        <v>AR</v>
      </c>
      <c r="AM5736" t="str">
        <f>MIS[[#This Row],[ClientID]]</f>
        <v>GKOHNA327</v>
      </c>
    </row>
    <row r="5737" spans="1:39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168.75</v>
      </c>
      <c r="AE5737">
        <f>MIS[[#This Row],[OrderAverageTradedPrice]]*MIS[[#This Row],[OrderQuantity]]</f>
        <v>86666.249999999694</v>
      </c>
      <c r="AF5737">
        <f>MIS[[#This Row],[LTP]]*MIS[[#This Row],[OrderQuantity]]</f>
        <v>75937.5</v>
      </c>
      <c r="AG5737">
        <f>IF(MIS[[#This Row],[OrderSide]]="SELL",MIS[[#This Row],[VALUE]]-MIS[[#This Row],[LIVE_VALUE]],MIS[[#This Row],[LIVE_VALUE]]-MIS[[#This Row],[VALUE]])</f>
        <v>-10728.749999999694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NIFTY2552225000CE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  <c r="AL5737" t="str">
        <f>MIS[[#This Row],[Broker]]</f>
        <v>AR</v>
      </c>
      <c r="AM5737" t="str">
        <f>MIS[[#This Row],[ClientID]]</f>
        <v>GKOHNS211</v>
      </c>
    </row>
    <row r="5738" spans="1:39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168.75</v>
      </c>
      <c r="AE5738">
        <f>MIS[[#This Row],[OrderAverageTradedPrice]]*MIS[[#This Row],[OrderQuantity]]</f>
        <v>43650</v>
      </c>
      <c r="AF5738">
        <f>MIS[[#This Row],[LTP]]*MIS[[#This Row],[OrderQuantity]]</f>
        <v>37968.75</v>
      </c>
      <c r="AG5738">
        <f>IF(MIS[[#This Row],[OrderSide]]="SELL",MIS[[#This Row],[VALUE]]-MIS[[#This Row],[LIVE_VALUE]],MIS[[#This Row],[LIVE_VALUE]]-MIS[[#This Row],[VALUE]])</f>
        <v>-5681.25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NIFTY2552225000CE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  <c r="AL5738" t="str">
        <f>MIS[[#This Row],[Broker]]</f>
        <v>AR</v>
      </c>
      <c r="AM5738" t="str">
        <f>MIS[[#This Row],[ClientID]]</f>
        <v>HOT133</v>
      </c>
    </row>
    <row r="5739" spans="1:39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168.75</v>
      </c>
      <c r="AE5739">
        <f>MIS[[#This Row],[OrderAverageTradedPrice]]*MIS[[#This Row],[OrderQuantity]]</f>
        <v>29032.5</v>
      </c>
      <c r="AF5739">
        <f>MIS[[#This Row],[LTP]]*MIS[[#This Row],[OrderQuantity]]</f>
        <v>25312.5</v>
      </c>
      <c r="AG5739">
        <f>IF(MIS[[#This Row],[OrderSide]]="SELL",MIS[[#This Row],[VALUE]]-MIS[[#This Row],[LIVE_VALUE]],MIS[[#This Row],[LIVE_VALUE]]-MIS[[#This Row],[VALUE]])</f>
        <v>-3720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NIFTY2552225000CE</v>
      </c>
      <c r="AJ5739" t="str">
        <f>IF(RIGHT(MIS[[#This Row],[Main/Hedge]],4)="MAIN","MAIN","HEDGE")</f>
        <v>MAIN</v>
      </c>
      <c r="AK5739" t="str" cm="1">
        <f t="array" ref="AK5739">_xlfn._xlws.FILTER(Table4[Column1],ISNUMBER(SEARCH(Table4[Column1],MIS[[#This Row],[OrderUniqueIdentifier]])),"")</f>
        <v>VWAP</v>
      </c>
      <c r="AL5739" t="str">
        <f>MIS[[#This Row],[Broker]]</f>
        <v>AR</v>
      </c>
      <c r="AM5739" t="str">
        <f>MIS[[#This Row],[ClientID]]</f>
        <v>HYD5K129</v>
      </c>
    </row>
    <row r="5740" spans="1:39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168.75</v>
      </c>
      <c r="AE5740">
        <f>MIS[[#This Row],[OrderAverageTradedPrice]]*MIS[[#This Row],[OrderQuantity]]</f>
        <v>43537.5</v>
      </c>
      <c r="AF5740">
        <f>MIS[[#This Row],[LTP]]*MIS[[#This Row],[OrderQuantity]]</f>
        <v>37968.75</v>
      </c>
      <c r="AG5740">
        <f>IF(MIS[[#This Row],[OrderSide]]="SELL",MIS[[#This Row],[VALUE]]-MIS[[#This Row],[LIVE_VALUE]],MIS[[#This Row],[LIVE_VALUE]]-MIS[[#This Row],[VALUE]])</f>
        <v>-5568.75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NIFTY2552225000CE</v>
      </c>
      <c r="AJ5740" t="str">
        <f>IF(RIGHT(MIS[[#This Row],[Main/Hedge]],4)="MAIN","MAIN","HEDGE")</f>
        <v>MAIN</v>
      </c>
      <c r="AK5740" t="str" cm="1">
        <f t="array" ref="AK5740">_xlfn._xlws.FILTER(Table4[Column1],ISNUMBER(SEARCH(Table4[Column1],MIS[[#This Row],[OrderUniqueIdentifier]])),"")</f>
        <v>VWAP</v>
      </c>
      <c r="AL5740" t="str">
        <f>MIS[[#This Row],[Broker]]</f>
        <v>AR</v>
      </c>
      <c r="AM5740" t="str">
        <f>MIS[[#This Row],[ClientID]]</f>
        <v>JPA1043</v>
      </c>
    </row>
    <row r="5741" spans="1:39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168.75</v>
      </c>
      <c r="AE5741">
        <f>MIS[[#This Row],[OrderAverageTradedPrice]]*MIS[[#This Row],[OrderQuantity]]</f>
        <v>57885</v>
      </c>
      <c r="AF5741">
        <f>MIS[[#This Row],[LTP]]*MIS[[#This Row],[OrderQuantity]]</f>
        <v>50625</v>
      </c>
      <c r="AG5741">
        <f>IF(MIS[[#This Row],[OrderSide]]="SELL",MIS[[#This Row],[VALUE]]-MIS[[#This Row],[LIVE_VALUE]],MIS[[#This Row],[LIVE_VALUE]]-MIS[[#This Row],[VALUE]])</f>
        <v>-7260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NIFTY2552225000CE</v>
      </c>
      <c r="AJ5741" t="str">
        <f>IF(RIGHT(MIS[[#This Row],[Main/Hedge]],4)="MAIN","MAIN","HEDGE")</f>
        <v>MAIN</v>
      </c>
      <c r="AK5741" t="str" cm="1">
        <f t="array" ref="AK5741">_xlfn._xlws.FILTER(Table4[Column1],ISNUMBER(SEARCH(Table4[Column1],MIS[[#This Row],[OrderUniqueIdentifier]])),"")</f>
        <v>VWAP</v>
      </c>
      <c r="AL5741" t="str">
        <f>MIS[[#This Row],[Broker]]</f>
        <v>AR</v>
      </c>
      <c r="AM5741" t="str">
        <f>MIS[[#This Row],[ClientID]]</f>
        <v>JPF1A119</v>
      </c>
    </row>
    <row r="5742" spans="1:39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168.75</v>
      </c>
      <c r="AE5742">
        <f>MIS[[#This Row],[OrderAverageTradedPrice]]*MIS[[#This Row],[OrderQuantity]]</f>
        <v>14400</v>
      </c>
      <c r="AF5742">
        <f>MIS[[#This Row],[LTP]]*MIS[[#This Row],[OrderQuantity]]</f>
        <v>12656.25</v>
      </c>
      <c r="AG5742">
        <f>IF(MIS[[#This Row],[OrderSide]]="SELL",MIS[[#This Row],[VALUE]]-MIS[[#This Row],[LIVE_VALUE]],MIS[[#This Row],[LIVE_VALUE]]-MIS[[#This Row],[VALUE]])</f>
        <v>-1743.75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NIFTY2552225000CE</v>
      </c>
      <c r="AJ5742" t="str">
        <f>IF(RIGHT(MIS[[#This Row],[Main/Hedge]],4)="MAIN","MAIN","HEDGE")</f>
        <v>MAIN</v>
      </c>
      <c r="AK5742" t="str" cm="1">
        <f t="array" ref="AK5742">_xlfn._xlws.FILTER(Table4[Column1],ISNUMBER(SEARCH(Table4[Column1],MIS[[#This Row],[OrderUniqueIdentifier]])),"")</f>
        <v>VWAP</v>
      </c>
      <c r="AL5742" t="str">
        <f>MIS[[#This Row],[Broker]]</f>
        <v>AR</v>
      </c>
      <c r="AM5742" t="str">
        <f>MIS[[#This Row],[ClientID]]</f>
        <v>JPF1A122</v>
      </c>
    </row>
    <row r="5743" spans="1:39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168.75</v>
      </c>
      <c r="AE5743">
        <f>MIS[[#This Row],[OrderAverageTradedPrice]]*MIS[[#This Row],[OrderQuantity]]</f>
        <v>57900</v>
      </c>
      <c r="AF5743">
        <f>MIS[[#This Row],[LTP]]*MIS[[#This Row],[OrderQuantity]]</f>
        <v>50625</v>
      </c>
      <c r="AG5743">
        <f>IF(MIS[[#This Row],[OrderSide]]="SELL",MIS[[#This Row],[VALUE]]-MIS[[#This Row],[LIVE_VALUE]],MIS[[#This Row],[LIVE_VALUE]]-MIS[[#This Row],[VALUE]])</f>
        <v>-7275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NIFTY2552225000CE</v>
      </c>
      <c r="AJ5743" t="str">
        <f>IF(RIGHT(MIS[[#This Row],[Main/Hedge]],4)="MAIN","MAIN","HEDGE")</f>
        <v>MAIN</v>
      </c>
      <c r="AK5743" t="str" cm="1">
        <f t="array" ref="AK5743">_xlfn._xlws.FILTER(Table4[Column1],ISNUMBER(SEARCH(Table4[Column1],MIS[[#This Row],[OrderUniqueIdentifier]])),"")</f>
        <v>VWAP</v>
      </c>
      <c r="AL5743" t="str">
        <f>MIS[[#This Row],[Broker]]</f>
        <v>AR</v>
      </c>
      <c r="AM5743" t="str">
        <f>MIS[[#This Row],[ClientID]]</f>
        <v>JPF1A187</v>
      </c>
    </row>
    <row r="5744" spans="1:39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168.75</v>
      </c>
      <c r="AE5744">
        <f>MIS[[#This Row],[OrderAverageTradedPrice]]*MIS[[#This Row],[OrderQuantity]]</f>
        <v>14475</v>
      </c>
      <c r="AF5744">
        <f>MIS[[#This Row],[LTP]]*MIS[[#This Row],[OrderQuantity]]</f>
        <v>12656.25</v>
      </c>
      <c r="AG5744">
        <f>IF(MIS[[#This Row],[OrderSide]]="SELL",MIS[[#This Row],[VALUE]]-MIS[[#This Row],[LIVE_VALUE]],MIS[[#This Row],[LIVE_VALUE]]-MIS[[#This Row],[VALUE]])</f>
        <v>-1818.75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NIFTY2552225000CE</v>
      </c>
      <c r="AJ5744" t="str">
        <f>IF(RIGHT(MIS[[#This Row],[Main/Hedge]],4)="MAIN","MAIN","HEDGE")</f>
        <v>MAIN</v>
      </c>
      <c r="AK5744" t="str" cm="1">
        <f t="array" ref="AK5744">_xlfn._xlws.FILTER(Table4[Column1],ISNUMBER(SEARCH(Table4[Column1],MIS[[#This Row],[OrderUniqueIdentifier]])),"")</f>
        <v>VWAP</v>
      </c>
      <c r="AL5744" t="str">
        <f>MIS[[#This Row],[Broker]]</f>
        <v>AR</v>
      </c>
      <c r="AM5744" t="str">
        <f>MIS[[#This Row],[ClientID]]</f>
        <v>JPF1A188</v>
      </c>
    </row>
    <row r="5745" spans="1:39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168.75</v>
      </c>
      <c r="AE5745">
        <f>MIS[[#This Row],[OrderAverageTradedPrice]]*MIS[[#This Row],[OrderQuantity]]</f>
        <v>86400</v>
      </c>
      <c r="AF5745">
        <f>MIS[[#This Row],[LTP]]*MIS[[#This Row],[OrderQuantity]]</f>
        <v>75937.5</v>
      </c>
      <c r="AG5745">
        <f>IF(MIS[[#This Row],[OrderSide]]="SELL",MIS[[#This Row],[VALUE]]-MIS[[#This Row],[LIVE_VALUE]],MIS[[#This Row],[LIVE_VALUE]]-MIS[[#This Row],[VALUE]])</f>
        <v>-10462.5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NIFTY2552225000CE</v>
      </c>
      <c r="AJ5745" t="str">
        <f>IF(RIGHT(MIS[[#This Row],[Main/Hedge]],4)="MAIN","MAIN","HEDGE")</f>
        <v>MAIN</v>
      </c>
      <c r="AK5745" t="str" cm="1">
        <f t="array" ref="AK5745">_xlfn._xlws.FILTER(Table4[Column1],ISNUMBER(SEARCH(Table4[Column1],MIS[[#This Row],[OrderUniqueIdentifier]])),"")</f>
        <v>VWAP</v>
      </c>
      <c r="AL5745" t="str">
        <f>MIS[[#This Row],[Broker]]</f>
        <v>AR</v>
      </c>
      <c r="AM5745" t="str">
        <f>MIS[[#This Row],[ClientID]]</f>
        <v>JPF1A195</v>
      </c>
    </row>
    <row r="5746" spans="1:39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168.75</v>
      </c>
      <c r="AE5746">
        <f>MIS[[#This Row],[OrderAverageTradedPrice]]*MIS[[#This Row],[OrderQuantity]]</f>
        <v>201600</v>
      </c>
      <c r="AF5746">
        <f>MIS[[#This Row],[LTP]]*MIS[[#This Row],[OrderQuantity]]</f>
        <v>177187.5</v>
      </c>
      <c r="AG5746">
        <f>IF(MIS[[#This Row],[OrderSide]]="SELL",MIS[[#This Row],[VALUE]]-MIS[[#This Row],[LIVE_VALUE]],MIS[[#This Row],[LIVE_VALUE]]-MIS[[#This Row],[VALUE]])</f>
        <v>-24412.5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NIFTY2552225000CE</v>
      </c>
      <c r="AJ5746" t="str">
        <f>IF(RIGHT(MIS[[#This Row],[Main/Hedge]],4)="MAIN","MAIN","HEDGE")</f>
        <v>MAIN</v>
      </c>
      <c r="AK5746" t="str" cm="1">
        <f t="array" ref="AK5746">_xlfn._xlws.FILTER(Table4[Column1],ISNUMBER(SEARCH(Table4[Column1],MIS[[#This Row],[OrderUniqueIdentifier]])),"")</f>
        <v>VWAP</v>
      </c>
      <c r="AL5746" t="str">
        <f>MIS[[#This Row],[Broker]]</f>
        <v>AR</v>
      </c>
      <c r="AM5746" t="str">
        <f>MIS[[#This Row],[ClientID]]</f>
        <v>JPF1A197</v>
      </c>
    </row>
    <row r="5747" spans="1:39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168.75</v>
      </c>
      <c r="AE5747">
        <f>MIS[[#This Row],[OrderAverageTradedPrice]]*MIS[[#This Row],[OrderQuantity]]</f>
        <v>14400</v>
      </c>
      <c r="AF5747">
        <f>MIS[[#This Row],[LTP]]*MIS[[#This Row],[OrderQuantity]]</f>
        <v>12656.25</v>
      </c>
      <c r="AG5747">
        <f>IF(MIS[[#This Row],[OrderSide]]="SELL",MIS[[#This Row],[VALUE]]-MIS[[#This Row],[LIVE_VALUE]],MIS[[#This Row],[LIVE_VALUE]]-MIS[[#This Row],[VALUE]])</f>
        <v>-1743.75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NIFTY2552225000CE</v>
      </c>
      <c r="AJ5747" t="str">
        <f>IF(RIGHT(MIS[[#This Row],[Main/Hedge]],4)="MAIN","MAIN","HEDGE")</f>
        <v>MAIN</v>
      </c>
      <c r="AK5747" t="str" cm="1">
        <f t="array" ref="AK5747">_xlfn._xlws.FILTER(Table4[Column1],ISNUMBER(SEARCH(Table4[Column1],MIS[[#This Row],[OrderUniqueIdentifier]])),"")</f>
        <v>VWAP</v>
      </c>
      <c r="AL5747" t="str">
        <f>MIS[[#This Row],[Broker]]</f>
        <v>AR</v>
      </c>
      <c r="AM5747" t="str">
        <f>MIS[[#This Row],[ClientID]]</f>
        <v>JPF1A206</v>
      </c>
    </row>
    <row r="5748" spans="1:39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168.75</v>
      </c>
      <c r="AE5748">
        <f>MIS[[#This Row],[OrderAverageTradedPrice]]*MIS[[#This Row],[OrderQuantity]]</f>
        <v>345581.24999999942</v>
      </c>
      <c r="AF5748">
        <f>MIS[[#This Row],[LTP]]*MIS[[#This Row],[OrderQuantity]]</f>
        <v>303750</v>
      </c>
      <c r="AG5748">
        <f>IF(MIS[[#This Row],[OrderSide]]="SELL",MIS[[#This Row],[VALUE]]-MIS[[#This Row],[LIVE_VALUE]],MIS[[#This Row],[LIVE_VALUE]]-MIS[[#This Row],[VALUE]])</f>
        <v>-41831.249999999418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NIFTY2552225000CE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  <c r="AL5748" t="str">
        <f>MIS[[#This Row],[Broker]]</f>
        <v>AR</v>
      </c>
      <c r="AM5748" t="str">
        <f>MIS[[#This Row],[ClientID]]</f>
        <v>JPF1A207</v>
      </c>
    </row>
    <row r="5749" spans="1:39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168.75</v>
      </c>
      <c r="AE5749">
        <f>MIS[[#This Row],[OrderAverageTradedPrice]]*MIS[[#This Row],[OrderQuantity]]</f>
        <v>28800</v>
      </c>
      <c r="AF5749">
        <f>MIS[[#This Row],[LTP]]*MIS[[#This Row],[OrderQuantity]]</f>
        <v>25312.5</v>
      </c>
      <c r="AG5749">
        <f>IF(MIS[[#This Row],[OrderSide]]="SELL",MIS[[#This Row],[VALUE]]-MIS[[#This Row],[LIVE_VALUE]],MIS[[#This Row],[LIVE_VALUE]]-MIS[[#This Row],[VALUE]])</f>
        <v>-3487.5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NIFTY2552225000CE</v>
      </c>
      <c r="AJ5749" t="str">
        <f>IF(RIGHT(MIS[[#This Row],[Main/Hedge]],4)="MAIN","MAIN","HEDGE")</f>
        <v>MAIN</v>
      </c>
      <c r="AK5749" t="str" cm="1">
        <f t="array" ref="AK5749">_xlfn._xlws.FILTER(Table4[Column1],ISNUMBER(SEARCH(Table4[Column1],MIS[[#This Row],[OrderUniqueIdentifier]])),"")</f>
        <v>VWAP</v>
      </c>
      <c r="AL5749" t="str">
        <f>MIS[[#This Row],[Broker]]</f>
        <v>AR</v>
      </c>
      <c r="AM5749" t="str">
        <f>MIS[[#This Row],[ClientID]]</f>
        <v>JPF1A207</v>
      </c>
    </row>
    <row r="5750" spans="1:39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168.75</v>
      </c>
      <c r="AE5750">
        <f>MIS[[#This Row],[OrderAverageTradedPrice]]*MIS[[#This Row],[OrderQuantity]]</f>
        <v>14400</v>
      </c>
      <c r="AF5750">
        <f>MIS[[#This Row],[LTP]]*MIS[[#This Row],[OrderQuantity]]</f>
        <v>12656.25</v>
      </c>
      <c r="AG5750">
        <f>IF(MIS[[#This Row],[OrderSide]]="SELL",MIS[[#This Row],[VALUE]]-MIS[[#This Row],[LIVE_VALUE]],MIS[[#This Row],[LIVE_VALUE]]-MIS[[#This Row],[VALUE]])</f>
        <v>-1743.75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NIFTY2552225000CE</v>
      </c>
      <c r="AJ5750" t="str">
        <f>IF(RIGHT(MIS[[#This Row],[Main/Hedge]],4)="MAIN","MAIN","HEDGE")</f>
        <v>MAIN</v>
      </c>
      <c r="AK5750" t="str" cm="1">
        <f t="array" ref="AK5750">_xlfn._xlws.FILTER(Table4[Column1],ISNUMBER(SEARCH(Table4[Column1],MIS[[#This Row],[OrderUniqueIdentifier]])),"")</f>
        <v>VWAP</v>
      </c>
      <c r="AL5750" t="str">
        <f>MIS[[#This Row],[Broker]]</f>
        <v>AR</v>
      </c>
      <c r="AM5750" t="str">
        <f>MIS[[#This Row],[ClientID]]</f>
        <v>JPF1A208</v>
      </c>
    </row>
    <row r="5751" spans="1:39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168.75</v>
      </c>
      <c r="AE5751">
        <f>MIS[[#This Row],[OrderAverageTradedPrice]]*MIS[[#This Row],[OrderQuantity]]</f>
        <v>57600</v>
      </c>
      <c r="AF5751">
        <f>MIS[[#This Row],[LTP]]*MIS[[#This Row],[OrderQuantity]]</f>
        <v>50625</v>
      </c>
      <c r="AG5751">
        <f>IF(MIS[[#This Row],[OrderSide]]="SELL",MIS[[#This Row],[VALUE]]-MIS[[#This Row],[LIVE_VALUE]],MIS[[#This Row],[LIVE_VALUE]]-MIS[[#This Row],[VALUE]])</f>
        <v>-6975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NIFTY2552225000CE</v>
      </c>
      <c r="AJ5751" t="str">
        <f>IF(RIGHT(MIS[[#This Row],[Main/Hedge]],4)="MAIN","MAIN","HEDGE")</f>
        <v>MAIN</v>
      </c>
      <c r="AK5751" t="str" cm="1">
        <f t="array" ref="AK5751">_xlfn._xlws.FILTER(Table4[Column1],ISNUMBER(SEARCH(Table4[Column1],MIS[[#This Row],[OrderUniqueIdentifier]])),"")</f>
        <v>VWAP</v>
      </c>
      <c r="AL5751" t="str">
        <f>MIS[[#This Row],[Broker]]</f>
        <v>AR</v>
      </c>
      <c r="AM5751" t="str">
        <f>MIS[[#This Row],[ClientID]]</f>
        <v>JPF1A229</v>
      </c>
    </row>
    <row r="5752" spans="1:39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168.75</v>
      </c>
      <c r="AE5752">
        <f>MIS[[#This Row],[OrderAverageTradedPrice]]*MIS[[#This Row],[OrderQuantity]]</f>
        <v>158242.49999999924</v>
      </c>
      <c r="AF5752">
        <f>MIS[[#This Row],[LTP]]*MIS[[#This Row],[OrderQuantity]]</f>
        <v>139218.75</v>
      </c>
      <c r="AG5752">
        <f>IF(MIS[[#This Row],[OrderSide]]="SELL",MIS[[#This Row],[VALUE]]-MIS[[#This Row],[LIVE_VALUE]],MIS[[#This Row],[LIVE_VALUE]]-MIS[[#This Row],[VALUE]])</f>
        <v>-19023.749999999243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NIFTY2552225000CE</v>
      </c>
      <c r="AJ5752" t="str">
        <f>IF(RIGHT(MIS[[#This Row],[Main/Hedge]],4)="MAIN","MAIN","HEDGE")</f>
        <v>MAIN</v>
      </c>
      <c r="AK5752" t="str" cm="1">
        <f t="array" ref="AK5752">_xlfn._xlws.FILTER(Table4[Column1],ISNUMBER(SEARCH(Table4[Column1],MIS[[#This Row],[OrderUniqueIdentifier]])),"")</f>
        <v>VWAP</v>
      </c>
      <c r="AL5752" t="str">
        <f>MIS[[#This Row],[Broker]]</f>
        <v>AR</v>
      </c>
      <c r="AM5752" t="str">
        <f>MIS[[#This Row],[ClientID]]</f>
        <v>JPF1A235</v>
      </c>
    </row>
    <row r="5753" spans="1:39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168.75</v>
      </c>
      <c r="AE5753">
        <f>MIS[[#This Row],[OrderAverageTradedPrice]]*MIS[[#This Row],[OrderQuantity]]</f>
        <v>101325</v>
      </c>
      <c r="AF5753">
        <f>MIS[[#This Row],[LTP]]*MIS[[#This Row],[OrderQuantity]]</f>
        <v>88593.75</v>
      </c>
      <c r="AG5753">
        <f>IF(MIS[[#This Row],[OrderSide]]="SELL",MIS[[#This Row],[VALUE]]-MIS[[#This Row],[LIVE_VALUE]],MIS[[#This Row],[LIVE_VALUE]]-MIS[[#This Row],[VALUE]])</f>
        <v>-12731.25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NIFTY2552225000CE</v>
      </c>
      <c r="AJ5753" t="str">
        <f>IF(RIGHT(MIS[[#This Row],[Main/Hedge]],4)="MAIN","MAIN","HEDGE")</f>
        <v>MAIN</v>
      </c>
      <c r="AK5753" t="str" cm="1">
        <f t="array" ref="AK5753">_xlfn._xlws.FILTER(Table4[Column1],ISNUMBER(SEARCH(Table4[Column1],MIS[[#This Row],[OrderUniqueIdentifier]])),"")</f>
        <v>VWAP</v>
      </c>
      <c r="AL5753" t="str">
        <f>MIS[[#This Row],[Broker]]</f>
        <v>AR</v>
      </c>
      <c r="AM5753" t="str">
        <f>MIS[[#This Row],[ClientID]]</f>
        <v>JPF1C156</v>
      </c>
    </row>
    <row r="5754" spans="1:39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168.75</v>
      </c>
      <c r="AE5754">
        <f>MIS[[#This Row],[OrderAverageTradedPrice]]*MIS[[#This Row],[OrderQuantity]]</f>
        <v>115200</v>
      </c>
      <c r="AF5754">
        <f>MIS[[#This Row],[LTP]]*MIS[[#This Row],[OrderQuantity]]</f>
        <v>101250</v>
      </c>
      <c r="AG5754">
        <f>IF(MIS[[#This Row],[OrderSide]]="SELL",MIS[[#This Row],[VALUE]]-MIS[[#This Row],[LIVE_VALUE]],MIS[[#This Row],[LIVE_VALUE]]-MIS[[#This Row],[VALUE]])</f>
        <v>-13950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NIFTY2552225000CE</v>
      </c>
      <c r="AJ5754" t="str">
        <f>IF(RIGHT(MIS[[#This Row],[Main/Hedge]],4)="MAIN","MAIN","HEDGE")</f>
        <v>MAIN</v>
      </c>
      <c r="AK5754" t="str" cm="1">
        <f t="array" ref="AK5754">_xlfn._xlws.FILTER(Table4[Column1],ISNUMBER(SEARCH(Table4[Column1],MIS[[#This Row],[OrderUniqueIdentifier]])),"")</f>
        <v>VWAP</v>
      </c>
      <c r="AL5754" t="str">
        <f>MIS[[#This Row],[Broker]]</f>
        <v>AR</v>
      </c>
      <c r="AM5754" t="str">
        <f>MIS[[#This Row],[ClientID]]</f>
        <v>JPF1D108</v>
      </c>
    </row>
    <row r="5755" spans="1:39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168.75</v>
      </c>
      <c r="AE5755">
        <f>MIS[[#This Row],[OrderAverageTradedPrice]]*MIS[[#This Row],[OrderQuantity]]</f>
        <v>28950</v>
      </c>
      <c r="AF5755">
        <f>MIS[[#This Row],[LTP]]*MIS[[#This Row],[OrderQuantity]]</f>
        <v>25312.5</v>
      </c>
      <c r="AG5755">
        <f>IF(MIS[[#This Row],[OrderSide]]="SELL",MIS[[#This Row],[VALUE]]-MIS[[#This Row],[LIVE_VALUE]],MIS[[#This Row],[LIVE_VALUE]]-MIS[[#This Row],[VALUE]])</f>
        <v>-3637.5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NIFTY2552225000CE</v>
      </c>
      <c r="AJ5755" t="str">
        <f>IF(RIGHT(MIS[[#This Row],[Main/Hedge]],4)="MAIN","MAIN","HEDGE")</f>
        <v>MAIN</v>
      </c>
      <c r="AK5755" t="str" cm="1">
        <f t="array" ref="AK5755">_xlfn._xlws.FILTER(Table4[Column1],ISNUMBER(SEARCH(Table4[Column1],MIS[[#This Row],[OrderUniqueIdentifier]])),"")</f>
        <v>VWAP</v>
      </c>
      <c r="AL5755" t="str">
        <f>MIS[[#This Row],[Broker]]</f>
        <v>AR</v>
      </c>
      <c r="AM5755" t="str">
        <f>MIS[[#This Row],[ClientID]]</f>
        <v>JPF1D162</v>
      </c>
    </row>
    <row r="5756" spans="1:39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168.75</v>
      </c>
      <c r="AE5756">
        <f>MIS[[#This Row],[OrderAverageTradedPrice]]*MIS[[#This Row],[OrderQuantity]]</f>
        <v>14400</v>
      </c>
      <c r="AF5756">
        <f>MIS[[#This Row],[LTP]]*MIS[[#This Row],[OrderQuantity]]</f>
        <v>12656.25</v>
      </c>
      <c r="AG5756">
        <f>IF(MIS[[#This Row],[OrderSide]]="SELL",MIS[[#This Row],[VALUE]]-MIS[[#This Row],[LIVE_VALUE]],MIS[[#This Row],[LIVE_VALUE]]-MIS[[#This Row],[VALUE]])</f>
        <v>-1743.75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NIFTY2552225000CE</v>
      </c>
      <c r="AJ5756" t="str">
        <f>IF(RIGHT(MIS[[#This Row],[Main/Hedge]],4)="MAIN","MAIN","HEDGE")</f>
        <v>MAIN</v>
      </c>
      <c r="AK5756" t="str" cm="1">
        <f t="array" ref="AK5756">_xlfn._xlws.FILTER(Table4[Column1],ISNUMBER(SEARCH(Table4[Column1],MIS[[#This Row],[OrderUniqueIdentifier]])),"")</f>
        <v>VWAP</v>
      </c>
      <c r="AL5756" t="str">
        <f>MIS[[#This Row],[Broker]]</f>
        <v>AR</v>
      </c>
      <c r="AM5756" t="str">
        <f>MIS[[#This Row],[ClientID]]</f>
        <v>JPF1D166</v>
      </c>
    </row>
    <row r="5757" spans="1:39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168.75</v>
      </c>
      <c r="AE5757">
        <f>MIS[[#This Row],[OrderAverageTradedPrice]]*MIS[[#This Row],[OrderQuantity]]</f>
        <v>101325</v>
      </c>
      <c r="AF5757">
        <f>MIS[[#This Row],[LTP]]*MIS[[#This Row],[OrderQuantity]]</f>
        <v>88593.75</v>
      </c>
      <c r="AG5757">
        <f>IF(MIS[[#This Row],[OrderSide]]="SELL",MIS[[#This Row],[VALUE]]-MIS[[#This Row],[LIVE_VALUE]],MIS[[#This Row],[LIVE_VALUE]]-MIS[[#This Row],[VALUE]])</f>
        <v>-12731.25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NIFTY2552225000CE</v>
      </c>
      <c r="AJ5757" t="str">
        <f>IF(RIGHT(MIS[[#This Row],[Main/Hedge]],4)="MAIN","MAIN","HEDGE")</f>
        <v>MAIN</v>
      </c>
      <c r="AK5757" t="str" cm="1">
        <f t="array" ref="AK5757">_xlfn._xlws.FILTER(Table4[Column1],ISNUMBER(SEARCH(Table4[Column1],MIS[[#This Row],[OrderUniqueIdentifier]])),"")</f>
        <v>VWAP</v>
      </c>
      <c r="AL5757" t="str">
        <f>MIS[[#This Row],[Broker]]</f>
        <v>AR</v>
      </c>
      <c r="AM5757" t="str">
        <f>MIS[[#This Row],[ClientID]]</f>
        <v>JPF1H158</v>
      </c>
    </row>
    <row r="5758" spans="1:39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168.75</v>
      </c>
      <c r="AE5758">
        <f>MIS[[#This Row],[OrderAverageTradedPrice]]*MIS[[#This Row],[OrderQuantity]]</f>
        <v>14400</v>
      </c>
      <c r="AF5758">
        <f>MIS[[#This Row],[LTP]]*MIS[[#This Row],[OrderQuantity]]</f>
        <v>12656.25</v>
      </c>
      <c r="AG5758">
        <f>IF(MIS[[#This Row],[OrderSide]]="SELL",MIS[[#This Row],[VALUE]]-MIS[[#This Row],[LIVE_VALUE]],MIS[[#This Row],[LIVE_VALUE]]-MIS[[#This Row],[VALUE]])</f>
        <v>-1743.75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NIFTY2552225000CE</v>
      </c>
      <c r="AJ5758" t="str">
        <f>IF(RIGHT(MIS[[#This Row],[Main/Hedge]],4)="MAIN","MAIN","HEDGE")</f>
        <v>MAIN</v>
      </c>
      <c r="AK5758" t="str" cm="1">
        <f t="array" ref="AK5758">_xlfn._xlws.FILTER(Table4[Column1],ISNUMBER(SEARCH(Table4[Column1],MIS[[#This Row],[OrderUniqueIdentifier]])),"")</f>
        <v>VWAP</v>
      </c>
      <c r="AL5758" t="str">
        <f>MIS[[#This Row],[Broker]]</f>
        <v>AR</v>
      </c>
      <c r="AM5758" t="str">
        <f>MIS[[#This Row],[ClientID]]</f>
        <v>JPF1J101</v>
      </c>
    </row>
    <row r="5759" spans="1:39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168.75</v>
      </c>
      <c r="AE5759">
        <f>MIS[[#This Row],[OrderAverageTradedPrice]]*MIS[[#This Row],[OrderQuantity]]</f>
        <v>201600</v>
      </c>
      <c r="AF5759">
        <f>MIS[[#This Row],[LTP]]*MIS[[#This Row],[OrderQuantity]]</f>
        <v>177187.5</v>
      </c>
      <c r="AG5759">
        <f>IF(MIS[[#This Row],[OrderSide]]="SELL",MIS[[#This Row],[VALUE]]-MIS[[#This Row],[LIVE_VALUE]],MIS[[#This Row],[LIVE_VALUE]]-MIS[[#This Row],[VALUE]])</f>
        <v>-24412.5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NIFTY2552225000CE</v>
      </c>
      <c r="AJ5759" t="str">
        <f>IF(RIGHT(MIS[[#This Row],[Main/Hedge]],4)="MAIN","MAIN","HEDGE")</f>
        <v>MAIN</v>
      </c>
      <c r="AK5759" t="str" cm="1">
        <f t="array" ref="AK5759">_xlfn._xlws.FILTER(Table4[Column1],ISNUMBER(SEARCH(Table4[Column1],MIS[[#This Row],[OrderUniqueIdentifier]])),"")</f>
        <v>VWAP</v>
      </c>
      <c r="AL5759" t="str">
        <f>MIS[[#This Row],[Broker]]</f>
        <v>AR</v>
      </c>
      <c r="AM5759" t="str">
        <f>MIS[[#This Row],[ClientID]]</f>
        <v>JPF1K110</v>
      </c>
    </row>
    <row r="5760" spans="1:39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168.75</v>
      </c>
      <c r="AE5760">
        <f>MIS[[#This Row],[OrderAverageTradedPrice]]*MIS[[#This Row],[OrderQuantity]]</f>
        <v>28950</v>
      </c>
      <c r="AF5760">
        <f>MIS[[#This Row],[LTP]]*MIS[[#This Row],[OrderQuantity]]</f>
        <v>25312.5</v>
      </c>
      <c r="AG5760">
        <f>IF(MIS[[#This Row],[OrderSide]]="SELL",MIS[[#This Row],[VALUE]]-MIS[[#This Row],[LIVE_VALUE]],MIS[[#This Row],[LIVE_VALUE]]-MIS[[#This Row],[VALUE]])</f>
        <v>-3637.5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NIFTY2552225000CE</v>
      </c>
      <c r="AJ5760" t="str">
        <f>IF(RIGHT(MIS[[#This Row],[Main/Hedge]],4)="MAIN","MAIN","HEDGE")</f>
        <v>MAIN</v>
      </c>
      <c r="AK5760" t="str" cm="1">
        <f t="array" ref="AK5760">_xlfn._xlws.FILTER(Table4[Column1],ISNUMBER(SEARCH(Table4[Column1],MIS[[#This Row],[OrderUniqueIdentifier]])),"")</f>
        <v>VWAP</v>
      </c>
      <c r="AL5760" t="str">
        <f>MIS[[#This Row],[Broker]]</f>
        <v>AR</v>
      </c>
      <c r="AM5760" t="str">
        <f>MIS[[#This Row],[ClientID]]</f>
        <v>JPF1K172</v>
      </c>
    </row>
    <row r="5761" spans="1:39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168.75</v>
      </c>
      <c r="AE5761">
        <f>MIS[[#This Row],[OrderAverageTradedPrice]]*MIS[[#This Row],[OrderQuantity]]</f>
        <v>28800</v>
      </c>
      <c r="AF5761">
        <f>MIS[[#This Row],[LTP]]*MIS[[#This Row],[OrderQuantity]]</f>
        <v>25312.5</v>
      </c>
      <c r="AG5761">
        <f>IF(MIS[[#This Row],[OrderSide]]="SELL",MIS[[#This Row],[VALUE]]-MIS[[#This Row],[LIVE_VALUE]],MIS[[#This Row],[LIVE_VALUE]]-MIS[[#This Row],[VALUE]])</f>
        <v>-3487.5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NIFTY2552225000CE</v>
      </c>
      <c r="AJ5761" t="str">
        <f>IF(RIGHT(MIS[[#This Row],[Main/Hedge]],4)="MAIN","MAIN","HEDGE")</f>
        <v>MAIN</v>
      </c>
      <c r="AK5761" t="str" cm="1">
        <f t="array" ref="AK5761">_xlfn._xlws.FILTER(Table4[Column1],ISNUMBER(SEARCH(Table4[Column1],MIS[[#This Row],[OrderUniqueIdentifier]])),"")</f>
        <v>VWAP</v>
      </c>
      <c r="AL5761" t="str">
        <f>MIS[[#This Row],[Broker]]</f>
        <v>AR</v>
      </c>
      <c r="AM5761" t="str">
        <f>MIS[[#This Row],[ClientID]]</f>
        <v>JPF1L102</v>
      </c>
    </row>
    <row r="5762" spans="1:39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168.75</v>
      </c>
      <c r="AE5762">
        <f>MIS[[#This Row],[OrderAverageTradedPrice]]*MIS[[#This Row],[OrderQuantity]]</f>
        <v>43425</v>
      </c>
      <c r="AF5762">
        <f>MIS[[#This Row],[LTP]]*MIS[[#This Row],[OrderQuantity]]</f>
        <v>37968.75</v>
      </c>
      <c r="AG5762">
        <f>IF(MIS[[#This Row],[OrderSide]]="SELL",MIS[[#This Row],[VALUE]]-MIS[[#This Row],[LIVE_VALUE]],MIS[[#This Row],[LIVE_VALUE]]-MIS[[#This Row],[VALUE]])</f>
        <v>-5456.25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NIFTY2552225000CE</v>
      </c>
      <c r="AJ5762" t="str">
        <f>IF(RIGHT(MIS[[#This Row],[Main/Hedge]],4)="MAIN","MAIN","HEDGE")</f>
        <v>MAIN</v>
      </c>
      <c r="AK5762" t="str" cm="1">
        <f t="array" ref="AK5762">_xlfn._xlws.FILTER(Table4[Column1],ISNUMBER(SEARCH(Table4[Column1],MIS[[#This Row],[OrderUniqueIdentifier]])),"")</f>
        <v>VWAP</v>
      </c>
      <c r="AL5762" t="str">
        <f>MIS[[#This Row],[Broker]]</f>
        <v>AR</v>
      </c>
      <c r="AM5762" t="str">
        <f>MIS[[#This Row],[ClientID]]</f>
        <v>JPF1L103</v>
      </c>
    </row>
    <row r="5763" spans="1:39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168.75</v>
      </c>
      <c r="AE5763">
        <f>MIS[[#This Row],[OrderAverageTradedPrice]]*MIS[[#This Row],[OrderQuantity]]</f>
        <v>28800</v>
      </c>
      <c r="AF5763">
        <f>MIS[[#This Row],[LTP]]*MIS[[#This Row],[OrderQuantity]]</f>
        <v>25312.5</v>
      </c>
      <c r="AG5763">
        <f>IF(MIS[[#This Row],[OrderSide]]="SELL",MIS[[#This Row],[VALUE]]-MIS[[#This Row],[LIVE_VALUE]],MIS[[#This Row],[LIVE_VALUE]]-MIS[[#This Row],[VALUE]])</f>
        <v>-3487.5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NIFTY2552225000CE</v>
      </c>
      <c r="AJ5763" t="str">
        <f>IF(RIGHT(MIS[[#This Row],[Main/Hedge]],4)="MAIN","MAIN","HEDGE")</f>
        <v>MAIN</v>
      </c>
      <c r="AK5763" t="str" cm="1">
        <f t="array" ref="AK5763">_xlfn._xlws.FILTER(Table4[Column1],ISNUMBER(SEARCH(Table4[Column1],MIS[[#This Row],[OrderUniqueIdentifier]])),"")</f>
        <v>VWAP</v>
      </c>
      <c r="AL5763" t="str">
        <f>MIS[[#This Row],[Broker]]</f>
        <v>AR</v>
      </c>
      <c r="AM5763" t="str">
        <f>MIS[[#This Row],[ClientID]]</f>
        <v>JPF1M106</v>
      </c>
    </row>
    <row r="5764" spans="1:39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168.75</v>
      </c>
      <c r="AE5764">
        <f>MIS[[#This Row],[OrderAverageTradedPrice]]*MIS[[#This Row],[OrderQuantity]]</f>
        <v>14475</v>
      </c>
      <c r="AF5764">
        <f>MIS[[#This Row],[LTP]]*MIS[[#This Row],[OrderQuantity]]</f>
        <v>12656.25</v>
      </c>
      <c r="AG5764">
        <f>IF(MIS[[#This Row],[OrderSide]]="SELL",MIS[[#This Row],[VALUE]]-MIS[[#This Row],[LIVE_VALUE]],MIS[[#This Row],[LIVE_VALUE]]-MIS[[#This Row],[VALUE]])</f>
        <v>-1818.75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NIFTY2552225000CE</v>
      </c>
      <c r="AJ5764" t="str">
        <f>IF(RIGHT(MIS[[#This Row],[Main/Hedge]],4)="MAIN","MAIN","HEDGE")</f>
        <v>MAIN</v>
      </c>
      <c r="AK5764" t="str" cm="1">
        <f t="array" ref="AK5764">_xlfn._xlws.FILTER(Table4[Column1],ISNUMBER(SEARCH(Table4[Column1],MIS[[#This Row],[OrderUniqueIdentifier]])),"")</f>
        <v>VWAP</v>
      </c>
      <c r="AL5764" t="str">
        <f>MIS[[#This Row],[Broker]]</f>
        <v>AR</v>
      </c>
      <c r="AM5764" t="str">
        <f>MIS[[#This Row],[ClientID]]</f>
        <v>JPF1M170</v>
      </c>
    </row>
    <row r="5765" spans="1:39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168.75</v>
      </c>
      <c r="AE5765">
        <f>MIS[[#This Row],[OrderAverageTradedPrice]]*MIS[[#This Row],[OrderQuantity]]</f>
        <v>100796.24999999993</v>
      </c>
      <c r="AF5765">
        <f>MIS[[#This Row],[LTP]]*MIS[[#This Row],[OrderQuantity]]</f>
        <v>88593.75</v>
      </c>
      <c r="AG5765">
        <f>IF(MIS[[#This Row],[OrderSide]]="SELL",MIS[[#This Row],[VALUE]]-MIS[[#This Row],[LIVE_VALUE]],MIS[[#This Row],[LIVE_VALUE]]-MIS[[#This Row],[VALUE]])</f>
        <v>-12202.499999999927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NIFTY2552225000CE</v>
      </c>
      <c r="AJ5765" t="str">
        <f>IF(RIGHT(MIS[[#This Row],[Main/Hedge]],4)="MAIN","MAIN","HEDGE")</f>
        <v>MAIN</v>
      </c>
      <c r="AK5765" t="str" cm="1">
        <f t="array" ref="AK5765">_xlfn._xlws.FILTER(Table4[Column1],ISNUMBER(SEARCH(Table4[Column1],MIS[[#This Row],[OrderUniqueIdentifier]])),"")</f>
        <v>VWAP</v>
      </c>
      <c r="AL5765" t="str">
        <f>MIS[[#This Row],[Broker]]</f>
        <v>AR</v>
      </c>
      <c r="AM5765" t="str">
        <f>MIS[[#This Row],[ClientID]]</f>
        <v>JPF1M176</v>
      </c>
    </row>
    <row r="5766" spans="1:39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168.75</v>
      </c>
      <c r="AE5766">
        <f>MIS[[#This Row],[OrderAverageTradedPrice]]*MIS[[#This Row],[OrderQuantity]]</f>
        <v>86400</v>
      </c>
      <c r="AF5766">
        <f>MIS[[#This Row],[LTP]]*MIS[[#This Row],[OrderQuantity]]</f>
        <v>75937.5</v>
      </c>
      <c r="AG5766">
        <f>IF(MIS[[#This Row],[OrderSide]]="SELL",MIS[[#This Row],[VALUE]]-MIS[[#This Row],[LIVE_VALUE]],MIS[[#This Row],[LIVE_VALUE]]-MIS[[#This Row],[VALUE]])</f>
        <v>-10462.5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NIFTY2552225000CE</v>
      </c>
      <c r="AJ5766" t="str">
        <f>IF(RIGHT(MIS[[#This Row],[Main/Hedge]],4)="MAIN","MAIN","HEDGE")</f>
        <v>MAIN</v>
      </c>
      <c r="AK5766" t="str" cm="1">
        <f t="array" ref="AK5766">_xlfn._xlws.FILTER(Table4[Column1],ISNUMBER(SEARCH(Table4[Column1],MIS[[#This Row],[OrderUniqueIdentifier]])),"")</f>
        <v>VWAP</v>
      </c>
      <c r="AL5766" t="str">
        <f>MIS[[#This Row],[Broker]]</f>
        <v>AR</v>
      </c>
      <c r="AM5766" t="str">
        <f>MIS[[#This Row],[ClientID]]</f>
        <v>JPF1N112</v>
      </c>
    </row>
    <row r="5767" spans="1:39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168.75</v>
      </c>
      <c r="AE5767">
        <f>MIS[[#This Row],[OrderAverageTradedPrice]]*MIS[[#This Row],[OrderQuantity]]</f>
        <v>86400</v>
      </c>
      <c r="AF5767">
        <f>MIS[[#This Row],[LTP]]*MIS[[#This Row],[OrderQuantity]]</f>
        <v>75937.5</v>
      </c>
      <c r="AG5767">
        <f>IF(MIS[[#This Row],[OrderSide]]="SELL",MIS[[#This Row],[VALUE]]-MIS[[#This Row],[LIVE_VALUE]],MIS[[#This Row],[LIVE_VALUE]]-MIS[[#This Row],[VALUE]])</f>
        <v>-10462.5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NIFTY2552225000CE</v>
      </c>
      <c r="AJ5767" t="str">
        <f>IF(RIGHT(MIS[[#This Row],[Main/Hedge]],4)="MAIN","MAIN","HEDGE")</f>
        <v>MAIN</v>
      </c>
      <c r="AK5767" t="str" cm="1">
        <f t="array" ref="AK5767">_xlfn._xlws.FILTER(Table4[Column1],ISNUMBER(SEARCH(Table4[Column1],MIS[[#This Row],[OrderUniqueIdentifier]])),"")</f>
        <v>VWAP</v>
      </c>
      <c r="AL5767" t="str">
        <f>MIS[[#This Row],[Broker]]</f>
        <v>AR</v>
      </c>
      <c r="AM5767" t="str">
        <f>MIS[[#This Row],[ClientID]]</f>
        <v>JPF1N117</v>
      </c>
    </row>
    <row r="5768" spans="1:39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168.75</v>
      </c>
      <c r="AE5768">
        <f>MIS[[#This Row],[OrderAverageTradedPrice]]*MIS[[#This Row],[OrderQuantity]]</f>
        <v>29100</v>
      </c>
      <c r="AF5768">
        <f>MIS[[#This Row],[LTP]]*MIS[[#This Row],[OrderQuantity]]</f>
        <v>25312.5</v>
      </c>
      <c r="AG5768">
        <f>IF(MIS[[#This Row],[OrderSide]]="SELL",MIS[[#This Row],[VALUE]]-MIS[[#This Row],[LIVE_VALUE]],MIS[[#This Row],[LIVE_VALUE]]-MIS[[#This Row],[VALUE]])</f>
        <v>-3787.5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NIFTY2552225000CE</v>
      </c>
      <c r="AJ5768" t="str">
        <f>IF(RIGHT(MIS[[#This Row],[Main/Hedge]],4)="MAIN","MAIN","HEDGE")</f>
        <v>MAIN</v>
      </c>
      <c r="AK5768" t="str" cm="1">
        <f t="array" ref="AK5768">_xlfn._xlws.FILTER(Table4[Column1],ISNUMBER(SEARCH(Table4[Column1],MIS[[#This Row],[OrderUniqueIdentifier]])),"")</f>
        <v>VWAP</v>
      </c>
      <c r="AL5768" t="str">
        <f>MIS[[#This Row],[Broker]]</f>
        <v>AR</v>
      </c>
      <c r="AM5768" t="str">
        <f>MIS[[#This Row],[ClientID]]</f>
        <v>JPF1N169</v>
      </c>
    </row>
    <row r="5769" spans="1:39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168.75</v>
      </c>
      <c r="AE5769">
        <f>MIS[[#This Row],[OrderAverageTradedPrice]]*MIS[[#This Row],[OrderQuantity]]</f>
        <v>43200</v>
      </c>
      <c r="AF5769">
        <f>MIS[[#This Row],[LTP]]*MIS[[#This Row],[OrderQuantity]]</f>
        <v>37968.75</v>
      </c>
      <c r="AG5769">
        <f>IF(MIS[[#This Row],[OrderSide]]="SELL",MIS[[#This Row],[VALUE]]-MIS[[#This Row],[LIVE_VALUE]],MIS[[#This Row],[LIVE_VALUE]]-MIS[[#This Row],[VALUE]])</f>
        <v>-5231.25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NIFTY2552225000CE</v>
      </c>
      <c r="AJ5769" t="str">
        <f>IF(RIGHT(MIS[[#This Row],[Main/Hedge]],4)="MAIN","MAIN","HEDGE")</f>
        <v>MAIN</v>
      </c>
      <c r="AK5769" t="str" cm="1">
        <f t="array" ref="AK5769">_xlfn._xlws.FILTER(Table4[Column1],ISNUMBER(SEARCH(Table4[Column1],MIS[[#This Row],[OrderUniqueIdentifier]])),"")</f>
        <v>VWAP</v>
      </c>
      <c r="AL5769" t="str">
        <f>MIS[[#This Row],[Broker]]</f>
        <v>AR</v>
      </c>
      <c r="AM5769" t="str">
        <f>MIS[[#This Row],[ClientID]]</f>
        <v>JPF1N171</v>
      </c>
    </row>
    <row r="5770" spans="1:39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168.75</v>
      </c>
      <c r="AE5770">
        <f>MIS[[#This Row],[OrderAverageTradedPrice]]*MIS[[#This Row],[OrderQuantity]]</f>
        <v>230400</v>
      </c>
      <c r="AF5770">
        <f>MIS[[#This Row],[LTP]]*MIS[[#This Row],[OrderQuantity]]</f>
        <v>202500</v>
      </c>
      <c r="AG5770">
        <f>IF(MIS[[#This Row],[OrderSide]]="SELL",MIS[[#This Row],[VALUE]]-MIS[[#This Row],[LIVE_VALUE]],MIS[[#This Row],[LIVE_VALUE]]-MIS[[#This Row],[VALUE]])</f>
        <v>-27900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NIFTY2552225000CE</v>
      </c>
      <c r="AJ5770" t="str">
        <f>IF(RIGHT(MIS[[#This Row],[Main/Hedge]],4)="MAIN","MAIN","HEDGE")</f>
        <v>MAIN</v>
      </c>
      <c r="AK5770" t="str" cm="1">
        <f t="array" ref="AK5770">_xlfn._xlws.FILTER(Table4[Column1],ISNUMBER(SEARCH(Table4[Column1],MIS[[#This Row],[OrderUniqueIdentifier]])),"")</f>
        <v>VWAP</v>
      </c>
      <c r="AL5770" t="str">
        <f>MIS[[#This Row],[Broker]]</f>
        <v>AR</v>
      </c>
      <c r="AM5770" t="str">
        <f>MIS[[#This Row],[ClientID]]</f>
        <v>JPF1N172</v>
      </c>
    </row>
    <row r="5771" spans="1:39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168.75</v>
      </c>
      <c r="AE5771">
        <f>MIS[[#This Row],[OrderAverageTradedPrice]]*MIS[[#This Row],[OrderQuantity]]</f>
        <v>28942.5</v>
      </c>
      <c r="AF5771">
        <f>MIS[[#This Row],[LTP]]*MIS[[#This Row],[OrderQuantity]]</f>
        <v>25312.5</v>
      </c>
      <c r="AG5771">
        <f>IF(MIS[[#This Row],[OrderSide]]="SELL",MIS[[#This Row],[VALUE]]-MIS[[#This Row],[LIVE_VALUE]],MIS[[#This Row],[LIVE_VALUE]]-MIS[[#This Row],[VALUE]])</f>
        <v>-3630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NIFTY2552225000CE</v>
      </c>
      <c r="AJ5771" t="str">
        <f>IF(RIGHT(MIS[[#This Row],[Main/Hedge]],4)="MAIN","MAIN","HEDGE")</f>
        <v>MAIN</v>
      </c>
      <c r="AK5771" t="str" cm="1">
        <f t="array" ref="AK5771">_xlfn._xlws.FILTER(Table4[Column1],ISNUMBER(SEARCH(Table4[Column1],MIS[[#This Row],[OrderUniqueIdentifier]])),"")</f>
        <v>VWAP</v>
      </c>
      <c r="AL5771" t="str">
        <f>MIS[[#This Row],[Broker]]</f>
        <v>AR</v>
      </c>
      <c r="AM5771" t="str">
        <f>MIS[[#This Row],[ClientID]]</f>
        <v>JPF1N173</v>
      </c>
    </row>
    <row r="5772" spans="1:39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168.75</v>
      </c>
      <c r="AE5772">
        <f>MIS[[#This Row],[OrderAverageTradedPrice]]*MIS[[#This Row],[OrderQuantity]]</f>
        <v>28800</v>
      </c>
      <c r="AF5772">
        <f>MIS[[#This Row],[LTP]]*MIS[[#This Row],[OrderQuantity]]</f>
        <v>25312.5</v>
      </c>
      <c r="AG5772">
        <f>IF(MIS[[#This Row],[OrderSide]]="SELL",MIS[[#This Row],[VALUE]]-MIS[[#This Row],[LIVE_VALUE]],MIS[[#This Row],[LIVE_VALUE]]-MIS[[#This Row],[VALUE]])</f>
        <v>-3487.5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NIFTY2552225000CE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  <c r="AL5772" t="str">
        <f>MIS[[#This Row],[Broker]]</f>
        <v>AR</v>
      </c>
      <c r="AM5772" t="str">
        <f>MIS[[#This Row],[ClientID]]</f>
        <v>JPF1N180</v>
      </c>
    </row>
    <row r="5773" spans="1:39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168.75</v>
      </c>
      <c r="AE5773">
        <f>MIS[[#This Row],[OrderAverageTradedPrice]]*MIS[[#This Row],[OrderQuantity]]</f>
        <v>14471.25</v>
      </c>
      <c r="AF5773">
        <f>MIS[[#This Row],[LTP]]*MIS[[#This Row],[OrderQuantity]]</f>
        <v>12656.25</v>
      </c>
      <c r="AG5773">
        <f>IF(MIS[[#This Row],[OrderSide]]="SELL",MIS[[#This Row],[VALUE]]-MIS[[#This Row],[LIVE_VALUE]],MIS[[#This Row],[LIVE_VALUE]]-MIS[[#This Row],[VALUE]])</f>
        <v>-1815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NIFTY2552225000CE</v>
      </c>
      <c r="AJ5773" t="str">
        <f>IF(RIGHT(MIS[[#This Row],[Main/Hedge]],4)="MAIN","MAIN","HEDGE")</f>
        <v>MAIN</v>
      </c>
      <c r="AK5773" t="str" cm="1">
        <f t="array" ref="AK5773">_xlfn._xlws.FILTER(Table4[Column1],ISNUMBER(SEARCH(Table4[Column1],MIS[[#This Row],[OrderUniqueIdentifier]])),"")</f>
        <v>VWAP</v>
      </c>
      <c r="AL5773" t="str">
        <f>MIS[[#This Row],[Broker]]</f>
        <v>AR</v>
      </c>
      <c r="AM5773" t="str">
        <f>MIS[[#This Row],[ClientID]]</f>
        <v>JPF1O151</v>
      </c>
    </row>
    <row r="5774" spans="1:39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168.75</v>
      </c>
      <c r="AE5774">
        <f>MIS[[#This Row],[OrderAverageTradedPrice]]*MIS[[#This Row],[OrderQuantity]]</f>
        <v>86625</v>
      </c>
      <c r="AF5774">
        <f>MIS[[#This Row],[LTP]]*MIS[[#This Row],[OrderQuantity]]</f>
        <v>75937.5</v>
      </c>
      <c r="AG5774">
        <f>IF(MIS[[#This Row],[OrderSide]]="SELL",MIS[[#This Row],[VALUE]]-MIS[[#This Row],[LIVE_VALUE]],MIS[[#This Row],[LIVE_VALUE]]-MIS[[#This Row],[VALUE]])</f>
        <v>-10687.5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NIFTY2552225000CE</v>
      </c>
      <c r="AJ5774" t="str">
        <f>IF(RIGHT(MIS[[#This Row],[Main/Hedge]],4)="MAIN","MAIN","HEDGE")</f>
        <v>MAIN</v>
      </c>
      <c r="AK5774" t="str" cm="1">
        <f t="array" ref="AK5774">_xlfn._xlws.FILTER(Table4[Column1],ISNUMBER(SEARCH(Table4[Column1],MIS[[#This Row],[OrderUniqueIdentifier]])),"")</f>
        <v>VWAP</v>
      </c>
      <c r="AL5774" t="str">
        <f>MIS[[#This Row],[Broker]]</f>
        <v>AR</v>
      </c>
      <c r="AM5774" t="str">
        <f>MIS[[#This Row],[ClientID]]</f>
        <v>JPF1P164</v>
      </c>
    </row>
    <row r="5775" spans="1:39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168.75</v>
      </c>
      <c r="AE5775">
        <f>MIS[[#This Row],[OrderAverageTradedPrice]]*MIS[[#This Row],[OrderQuantity]]</f>
        <v>43425</v>
      </c>
      <c r="AF5775">
        <f>MIS[[#This Row],[LTP]]*MIS[[#This Row],[OrderQuantity]]</f>
        <v>37968.75</v>
      </c>
      <c r="AG5775">
        <f>IF(MIS[[#This Row],[OrderSide]]="SELL",MIS[[#This Row],[VALUE]]-MIS[[#This Row],[LIVE_VALUE]],MIS[[#This Row],[LIVE_VALUE]]-MIS[[#This Row],[VALUE]])</f>
        <v>-5456.25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NIFTY2552225000CE</v>
      </c>
      <c r="AJ5775" t="str">
        <f>IF(RIGHT(MIS[[#This Row],[Main/Hedge]],4)="MAIN","MAIN","HEDGE")</f>
        <v>MAIN</v>
      </c>
      <c r="AK5775" t="str" cm="1">
        <f t="array" ref="AK5775">_xlfn._xlws.FILTER(Table4[Column1],ISNUMBER(SEARCH(Table4[Column1],MIS[[#This Row],[OrderUniqueIdentifier]])),"")</f>
        <v>VWAP</v>
      </c>
      <c r="AL5775" t="str">
        <f>MIS[[#This Row],[Broker]]</f>
        <v>AR</v>
      </c>
      <c r="AM5775" t="str">
        <f>MIS[[#This Row],[ClientID]]</f>
        <v>JPF1P165</v>
      </c>
    </row>
    <row r="5776" spans="1:39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168.75</v>
      </c>
      <c r="AE5776">
        <f>MIS[[#This Row],[OrderAverageTradedPrice]]*MIS[[#This Row],[OrderQuantity]]</f>
        <v>57600</v>
      </c>
      <c r="AF5776">
        <f>MIS[[#This Row],[LTP]]*MIS[[#This Row],[OrderQuantity]]</f>
        <v>50625</v>
      </c>
      <c r="AG5776">
        <f>IF(MIS[[#This Row],[OrderSide]]="SELL",MIS[[#This Row],[VALUE]]-MIS[[#This Row],[LIVE_VALUE]],MIS[[#This Row],[LIVE_VALUE]]-MIS[[#This Row],[VALUE]])</f>
        <v>-6975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NIFTY2552225000CE</v>
      </c>
      <c r="AJ5776" t="str">
        <f>IF(RIGHT(MIS[[#This Row],[Main/Hedge]],4)="MAIN","MAIN","HEDGE")</f>
        <v>MAIN</v>
      </c>
      <c r="AK5776" t="str" cm="1">
        <f t="array" ref="AK5776">_xlfn._xlws.FILTER(Table4[Column1],ISNUMBER(SEARCH(Table4[Column1],MIS[[#This Row],[OrderUniqueIdentifier]])),"")</f>
        <v>VWAP</v>
      </c>
      <c r="AL5776" t="str">
        <f>MIS[[#This Row],[Broker]]</f>
        <v>AR</v>
      </c>
      <c r="AM5776" t="str">
        <f>MIS[[#This Row],[ClientID]]</f>
        <v>JPF1R123</v>
      </c>
    </row>
    <row r="5777" spans="1:39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168.75</v>
      </c>
      <c r="AE5777">
        <f>MIS[[#This Row],[OrderAverageTradedPrice]]*MIS[[#This Row],[OrderQuantity]]</f>
        <v>14437.5</v>
      </c>
      <c r="AF5777">
        <f>MIS[[#This Row],[LTP]]*MIS[[#This Row],[OrderQuantity]]</f>
        <v>12656.25</v>
      </c>
      <c r="AG5777">
        <f>IF(MIS[[#This Row],[OrderSide]]="SELL",MIS[[#This Row],[VALUE]]-MIS[[#This Row],[LIVE_VALUE]],MIS[[#This Row],[LIVE_VALUE]]-MIS[[#This Row],[VALUE]])</f>
        <v>-1781.25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NIFTY2552225000CE</v>
      </c>
      <c r="AJ5777" t="str">
        <f>IF(RIGHT(MIS[[#This Row],[Main/Hedge]],4)="MAIN","MAIN","HEDGE")</f>
        <v>MAIN</v>
      </c>
      <c r="AK5777" t="str" cm="1">
        <f t="array" ref="AK5777">_xlfn._xlws.FILTER(Table4[Column1],ISNUMBER(SEARCH(Table4[Column1],MIS[[#This Row],[OrderUniqueIdentifier]])),"")</f>
        <v>VWAP</v>
      </c>
      <c r="AL5777" t="str">
        <f>MIS[[#This Row],[Broker]]</f>
        <v>AR</v>
      </c>
      <c r="AM5777" t="str">
        <f>MIS[[#This Row],[ClientID]]</f>
        <v>JPF1R134</v>
      </c>
    </row>
    <row r="5778" spans="1:39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168.75</v>
      </c>
      <c r="AE5778">
        <f>MIS[[#This Row],[OrderAverageTradedPrice]]*MIS[[#This Row],[OrderQuantity]]</f>
        <v>43166.25</v>
      </c>
      <c r="AF5778">
        <f>MIS[[#This Row],[LTP]]*MIS[[#This Row],[OrderQuantity]]</f>
        <v>37968.75</v>
      </c>
      <c r="AG5778">
        <f>IF(MIS[[#This Row],[OrderSide]]="SELL",MIS[[#This Row],[VALUE]]-MIS[[#This Row],[LIVE_VALUE]],MIS[[#This Row],[LIVE_VALUE]]-MIS[[#This Row],[VALUE]])</f>
        <v>-5197.5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NIFTY2552225000CE</v>
      </c>
      <c r="AJ5778" t="str">
        <f>IF(RIGHT(MIS[[#This Row],[Main/Hedge]],4)="MAIN","MAIN","HEDGE")</f>
        <v>MAIN</v>
      </c>
      <c r="AK5778" t="str" cm="1">
        <f t="array" ref="AK5778">_xlfn._xlws.FILTER(Table4[Column1],ISNUMBER(SEARCH(Table4[Column1],MIS[[#This Row],[OrderUniqueIdentifier]])),"")</f>
        <v>VWAP</v>
      </c>
      <c r="AL5778" t="str">
        <f>MIS[[#This Row],[Broker]]</f>
        <v>AR</v>
      </c>
      <c r="AM5778" t="str">
        <f>MIS[[#This Row],[ClientID]]</f>
        <v>JPF1R193</v>
      </c>
    </row>
    <row r="5779" spans="1:39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168.75</v>
      </c>
      <c r="AE5779">
        <f>MIS[[#This Row],[OrderAverageTradedPrice]]*MIS[[#This Row],[OrderQuantity]]</f>
        <v>172800</v>
      </c>
      <c r="AF5779">
        <f>MIS[[#This Row],[LTP]]*MIS[[#This Row],[OrderQuantity]]</f>
        <v>151875</v>
      </c>
      <c r="AG5779">
        <f>IF(MIS[[#This Row],[OrderSide]]="SELL",MIS[[#This Row],[VALUE]]-MIS[[#This Row],[LIVE_VALUE]],MIS[[#This Row],[LIVE_VALUE]]-MIS[[#This Row],[VALUE]])</f>
        <v>-20925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NIFTY2552225000CE</v>
      </c>
      <c r="AJ5779" t="str">
        <f>IF(RIGHT(MIS[[#This Row],[Main/Hedge]],4)="MAIN","MAIN","HEDGE")</f>
        <v>MAIN</v>
      </c>
      <c r="AK5779" t="str" cm="1">
        <f t="array" ref="AK5779">_xlfn._xlws.FILTER(Table4[Column1],ISNUMBER(SEARCH(Table4[Column1],MIS[[#This Row],[OrderUniqueIdentifier]])),"")</f>
        <v>VWAP</v>
      </c>
      <c r="AL5779" t="str">
        <f>MIS[[#This Row],[Broker]]</f>
        <v>AR</v>
      </c>
      <c r="AM5779" t="str">
        <f>MIS[[#This Row],[ClientID]]</f>
        <v>JPF1R197</v>
      </c>
    </row>
    <row r="5780" spans="1:39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168.75</v>
      </c>
      <c r="AE5780">
        <f>MIS[[#This Row],[OrderAverageTradedPrice]]*MIS[[#This Row],[OrderQuantity]]</f>
        <v>43290</v>
      </c>
      <c r="AF5780">
        <f>MIS[[#This Row],[LTP]]*MIS[[#This Row],[OrderQuantity]]</f>
        <v>37968.75</v>
      </c>
      <c r="AG5780">
        <f>IF(MIS[[#This Row],[OrderSide]]="SELL",MIS[[#This Row],[VALUE]]-MIS[[#This Row],[LIVE_VALUE]],MIS[[#This Row],[LIVE_VALUE]]-MIS[[#This Row],[VALUE]])</f>
        <v>-5321.25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NIFTY2552225000CE</v>
      </c>
      <c r="AJ5780" t="str">
        <f>IF(RIGHT(MIS[[#This Row],[Main/Hedge]],4)="MAIN","MAIN","HEDGE")</f>
        <v>MAIN</v>
      </c>
      <c r="AK5780" t="str" cm="1">
        <f t="array" ref="AK5780">_xlfn._xlws.FILTER(Table4[Column1],ISNUMBER(SEARCH(Table4[Column1],MIS[[#This Row],[OrderUniqueIdentifier]])),"")</f>
        <v>VWAP</v>
      </c>
      <c r="AL5780" t="str">
        <f>MIS[[#This Row],[Broker]]</f>
        <v>AR</v>
      </c>
      <c r="AM5780" t="str">
        <f>MIS[[#This Row],[ClientID]]</f>
        <v>JPF1R199</v>
      </c>
    </row>
    <row r="5781" spans="1:39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168.75</v>
      </c>
      <c r="AE5781">
        <f>MIS[[#This Row],[OrderAverageTradedPrice]]*MIS[[#This Row],[OrderQuantity]]</f>
        <v>100800</v>
      </c>
      <c r="AF5781">
        <f>MIS[[#This Row],[LTP]]*MIS[[#This Row],[OrderQuantity]]</f>
        <v>88593.75</v>
      </c>
      <c r="AG5781">
        <f>IF(MIS[[#This Row],[OrderSide]]="SELL",MIS[[#This Row],[VALUE]]-MIS[[#This Row],[LIVE_VALUE]],MIS[[#This Row],[LIVE_VALUE]]-MIS[[#This Row],[VALUE]])</f>
        <v>-12206.25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NIFTY2552225000CE</v>
      </c>
      <c r="AJ5781" t="str">
        <f>IF(RIGHT(MIS[[#This Row],[Main/Hedge]],4)="MAIN","MAIN","HEDGE")</f>
        <v>MAIN</v>
      </c>
      <c r="AK5781" t="str" cm="1">
        <f t="array" ref="AK5781">_xlfn._xlws.FILTER(Table4[Column1],ISNUMBER(SEARCH(Table4[Column1],MIS[[#This Row],[OrderUniqueIdentifier]])),"")</f>
        <v>VWAP</v>
      </c>
      <c r="AL5781" t="str">
        <f>MIS[[#This Row],[Broker]]</f>
        <v>AR</v>
      </c>
      <c r="AM5781" t="str">
        <f>MIS[[#This Row],[ClientID]]</f>
        <v>JPF1R202</v>
      </c>
    </row>
    <row r="5782" spans="1:39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168.75</v>
      </c>
      <c r="AE5782">
        <f>MIS[[#This Row],[OrderAverageTradedPrice]]*MIS[[#This Row],[OrderQuantity]]</f>
        <v>14475</v>
      </c>
      <c r="AF5782">
        <f>MIS[[#This Row],[LTP]]*MIS[[#This Row],[OrderQuantity]]</f>
        <v>12656.25</v>
      </c>
      <c r="AG5782">
        <f>IF(MIS[[#This Row],[OrderSide]]="SELL",MIS[[#This Row],[VALUE]]-MIS[[#This Row],[LIVE_VALUE]],MIS[[#This Row],[LIVE_VALUE]]-MIS[[#This Row],[VALUE]])</f>
        <v>-1818.75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NIFTY2552225000CE</v>
      </c>
      <c r="AJ5782" t="str">
        <f>IF(RIGHT(MIS[[#This Row],[Main/Hedge]],4)="MAIN","MAIN","HEDGE")</f>
        <v>MAIN</v>
      </c>
      <c r="AK5782" t="str" cm="1">
        <f t="array" ref="AK5782">_xlfn._xlws.FILTER(Table4[Column1],ISNUMBER(SEARCH(Table4[Column1],MIS[[#This Row],[OrderUniqueIdentifier]])),"")</f>
        <v>VWAP</v>
      </c>
      <c r="AL5782" t="str">
        <f>MIS[[#This Row],[Broker]]</f>
        <v>AR</v>
      </c>
      <c r="AM5782" t="str">
        <f>MIS[[#This Row],[ClientID]]</f>
        <v>JPF1R203</v>
      </c>
    </row>
    <row r="5783" spans="1:39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168.75</v>
      </c>
      <c r="AE5783">
        <f>MIS[[#This Row],[OrderAverageTradedPrice]]*MIS[[#This Row],[OrderQuantity]]</f>
        <v>43537.5</v>
      </c>
      <c r="AF5783">
        <f>MIS[[#This Row],[LTP]]*MIS[[#This Row],[OrderQuantity]]</f>
        <v>37968.75</v>
      </c>
      <c r="AG5783">
        <f>IF(MIS[[#This Row],[OrderSide]]="SELL",MIS[[#This Row],[VALUE]]-MIS[[#This Row],[LIVE_VALUE]],MIS[[#This Row],[LIVE_VALUE]]-MIS[[#This Row],[VALUE]])</f>
        <v>-5568.75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NIFTY2552225000CE</v>
      </c>
      <c r="AJ5783" t="str">
        <f>IF(RIGHT(MIS[[#This Row],[Main/Hedge]],4)="MAIN","MAIN","HEDGE")</f>
        <v>MAIN</v>
      </c>
      <c r="AK5783" t="str" cm="1">
        <f t="array" ref="AK5783">_xlfn._xlws.FILTER(Table4[Column1],ISNUMBER(SEARCH(Table4[Column1],MIS[[#This Row],[OrderUniqueIdentifier]])),"")</f>
        <v>VWAP</v>
      </c>
      <c r="AL5783" t="str">
        <f>MIS[[#This Row],[Broker]]</f>
        <v>AR</v>
      </c>
      <c r="AM5783" t="str">
        <f>MIS[[#This Row],[ClientID]]</f>
        <v>JPF1R205</v>
      </c>
    </row>
    <row r="5784" spans="1:39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168.75</v>
      </c>
      <c r="AE5784">
        <f>MIS[[#This Row],[OrderAverageTradedPrice]]*MIS[[#This Row],[OrderQuantity]]</f>
        <v>14550</v>
      </c>
      <c r="AF5784">
        <f>MIS[[#This Row],[LTP]]*MIS[[#This Row],[OrderQuantity]]</f>
        <v>12656.25</v>
      </c>
      <c r="AG5784">
        <f>IF(MIS[[#This Row],[OrderSide]]="SELL",MIS[[#This Row],[VALUE]]-MIS[[#This Row],[LIVE_VALUE]],MIS[[#This Row],[LIVE_VALUE]]-MIS[[#This Row],[VALUE]])</f>
        <v>-1893.75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NIFTY2552225000CE</v>
      </c>
      <c r="AJ5784" t="str">
        <f>IF(RIGHT(MIS[[#This Row],[Main/Hedge]],4)="MAIN","MAIN","HEDGE")</f>
        <v>MAIN</v>
      </c>
      <c r="AK5784" t="str" cm="1">
        <f t="array" ref="AK5784">_xlfn._xlws.FILTER(Table4[Column1],ISNUMBER(SEARCH(Table4[Column1],MIS[[#This Row],[OrderUniqueIdentifier]])),"")</f>
        <v>VWAP</v>
      </c>
      <c r="AL5784" t="str">
        <f>MIS[[#This Row],[Broker]]</f>
        <v>AR</v>
      </c>
      <c r="AM5784" t="str">
        <f>MIS[[#This Row],[ClientID]]</f>
        <v>JPF1R212</v>
      </c>
    </row>
    <row r="5785" spans="1:39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168.75</v>
      </c>
      <c r="AE5785">
        <f>MIS[[#This Row],[OrderAverageTradedPrice]]*MIS[[#This Row],[OrderQuantity]]</f>
        <v>14388.75</v>
      </c>
      <c r="AF5785">
        <f>MIS[[#This Row],[LTP]]*MIS[[#This Row],[OrderQuantity]]</f>
        <v>12656.25</v>
      </c>
      <c r="AG5785">
        <f>IF(MIS[[#This Row],[OrderSide]]="SELL",MIS[[#This Row],[VALUE]]-MIS[[#This Row],[LIVE_VALUE]],MIS[[#This Row],[LIVE_VALUE]]-MIS[[#This Row],[VALUE]])</f>
        <v>-1732.5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NIFTY2552225000CE</v>
      </c>
      <c r="AJ5785" t="str">
        <f>IF(RIGHT(MIS[[#This Row],[Main/Hedge]],4)="MAIN","MAIN","HEDGE")</f>
        <v>MAIN</v>
      </c>
      <c r="AK5785" t="str" cm="1">
        <f t="array" ref="AK5785">_xlfn._xlws.FILTER(Table4[Column1],ISNUMBER(SEARCH(Table4[Column1],MIS[[#This Row],[OrderUniqueIdentifier]])),"")</f>
        <v>VWAP</v>
      </c>
      <c r="AL5785" t="str">
        <f>MIS[[#This Row],[Broker]]</f>
        <v>AR</v>
      </c>
      <c r="AM5785" t="str">
        <f>MIS[[#This Row],[ClientID]]</f>
        <v>JPF1S131</v>
      </c>
    </row>
    <row r="5786" spans="1:39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168.75</v>
      </c>
      <c r="AE5786">
        <f>MIS[[#This Row],[OrderAverageTradedPrice]]*MIS[[#This Row],[OrderQuantity]]</f>
        <v>158400</v>
      </c>
      <c r="AF5786">
        <f>MIS[[#This Row],[LTP]]*MIS[[#This Row],[OrderQuantity]]</f>
        <v>139218.75</v>
      </c>
      <c r="AG5786">
        <f>IF(MIS[[#This Row],[OrderSide]]="SELL",MIS[[#This Row],[VALUE]]-MIS[[#This Row],[LIVE_VALUE]],MIS[[#This Row],[LIVE_VALUE]]-MIS[[#This Row],[VALUE]])</f>
        <v>-19181.25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NIFTY2552225000CE</v>
      </c>
      <c r="AJ5786" t="str">
        <f>IF(RIGHT(MIS[[#This Row],[Main/Hedge]],4)="MAIN","MAIN","HEDGE")</f>
        <v>MAIN</v>
      </c>
      <c r="AK5786" t="str" cm="1">
        <f t="array" ref="AK5786">_xlfn._xlws.FILTER(Table4[Column1],ISNUMBER(SEARCH(Table4[Column1],MIS[[#This Row],[OrderUniqueIdentifier]])),"")</f>
        <v>VWAP</v>
      </c>
      <c r="AL5786" t="str">
        <f>MIS[[#This Row],[Broker]]</f>
        <v>AR</v>
      </c>
      <c r="AM5786" t="str">
        <f>MIS[[#This Row],[ClientID]]</f>
        <v>JPF1S132</v>
      </c>
    </row>
    <row r="5787" spans="1:39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168.75</v>
      </c>
      <c r="AE5787">
        <f>MIS[[#This Row],[OrderAverageTradedPrice]]*MIS[[#This Row],[OrderQuantity]]</f>
        <v>43200</v>
      </c>
      <c r="AF5787">
        <f>MIS[[#This Row],[LTP]]*MIS[[#This Row],[OrderQuantity]]</f>
        <v>37968.75</v>
      </c>
      <c r="AG5787">
        <f>IF(MIS[[#This Row],[OrderSide]]="SELL",MIS[[#This Row],[VALUE]]-MIS[[#This Row],[LIVE_VALUE]],MIS[[#This Row],[LIVE_VALUE]]-MIS[[#This Row],[VALUE]])</f>
        <v>-5231.25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NIFTY2552225000CE</v>
      </c>
      <c r="AJ5787" t="str">
        <f>IF(RIGHT(MIS[[#This Row],[Main/Hedge]],4)="MAIN","MAIN","HEDGE")</f>
        <v>MAIN</v>
      </c>
      <c r="AK5787" t="str" cm="1">
        <f t="array" ref="AK5787">_xlfn._xlws.FILTER(Table4[Column1],ISNUMBER(SEARCH(Table4[Column1],MIS[[#This Row],[OrderUniqueIdentifier]])),"")</f>
        <v>VWAP</v>
      </c>
      <c r="AL5787" t="str">
        <f>MIS[[#This Row],[Broker]]</f>
        <v>AR</v>
      </c>
      <c r="AM5787" t="str">
        <f>MIS[[#This Row],[ClientID]]</f>
        <v>JPF1S152</v>
      </c>
    </row>
    <row r="5788" spans="1:39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168.75</v>
      </c>
      <c r="AE5788">
        <f>MIS[[#This Row],[OrderAverageTradedPrice]]*MIS[[#This Row],[OrderQuantity]]</f>
        <v>14400</v>
      </c>
      <c r="AF5788">
        <f>MIS[[#This Row],[LTP]]*MIS[[#This Row],[OrderQuantity]]</f>
        <v>12656.25</v>
      </c>
      <c r="AG5788">
        <f>IF(MIS[[#This Row],[OrderSide]]="SELL",MIS[[#This Row],[VALUE]]-MIS[[#This Row],[LIVE_VALUE]],MIS[[#This Row],[LIVE_VALUE]]-MIS[[#This Row],[VALUE]])</f>
        <v>-1743.75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NIFTY2552225000CE</v>
      </c>
      <c r="AJ5788" t="str">
        <f>IF(RIGHT(MIS[[#This Row],[Main/Hedge]],4)="MAIN","MAIN","HEDGE")</f>
        <v>MAIN</v>
      </c>
      <c r="AK5788" t="str" cm="1">
        <f t="array" ref="AK5788">_xlfn._xlws.FILTER(Table4[Column1],ISNUMBER(SEARCH(Table4[Column1],MIS[[#This Row],[OrderUniqueIdentifier]])),"")</f>
        <v>VWAP</v>
      </c>
      <c r="AL5788" t="str">
        <f>MIS[[#This Row],[Broker]]</f>
        <v>AR</v>
      </c>
      <c r="AM5788" t="str">
        <f>MIS[[#This Row],[ClientID]]</f>
        <v>JPF1S213</v>
      </c>
    </row>
    <row r="5789" spans="1:39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168.75</v>
      </c>
      <c r="AE5789">
        <f>MIS[[#This Row],[OrderAverageTradedPrice]]*MIS[[#This Row],[OrderQuantity]]</f>
        <v>144000</v>
      </c>
      <c r="AF5789">
        <f>MIS[[#This Row],[LTP]]*MIS[[#This Row],[OrderQuantity]]</f>
        <v>126562.5</v>
      </c>
      <c r="AG5789">
        <f>IF(MIS[[#This Row],[OrderSide]]="SELL",MIS[[#This Row],[VALUE]]-MIS[[#This Row],[LIVE_VALUE]],MIS[[#This Row],[LIVE_VALUE]]-MIS[[#This Row],[VALUE]])</f>
        <v>-17437.5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NIFTY2552225000CE</v>
      </c>
      <c r="AJ5789" t="str">
        <f>IF(RIGHT(MIS[[#This Row],[Main/Hedge]],4)="MAIN","MAIN","HEDGE")</f>
        <v>MAIN</v>
      </c>
      <c r="AK5789" t="str" cm="1">
        <f t="array" ref="AK5789">_xlfn._xlws.FILTER(Table4[Column1],ISNUMBER(SEARCH(Table4[Column1],MIS[[#This Row],[OrderUniqueIdentifier]])),"")</f>
        <v>VWAP</v>
      </c>
      <c r="AL5789" t="str">
        <f>MIS[[#This Row],[Broker]]</f>
        <v>AR</v>
      </c>
      <c r="AM5789" t="str">
        <f>MIS[[#This Row],[ClientID]]</f>
        <v>JPF1S215</v>
      </c>
    </row>
    <row r="5790" spans="1:39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168.75</v>
      </c>
      <c r="AE5790">
        <f>MIS[[#This Row],[OrderAverageTradedPrice]]*MIS[[#This Row],[OrderQuantity]]</f>
        <v>28800</v>
      </c>
      <c r="AF5790">
        <f>MIS[[#This Row],[LTP]]*MIS[[#This Row],[OrderQuantity]]</f>
        <v>25312.5</v>
      </c>
      <c r="AG5790">
        <f>IF(MIS[[#This Row],[OrderSide]]="SELL",MIS[[#This Row],[VALUE]]-MIS[[#This Row],[LIVE_VALUE]],MIS[[#This Row],[LIVE_VALUE]]-MIS[[#This Row],[VALUE]])</f>
        <v>-3487.5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NIFTY2552225000CE</v>
      </c>
      <c r="AJ5790" t="str">
        <f>IF(RIGHT(MIS[[#This Row],[Main/Hedge]],4)="MAIN","MAIN","HEDGE")</f>
        <v>MAIN</v>
      </c>
      <c r="AK5790" t="str" cm="1">
        <f t="array" ref="AK5790">_xlfn._xlws.FILTER(Table4[Column1],ISNUMBER(SEARCH(Table4[Column1],MIS[[#This Row],[OrderUniqueIdentifier]])),"")</f>
        <v>VWAP</v>
      </c>
      <c r="AL5790" t="str">
        <f>MIS[[#This Row],[Broker]]</f>
        <v>AR</v>
      </c>
      <c r="AM5790" t="str">
        <f>MIS[[#This Row],[ClientID]]</f>
        <v>JPF1S217</v>
      </c>
    </row>
    <row r="5791" spans="1:39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168.75</v>
      </c>
      <c r="AE5791">
        <f>MIS[[#This Row],[OrderAverageTradedPrice]]*MIS[[#This Row],[OrderQuantity]]</f>
        <v>28995</v>
      </c>
      <c r="AF5791">
        <f>MIS[[#This Row],[LTP]]*MIS[[#This Row],[OrderQuantity]]</f>
        <v>25312.5</v>
      </c>
      <c r="AG5791">
        <f>IF(MIS[[#This Row],[OrderSide]]="SELL",MIS[[#This Row],[VALUE]]-MIS[[#This Row],[LIVE_VALUE]],MIS[[#This Row],[LIVE_VALUE]]-MIS[[#This Row],[VALUE]])</f>
        <v>-3682.5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NIFTY2552225000CE</v>
      </c>
      <c r="AJ5791" t="str">
        <f>IF(RIGHT(MIS[[#This Row],[Main/Hedge]],4)="MAIN","MAIN","HEDGE")</f>
        <v>MAIN</v>
      </c>
      <c r="AK5791" t="str" cm="1">
        <f t="array" ref="AK5791">_xlfn._xlws.FILTER(Table4[Column1],ISNUMBER(SEARCH(Table4[Column1],MIS[[#This Row],[OrderUniqueIdentifier]])),"")</f>
        <v>VWAP</v>
      </c>
      <c r="AL5791" t="str">
        <f>MIS[[#This Row],[Broker]]</f>
        <v>AR</v>
      </c>
      <c r="AM5791" t="str">
        <f>MIS[[#This Row],[ClientID]]</f>
        <v>JPF1S222</v>
      </c>
    </row>
    <row r="5792" spans="1:39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168.75</v>
      </c>
      <c r="AE5792">
        <f>MIS[[#This Row],[OrderAverageTradedPrice]]*MIS[[#This Row],[OrderQuantity]]</f>
        <v>28950</v>
      </c>
      <c r="AF5792">
        <f>MIS[[#This Row],[LTP]]*MIS[[#This Row],[OrderQuantity]]</f>
        <v>25312.5</v>
      </c>
      <c r="AG5792">
        <f>IF(MIS[[#This Row],[OrderSide]]="SELL",MIS[[#This Row],[VALUE]]-MIS[[#This Row],[LIVE_VALUE]],MIS[[#This Row],[LIVE_VALUE]]-MIS[[#This Row],[VALUE]])</f>
        <v>-3637.5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NIFTY2552225000CE</v>
      </c>
      <c r="AJ5792" t="str">
        <f>IF(RIGHT(MIS[[#This Row],[Main/Hedge]],4)="MAIN","MAIN","HEDGE")</f>
        <v>MAIN</v>
      </c>
      <c r="AK5792" t="str" cm="1">
        <f t="array" ref="AK5792">_xlfn._xlws.FILTER(Table4[Column1],ISNUMBER(SEARCH(Table4[Column1],MIS[[#This Row],[OrderUniqueIdentifier]])),"")</f>
        <v>VWAP</v>
      </c>
      <c r="AL5792" t="str">
        <f>MIS[[#This Row],[Broker]]</f>
        <v>AR</v>
      </c>
      <c r="AM5792" t="str">
        <f>MIS[[#This Row],[ClientID]]</f>
        <v>JPF1S233</v>
      </c>
    </row>
    <row r="5793" spans="1:39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168.75</v>
      </c>
      <c r="AE5793">
        <f>MIS[[#This Row],[OrderAverageTradedPrice]]*MIS[[#This Row],[OrderQuantity]]</f>
        <v>29025</v>
      </c>
      <c r="AF5793">
        <f>MIS[[#This Row],[LTP]]*MIS[[#This Row],[OrderQuantity]]</f>
        <v>25312.5</v>
      </c>
      <c r="AG5793">
        <f>IF(MIS[[#This Row],[OrderSide]]="SELL",MIS[[#This Row],[VALUE]]-MIS[[#This Row],[LIVE_VALUE]],MIS[[#This Row],[LIVE_VALUE]]-MIS[[#This Row],[VALUE]])</f>
        <v>-3712.5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NIFTY2552225000CE</v>
      </c>
      <c r="AJ5793" t="str">
        <f>IF(RIGHT(MIS[[#This Row],[Main/Hedge]],4)="MAIN","MAIN","HEDGE")</f>
        <v>MAIN</v>
      </c>
      <c r="AK5793" t="str" cm="1">
        <f t="array" ref="AK5793">_xlfn._xlws.FILTER(Table4[Column1],ISNUMBER(SEARCH(Table4[Column1],MIS[[#This Row],[OrderUniqueIdentifier]])),"")</f>
        <v>VWAP</v>
      </c>
      <c r="AL5793" t="str">
        <f>MIS[[#This Row],[Broker]]</f>
        <v>AR</v>
      </c>
      <c r="AM5793" t="str">
        <f>MIS[[#This Row],[ClientID]]</f>
        <v>JPF1S241</v>
      </c>
    </row>
    <row r="5794" spans="1:39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168.75</v>
      </c>
      <c r="AE5794">
        <f>MIS[[#This Row],[OrderAverageTradedPrice]]*MIS[[#This Row],[OrderQuantity]]</f>
        <v>14475</v>
      </c>
      <c r="AF5794">
        <f>MIS[[#This Row],[LTP]]*MIS[[#This Row],[OrderQuantity]]</f>
        <v>12656.25</v>
      </c>
      <c r="AG5794">
        <f>IF(MIS[[#This Row],[OrderSide]]="SELL",MIS[[#This Row],[VALUE]]-MIS[[#This Row],[LIVE_VALUE]],MIS[[#This Row],[LIVE_VALUE]]-MIS[[#This Row],[VALUE]])</f>
        <v>-1818.75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NIFTY2552225000CE</v>
      </c>
      <c r="AJ5794" t="str">
        <f>IF(RIGHT(MIS[[#This Row],[Main/Hedge]],4)="MAIN","MAIN","HEDGE")</f>
        <v>MAIN</v>
      </c>
      <c r="AK5794" t="str" cm="1">
        <f t="array" ref="AK5794">_xlfn._xlws.FILTER(Table4[Column1],ISNUMBER(SEARCH(Table4[Column1],MIS[[#This Row],[OrderUniqueIdentifier]])),"")</f>
        <v>VWAP</v>
      </c>
      <c r="AL5794" t="str">
        <f>MIS[[#This Row],[Broker]]</f>
        <v>AR</v>
      </c>
      <c r="AM5794" t="str">
        <f>MIS[[#This Row],[ClientID]]</f>
        <v>JPF1T101</v>
      </c>
    </row>
    <row r="5795" spans="1:39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168.75</v>
      </c>
      <c r="AE5795">
        <f>MIS[[#This Row],[OrderAverageTradedPrice]]*MIS[[#This Row],[OrderQuantity]]</f>
        <v>86400</v>
      </c>
      <c r="AF5795">
        <f>MIS[[#This Row],[LTP]]*MIS[[#This Row],[OrderQuantity]]</f>
        <v>75937.5</v>
      </c>
      <c r="AG5795">
        <f>IF(MIS[[#This Row],[OrderSide]]="SELL",MIS[[#This Row],[VALUE]]-MIS[[#This Row],[LIVE_VALUE]],MIS[[#This Row],[LIVE_VALUE]]-MIS[[#This Row],[VALUE]])</f>
        <v>-10462.5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NIFTY2552225000CE</v>
      </c>
      <c r="AJ5795" t="str">
        <f>IF(RIGHT(MIS[[#This Row],[Main/Hedge]],4)="MAIN","MAIN","HEDGE")</f>
        <v>MAIN</v>
      </c>
      <c r="AK5795" t="str" cm="1">
        <f t="array" ref="AK5795">_xlfn._xlws.FILTER(Table4[Column1],ISNUMBER(SEARCH(Table4[Column1],MIS[[#This Row],[OrderUniqueIdentifier]])),"")</f>
        <v>VWAP</v>
      </c>
      <c r="AL5795" t="str">
        <f>MIS[[#This Row],[Broker]]</f>
        <v>AR</v>
      </c>
      <c r="AM5795" t="str">
        <f>MIS[[#This Row],[ClientID]]</f>
        <v>JPF1V110</v>
      </c>
    </row>
    <row r="5796" spans="1:39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168.75</v>
      </c>
      <c r="AE5796">
        <f>MIS[[#This Row],[OrderAverageTradedPrice]]*MIS[[#This Row],[OrderQuantity]]</f>
        <v>14400</v>
      </c>
      <c r="AF5796">
        <f>MIS[[#This Row],[LTP]]*MIS[[#This Row],[OrderQuantity]]</f>
        <v>12656.25</v>
      </c>
      <c r="AG5796">
        <f>IF(MIS[[#This Row],[OrderSide]]="SELL",MIS[[#This Row],[VALUE]]-MIS[[#This Row],[LIVE_VALUE]],MIS[[#This Row],[LIVE_VALUE]]-MIS[[#This Row],[VALUE]])</f>
        <v>-1743.75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NIFTY2552225000CE</v>
      </c>
      <c r="AJ5796" t="str">
        <f>IF(RIGHT(MIS[[#This Row],[Main/Hedge]],4)="MAIN","MAIN","HEDGE")</f>
        <v>MAIN</v>
      </c>
      <c r="AK5796" t="str" cm="1">
        <f t="array" ref="AK5796">_xlfn._xlws.FILTER(Table4[Column1],ISNUMBER(SEARCH(Table4[Column1],MIS[[#This Row],[OrderUniqueIdentifier]])),"")</f>
        <v>VWAP</v>
      </c>
      <c r="AL5796" t="str">
        <f>MIS[[#This Row],[Broker]]</f>
        <v>AR</v>
      </c>
      <c r="AM5796" t="str">
        <f>MIS[[#This Row],[ClientID]]</f>
        <v>JPF1V163</v>
      </c>
    </row>
    <row r="5797" spans="1:39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168.75</v>
      </c>
      <c r="AE5797">
        <f>MIS[[#This Row],[OrderAverageTradedPrice]]*MIS[[#This Row],[OrderQuantity]]</f>
        <v>28800</v>
      </c>
      <c r="AF5797">
        <f>MIS[[#This Row],[LTP]]*MIS[[#This Row],[OrderQuantity]]</f>
        <v>25312.5</v>
      </c>
      <c r="AG5797">
        <f>IF(MIS[[#This Row],[OrderSide]]="SELL",MIS[[#This Row],[VALUE]]-MIS[[#This Row],[LIVE_VALUE]],MIS[[#This Row],[LIVE_VALUE]]-MIS[[#This Row],[VALUE]])</f>
        <v>-3487.5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NIFTY2552225000CE</v>
      </c>
      <c r="AJ5797" t="str">
        <f>IF(RIGHT(MIS[[#This Row],[Main/Hedge]],4)="MAIN","MAIN","HEDGE")</f>
        <v>MAIN</v>
      </c>
      <c r="AK5797" t="str" cm="1">
        <f t="array" ref="AK5797">_xlfn._xlws.FILTER(Table4[Column1],ISNUMBER(SEARCH(Table4[Column1],MIS[[#This Row],[OrderUniqueIdentifier]])),"")</f>
        <v>VWAP</v>
      </c>
      <c r="AL5797" t="str">
        <f>MIS[[#This Row],[Broker]]</f>
        <v>AR</v>
      </c>
      <c r="AM5797" t="str">
        <f>MIS[[#This Row],[ClientID]]</f>
        <v>JPF1V164</v>
      </c>
    </row>
    <row r="5798" spans="1:39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168.75</v>
      </c>
      <c r="AE5798">
        <f>MIS[[#This Row],[OrderAverageTradedPrice]]*MIS[[#This Row],[OrderQuantity]]</f>
        <v>43425</v>
      </c>
      <c r="AF5798">
        <f>MIS[[#This Row],[LTP]]*MIS[[#This Row],[OrderQuantity]]</f>
        <v>37968.75</v>
      </c>
      <c r="AG5798">
        <f>IF(MIS[[#This Row],[OrderSide]]="SELL",MIS[[#This Row],[VALUE]]-MIS[[#This Row],[LIVE_VALUE]],MIS[[#This Row],[LIVE_VALUE]]-MIS[[#This Row],[VALUE]])</f>
        <v>-5456.25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NIFTY2552225000CE</v>
      </c>
      <c r="AJ5798" t="str">
        <f>IF(RIGHT(MIS[[#This Row],[Main/Hedge]],4)="MAIN","MAIN","HEDGE")</f>
        <v>MAIN</v>
      </c>
      <c r="AK5798" t="str" cm="1">
        <f t="array" ref="AK5798">_xlfn._xlws.FILTER(Table4[Column1],ISNUMBER(SEARCH(Table4[Column1],MIS[[#This Row],[OrderUniqueIdentifier]])),"")</f>
        <v>VWAP</v>
      </c>
      <c r="AL5798" t="str">
        <f>MIS[[#This Row],[Broker]]</f>
        <v>AR</v>
      </c>
      <c r="AM5798" t="str">
        <f>MIS[[#This Row],[ClientID]]</f>
        <v>JPF1Y102</v>
      </c>
    </row>
    <row r="5799" spans="1:39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168.75</v>
      </c>
      <c r="AE5799">
        <f>MIS[[#This Row],[OrderAverageTradedPrice]]*MIS[[#This Row],[OrderQuantity]]</f>
        <v>43200</v>
      </c>
      <c r="AF5799">
        <f>MIS[[#This Row],[LTP]]*MIS[[#This Row],[OrderQuantity]]</f>
        <v>37968.75</v>
      </c>
      <c r="AG5799">
        <f>IF(MIS[[#This Row],[OrderSide]]="SELL",MIS[[#This Row],[VALUE]]-MIS[[#This Row],[LIVE_VALUE]],MIS[[#This Row],[LIVE_VALUE]]-MIS[[#This Row],[VALUE]])</f>
        <v>-5231.25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NIFTY2552225000CE</v>
      </c>
      <c r="AJ5799" t="str">
        <f>IF(RIGHT(MIS[[#This Row],[Main/Hedge]],4)="MAIN","MAIN","HEDGE")</f>
        <v>MAIN</v>
      </c>
      <c r="AK5799" t="str" cm="1">
        <f t="array" ref="AK5799">_xlfn._xlws.FILTER(Table4[Column1],ISNUMBER(SEARCH(Table4[Column1],MIS[[#This Row],[OrderUniqueIdentifier]])),"")</f>
        <v>VWAP</v>
      </c>
      <c r="AL5799" t="str">
        <f>MIS[[#This Row],[Broker]]</f>
        <v>AR</v>
      </c>
      <c r="AM5799" t="str">
        <f>MIS[[#This Row],[ClientID]]</f>
        <v>JPP032</v>
      </c>
    </row>
    <row r="5800" spans="1:39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168.75</v>
      </c>
      <c r="AE5800">
        <f>MIS[[#This Row],[OrderAverageTradedPrice]]*MIS[[#This Row],[OrderQuantity]]</f>
        <v>43541.249999999847</v>
      </c>
      <c r="AF5800">
        <f>MIS[[#This Row],[LTP]]*MIS[[#This Row],[OrderQuantity]]</f>
        <v>37968.75</v>
      </c>
      <c r="AG5800">
        <f>IF(MIS[[#This Row],[OrderSide]]="SELL",MIS[[#This Row],[VALUE]]-MIS[[#This Row],[LIVE_VALUE]],MIS[[#This Row],[LIVE_VALUE]]-MIS[[#This Row],[VALUE]])</f>
        <v>-5572.4999999998472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NIFTY2552225000CE</v>
      </c>
      <c r="AJ5800" t="str">
        <f>IF(RIGHT(MIS[[#This Row],[Main/Hedge]],4)="MAIN","MAIN","HEDGE")</f>
        <v>MAIN</v>
      </c>
      <c r="AK5800" t="str" cm="1">
        <f t="array" ref="AK5800">_xlfn._xlws.FILTER(Table4[Column1],ISNUMBER(SEARCH(Table4[Column1],MIS[[#This Row],[OrderUniqueIdentifier]])),"")</f>
        <v>VWAP</v>
      </c>
      <c r="AL5800" t="str">
        <f>MIS[[#This Row],[Broker]]</f>
        <v>AR</v>
      </c>
      <c r="AM5800" t="str">
        <f>MIS[[#This Row],[ClientID]]</f>
        <v>JPP690</v>
      </c>
    </row>
    <row r="5801" spans="1:39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168.75</v>
      </c>
      <c r="AE5801">
        <f>MIS[[#This Row],[OrderAverageTradedPrice]]*MIS[[#This Row],[OrderQuantity]]</f>
        <v>72375</v>
      </c>
      <c r="AF5801">
        <f>MIS[[#This Row],[LTP]]*MIS[[#This Row],[OrderQuantity]]</f>
        <v>63281.25</v>
      </c>
      <c r="AG5801">
        <f>IF(MIS[[#This Row],[OrderSide]]="SELL",MIS[[#This Row],[VALUE]]-MIS[[#This Row],[LIVE_VALUE]],MIS[[#This Row],[LIVE_VALUE]]-MIS[[#This Row],[VALUE]])</f>
        <v>-9093.75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NIFTY2552225000CE</v>
      </c>
      <c r="AJ5801" t="str">
        <f>IF(RIGHT(MIS[[#This Row],[Main/Hedge]],4)="MAIN","MAIN","HEDGE")</f>
        <v>MAIN</v>
      </c>
      <c r="AK5801" t="str" cm="1">
        <f t="array" ref="AK5801">_xlfn._xlws.FILTER(Table4[Column1],ISNUMBER(SEARCH(Table4[Column1],MIS[[#This Row],[OrderUniqueIdentifier]])),"")</f>
        <v>VWAP</v>
      </c>
      <c r="AL5801" t="str">
        <f>MIS[[#This Row],[Broker]]</f>
        <v>AR</v>
      </c>
      <c r="AM5801" t="str">
        <f>MIS[[#This Row],[ClientID]]</f>
        <v>JPS10G101</v>
      </c>
    </row>
    <row r="5802" spans="1:39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168.75</v>
      </c>
      <c r="AE5802">
        <f>MIS[[#This Row],[OrderAverageTradedPrice]]*MIS[[#This Row],[OrderQuantity]]</f>
        <v>72217.5</v>
      </c>
      <c r="AF5802">
        <f>MIS[[#This Row],[LTP]]*MIS[[#This Row],[OrderQuantity]]</f>
        <v>63281.25</v>
      </c>
      <c r="AG5802">
        <f>IF(MIS[[#This Row],[OrderSide]]="SELL",MIS[[#This Row],[VALUE]]-MIS[[#This Row],[LIVE_VALUE]],MIS[[#This Row],[LIVE_VALUE]]-MIS[[#This Row],[VALUE]])</f>
        <v>-8936.25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NIFTY2552225000CE</v>
      </c>
      <c r="AJ5802" t="str">
        <f>IF(RIGHT(MIS[[#This Row],[Main/Hedge]],4)="MAIN","MAIN","HEDGE")</f>
        <v>MAIN</v>
      </c>
      <c r="AK5802" t="str" cm="1">
        <f t="array" ref="AK5802">_xlfn._xlws.FILTER(Table4[Column1],ISNUMBER(SEARCH(Table4[Column1],MIS[[#This Row],[OrderUniqueIdentifier]])),"")</f>
        <v>VWAP</v>
      </c>
      <c r="AL5802" t="str">
        <f>MIS[[#This Row],[Broker]]</f>
        <v>AR</v>
      </c>
      <c r="AM5802" t="str">
        <f>MIS[[#This Row],[ClientID]]</f>
        <v>JPS10M103</v>
      </c>
    </row>
    <row r="5803" spans="1:39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168.75</v>
      </c>
      <c r="AE5803">
        <f>MIS[[#This Row],[OrderAverageTradedPrice]]*MIS[[#This Row],[OrderQuantity]]</f>
        <v>14550</v>
      </c>
      <c r="AF5803">
        <f>MIS[[#This Row],[LTP]]*MIS[[#This Row],[OrderQuantity]]</f>
        <v>12656.25</v>
      </c>
      <c r="AG5803">
        <f>IF(MIS[[#This Row],[OrderSide]]="SELL",MIS[[#This Row],[VALUE]]-MIS[[#This Row],[LIVE_VALUE]],MIS[[#This Row],[LIVE_VALUE]]-MIS[[#This Row],[VALUE]])</f>
        <v>-1893.75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NIFTY2552225000CE</v>
      </c>
      <c r="AJ5803" t="str">
        <f>IF(RIGHT(MIS[[#This Row],[Main/Hedge]],4)="MAIN","MAIN","HEDGE")</f>
        <v>MAIN</v>
      </c>
      <c r="AK5803" t="str" cm="1">
        <f t="array" ref="AK5803">_xlfn._xlws.FILTER(Table4[Column1],ISNUMBER(SEARCH(Table4[Column1],MIS[[#This Row],[OrderUniqueIdentifier]])),"")</f>
        <v>VWAP</v>
      </c>
      <c r="AL5803" t="str">
        <f>MIS[[#This Row],[Broker]]</f>
        <v>AR</v>
      </c>
      <c r="AM5803" t="str">
        <f>MIS[[#This Row],[ClientID]]</f>
        <v>JPS10S109</v>
      </c>
    </row>
    <row r="5804" spans="1:39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168.75</v>
      </c>
      <c r="AE5804">
        <f>MIS[[#This Row],[OrderAverageTradedPrice]]*MIS[[#This Row],[OrderQuantity]]</f>
        <v>29141.25</v>
      </c>
      <c r="AF5804">
        <f>MIS[[#This Row],[LTP]]*MIS[[#This Row],[OrderQuantity]]</f>
        <v>25312.5</v>
      </c>
      <c r="AG5804">
        <f>IF(MIS[[#This Row],[OrderSide]]="SELL",MIS[[#This Row],[VALUE]]-MIS[[#This Row],[LIVE_VALUE]],MIS[[#This Row],[LIVE_VALUE]]-MIS[[#This Row],[VALUE]])</f>
        <v>-3828.75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NIFTY2552225000CE</v>
      </c>
      <c r="AJ5804" t="str">
        <f>IF(RIGHT(MIS[[#This Row],[Main/Hedge]],4)="MAIN","MAIN","HEDGE")</f>
        <v>MAIN</v>
      </c>
      <c r="AK5804" t="str" cm="1">
        <f t="array" ref="AK5804">_xlfn._xlws.FILTER(Table4[Column1],ISNUMBER(SEARCH(Table4[Column1],MIS[[#This Row],[OrderUniqueIdentifier]])),"")</f>
        <v>VWAP</v>
      </c>
      <c r="AL5804" t="str">
        <f>MIS[[#This Row],[Broker]]</f>
        <v>AR</v>
      </c>
      <c r="AM5804" t="str">
        <f>MIS[[#This Row],[ClientID]]</f>
        <v>JPS10U102</v>
      </c>
    </row>
    <row r="5805" spans="1:39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168.75</v>
      </c>
      <c r="AE5805">
        <f>MIS[[#This Row],[OrderAverageTradedPrice]]*MIS[[#This Row],[OrderQuantity]]</f>
        <v>87097.5</v>
      </c>
      <c r="AF5805">
        <f>MIS[[#This Row],[LTP]]*MIS[[#This Row],[OrderQuantity]]</f>
        <v>75937.5</v>
      </c>
      <c r="AG5805">
        <f>IF(MIS[[#This Row],[OrderSide]]="SELL",MIS[[#This Row],[VALUE]]-MIS[[#This Row],[LIVE_VALUE]],MIS[[#This Row],[LIVE_VALUE]]-MIS[[#This Row],[VALUE]])</f>
        <v>-11160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NIFTY2552225000CE</v>
      </c>
      <c r="AJ5805" t="str">
        <f>IF(RIGHT(MIS[[#This Row],[Main/Hedge]],4)="MAIN","MAIN","HEDGE")</f>
        <v>MAIN</v>
      </c>
      <c r="AK5805" t="str" cm="1">
        <f t="array" ref="AK5805">_xlfn._xlws.FILTER(Table4[Column1],ISNUMBER(SEARCH(Table4[Column1],MIS[[#This Row],[OrderUniqueIdentifier]])),"")</f>
        <v>VWAP</v>
      </c>
      <c r="AL5805" t="str">
        <f>MIS[[#This Row],[Broker]]</f>
        <v>AR</v>
      </c>
      <c r="AM5805" t="str">
        <f>MIS[[#This Row],[ClientID]]</f>
        <v>JPS1787</v>
      </c>
    </row>
    <row r="5806" spans="1:39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168.75</v>
      </c>
      <c r="AE5806">
        <f>MIS[[#This Row],[OrderAverageTradedPrice]]*MIS[[#This Row],[OrderQuantity]]</f>
        <v>72000</v>
      </c>
      <c r="AF5806">
        <f>MIS[[#This Row],[LTP]]*MIS[[#This Row],[OrderQuantity]]</f>
        <v>63281.25</v>
      </c>
      <c r="AG5806">
        <f>IF(MIS[[#This Row],[OrderSide]]="SELL",MIS[[#This Row],[VALUE]]-MIS[[#This Row],[LIVE_VALUE]],MIS[[#This Row],[LIVE_VALUE]]-MIS[[#This Row],[VALUE]])</f>
        <v>-8718.75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NIFTY2552225000CE</v>
      </c>
      <c r="AJ5806" t="str">
        <f>IF(RIGHT(MIS[[#This Row],[Main/Hedge]],4)="MAIN","MAIN","HEDGE")</f>
        <v>MAIN</v>
      </c>
      <c r="AK5806" t="str" cm="1">
        <f t="array" ref="AK5806">_xlfn._xlws.FILTER(Table4[Column1],ISNUMBER(SEARCH(Table4[Column1],MIS[[#This Row],[OrderUniqueIdentifier]])),"")</f>
        <v>VWAP</v>
      </c>
      <c r="AL5806" t="str">
        <f>MIS[[#This Row],[Broker]]</f>
        <v>AR</v>
      </c>
      <c r="AM5806" t="str">
        <f>MIS[[#This Row],[ClientID]]</f>
        <v>JPS7A101</v>
      </c>
    </row>
    <row r="5807" spans="1:39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168.75</v>
      </c>
      <c r="AE5807">
        <f>MIS[[#This Row],[OrderAverageTradedPrice]]*MIS[[#This Row],[OrderQuantity]]</f>
        <v>14400</v>
      </c>
      <c r="AF5807">
        <f>MIS[[#This Row],[LTP]]*MIS[[#This Row],[OrderQuantity]]</f>
        <v>12656.25</v>
      </c>
      <c r="AG5807">
        <f>IF(MIS[[#This Row],[OrderSide]]="SELL",MIS[[#This Row],[VALUE]]-MIS[[#This Row],[LIVE_VALUE]],MIS[[#This Row],[LIVE_VALUE]]-MIS[[#This Row],[VALUE]])</f>
        <v>-1743.75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NIFTY2552225000CE</v>
      </c>
      <c r="AJ5807" t="str">
        <f>IF(RIGHT(MIS[[#This Row],[Main/Hedge]],4)="MAIN","MAIN","HEDGE")</f>
        <v>MAIN</v>
      </c>
      <c r="AK5807" t="str" cm="1">
        <f t="array" ref="AK5807">_xlfn._xlws.FILTER(Table4[Column1],ISNUMBER(SEARCH(Table4[Column1],MIS[[#This Row],[OrderUniqueIdentifier]])),"")</f>
        <v>VWAP</v>
      </c>
      <c r="AL5807" t="str">
        <f>MIS[[#This Row],[Broker]]</f>
        <v>AR</v>
      </c>
      <c r="AM5807" t="str">
        <f>MIS[[#This Row],[ClientID]]</f>
        <v>JPS7N102</v>
      </c>
    </row>
    <row r="5808" spans="1:39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168.75</v>
      </c>
      <c r="AE5808">
        <f>MIS[[#This Row],[OrderAverageTradedPrice]]*MIS[[#This Row],[OrderQuantity]]</f>
        <v>86126.249999999694</v>
      </c>
      <c r="AF5808">
        <f>MIS[[#This Row],[LTP]]*MIS[[#This Row],[OrderQuantity]]</f>
        <v>75937.5</v>
      </c>
      <c r="AG5808">
        <f>IF(MIS[[#This Row],[OrderSide]]="SELL",MIS[[#This Row],[VALUE]]-MIS[[#This Row],[LIVE_VALUE]],MIS[[#This Row],[LIVE_VALUE]]-MIS[[#This Row],[VALUE]])</f>
        <v>-10188.749999999694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NIFTY2552225000CE</v>
      </c>
      <c r="AJ5808" t="str">
        <f>IF(RIGHT(MIS[[#This Row],[Main/Hedge]],4)="MAIN","MAIN","HEDGE")</f>
        <v>MAIN</v>
      </c>
      <c r="AK5808" t="str" cm="1">
        <f t="array" ref="AK5808">_xlfn._xlws.FILTER(Table4[Column1],ISNUMBER(SEARCH(Table4[Column1],MIS[[#This Row],[OrderUniqueIdentifier]])),"")</f>
        <v>VWAP</v>
      </c>
      <c r="AL5808" t="str">
        <f>MIS[[#This Row],[Broker]]</f>
        <v>CHOICE</v>
      </c>
      <c r="AM5808" t="str">
        <f>MIS[[#This Row],[ClientID]]</f>
        <v>D600</v>
      </c>
    </row>
    <row r="5809" spans="1:39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168.75</v>
      </c>
      <c r="AE5809">
        <f>MIS[[#This Row],[OrderAverageTradedPrice]]*MIS[[#This Row],[OrderQuantity]]</f>
        <v>14490</v>
      </c>
      <c r="AF5809">
        <f>MIS[[#This Row],[LTP]]*MIS[[#This Row],[OrderQuantity]]</f>
        <v>12656.25</v>
      </c>
      <c r="AG5809">
        <f>IF(MIS[[#This Row],[OrderSide]]="SELL",MIS[[#This Row],[VALUE]]-MIS[[#This Row],[LIVE_VALUE]],MIS[[#This Row],[LIVE_VALUE]]-MIS[[#This Row],[VALUE]])</f>
        <v>-1833.75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NIFTY2552225000CE</v>
      </c>
      <c r="AJ5809" t="str">
        <f>IF(RIGHT(MIS[[#This Row],[Main/Hedge]],4)="MAIN","MAIN","HEDGE")</f>
        <v>MAIN</v>
      </c>
      <c r="AK5809" t="str" cm="1">
        <f t="array" ref="AK5809">_xlfn._xlws.FILTER(Table4[Column1],ISNUMBER(SEARCH(Table4[Column1],MIS[[#This Row],[OrderUniqueIdentifier]])),"")</f>
        <v>VWAP</v>
      </c>
      <c r="AL5809" t="str">
        <f>MIS[[#This Row],[Broker]]</f>
        <v>IIFL</v>
      </c>
      <c r="AM5809" t="str">
        <f>MIS[[#This Row],[ClientID]]</f>
        <v>FINE1M02</v>
      </c>
    </row>
    <row r="5810" spans="1:39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168.75</v>
      </c>
      <c r="AE5810">
        <f>MIS[[#This Row],[OrderAverageTradedPrice]]*MIS[[#This Row],[OrderQuantity]]</f>
        <v>29160</v>
      </c>
      <c r="AF5810">
        <f>MIS[[#This Row],[LTP]]*MIS[[#This Row],[OrderQuantity]]</f>
        <v>25312.5</v>
      </c>
      <c r="AG5810">
        <f>IF(MIS[[#This Row],[OrderSide]]="SELL",MIS[[#This Row],[VALUE]]-MIS[[#This Row],[LIVE_VALUE]],MIS[[#This Row],[LIVE_VALUE]]-MIS[[#This Row],[VALUE]])</f>
        <v>-3847.5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NIFTY2552225000CE</v>
      </c>
      <c r="AJ5810" t="str">
        <f>IF(RIGHT(MIS[[#This Row],[Main/Hedge]],4)="MAIN","MAIN","HEDGE")</f>
        <v>MAIN</v>
      </c>
      <c r="AK5810" t="str" cm="1">
        <f t="array" ref="AK5810">_xlfn._xlws.FILTER(Table4[Column1],ISNUMBER(SEARCH(Table4[Column1],MIS[[#This Row],[OrderUniqueIdentifier]])),"")</f>
        <v>VWAP</v>
      </c>
      <c r="AL5810" t="str">
        <f>MIS[[#This Row],[Broker]]</f>
        <v>IIFL</v>
      </c>
      <c r="AM5810" t="str">
        <f>MIS[[#This Row],[ClientID]]</f>
        <v>FINE1P01</v>
      </c>
    </row>
    <row r="5811" spans="1:39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168.75</v>
      </c>
      <c r="AE5811">
        <f>MIS[[#This Row],[OrderAverageTradedPrice]]*MIS[[#This Row],[OrderQuantity]]</f>
        <v>100608.74999999984</v>
      </c>
      <c r="AF5811">
        <f>MIS[[#This Row],[LTP]]*MIS[[#This Row],[OrderQuantity]]</f>
        <v>88593.75</v>
      </c>
      <c r="AG5811">
        <f>IF(MIS[[#This Row],[OrderSide]]="SELL",MIS[[#This Row],[VALUE]]-MIS[[#This Row],[LIVE_VALUE]],MIS[[#This Row],[LIVE_VALUE]]-MIS[[#This Row],[VALUE]])</f>
        <v>-12014.99999999984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NIFTY2552225000CE</v>
      </c>
      <c r="AJ5811" t="str">
        <f>IF(RIGHT(MIS[[#This Row],[Main/Hedge]],4)="MAIN","MAIN","HEDGE")</f>
        <v>MAIN</v>
      </c>
      <c r="AK5811" t="str" cm="1">
        <f t="array" ref="AK5811">_xlfn._xlws.FILTER(Table4[Column1],ISNUMBER(SEARCH(Table4[Column1],MIS[[#This Row],[OrderUniqueIdentifier]])),"")</f>
        <v>VWAP</v>
      </c>
      <c r="AL5811" t="str">
        <f>MIS[[#This Row],[Broker]]</f>
        <v>JAINAM3001</v>
      </c>
      <c r="AM5811" t="str">
        <f>MIS[[#This Row],[ClientID]]</f>
        <v>DLL13461</v>
      </c>
    </row>
    <row r="5812" spans="1:39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168.75</v>
      </c>
      <c r="AE5812">
        <f>MIS[[#This Row],[OrderAverageTradedPrice]]*MIS[[#This Row],[OrderQuantity]]</f>
        <v>345498.75</v>
      </c>
      <c r="AF5812">
        <f>MIS[[#This Row],[LTP]]*MIS[[#This Row],[OrderQuantity]]</f>
        <v>303750</v>
      </c>
      <c r="AG5812">
        <f>IF(MIS[[#This Row],[OrderSide]]="SELL",MIS[[#This Row],[VALUE]]-MIS[[#This Row],[LIVE_VALUE]],MIS[[#This Row],[LIVE_VALUE]]-MIS[[#This Row],[VALUE]])</f>
        <v>-41748.75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NIFTY2552225000CE</v>
      </c>
      <c r="AJ5812" t="str">
        <f>IF(RIGHT(MIS[[#This Row],[Main/Hedge]],4)="MAIN","MAIN","HEDGE")</f>
        <v>MAIN</v>
      </c>
      <c r="AK5812" t="str" cm="1">
        <f t="array" ref="AK5812">_xlfn._xlws.FILTER(Table4[Column1],ISNUMBER(SEARCH(Table4[Column1],MIS[[#This Row],[OrderUniqueIdentifier]])),"")</f>
        <v>VWAP</v>
      </c>
      <c r="AL5812" t="str">
        <f>MIS[[#This Row],[Broker]]</f>
        <v>JAINAM3001</v>
      </c>
      <c r="AM5812" t="str">
        <f>MIS[[#This Row],[ClientID]]</f>
        <v>MITH675</v>
      </c>
    </row>
    <row r="5813" spans="1:39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168.75</v>
      </c>
      <c r="AE5813">
        <f>MIS[[#This Row],[OrderAverageTradedPrice]]*MIS[[#This Row],[OrderQuantity]]</f>
        <v>172800</v>
      </c>
      <c r="AF5813">
        <f>MIS[[#This Row],[LTP]]*MIS[[#This Row],[OrderQuantity]]</f>
        <v>151875</v>
      </c>
      <c r="AG5813">
        <f>IF(MIS[[#This Row],[OrderSide]]="SELL",MIS[[#This Row],[VALUE]]-MIS[[#This Row],[LIVE_VALUE]],MIS[[#This Row],[LIVE_VALUE]]-MIS[[#This Row],[VALUE]])</f>
        <v>-20925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NIFTY2552225000CE</v>
      </c>
      <c r="AJ5813" t="str">
        <f>IF(RIGHT(MIS[[#This Row],[Main/Hedge]],4)="MAIN","MAIN","HEDGE")</f>
        <v>MAIN</v>
      </c>
      <c r="AK5813" t="str" cm="1">
        <f t="array" ref="AK5813">_xlfn._xlws.FILTER(Table4[Column1],ISNUMBER(SEARCH(Table4[Column1],MIS[[#This Row],[OrderUniqueIdentifier]])),"")</f>
        <v>VWAP</v>
      </c>
      <c r="AL5813" t="str">
        <f>MIS[[#This Row],[Broker]]</f>
        <v>JAINAM3001</v>
      </c>
      <c r="AM5813" t="str">
        <f>MIS[[#This Row],[ClientID]]</f>
        <v>MITH675</v>
      </c>
    </row>
    <row r="5814" spans="1:39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168.75</v>
      </c>
      <c r="AE5814">
        <f>MIS[[#This Row],[OrderAverageTradedPrice]]*MIS[[#This Row],[OrderQuantity]]</f>
        <v>215448.75</v>
      </c>
      <c r="AF5814">
        <f>MIS[[#This Row],[LTP]]*MIS[[#This Row],[OrderQuantity]]</f>
        <v>189843.75</v>
      </c>
      <c r="AG5814">
        <f>IF(MIS[[#This Row],[OrderSide]]="SELL",MIS[[#This Row],[VALUE]]-MIS[[#This Row],[LIVE_VALUE]],MIS[[#This Row],[LIVE_VALUE]]-MIS[[#This Row],[VALUE]])</f>
        <v>-25605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NIFTY2552225000CE</v>
      </c>
      <c r="AJ5814" t="str">
        <f>IF(RIGHT(MIS[[#This Row],[Main/Hedge]],4)="MAIN","MAIN","HEDGE")</f>
        <v>MAIN</v>
      </c>
      <c r="AK5814" t="str" cm="1">
        <f t="array" ref="AK5814">_xlfn._xlws.FILTER(Table4[Column1],ISNUMBER(SEARCH(Table4[Column1],MIS[[#This Row],[OrderUniqueIdentifier]])),"")</f>
        <v>VWAP</v>
      </c>
      <c r="AL5814" t="str">
        <f>MIS[[#This Row],[Broker]]</f>
        <v>JAINAM</v>
      </c>
      <c r="AM5814" t="str">
        <f>MIS[[#This Row],[ClientID]]</f>
        <v>DLL14013</v>
      </c>
    </row>
    <row r="5815" spans="1:39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168.75</v>
      </c>
      <c r="AE5815">
        <f>MIS[[#This Row],[OrderAverageTradedPrice]]*MIS[[#This Row],[OrderQuantity]]</f>
        <v>28800</v>
      </c>
      <c r="AF5815">
        <f>MIS[[#This Row],[LTP]]*MIS[[#This Row],[OrderQuantity]]</f>
        <v>25312.5</v>
      </c>
      <c r="AG5815">
        <f>IF(MIS[[#This Row],[OrderSide]]="SELL",MIS[[#This Row],[VALUE]]-MIS[[#This Row],[LIVE_VALUE]],MIS[[#This Row],[LIVE_VALUE]]-MIS[[#This Row],[VALUE]])</f>
        <v>-3487.5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NIFTY2552225000CE</v>
      </c>
      <c r="AJ5815" t="str">
        <f>IF(RIGHT(MIS[[#This Row],[Main/Hedge]],4)="MAIN","MAIN","HEDGE")</f>
        <v>MAIN</v>
      </c>
      <c r="AK5815" t="str" cm="1">
        <f t="array" ref="AK5815">_xlfn._xlws.FILTER(Table4[Column1],ISNUMBER(SEARCH(Table4[Column1],MIS[[#This Row],[OrderUniqueIdentifier]])),"")</f>
        <v>VWAP</v>
      </c>
      <c r="AL5815" t="str">
        <f>MIS[[#This Row],[Broker]]</f>
        <v>JAINAM</v>
      </c>
      <c r="AM5815" t="str">
        <f>MIS[[#This Row],[ClientID]]</f>
        <v>MITH442</v>
      </c>
    </row>
    <row r="5816" spans="1:39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168.75</v>
      </c>
      <c r="AE5816">
        <f>MIS[[#This Row],[OrderAverageTradedPrice]]*MIS[[#This Row],[OrderQuantity]]</f>
        <v>145800</v>
      </c>
      <c r="AF5816">
        <f>MIS[[#This Row],[LTP]]*MIS[[#This Row],[OrderQuantity]]</f>
        <v>126562.5</v>
      </c>
      <c r="AG5816">
        <f>IF(MIS[[#This Row],[OrderSide]]="SELL",MIS[[#This Row],[VALUE]]-MIS[[#This Row],[LIVE_VALUE]],MIS[[#This Row],[LIVE_VALUE]]-MIS[[#This Row],[VALUE]])</f>
        <v>-19237.5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NIFTY2552225000CE</v>
      </c>
      <c r="AJ5816" t="str">
        <f>IF(RIGHT(MIS[[#This Row],[Main/Hedge]],4)="MAIN","MAIN","HEDGE")</f>
        <v>MAIN</v>
      </c>
      <c r="AK5816" t="str" cm="1">
        <f t="array" ref="AK5816">_xlfn._xlws.FILTER(Table4[Column1],ISNUMBER(SEARCH(Table4[Column1],MIS[[#This Row],[OrderUniqueIdentifier]])),"")</f>
        <v>VWAP</v>
      </c>
      <c r="AL5816" t="str">
        <f>MIS[[#This Row],[Broker]]</f>
        <v>JM</v>
      </c>
      <c r="AM5816" t="str">
        <f>MIS[[#This Row],[ClientID]]</f>
        <v>12314412</v>
      </c>
    </row>
    <row r="5817" spans="1:39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168.75</v>
      </c>
      <c r="AE5817">
        <f>MIS[[#This Row],[OrderAverageTradedPrice]]*MIS[[#This Row],[OrderQuantity]]</f>
        <v>43740</v>
      </c>
      <c r="AF5817">
        <f>MIS[[#This Row],[LTP]]*MIS[[#This Row],[OrderQuantity]]</f>
        <v>37968.75</v>
      </c>
      <c r="AG5817">
        <f>IF(MIS[[#This Row],[OrderSide]]="SELL",MIS[[#This Row],[VALUE]]-MIS[[#This Row],[LIVE_VALUE]],MIS[[#This Row],[LIVE_VALUE]]-MIS[[#This Row],[VALUE]])</f>
        <v>-5771.25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NIFTY2552225000CE</v>
      </c>
      <c r="AJ5817" t="str">
        <f>IF(RIGHT(MIS[[#This Row],[Main/Hedge]],4)="MAIN","MAIN","HEDGE")</f>
        <v>MAIN</v>
      </c>
      <c r="AK5817" t="str" cm="1">
        <f t="array" ref="AK5817">_xlfn._xlws.FILTER(Table4[Column1],ISNUMBER(SEARCH(Table4[Column1],MIS[[#This Row],[OrderUniqueIdentifier]])),"")</f>
        <v>VWAP</v>
      </c>
      <c r="AL5817" t="str">
        <f>MIS[[#This Row],[Broker]]</f>
        <v>JM</v>
      </c>
      <c r="AM5817" t="str">
        <f>MIS[[#This Row],[ClientID]]</f>
        <v>12314417</v>
      </c>
    </row>
    <row r="5818" spans="1:39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168.75</v>
      </c>
      <c r="AE5818">
        <f>MIS[[#This Row],[OrderAverageTradedPrice]]*MIS[[#This Row],[OrderQuantity]]</f>
        <v>276450</v>
      </c>
      <c r="AF5818">
        <f>MIS[[#This Row],[LTP]]*MIS[[#This Row],[OrderQuantity]]</f>
        <v>240468.75</v>
      </c>
      <c r="AG5818">
        <f>IF(MIS[[#This Row],[OrderSide]]="SELL",MIS[[#This Row],[VALUE]]-MIS[[#This Row],[LIVE_VALUE]],MIS[[#This Row],[LIVE_VALUE]]-MIS[[#This Row],[VALUE]])</f>
        <v>-35981.25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NIFTY2552225000CE</v>
      </c>
      <c r="AJ5818" t="str">
        <f>IF(RIGHT(MIS[[#This Row],[Main/Hedge]],4)="MAIN","MAIN","HEDGE")</f>
        <v>MAIN</v>
      </c>
      <c r="AK5818" t="str" cm="1">
        <f t="array" ref="AK5818">_xlfn._xlws.FILTER(Table4[Column1],ISNUMBER(SEARCH(Table4[Column1],MIS[[#This Row],[OrderUniqueIdentifier]])),"")</f>
        <v>VWAP</v>
      </c>
      <c r="AL5818" t="str">
        <f>MIS[[#This Row],[Broker]]</f>
        <v>JM</v>
      </c>
      <c r="AM5818" t="str">
        <f>MIS[[#This Row],[ClientID]]</f>
        <v>12314455</v>
      </c>
    </row>
    <row r="5819" spans="1:39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168.75</v>
      </c>
      <c r="AE5819">
        <f>MIS[[#This Row],[OrderAverageTradedPrice]]*MIS[[#This Row],[OrderQuantity]]</f>
        <v>29160</v>
      </c>
      <c r="AF5819">
        <f>MIS[[#This Row],[LTP]]*MIS[[#This Row],[OrderQuantity]]</f>
        <v>25312.5</v>
      </c>
      <c r="AG5819">
        <f>IF(MIS[[#This Row],[OrderSide]]="SELL",MIS[[#This Row],[VALUE]]-MIS[[#This Row],[LIVE_VALUE]],MIS[[#This Row],[LIVE_VALUE]]-MIS[[#This Row],[VALUE]])</f>
        <v>-3847.5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NIFTY2552225000CE</v>
      </c>
      <c r="AJ5819" t="str">
        <f>IF(RIGHT(MIS[[#This Row],[Main/Hedge]],4)="MAIN","MAIN","HEDGE")</f>
        <v>MAIN</v>
      </c>
      <c r="AK5819" t="str" cm="1">
        <f t="array" ref="AK5819">_xlfn._xlws.FILTER(Table4[Column1],ISNUMBER(SEARCH(Table4[Column1],MIS[[#This Row],[OrderUniqueIdentifier]])),"")</f>
        <v>VWAP</v>
      </c>
      <c r="AL5819" t="str">
        <f>MIS[[#This Row],[Broker]]</f>
        <v>JM</v>
      </c>
      <c r="AM5819" t="str">
        <f>MIS[[#This Row],[ClientID]]</f>
        <v>12314523</v>
      </c>
    </row>
    <row r="5820" spans="1:39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168.75</v>
      </c>
      <c r="AE5820">
        <f>MIS[[#This Row],[OrderAverageTradedPrice]]*MIS[[#This Row],[OrderQuantity]]</f>
        <v>14550</v>
      </c>
      <c r="AF5820">
        <f>MIS[[#This Row],[LTP]]*MIS[[#This Row],[OrderQuantity]]</f>
        <v>12656.25</v>
      </c>
      <c r="AG5820">
        <f>IF(MIS[[#This Row],[OrderSide]]="SELL",MIS[[#This Row],[VALUE]]-MIS[[#This Row],[LIVE_VALUE]],MIS[[#This Row],[LIVE_VALUE]]-MIS[[#This Row],[VALUE]])</f>
        <v>-1893.75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NIFTY2552225000CE</v>
      </c>
      <c r="AJ5820" t="str">
        <f>IF(RIGHT(MIS[[#This Row],[Main/Hedge]],4)="MAIN","MAIN","HEDGE")</f>
        <v>MAIN</v>
      </c>
      <c r="AK5820" t="str" cm="1">
        <f t="array" ref="AK5820">_xlfn._xlws.FILTER(Table4[Column1],ISNUMBER(SEARCH(Table4[Column1],MIS[[#This Row],[OrderUniqueIdentifier]])),"")</f>
        <v>VWAP</v>
      </c>
      <c r="AL5820" t="str">
        <f>MIS[[#This Row],[Broker]]</f>
        <v>JM</v>
      </c>
      <c r="AM5820" t="str">
        <f>MIS[[#This Row],[ClientID]]</f>
        <v>12314526</v>
      </c>
    </row>
    <row r="5821" spans="1:39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168.75</v>
      </c>
      <c r="AE5821">
        <f>MIS[[#This Row],[OrderAverageTradedPrice]]*MIS[[#This Row],[OrderQuantity]]</f>
        <v>43762.5</v>
      </c>
      <c r="AF5821">
        <f>MIS[[#This Row],[LTP]]*MIS[[#This Row],[OrderQuantity]]</f>
        <v>37968.75</v>
      </c>
      <c r="AG5821">
        <f>IF(MIS[[#This Row],[OrderSide]]="SELL",MIS[[#This Row],[VALUE]]-MIS[[#This Row],[LIVE_VALUE]],MIS[[#This Row],[LIVE_VALUE]]-MIS[[#This Row],[VALUE]])</f>
        <v>-5793.75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NIFTY2552225000CE</v>
      </c>
      <c r="AJ5821" t="str">
        <f>IF(RIGHT(MIS[[#This Row],[Main/Hedge]],4)="MAIN","MAIN","HEDGE")</f>
        <v>MAIN</v>
      </c>
      <c r="AK5821" t="str" cm="1">
        <f t="array" ref="AK5821">_xlfn._xlws.FILTER(Table4[Column1],ISNUMBER(SEARCH(Table4[Column1],MIS[[#This Row],[OrderUniqueIdentifier]])),"")</f>
        <v>VWAP</v>
      </c>
      <c r="AL5821" t="str">
        <f>MIS[[#This Row],[Broker]]</f>
        <v>JM</v>
      </c>
      <c r="AM5821" t="str">
        <f>MIS[[#This Row],[ClientID]]</f>
        <v>12314576</v>
      </c>
    </row>
    <row r="5822" spans="1:39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168.75</v>
      </c>
      <c r="AE5822">
        <f>MIS[[#This Row],[OrderAverageTradedPrice]]*MIS[[#This Row],[OrderQuantity]]</f>
        <v>116587.5</v>
      </c>
      <c r="AF5822">
        <f>MIS[[#This Row],[LTP]]*MIS[[#This Row],[OrderQuantity]]</f>
        <v>101250</v>
      </c>
      <c r="AG5822">
        <f>IF(MIS[[#This Row],[OrderSide]]="SELL",MIS[[#This Row],[VALUE]]-MIS[[#This Row],[LIVE_VALUE]],MIS[[#This Row],[LIVE_VALUE]]-MIS[[#This Row],[VALUE]])</f>
        <v>-15337.5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NIFTY2552225000CE</v>
      </c>
      <c r="AJ5822" t="str">
        <f>IF(RIGHT(MIS[[#This Row],[Main/Hedge]],4)="MAIN","MAIN","HEDGE")</f>
        <v>MAIN</v>
      </c>
      <c r="AK5822" t="str" cm="1">
        <f t="array" ref="AK5822">_xlfn._xlws.FILTER(Table4[Column1],ISNUMBER(SEARCH(Table4[Column1],MIS[[#This Row],[OrderUniqueIdentifier]])),"")</f>
        <v>VWAP</v>
      </c>
      <c r="AL5822" t="str">
        <f>MIS[[#This Row],[Broker]]</f>
        <v>JM</v>
      </c>
      <c r="AM5822" t="str">
        <f>MIS[[#This Row],[ClientID]]</f>
        <v>12314927</v>
      </c>
    </row>
    <row r="5823" spans="1:39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168.75</v>
      </c>
      <c r="AE5823">
        <f>MIS[[#This Row],[OrderAverageTradedPrice]]*MIS[[#This Row],[OrderQuantity]]</f>
        <v>349229.99999999878</v>
      </c>
      <c r="AF5823">
        <f>MIS[[#This Row],[LTP]]*MIS[[#This Row],[OrderQuantity]]</f>
        <v>303750</v>
      </c>
      <c r="AG5823">
        <f>IF(MIS[[#This Row],[OrderSide]]="SELL",MIS[[#This Row],[VALUE]]-MIS[[#This Row],[LIVE_VALUE]],MIS[[#This Row],[LIVE_VALUE]]-MIS[[#This Row],[VALUE]])</f>
        <v>-45479.999999998778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NIFTY2552225000CE</v>
      </c>
      <c r="AJ5823" t="str">
        <f>IF(RIGHT(MIS[[#This Row],[Main/Hedge]],4)="MAIN","MAIN","HEDGE")</f>
        <v>MAIN</v>
      </c>
      <c r="AK5823" t="str" cm="1">
        <f t="array" ref="AK5823">_xlfn._xlws.FILTER(Table4[Column1],ISNUMBER(SEARCH(Table4[Column1],MIS[[#This Row],[OrderUniqueIdentifier]])),"")</f>
        <v>VWAP</v>
      </c>
      <c r="AL5823" t="str">
        <f>MIS[[#This Row],[Broker]]</f>
        <v>JM</v>
      </c>
      <c r="AM5823" t="str">
        <f>MIS[[#This Row],[ClientID]]</f>
        <v>12314964</v>
      </c>
    </row>
    <row r="5824" spans="1:39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168.75</v>
      </c>
      <c r="AE5824">
        <f>MIS[[#This Row],[OrderAverageTradedPrice]]*MIS[[#This Row],[OrderQuantity]]</f>
        <v>58320</v>
      </c>
      <c r="AF5824">
        <f>MIS[[#This Row],[LTP]]*MIS[[#This Row],[OrderQuantity]]</f>
        <v>50625</v>
      </c>
      <c r="AG5824">
        <f>IF(MIS[[#This Row],[OrderSide]]="SELL",MIS[[#This Row],[VALUE]]-MIS[[#This Row],[LIVE_VALUE]],MIS[[#This Row],[LIVE_VALUE]]-MIS[[#This Row],[VALUE]])</f>
        <v>-7695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NIFTY2552225000CE</v>
      </c>
      <c r="AJ5824" t="str">
        <f>IF(RIGHT(MIS[[#This Row],[Main/Hedge]],4)="MAIN","MAIN","HEDGE")</f>
        <v>MAIN</v>
      </c>
      <c r="AK5824" t="str" cm="1">
        <f t="array" ref="AK5824">_xlfn._xlws.FILTER(Table4[Column1],ISNUMBER(SEARCH(Table4[Column1],MIS[[#This Row],[OrderUniqueIdentifier]])),"")</f>
        <v>VWAP</v>
      </c>
      <c r="AL5824" t="str">
        <f>MIS[[#This Row],[Broker]]</f>
        <v>JM</v>
      </c>
      <c r="AM5824" t="str">
        <f>MIS[[#This Row],[ClientID]]</f>
        <v>12314964</v>
      </c>
    </row>
    <row r="5825" spans="1:39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168.75</v>
      </c>
      <c r="AE5825">
        <f>MIS[[#This Row],[OrderAverageTradedPrice]]*MIS[[#This Row],[OrderQuantity]]</f>
        <v>100800</v>
      </c>
      <c r="AF5825">
        <f>MIS[[#This Row],[LTP]]*MIS[[#This Row],[OrderQuantity]]</f>
        <v>88593.75</v>
      </c>
      <c r="AG5825">
        <f>IF(MIS[[#This Row],[OrderSide]]="SELL",MIS[[#This Row],[VALUE]]-MIS[[#This Row],[LIVE_VALUE]],MIS[[#This Row],[LIVE_VALUE]]-MIS[[#This Row],[VALUE]])</f>
        <v>-12206.25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NIFTY2552225000CE</v>
      </c>
      <c r="AJ5825" t="str">
        <f>IF(RIGHT(MIS[[#This Row],[Main/Hedge]],4)="MAIN","MAIN","HEDGE")</f>
        <v>MAIN</v>
      </c>
      <c r="AK5825" t="str" cm="1">
        <f t="array" ref="AK5825">_xlfn._xlws.FILTER(Table4[Column1],ISNUMBER(SEARCH(Table4[Column1],MIS[[#This Row],[OrderUniqueIdentifier]])),"")</f>
        <v>VWAP</v>
      </c>
      <c r="AL5825" t="str">
        <f>MIS[[#This Row],[Broker]]</f>
        <v>MOTI</v>
      </c>
      <c r="AM5825" t="str">
        <f>MIS[[#This Row],[ClientID]]</f>
        <v>5708</v>
      </c>
    </row>
    <row r="5826" spans="1:39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168.75</v>
      </c>
      <c r="AE5826">
        <f>MIS[[#This Row],[OrderAverageTradedPrice]]*MIS[[#This Row],[OrderQuantity]]</f>
        <v>347118.75</v>
      </c>
      <c r="AF5826">
        <f>MIS[[#This Row],[LTP]]*MIS[[#This Row],[OrderQuantity]]</f>
        <v>303750</v>
      </c>
      <c r="AG5826">
        <f>IF(MIS[[#This Row],[OrderSide]]="SELL",MIS[[#This Row],[VALUE]]-MIS[[#This Row],[LIVE_VALUE]],MIS[[#This Row],[LIVE_VALUE]]-MIS[[#This Row],[VALUE]])</f>
        <v>-43368.75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NIFTY2552225000CE</v>
      </c>
      <c r="AJ5826" t="str">
        <f>IF(RIGHT(MIS[[#This Row],[Main/Hedge]],4)="MAIN","MAIN","HEDGE")</f>
        <v>MAIN</v>
      </c>
      <c r="AK5826" t="str" cm="1">
        <f t="array" ref="AK5826">_xlfn._xlws.FILTER(Table4[Column1],ISNUMBER(SEARCH(Table4[Column1],MIS[[#This Row],[OrderUniqueIdentifier]])),"")</f>
        <v>VWAP</v>
      </c>
      <c r="AL5826" t="str">
        <f>MIS[[#This Row],[Broker]]</f>
        <v>MO</v>
      </c>
      <c r="AM5826" t="str">
        <f>MIS[[#This Row],[ClientID]]</f>
        <v>DELD991</v>
      </c>
    </row>
    <row r="5827" spans="1:39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168.75</v>
      </c>
      <c r="AE5827">
        <f>MIS[[#This Row],[OrderAverageTradedPrice]]*MIS[[#This Row],[OrderQuantity]]</f>
        <v>101325</v>
      </c>
      <c r="AF5827">
        <f>MIS[[#This Row],[LTP]]*MIS[[#This Row],[OrderQuantity]]</f>
        <v>88593.75</v>
      </c>
      <c r="AG5827">
        <f>IF(MIS[[#This Row],[OrderSide]]="SELL",MIS[[#This Row],[VALUE]]-MIS[[#This Row],[LIVE_VALUE]],MIS[[#This Row],[LIVE_VALUE]]-MIS[[#This Row],[VALUE]])</f>
        <v>-12731.25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NIFTY2552225000CE</v>
      </c>
      <c r="AJ5827" t="str">
        <f>IF(RIGHT(MIS[[#This Row],[Main/Hedge]],4)="MAIN","MAIN","HEDGE")</f>
        <v>MAIN</v>
      </c>
      <c r="AK5827" t="str" cm="1">
        <f t="array" ref="AK5827">_xlfn._xlws.FILTER(Table4[Column1],ISNUMBER(SEARCH(Table4[Column1],MIS[[#This Row],[OrderUniqueIdentifier]])),"")</f>
        <v>VWAP</v>
      </c>
      <c r="AL5827" t="str">
        <f>MIS[[#This Row],[Broker]]</f>
        <v>MO</v>
      </c>
      <c r="AM5827" t="str">
        <f>MIS[[#This Row],[ClientID]]</f>
        <v>DELD991</v>
      </c>
    </row>
    <row r="5828" spans="1:39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168.75</v>
      </c>
      <c r="AE5828">
        <f>MIS[[#This Row],[OrderAverageTradedPrice]]*MIS[[#This Row],[OrderQuantity]]</f>
        <v>72581.25</v>
      </c>
      <c r="AF5828">
        <f>MIS[[#This Row],[LTP]]*MIS[[#This Row],[OrderQuantity]]</f>
        <v>63281.25</v>
      </c>
      <c r="AG5828">
        <f>IF(MIS[[#This Row],[OrderSide]]="SELL",MIS[[#This Row],[VALUE]]-MIS[[#This Row],[LIVE_VALUE]],MIS[[#This Row],[LIVE_VALUE]]-MIS[[#This Row],[VALUE]])</f>
        <v>-9300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NIFTY2552225000CE</v>
      </c>
      <c r="AJ5828" t="str">
        <f>IF(RIGHT(MIS[[#This Row],[Main/Hedge]],4)="MAIN","MAIN","HEDGE")</f>
        <v>MAIN</v>
      </c>
      <c r="AK5828" t="str" cm="1">
        <f t="array" ref="AK5828">_xlfn._xlws.FILTER(Table4[Column1],ISNUMBER(SEARCH(Table4[Column1],MIS[[#This Row],[OrderUniqueIdentifier]])),"")</f>
        <v>VWAP</v>
      </c>
      <c r="AL5828" t="str">
        <f>MIS[[#This Row],[Broker]]</f>
        <v>MO</v>
      </c>
      <c r="AM5828" t="str">
        <f>MIS[[#This Row],[ClientID]]</f>
        <v>FINE1F02</v>
      </c>
    </row>
    <row r="5829" spans="1:39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168.75</v>
      </c>
      <c r="AE5829">
        <f>MIS[[#This Row],[OrderAverageTradedPrice]]*MIS[[#This Row],[OrderQuantity]]</f>
        <v>345600</v>
      </c>
      <c r="AF5829">
        <f>MIS[[#This Row],[LTP]]*MIS[[#This Row],[OrderQuantity]]</f>
        <v>303750</v>
      </c>
      <c r="AG5829">
        <f>IF(MIS[[#This Row],[OrderSide]]="SELL",MIS[[#This Row],[VALUE]]-MIS[[#This Row],[LIVE_VALUE]],MIS[[#This Row],[LIVE_VALUE]]-MIS[[#This Row],[VALUE]])</f>
        <v>-41850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NIFTY2552225000CE</v>
      </c>
      <c r="AJ5829" t="str">
        <f>IF(RIGHT(MIS[[#This Row],[Main/Hedge]],4)="MAIN","MAIN","HEDGE")</f>
        <v>MAIN</v>
      </c>
      <c r="AK5829" t="str" cm="1">
        <f t="array" ref="AK5829">_xlfn._xlws.FILTER(Table4[Column1],ISNUMBER(SEARCH(Table4[Column1],MIS[[#This Row],[OrderUniqueIdentifier]])),"")</f>
        <v>VWAP</v>
      </c>
      <c r="AL5829" t="str">
        <f>MIS[[#This Row],[Broker]]</f>
        <v>MO</v>
      </c>
      <c r="AM5829" t="str">
        <f>MIS[[#This Row],[ClientID]]</f>
        <v>JR0546</v>
      </c>
    </row>
    <row r="5830" spans="1:39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168.75</v>
      </c>
      <c r="AE5830">
        <f>MIS[[#This Row],[OrderAverageTradedPrice]]*MIS[[#This Row],[OrderQuantity]]</f>
        <v>57900</v>
      </c>
      <c r="AF5830">
        <f>MIS[[#This Row],[LTP]]*MIS[[#This Row],[OrderQuantity]]</f>
        <v>50625</v>
      </c>
      <c r="AG5830">
        <f>IF(MIS[[#This Row],[OrderSide]]="SELL",MIS[[#This Row],[VALUE]]-MIS[[#This Row],[LIVE_VALUE]],MIS[[#This Row],[LIVE_VALUE]]-MIS[[#This Row],[VALUE]])</f>
        <v>-7275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NIFTY2552225000CE</v>
      </c>
      <c r="AJ5830" t="str">
        <f>IF(RIGHT(MIS[[#This Row],[Main/Hedge]],4)="MAIN","MAIN","HEDGE")</f>
        <v>MAIN</v>
      </c>
      <c r="AK5830" t="str" cm="1">
        <f t="array" ref="AK5830">_xlfn._xlws.FILTER(Table4[Column1],ISNUMBER(SEARCH(Table4[Column1],MIS[[#This Row],[OrderUniqueIdentifier]])),"")</f>
        <v>VWAP</v>
      </c>
      <c r="AL5830" t="str">
        <f>MIS[[#This Row],[Broker]]</f>
        <v>MO</v>
      </c>
      <c r="AM5830" t="str">
        <f>MIS[[#This Row],[ClientID]]</f>
        <v>JR0546</v>
      </c>
    </row>
    <row r="5831" spans="1:39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168.75</v>
      </c>
      <c r="AE5831">
        <f>MIS[[#This Row],[OrderAverageTradedPrice]]*MIS[[#This Row],[OrderQuantity]]</f>
        <v>100897.49999999985</v>
      </c>
      <c r="AF5831">
        <f>MIS[[#This Row],[LTP]]*MIS[[#This Row],[OrderQuantity]]</f>
        <v>88593.75</v>
      </c>
      <c r="AG5831">
        <f>IF(MIS[[#This Row],[OrderSide]]="SELL",MIS[[#This Row],[VALUE]]-MIS[[#This Row],[LIVE_VALUE]],MIS[[#This Row],[LIVE_VALUE]]-MIS[[#This Row],[VALUE]])</f>
        <v>-12303.749999999854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NIFTY2552225000CE</v>
      </c>
      <c r="AJ5831" t="str">
        <f>IF(RIGHT(MIS[[#This Row],[Main/Hedge]],4)="MAIN","MAIN","HEDGE")</f>
        <v>MAIN</v>
      </c>
      <c r="AK5831" t="str" cm="1">
        <f t="array" ref="AK5831">_xlfn._xlws.FILTER(Table4[Column1],ISNUMBER(SEARCH(Table4[Column1],MIS[[#This Row],[OrderUniqueIdentifier]])),"")</f>
        <v>VWAP</v>
      </c>
      <c r="AL5831" t="str">
        <f>MIS[[#This Row],[Broker]]</f>
        <v>MO</v>
      </c>
      <c r="AM5831" t="str">
        <f>MIS[[#This Row],[ClientID]]</f>
        <v>OMDLAS1203</v>
      </c>
    </row>
    <row r="5832" spans="1:39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168.75</v>
      </c>
      <c r="AE5832">
        <f>MIS[[#This Row],[OrderAverageTradedPrice]]*MIS[[#This Row],[OrderQuantity]]</f>
        <v>87097.5</v>
      </c>
      <c r="AF5832">
        <f>MIS[[#This Row],[LTP]]*MIS[[#This Row],[OrderQuantity]]</f>
        <v>75937.5</v>
      </c>
      <c r="AG5832">
        <f>IF(MIS[[#This Row],[OrderSide]]="SELL",MIS[[#This Row],[VALUE]]-MIS[[#This Row],[LIVE_VALUE]],MIS[[#This Row],[LIVE_VALUE]]-MIS[[#This Row],[VALUE]])</f>
        <v>-11160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NIFTY2552225000CE</v>
      </c>
      <c r="AJ5832" t="str">
        <f>IF(RIGHT(MIS[[#This Row],[Main/Hedge]],4)="MAIN","MAIN","HEDGE")</f>
        <v>MAIN</v>
      </c>
      <c r="AK5832" t="str" cm="1">
        <f t="array" ref="AK5832">_xlfn._xlws.FILTER(Table4[Column1],ISNUMBER(SEARCH(Table4[Column1],MIS[[#This Row],[OrderUniqueIdentifier]])),"")</f>
        <v>VWAP</v>
      </c>
      <c r="AL5832" t="str">
        <f>MIS[[#This Row],[Broker]]</f>
        <v>MO</v>
      </c>
      <c r="AM5832" t="str">
        <f>MIS[[#This Row],[ClientID]]</f>
        <v>OMDLAS1215</v>
      </c>
    </row>
    <row r="5833" spans="1:39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168.75</v>
      </c>
      <c r="AE5833">
        <f>MIS[[#This Row],[OrderAverageTradedPrice]]*MIS[[#This Row],[OrderQuantity]]</f>
        <v>29100</v>
      </c>
      <c r="AF5833">
        <f>MIS[[#This Row],[LTP]]*MIS[[#This Row],[OrderQuantity]]</f>
        <v>25312.5</v>
      </c>
      <c r="AG5833">
        <f>IF(MIS[[#This Row],[OrderSide]]="SELL",MIS[[#This Row],[VALUE]]-MIS[[#This Row],[LIVE_VALUE]],MIS[[#This Row],[LIVE_VALUE]]-MIS[[#This Row],[VALUE]])</f>
        <v>-3787.5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NIFTY2552225000CE</v>
      </c>
      <c r="AJ5833" t="str">
        <f>IF(RIGHT(MIS[[#This Row],[Main/Hedge]],4)="MAIN","MAIN","HEDGE")</f>
        <v>MAIN</v>
      </c>
      <c r="AK5833" t="str" cm="1">
        <f t="array" ref="AK5833">_xlfn._xlws.FILTER(Table4[Column1],ISNUMBER(SEARCH(Table4[Column1],MIS[[#This Row],[OrderUniqueIdentifier]])),"")</f>
        <v>VWAP</v>
      </c>
      <c r="AL5833" t="str">
        <f>MIS[[#This Row],[Broker]]</f>
        <v>MO</v>
      </c>
      <c r="AM5833" t="str">
        <f>MIS[[#This Row],[ClientID]]</f>
        <v>OMDLAS1223</v>
      </c>
    </row>
    <row r="5834" spans="1:39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168.75</v>
      </c>
      <c r="AE5834">
        <f>MIS[[#This Row],[OrderAverageTradedPrice]]*MIS[[#This Row],[OrderQuantity]]</f>
        <v>115327.5</v>
      </c>
      <c r="AF5834">
        <f>MIS[[#This Row],[LTP]]*MIS[[#This Row],[OrderQuantity]]</f>
        <v>101250</v>
      </c>
      <c r="AG5834">
        <f>IF(MIS[[#This Row],[OrderSide]]="SELL",MIS[[#This Row],[VALUE]]-MIS[[#This Row],[LIVE_VALUE]],MIS[[#This Row],[LIVE_VALUE]]-MIS[[#This Row],[VALUE]])</f>
        <v>-14077.5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NIFTY2552225000CE</v>
      </c>
      <c r="AJ5834" t="str">
        <f>IF(RIGHT(MIS[[#This Row],[Main/Hedge]],4)="MAIN","MAIN","HEDGE")</f>
        <v>MAIN</v>
      </c>
      <c r="AK5834" t="str" cm="1">
        <f t="array" ref="AK5834">_xlfn._xlws.FILTER(Table4[Column1],ISNUMBER(SEARCH(Table4[Column1],MIS[[#This Row],[OrderUniqueIdentifier]])),"")</f>
        <v>VWAP</v>
      </c>
      <c r="AL5834" t="str">
        <f>MIS[[#This Row],[Broker]]</f>
        <v>MO</v>
      </c>
      <c r="AM5834" t="str">
        <f>MIS[[#This Row],[ClientID]]</f>
        <v>OMDLAS1225</v>
      </c>
    </row>
    <row r="5835" spans="1:39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168.75</v>
      </c>
      <c r="AE5835">
        <f>MIS[[#This Row],[OrderAverageTradedPrice]]*MIS[[#This Row],[OrderQuantity]]</f>
        <v>115800</v>
      </c>
      <c r="AF5835">
        <f>MIS[[#This Row],[LTP]]*MIS[[#This Row],[OrderQuantity]]</f>
        <v>101250</v>
      </c>
      <c r="AG5835">
        <f>IF(MIS[[#This Row],[OrderSide]]="SELL",MIS[[#This Row],[VALUE]]-MIS[[#This Row],[LIVE_VALUE]],MIS[[#This Row],[LIVE_VALUE]]-MIS[[#This Row],[VALUE]])</f>
        <v>-14550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NIFTY2552225000CE</v>
      </c>
      <c r="AJ5835" t="str">
        <f>IF(RIGHT(MIS[[#This Row],[Main/Hedge]],4)="MAIN","MAIN","HEDGE")</f>
        <v>MAIN</v>
      </c>
      <c r="AK5835" t="str" cm="1">
        <f t="array" ref="AK5835">_xlfn._xlws.FILTER(Table4[Column1],ISNUMBER(SEARCH(Table4[Column1],MIS[[#This Row],[OrderUniqueIdentifier]])),"")</f>
        <v>VWAP</v>
      </c>
      <c r="AL5835" t="str">
        <f>MIS[[#This Row],[Broker]]</f>
        <v>MO</v>
      </c>
      <c r="AM5835" t="str">
        <f>MIS[[#This Row],[ClientID]]</f>
        <v>OMDLAS1226</v>
      </c>
    </row>
    <row r="5836" spans="1:39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168.75</v>
      </c>
      <c r="AE5836">
        <f>MIS[[#This Row],[OrderAverageTradedPrice]]*MIS[[#This Row],[OrderQuantity]]</f>
        <v>86838.75</v>
      </c>
      <c r="AF5836">
        <f>MIS[[#This Row],[LTP]]*MIS[[#This Row],[OrderQuantity]]</f>
        <v>75937.5</v>
      </c>
      <c r="AG5836">
        <f>IF(MIS[[#This Row],[OrderSide]]="SELL",MIS[[#This Row],[VALUE]]-MIS[[#This Row],[LIVE_VALUE]],MIS[[#This Row],[LIVE_VALUE]]-MIS[[#This Row],[VALUE]])</f>
        <v>-10901.25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NIFTY2552225000CE</v>
      </c>
      <c r="AJ5836" t="str">
        <f>IF(RIGHT(MIS[[#This Row],[Main/Hedge]],4)="MAIN","MAIN","HEDGE")</f>
        <v>MAIN</v>
      </c>
      <c r="AK5836" t="str" cm="1">
        <f t="array" ref="AK5836">_xlfn._xlws.FILTER(Table4[Column1],ISNUMBER(SEARCH(Table4[Column1],MIS[[#This Row],[OrderUniqueIdentifier]])),"")</f>
        <v>VWAP</v>
      </c>
      <c r="AL5836" t="str">
        <f>MIS[[#This Row],[Broker]]</f>
        <v>MO</v>
      </c>
      <c r="AM5836" t="str">
        <f>MIS[[#This Row],[ClientID]]</f>
        <v>OMDLAS1227</v>
      </c>
    </row>
    <row r="5837" spans="1:39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168.75</v>
      </c>
      <c r="AE5837">
        <f>MIS[[#This Row],[OrderAverageTradedPrice]]*MIS[[#This Row],[OrderQuantity]]</f>
        <v>159225</v>
      </c>
      <c r="AF5837">
        <f>MIS[[#This Row],[LTP]]*MIS[[#This Row],[OrderQuantity]]</f>
        <v>139218.75</v>
      </c>
      <c r="AG5837">
        <f>IF(MIS[[#This Row],[OrderSide]]="SELL",MIS[[#This Row],[VALUE]]-MIS[[#This Row],[LIVE_VALUE]],MIS[[#This Row],[LIVE_VALUE]]-MIS[[#This Row],[VALUE]])</f>
        <v>-20006.25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NIFTY2552225000CE</v>
      </c>
      <c r="AJ5837" t="str">
        <f>IF(RIGHT(MIS[[#This Row],[Main/Hedge]],4)="MAIN","MAIN","HEDGE")</f>
        <v>MAIN</v>
      </c>
      <c r="AK5837" t="str" cm="1">
        <f t="array" ref="AK5837">_xlfn._xlws.FILTER(Table4[Column1],ISNUMBER(SEARCH(Table4[Column1],MIS[[#This Row],[OrderUniqueIdentifier]])),"")</f>
        <v>VWAP</v>
      </c>
      <c r="AL5837" t="str">
        <f>MIS[[#This Row],[Broker]]</f>
        <v>MO</v>
      </c>
      <c r="AM5837" t="str">
        <f>MIS[[#This Row],[ClientID]]</f>
        <v>OMDLAS1229</v>
      </c>
    </row>
    <row r="5838" spans="1:39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168.75</v>
      </c>
      <c r="AE5838">
        <f>MIS[[#This Row],[OrderAverageTradedPrice]]*MIS[[#This Row],[OrderQuantity]]</f>
        <v>29100</v>
      </c>
      <c r="AF5838">
        <f>MIS[[#This Row],[LTP]]*MIS[[#This Row],[OrderQuantity]]</f>
        <v>25312.5</v>
      </c>
      <c r="AG5838">
        <f>IF(MIS[[#This Row],[OrderSide]]="SELL",MIS[[#This Row],[VALUE]]-MIS[[#This Row],[LIVE_VALUE]],MIS[[#This Row],[LIVE_VALUE]]-MIS[[#This Row],[VALUE]])</f>
        <v>-3787.5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NIFTY2552225000CE</v>
      </c>
      <c r="AJ5838" t="str">
        <f>IF(RIGHT(MIS[[#This Row],[Main/Hedge]],4)="MAIN","MAIN","HEDGE")</f>
        <v>MAIN</v>
      </c>
      <c r="AK5838" t="str" cm="1">
        <f t="array" ref="AK5838">_xlfn._xlws.FILTER(Table4[Column1],ISNUMBER(SEARCH(Table4[Column1],MIS[[#This Row],[OrderUniqueIdentifier]])),"")</f>
        <v>VWAP</v>
      </c>
      <c r="AL5838" t="str">
        <f>MIS[[#This Row],[Broker]]</f>
        <v>MO</v>
      </c>
      <c r="AM5838" t="str">
        <f>MIS[[#This Row],[ClientID]]</f>
        <v>OMDLAS1230</v>
      </c>
    </row>
    <row r="5839" spans="1:39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168.75</v>
      </c>
      <c r="AE5839">
        <f>MIS[[#This Row],[OrderAverageTradedPrice]]*MIS[[#This Row],[OrderQuantity]]</f>
        <v>14550</v>
      </c>
      <c r="AF5839">
        <f>MIS[[#This Row],[LTP]]*MIS[[#This Row],[OrderQuantity]]</f>
        <v>12656.25</v>
      </c>
      <c r="AG5839">
        <f>IF(MIS[[#This Row],[OrderSide]]="SELL",MIS[[#This Row],[VALUE]]-MIS[[#This Row],[LIVE_VALUE]],MIS[[#This Row],[LIVE_VALUE]]-MIS[[#This Row],[VALUE]])</f>
        <v>-1893.75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NIFTY2552225000CE</v>
      </c>
      <c r="AJ5839" t="str">
        <f>IF(RIGHT(MIS[[#This Row],[Main/Hedge]],4)="MAIN","MAIN","HEDGE")</f>
        <v>MAIN</v>
      </c>
      <c r="AK5839" t="str" cm="1">
        <f t="array" ref="AK5839">_xlfn._xlws.FILTER(Table4[Column1],ISNUMBER(SEARCH(Table4[Column1],MIS[[#This Row],[OrderUniqueIdentifier]])),"")</f>
        <v>VWAP</v>
      </c>
      <c r="AL5839" t="str">
        <f>MIS[[#This Row],[Broker]]</f>
        <v>MO</v>
      </c>
      <c r="AM5839" t="str">
        <f>MIS[[#This Row],[ClientID]]</f>
        <v>OMDLAS1231</v>
      </c>
    </row>
    <row r="5840" spans="1:39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168.75</v>
      </c>
      <c r="AE5840">
        <f>MIS[[#This Row],[OrderAverageTradedPrice]]*MIS[[#This Row],[OrderQuantity]]</f>
        <v>14516.25</v>
      </c>
      <c r="AF5840">
        <f>MIS[[#This Row],[LTP]]*MIS[[#This Row],[OrderQuantity]]</f>
        <v>12656.25</v>
      </c>
      <c r="AG5840">
        <f>IF(MIS[[#This Row],[OrderSide]]="SELL",MIS[[#This Row],[VALUE]]-MIS[[#This Row],[LIVE_VALUE]],MIS[[#This Row],[LIVE_VALUE]]-MIS[[#This Row],[VALUE]])</f>
        <v>-1860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NIFTY2552225000CE</v>
      </c>
      <c r="AJ5840" t="str">
        <f>IF(RIGHT(MIS[[#This Row],[Main/Hedge]],4)="MAIN","MAIN","HEDGE")</f>
        <v>MAIN</v>
      </c>
      <c r="AK5840" t="str" cm="1">
        <f t="array" ref="AK5840">_xlfn._xlws.FILTER(Table4[Column1],ISNUMBER(SEARCH(Table4[Column1],MIS[[#This Row],[OrderUniqueIdentifier]])),"")</f>
        <v>VWAP</v>
      </c>
      <c r="AL5840" t="str">
        <f>MIS[[#This Row],[Broker]]</f>
        <v>MO</v>
      </c>
      <c r="AM5840" t="str">
        <f>MIS[[#This Row],[ClientID]]</f>
        <v>OMDLAS1234</v>
      </c>
    </row>
    <row r="5841" spans="1:39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168.75</v>
      </c>
      <c r="AE5841">
        <f>MIS[[#This Row],[OrderAverageTradedPrice]]*MIS[[#This Row],[OrderQuantity]]</f>
        <v>145500</v>
      </c>
      <c r="AF5841">
        <f>MIS[[#This Row],[LTP]]*MIS[[#This Row],[OrderQuantity]]</f>
        <v>126562.5</v>
      </c>
      <c r="AG5841">
        <f>IF(MIS[[#This Row],[OrderSide]]="SELL",MIS[[#This Row],[VALUE]]-MIS[[#This Row],[LIVE_VALUE]],MIS[[#This Row],[LIVE_VALUE]]-MIS[[#This Row],[VALUE]])</f>
        <v>-18937.5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NIFTY2552225000CE</v>
      </c>
      <c r="AJ5841" t="str">
        <f>IF(RIGHT(MIS[[#This Row],[Main/Hedge]],4)="MAIN","MAIN","HEDGE")</f>
        <v>MAIN</v>
      </c>
      <c r="AK5841" t="str" cm="1">
        <f t="array" ref="AK5841">_xlfn._xlws.FILTER(Table4[Column1],ISNUMBER(SEARCH(Table4[Column1],MIS[[#This Row],[OrderUniqueIdentifier]])),"")</f>
        <v>VWAP</v>
      </c>
      <c r="AL5841" t="str">
        <f>MIS[[#This Row],[Broker]]</f>
        <v>MO</v>
      </c>
      <c r="AM5841" t="str">
        <f>MIS[[#This Row],[ClientID]]</f>
        <v>SHSS083</v>
      </c>
    </row>
    <row r="5842" spans="1:39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168.75</v>
      </c>
      <c r="AE5842">
        <f>MIS[[#This Row],[OrderAverageTradedPrice]]*MIS[[#This Row],[OrderQuantity]]</f>
        <v>57900</v>
      </c>
      <c r="AF5842">
        <f>MIS[[#This Row],[LTP]]*MIS[[#This Row],[OrderQuantity]]</f>
        <v>50625</v>
      </c>
      <c r="AG5842">
        <f>IF(MIS[[#This Row],[OrderSide]]="SELL",MIS[[#This Row],[VALUE]]-MIS[[#This Row],[LIVE_VALUE]],MIS[[#This Row],[LIVE_VALUE]]-MIS[[#This Row],[VALUE]])</f>
        <v>-7275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NIFTY2552225000CE</v>
      </c>
      <c r="AJ5842" t="str">
        <f>IF(RIGHT(MIS[[#This Row],[Main/Hedge]],4)="MAIN","MAIN","HEDGE")</f>
        <v>MAIN</v>
      </c>
      <c r="AK5842" t="str" cm="1">
        <f t="array" ref="AK5842">_xlfn._xlws.FILTER(Table4[Column1],ISNUMBER(SEARCH(Table4[Column1],MIS[[#This Row],[OrderUniqueIdentifier]])),"")</f>
        <v>VWAP</v>
      </c>
      <c r="AL5842" t="str">
        <f>MIS[[#This Row],[Broker]]</f>
        <v>TGL</v>
      </c>
      <c r="AM5842" t="str">
        <f>MIS[[#This Row],[ClientID]]</f>
        <v>TGL05</v>
      </c>
    </row>
    <row r="5843" spans="1:39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168.75</v>
      </c>
      <c r="AE5843">
        <f>MIS[[#This Row],[OrderAverageTradedPrice]]*MIS[[#This Row],[OrderQuantity]]</f>
        <v>247095</v>
      </c>
      <c r="AF5843">
        <f>MIS[[#This Row],[LTP]]*MIS[[#This Row],[OrderQuantity]]</f>
        <v>215156.25</v>
      </c>
      <c r="AG5843">
        <f>IF(MIS[[#This Row],[OrderSide]]="SELL",MIS[[#This Row],[VALUE]]-MIS[[#This Row],[LIVE_VALUE]],MIS[[#This Row],[LIVE_VALUE]]-MIS[[#This Row],[VALUE]])</f>
        <v>-31938.75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NIFTY2552225000CE</v>
      </c>
      <c r="AJ5843" t="str">
        <f>IF(RIGHT(MIS[[#This Row],[Main/Hedge]],4)="MAIN","MAIN","HEDGE")</f>
        <v>MAIN</v>
      </c>
      <c r="AK5843" t="str" cm="1">
        <f t="array" ref="AK5843">_xlfn._xlws.FILTER(Table4[Column1],ISNUMBER(SEARCH(Table4[Column1],MIS[[#This Row],[OrderUniqueIdentifier]])),"")</f>
        <v>VWAP</v>
      </c>
      <c r="AL5843" t="str">
        <f>MIS[[#This Row],[Broker]]</f>
        <v>XTS</v>
      </c>
      <c r="AM5843" t="str">
        <f>MIS[[#This Row],[ClientID]]</f>
        <v>FIXAKE0000</v>
      </c>
    </row>
    <row r="5844" spans="1:39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155.05000000000001</v>
      </c>
      <c r="AE5844">
        <f>MIS[[#This Row],[OrderAverageTradedPrice]]*MIS[[#This Row],[OrderQuantity]]</f>
        <v>65388.749999999847</v>
      </c>
      <c r="AF5844">
        <f>MIS[[#This Row],[LTP]]*MIS[[#This Row],[OrderQuantity]]</f>
        <v>69772.5</v>
      </c>
      <c r="AG5844">
        <f>IF(MIS[[#This Row],[OrderSide]]="SELL",MIS[[#This Row],[VALUE]]-MIS[[#This Row],[LIVE_VALUE]],MIS[[#This Row],[LIVE_VALUE]]-MIS[[#This Row],[VALUE]])</f>
        <v>4383.7500000001528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NIFTY2552225000PE</v>
      </c>
      <c r="AJ5844" t="str">
        <f>IF(RIGHT(MIS[[#This Row],[Main/Hedge]],4)="MAIN","MAIN","HEDGE")</f>
        <v>MAIN</v>
      </c>
      <c r="AK5844" t="str" cm="1">
        <f t="array" ref="AK5844">_xlfn._xlws.FILTER(Table4[Column1],ISNUMBER(SEARCH(Table4[Column1],MIS[[#This Row],[OrderUniqueIdentifier]])),"")</f>
        <v>VWAP</v>
      </c>
      <c r="AL5844" t="str">
        <f>MIS[[#This Row],[Broker]]</f>
        <v>CHOICE</v>
      </c>
      <c r="AM5844" t="str">
        <f>MIS[[#This Row],[ClientID]]</f>
        <v>D600</v>
      </c>
    </row>
    <row r="5845" spans="1:39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155.05000000000001</v>
      </c>
      <c r="AE5845">
        <f>MIS[[#This Row],[OrderAverageTradedPrice]]*MIS[[#This Row],[OrderQuantity]]</f>
        <v>86756.25</v>
      </c>
      <c r="AF5845">
        <f>MIS[[#This Row],[LTP]]*MIS[[#This Row],[OrderQuantity]]</f>
        <v>93030</v>
      </c>
      <c r="AG5845">
        <f>IF(MIS[[#This Row],[OrderSide]]="SELL",MIS[[#This Row],[VALUE]]-MIS[[#This Row],[LIVE_VALUE]],MIS[[#This Row],[LIVE_VALUE]]-MIS[[#This Row],[VALUE]])</f>
        <v>6273.75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NIFTY2552225000PE</v>
      </c>
      <c r="AJ5845" t="str">
        <f>IF(RIGHT(MIS[[#This Row],[Main/Hedge]],4)="MAIN","MAIN","HEDGE")</f>
        <v>MAIN</v>
      </c>
      <c r="AK5845" t="str" cm="1">
        <f t="array" ref="AK5845">_xlfn._xlws.FILTER(Table4[Column1],ISNUMBER(SEARCH(Table4[Column1],MIS[[#This Row],[OrderUniqueIdentifier]])),"")</f>
        <v>VWAP</v>
      </c>
      <c r="AL5845" t="str">
        <f>MIS[[#This Row],[Broker]]</f>
        <v>AR</v>
      </c>
      <c r="AM5845" t="str">
        <f>MIS[[#This Row],[ClientID]]</f>
        <v>JPF1D108</v>
      </c>
    </row>
    <row r="5846" spans="1:39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155.05000000000001</v>
      </c>
      <c r="AE5846">
        <f>MIS[[#This Row],[OrderAverageTradedPrice]]*MIS[[#This Row],[OrderQuantity]]</f>
        <v>75978.749999999694</v>
      </c>
      <c r="AF5846">
        <f>MIS[[#This Row],[LTP]]*MIS[[#This Row],[OrderQuantity]]</f>
        <v>81401.25</v>
      </c>
      <c r="AG5846">
        <f>IF(MIS[[#This Row],[OrderSide]]="SELL",MIS[[#This Row],[VALUE]]-MIS[[#This Row],[LIVE_VALUE]],MIS[[#This Row],[LIVE_VALUE]]-MIS[[#This Row],[VALUE]])</f>
        <v>5422.5000000003056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NIFTY2552225000PE</v>
      </c>
      <c r="AJ5846" t="str">
        <f>IF(RIGHT(MIS[[#This Row],[Main/Hedge]],4)="MAIN","MAIN","HEDGE")</f>
        <v>MAIN</v>
      </c>
      <c r="AK5846" t="str" cm="1">
        <f t="array" ref="AK5846">_xlfn._xlws.FILTER(Table4[Column1],ISNUMBER(SEARCH(Table4[Column1],MIS[[#This Row],[OrderUniqueIdentifier]])),"")</f>
        <v>VWAP</v>
      </c>
      <c r="AL5846" t="str">
        <f>MIS[[#This Row],[Broker]]</f>
        <v>AR</v>
      </c>
      <c r="AM5846" t="str">
        <f>MIS[[#This Row],[ClientID]]</f>
        <v>JPF1R202</v>
      </c>
    </row>
    <row r="5847" spans="1:39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155.05000000000001</v>
      </c>
      <c r="AE5847">
        <f>MIS[[#This Row],[OrderAverageTradedPrice]]*MIS[[#This Row],[OrderQuantity]]</f>
        <v>43365</v>
      </c>
      <c r="AF5847">
        <f>MIS[[#This Row],[LTP]]*MIS[[#This Row],[OrderQuantity]]</f>
        <v>46515</v>
      </c>
      <c r="AG5847">
        <f>IF(MIS[[#This Row],[OrderSide]]="SELL",MIS[[#This Row],[VALUE]]-MIS[[#This Row],[LIVE_VALUE]],MIS[[#This Row],[LIVE_VALUE]]-MIS[[#This Row],[VALUE]])</f>
        <v>3150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NIFTY2552225000PE</v>
      </c>
      <c r="AJ5847" t="str">
        <f>IF(RIGHT(MIS[[#This Row],[Main/Hedge]],4)="MAIN","MAIN","HEDGE")</f>
        <v>MAIN</v>
      </c>
      <c r="AK5847" t="str" cm="1">
        <f t="array" ref="AK5847">_xlfn._xlws.FILTER(Table4[Column1],ISNUMBER(SEARCH(Table4[Column1],MIS[[#This Row],[OrderUniqueIdentifier]])),"")</f>
        <v>VWAP</v>
      </c>
      <c r="AL5847" t="str">
        <f>MIS[[#This Row],[Broker]]</f>
        <v>TGL</v>
      </c>
      <c r="AM5847" t="str">
        <f>MIS[[#This Row],[ClientID]]</f>
        <v>TGL05</v>
      </c>
    </row>
    <row r="5848" spans="1:39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155.05000000000001</v>
      </c>
      <c r="AE5848">
        <f>MIS[[#This Row],[OrderAverageTradedPrice]]*MIS[[#This Row],[OrderQuantity]]</f>
        <v>119159.99999999949</v>
      </c>
      <c r="AF5848">
        <f>MIS[[#This Row],[LTP]]*MIS[[#This Row],[OrderQuantity]]</f>
        <v>127916.25000000001</v>
      </c>
      <c r="AG5848">
        <f>IF(MIS[[#This Row],[OrderSide]]="SELL",MIS[[#This Row],[VALUE]]-MIS[[#This Row],[LIVE_VALUE]],MIS[[#This Row],[LIVE_VALUE]]-MIS[[#This Row],[VALUE]])</f>
        <v>8756.2500000005239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NIFTY2552225000PE</v>
      </c>
      <c r="AJ5848" t="str">
        <f>IF(RIGHT(MIS[[#This Row],[Main/Hedge]],4)="MAIN","MAIN","HEDGE")</f>
        <v>MAIN</v>
      </c>
      <c r="AK5848" t="str" cm="1">
        <f t="array" ref="AK5848">_xlfn._xlws.FILTER(Table4[Column1],ISNUMBER(SEARCH(Table4[Column1],MIS[[#This Row],[OrderUniqueIdentifier]])),"")</f>
        <v>VWAP</v>
      </c>
      <c r="AL5848" t="str">
        <f>MIS[[#This Row],[Broker]]</f>
        <v>AR</v>
      </c>
      <c r="AM5848" t="str">
        <f>MIS[[#This Row],[ClientID]]</f>
        <v>JPF1A235</v>
      </c>
    </row>
    <row r="5849" spans="1:39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155.05000000000001</v>
      </c>
      <c r="AE5849">
        <f>MIS[[#This Row],[OrderAverageTradedPrice]]*MIS[[#This Row],[OrderQuantity]]</f>
        <v>151953.74999999985</v>
      </c>
      <c r="AF5849">
        <f>MIS[[#This Row],[LTP]]*MIS[[#This Row],[OrderQuantity]]</f>
        <v>162802.5</v>
      </c>
      <c r="AG5849">
        <f>IF(MIS[[#This Row],[OrderSide]]="SELL",MIS[[#This Row],[VALUE]]-MIS[[#This Row],[LIVE_VALUE]],MIS[[#This Row],[LIVE_VALUE]]-MIS[[#This Row],[VALUE]])</f>
        <v>10848.750000000146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NIFTY2552225000PE</v>
      </c>
      <c r="AJ5849" t="str">
        <f>IF(RIGHT(MIS[[#This Row],[Main/Hedge]],4)="MAIN","MAIN","HEDGE")</f>
        <v>MAIN</v>
      </c>
      <c r="AK5849" t="str" cm="1">
        <f t="array" ref="AK5849">_xlfn._xlws.FILTER(Table4[Column1],ISNUMBER(SEARCH(Table4[Column1],MIS[[#This Row],[OrderUniqueIdentifier]])),"")</f>
        <v>VWAP</v>
      </c>
      <c r="AL5849" t="str">
        <f>MIS[[#This Row],[Broker]]</f>
        <v>AR</v>
      </c>
      <c r="AM5849" t="str">
        <f>MIS[[#This Row],[ClientID]]</f>
        <v>JPF1K110</v>
      </c>
    </row>
    <row r="5850" spans="1:39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155.05000000000001</v>
      </c>
      <c r="AE5850">
        <f>MIS[[#This Row],[OrderAverageTradedPrice]]*MIS[[#This Row],[OrderQuantity]]</f>
        <v>32546.25</v>
      </c>
      <c r="AF5850">
        <f>MIS[[#This Row],[LTP]]*MIS[[#This Row],[OrderQuantity]]</f>
        <v>34886.25</v>
      </c>
      <c r="AG5850">
        <f>IF(MIS[[#This Row],[OrderSide]]="SELL",MIS[[#This Row],[VALUE]]-MIS[[#This Row],[LIVE_VALUE]],MIS[[#This Row],[LIVE_VALUE]]-MIS[[#This Row],[VALUE]])</f>
        <v>2340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NIFTY2552225000PE</v>
      </c>
      <c r="AJ5850" t="str">
        <f>IF(RIGHT(MIS[[#This Row],[Main/Hedge]],4)="MAIN","MAIN","HEDGE")</f>
        <v>MAIN</v>
      </c>
      <c r="AK5850" t="str" cm="1">
        <f t="array" ref="AK5850">_xlfn._xlws.FILTER(Table4[Column1],ISNUMBER(SEARCH(Table4[Column1],MIS[[#This Row],[OrderUniqueIdentifier]])),"")</f>
        <v>VWAP</v>
      </c>
      <c r="AL5850" t="str">
        <f>MIS[[#This Row],[Broker]]</f>
        <v>AR</v>
      </c>
      <c r="AM5850" t="str">
        <f>MIS[[#This Row],[ClientID]]</f>
        <v>JPF1N171</v>
      </c>
    </row>
    <row r="5851" spans="1:39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155.05000000000001</v>
      </c>
      <c r="AE5851">
        <f>MIS[[#This Row],[OrderAverageTradedPrice]]*MIS[[#This Row],[OrderQuantity]]</f>
        <v>21682.5</v>
      </c>
      <c r="AF5851">
        <f>MIS[[#This Row],[LTP]]*MIS[[#This Row],[OrderQuantity]]</f>
        <v>23257.5</v>
      </c>
      <c r="AG5851">
        <f>IF(MIS[[#This Row],[OrderSide]]="SELL",MIS[[#This Row],[VALUE]]-MIS[[#This Row],[LIVE_VALUE]],MIS[[#This Row],[LIVE_VALUE]]-MIS[[#This Row],[VALUE]])</f>
        <v>1575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NIFTY2552225000PE</v>
      </c>
      <c r="AJ5851" t="str">
        <f>IF(RIGHT(MIS[[#This Row],[Main/Hedge]],4)="MAIN","MAIN","HEDGE")</f>
        <v>MAIN</v>
      </c>
      <c r="AK5851" t="str" cm="1">
        <f t="array" ref="AK5851">_xlfn._xlws.FILTER(Table4[Column1],ISNUMBER(SEARCH(Table4[Column1],MIS[[#This Row],[OrderUniqueIdentifier]])),"")</f>
        <v>VWAP</v>
      </c>
      <c r="AL5851" t="str">
        <f>MIS[[#This Row],[Broker]]</f>
        <v>AR</v>
      </c>
      <c r="AM5851" t="str">
        <f>MIS[[#This Row],[ClientID]]</f>
        <v>JPF1N180</v>
      </c>
    </row>
    <row r="5852" spans="1:39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155.05000000000001</v>
      </c>
      <c r="AE5852">
        <f>MIS[[#This Row],[OrderAverageTradedPrice]]*MIS[[#This Row],[OrderQuantity]]</f>
        <v>32602.5</v>
      </c>
      <c r="AF5852">
        <f>MIS[[#This Row],[LTP]]*MIS[[#This Row],[OrderQuantity]]</f>
        <v>34886.25</v>
      </c>
      <c r="AG5852">
        <f>IF(MIS[[#This Row],[OrderSide]]="SELL",MIS[[#This Row],[VALUE]]-MIS[[#This Row],[LIVE_VALUE]],MIS[[#This Row],[LIVE_VALUE]]-MIS[[#This Row],[VALUE]])</f>
        <v>2283.75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NIFTY2552225000PE</v>
      </c>
      <c r="AJ5852" t="str">
        <f>IF(RIGHT(MIS[[#This Row],[Main/Hedge]],4)="MAIN","MAIN","HEDGE")</f>
        <v>MAIN</v>
      </c>
      <c r="AK5852" t="str" cm="1">
        <f t="array" ref="AK5852">_xlfn._xlws.FILTER(Table4[Column1],ISNUMBER(SEARCH(Table4[Column1],MIS[[#This Row],[OrderUniqueIdentifier]])),"")</f>
        <v>VWAP</v>
      </c>
      <c r="AL5852" t="str">
        <f>MIS[[#This Row],[Broker]]</f>
        <v>AR</v>
      </c>
      <c r="AM5852" t="str">
        <f>MIS[[#This Row],[ClientID]]</f>
        <v>JPF1P165</v>
      </c>
    </row>
    <row r="5853" spans="1:39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155.05000000000001</v>
      </c>
      <c r="AE5853">
        <f>MIS[[#This Row],[OrderAverageTradedPrice]]*MIS[[#This Row],[OrderQuantity]]</f>
        <v>130500</v>
      </c>
      <c r="AF5853">
        <f>MIS[[#This Row],[LTP]]*MIS[[#This Row],[OrderQuantity]]</f>
        <v>139545</v>
      </c>
      <c r="AG5853">
        <f>IF(MIS[[#This Row],[OrderSide]]="SELL",MIS[[#This Row],[VALUE]]-MIS[[#This Row],[LIVE_VALUE]],MIS[[#This Row],[LIVE_VALUE]]-MIS[[#This Row],[VALUE]])</f>
        <v>9045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NIFTY2552225000PE</v>
      </c>
      <c r="AJ5853" t="str">
        <f>IF(RIGHT(MIS[[#This Row],[Main/Hedge]],4)="MAIN","MAIN","HEDGE")</f>
        <v>MAIN</v>
      </c>
      <c r="AK5853" t="str" cm="1">
        <f t="array" ref="AK5853">_xlfn._xlws.FILTER(Table4[Column1],ISNUMBER(SEARCH(Table4[Column1],MIS[[#This Row],[OrderUniqueIdentifier]])),"")</f>
        <v>VWAP</v>
      </c>
      <c r="AL5853" t="str">
        <f>MIS[[#This Row],[Broker]]</f>
        <v>AR</v>
      </c>
      <c r="AM5853" t="str">
        <f>MIS[[#This Row],[ClientID]]</f>
        <v>JPF1R197</v>
      </c>
    </row>
    <row r="5854" spans="1:39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155.05000000000001</v>
      </c>
      <c r="AE5854">
        <f>MIS[[#This Row],[OrderAverageTradedPrice]]*MIS[[#This Row],[OrderQuantity]]</f>
        <v>21690</v>
      </c>
      <c r="AF5854">
        <f>MIS[[#This Row],[LTP]]*MIS[[#This Row],[OrderQuantity]]</f>
        <v>23257.5</v>
      </c>
      <c r="AG5854">
        <f>IF(MIS[[#This Row],[OrderSide]]="SELL",MIS[[#This Row],[VALUE]]-MIS[[#This Row],[LIVE_VALUE]],MIS[[#This Row],[LIVE_VALUE]]-MIS[[#This Row],[VALUE]])</f>
        <v>1567.5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NIFTY2552225000PE</v>
      </c>
      <c r="AJ5854" t="str">
        <f>IF(RIGHT(MIS[[#This Row],[Main/Hedge]],4)="MAIN","MAIN","HEDGE")</f>
        <v>MAIN</v>
      </c>
      <c r="AK5854" t="str" cm="1">
        <f t="array" ref="AK5854">_xlfn._xlws.FILTER(Table4[Column1],ISNUMBER(SEARCH(Table4[Column1],MIS[[#This Row],[OrderUniqueIdentifier]])),"")</f>
        <v>VWAP</v>
      </c>
      <c r="AL5854" t="str">
        <f>MIS[[#This Row],[Broker]]</f>
        <v>AR</v>
      </c>
      <c r="AM5854" t="str">
        <f>MIS[[#This Row],[ClientID]]</f>
        <v>JPF1S217</v>
      </c>
    </row>
    <row r="5855" spans="1:39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155.05000000000001</v>
      </c>
      <c r="AE5855">
        <f>MIS[[#This Row],[OrderAverageTradedPrice]]*MIS[[#This Row],[OrderQuantity]]</f>
        <v>162641.25</v>
      </c>
      <c r="AF5855">
        <f>MIS[[#This Row],[LTP]]*MIS[[#This Row],[OrderQuantity]]</f>
        <v>174431.25</v>
      </c>
      <c r="AG5855">
        <f>IF(MIS[[#This Row],[OrderSide]]="SELL",MIS[[#This Row],[VALUE]]-MIS[[#This Row],[LIVE_VALUE]],MIS[[#This Row],[LIVE_VALUE]]-MIS[[#This Row],[VALUE]])</f>
        <v>11790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NIFTY2552225000PE</v>
      </c>
      <c r="AJ5855" t="str">
        <f>IF(RIGHT(MIS[[#This Row],[Main/Hedge]],4)="MAIN","MAIN","HEDGE")</f>
        <v>MAIN</v>
      </c>
      <c r="AK5855" t="str" cm="1">
        <f t="array" ref="AK5855">_xlfn._xlws.FILTER(Table4[Column1],ISNUMBER(SEARCH(Table4[Column1],MIS[[#This Row],[OrderUniqueIdentifier]])),"")</f>
        <v>VWAP</v>
      </c>
      <c r="AL5855" t="str">
        <f>MIS[[#This Row],[Broker]]</f>
        <v>JAINAM</v>
      </c>
      <c r="AM5855" t="str">
        <f>MIS[[#This Row],[ClientID]]</f>
        <v>DLL14013</v>
      </c>
    </row>
    <row r="5856" spans="1:39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155.05000000000001</v>
      </c>
      <c r="AE5856">
        <f>MIS[[#This Row],[OrderAverageTradedPrice]]*MIS[[#This Row],[OrderQuantity]]</f>
        <v>32669.999999999996</v>
      </c>
      <c r="AF5856">
        <f>MIS[[#This Row],[LTP]]*MIS[[#This Row],[OrderQuantity]]</f>
        <v>34886.25</v>
      </c>
      <c r="AG5856">
        <f>IF(MIS[[#This Row],[OrderSide]]="SELL",MIS[[#This Row],[VALUE]]-MIS[[#This Row],[LIVE_VALUE]],MIS[[#This Row],[LIVE_VALUE]]-MIS[[#This Row],[VALUE]])</f>
        <v>2216.2500000000036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NIFTY2552225000PE</v>
      </c>
      <c r="AJ5856" t="str">
        <f>IF(RIGHT(MIS[[#This Row],[Main/Hedge]],4)="MAIN","MAIN","HEDGE")</f>
        <v>MAIN</v>
      </c>
      <c r="AK5856" t="str" cm="1">
        <f t="array" ref="AK5856">_xlfn._xlws.FILTER(Table4[Column1],ISNUMBER(SEARCH(Table4[Column1],MIS[[#This Row],[OrderUniqueIdentifier]])),"")</f>
        <v>VWAP</v>
      </c>
      <c r="AL5856" t="str">
        <f>MIS[[#This Row],[Broker]]</f>
        <v>AR</v>
      </c>
      <c r="AM5856" t="str">
        <f>MIS[[#This Row],[ClientID]]</f>
        <v>HOT133</v>
      </c>
    </row>
    <row r="5857" spans="1:39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155.05000000000001</v>
      </c>
      <c r="AE5857">
        <f>MIS[[#This Row],[OrderAverageTradedPrice]]*MIS[[#This Row],[OrderQuantity]]</f>
        <v>152512.5</v>
      </c>
      <c r="AF5857">
        <f>MIS[[#This Row],[LTP]]*MIS[[#This Row],[OrderQuantity]]</f>
        <v>162802.5</v>
      </c>
      <c r="AG5857">
        <f>IF(MIS[[#This Row],[OrderSide]]="SELL",MIS[[#This Row],[VALUE]]-MIS[[#This Row],[LIVE_VALUE]],MIS[[#This Row],[LIVE_VALUE]]-MIS[[#This Row],[VALUE]])</f>
        <v>10290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NIFTY2552225000PE</v>
      </c>
      <c r="AJ5857" t="str">
        <f>IF(RIGHT(MIS[[#This Row],[Main/Hedge]],4)="MAIN","MAIN","HEDGE")</f>
        <v>MAIN</v>
      </c>
      <c r="AK5857" t="str" cm="1">
        <f t="array" ref="AK5857">_xlfn._xlws.FILTER(Table4[Column1],ISNUMBER(SEARCH(Table4[Column1],MIS[[#This Row],[OrderUniqueIdentifier]])),"")</f>
        <v>VWAP</v>
      </c>
      <c r="AL5857" t="str">
        <f>MIS[[#This Row],[Broker]]</f>
        <v>AR</v>
      </c>
      <c r="AM5857" t="str">
        <f>MIS[[#This Row],[ClientID]]</f>
        <v>JPF1A197</v>
      </c>
    </row>
    <row r="5858" spans="1:39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155.05000000000001</v>
      </c>
      <c r="AE5858">
        <f>MIS[[#This Row],[OrderAverageTradedPrice]]*MIS[[#This Row],[OrderQuantity]]</f>
        <v>21787.5</v>
      </c>
      <c r="AF5858">
        <f>MIS[[#This Row],[LTP]]*MIS[[#This Row],[OrderQuantity]]</f>
        <v>23257.5</v>
      </c>
      <c r="AG5858">
        <f>IF(MIS[[#This Row],[OrderSide]]="SELL",MIS[[#This Row],[VALUE]]-MIS[[#This Row],[LIVE_VALUE]],MIS[[#This Row],[LIVE_VALUE]]-MIS[[#This Row],[VALUE]])</f>
        <v>1470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NIFTY2552225000PE</v>
      </c>
      <c r="AJ5858" t="str">
        <f>IF(RIGHT(MIS[[#This Row],[Main/Hedge]],4)="MAIN","MAIN","HEDGE")</f>
        <v>MAIN</v>
      </c>
      <c r="AK5858" t="str" cm="1">
        <f t="array" ref="AK5858">_xlfn._xlws.FILTER(Table4[Column1],ISNUMBER(SEARCH(Table4[Column1],MIS[[#This Row],[OrderUniqueIdentifier]])),"")</f>
        <v>VWAP</v>
      </c>
      <c r="AL5858" t="str">
        <f>MIS[[#This Row],[Broker]]</f>
        <v>AR</v>
      </c>
      <c r="AM5858" t="str">
        <f>MIS[[#This Row],[ClientID]]</f>
        <v>JPF1M106</v>
      </c>
    </row>
    <row r="5859" spans="1:39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155.05000000000001</v>
      </c>
      <c r="AE5859">
        <f>MIS[[#This Row],[OrderAverageTradedPrice]]*MIS[[#This Row],[OrderQuantity]]</f>
        <v>119962.49999999924</v>
      </c>
      <c r="AF5859">
        <f>MIS[[#This Row],[LTP]]*MIS[[#This Row],[OrderQuantity]]</f>
        <v>127916.25000000001</v>
      </c>
      <c r="AG5859">
        <f>IF(MIS[[#This Row],[OrderSide]]="SELL",MIS[[#This Row],[VALUE]]-MIS[[#This Row],[LIVE_VALUE]],MIS[[#This Row],[LIVE_VALUE]]-MIS[[#This Row],[VALUE]])</f>
        <v>7953.7500000007713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NIFTY2552225000PE</v>
      </c>
      <c r="AJ5859" t="str">
        <f>IF(RIGHT(MIS[[#This Row],[Main/Hedge]],4)="MAIN","MAIN","HEDGE")</f>
        <v>MAIN</v>
      </c>
      <c r="AK5859" t="str" cm="1">
        <f t="array" ref="AK5859">_xlfn._xlws.FILTER(Table4[Column1],ISNUMBER(SEARCH(Table4[Column1],MIS[[#This Row],[OrderUniqueIdentifier]])),"")</f>
        <v>VWAP</v>
      </c>
      <c r="AL5859" t="str">
        <f>MIS[[#This Row],[Broker]]</f>
        <v>AR</v>
      </c>
      <c r="AM5859" t="str">
        <f>MIS[[#This Row],[ClientID]]</f>
        <v>JPF1S132</v>
      </c>
    </row>
    <row r="5860" spans="1:39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155.05000000000001</v>
      </c>
      <c r="AE5860">
        <f>MIS[[#This Row],[OrderAverageTradedPrice]]*MIS[[#This Row],[OrderQuantity]]</f>
        <v>32715</v>
      </c>
      <c r="AF5860">
        <f>MIS[[#This Row],[LTP]]*MIS[[#This Row],[OrderQuantity]]</f>
        <v>34886.25</v>
      </c>
      <c r="AG5860">
        <f>IF(MIS[[#This Row],[OrderSide]]="SELL",MIS[[#This Row],[VALUE]]-MIS[[#This Row],[LIVE_VALUE]],MIS[[#This Row],[LIVE_VALUE]]-MIS[[#This Row],[VALUE]])</f>
        <v>2171.25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NIFTY2552225000PE</v>
      </c>
      <c r="AJ5860" t="str">
        <f>IF(RIGHT(MIS[[#This Row],[Main/Hedge]],4)="MAIN","MAIN","HEDGE")</f>
        <v>MAIN</v>
      </c>
      <c r="AK5860" t="str" cm="1">
        <f t="array" ref="AK5860">_xlfn._xlws.FILTER(Table4[Column1],ISNUMBER(SEARCH(Table4[Column1],MIS[[#This Row],[OrderUniqueIdentifier]])),"")</f>
        <v>VWAP</v>
      </c>
      <c r="AL5860" t="str">
        <f>MIS[[#This Row],[Broker]]</f>
        <v>AR</v>
      </c>
      <c r="AM5860" t="str">
        <f>MIS[[#This Row],[ClientID]]</f>
        <v>JPF1Y102</v>
      </c>
    </row>
    <row r="5861" spans="1:39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155.05000000000001</v>
      </c>
      <c r="AE5861">
        <f>MIS[[#This Row],[OrderAverageTradedPrice]]*MIS[[#This Row],[OrderQuantity]]</f>
        <v>76357.499999999927</v>
      </c>
      <c r="AF5861">
        <f>MIS[[#This Row],[LTP]]*MIS[[#This Row],[OrderQuantity]]</f>
        <v>81401.25</v>
      </c>
      <c r="AG5861">
        <f>IF(MIS[[#This Row],[OrderSide]]="SELL",MIS[[#This Row],[VALUE]]-MIS[[#This Row],[LIVE_VALUE]],MIS[[#This Row],[LIVE_VALUE]]-MIS[[#This Row],[VALUE]])</f>
        <v>5043.7500000000728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NIFTY2552225000PE</v>
      </c>
      <c r="AJ5861" t="str">
        <f>IF(RIGHT(MIS[[#This Row],[Main/Hedge]],4)="MAIN","MAIN","HEDGE")</f>
        <v>MAIN</v>
      </c>
      <c r="AK5861" t="str" cm="1">
        <f t="array" ref="AK5861">_xlfn._xlws.FILTER(Table4[Column1],ISNUMBER(SEARCH(Table4[Column1],MIS[[#This Row],[OrderUniqueIdentifier]])),"")</f>
        <v>VWAP</v>
      </c>
      <c r="AL5861" t="str">
        <f>MIS[[#This Row],[Broker]]</f>
        <v>JAINAM3001</v>
      </c>
      <c r="AM5861" t="str">
        <f>MIS[[#This Row],[ClientID]]</f>
        <v>DLL13461</v>
      </c>
    </row>
    <row r="5862" spans="1:39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155.05000000000001</v>
      </c>
      <c r="AE5862">
        <f>MIS[[#This Row],[OrderAverageTradedPrice]]*MIS[[#This Row],[OrderQuantity]]</f>
        <v>152017.49999999956</v>
      </c>
      <c r="AF5862">
        <f>MIS[[#This Row],[LTP]]*MIS[[#This Row],[OrderQuantity]]</f>
        <v>162802.5</v>
      </c>
      <c r="AG5862">
        <f>IF(MIS[[#This Row],[OrderSide]]="SELL",MIS[[#This Row],[VALUE]]-MIS[[#This Row],[LIVE_VALUE]],MIS[[#This Row],[LIVE_VALUE]]-MIS[[#This Row],[VALUE]])</f>
        <v>10785.000000000437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NIFTY2552225000PE</v>
      </c>
      <c r="AJ5862" t="str">
        <f>IF(RIGHT(MIS[[#This Row],[Main/Hedge]],4)="MAIN","MAIN","HEDGE")</f>
        <v>MAIN</v>
      </c>
      <c r="AK5862" t="str" cm="1">
        <f t="array" ref="AK5862">_xlfn._xlws.FILTER(Table4[Column1],ISNUMBER(SEARCH(Table4[Column1],MIS[[#This Row],[OrderUniqueIdentifier]])),"")</f>
        <v>VWAP</v>
      </c>
      <c r="AL5862" t="str">
        <f>MIS[[#This Row],[Broker]]</f>
        <v>AR</v>
      </c>
      <c r="AM5862" t="str">
        <f>MIS[[#This Row],[ClientID]]</f>
        <v>GKOHN3R110</v>
      </c>
    </row>
    <row r="5863" spans="1:39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155.05000000000001</v>
      </c>
      <c r="AE5863">
        <f>MIS[[#This Row],[OrderAverageTradedPrice]]*MIS[[#This Row],[OrderQuantity]]</f>
        <v>32587.499999999924</v>
      </c>
      <c r="AF5863">
        <f>MIS[[#This Row],[LTP]]*MIS[[#This Row],[OrderQuantity]]</f>
        <v>34886.25</v>
      </c>
      <c r="AG5863">
        <f>IF(MIS[[#This Row],[OrderSide]]="SELL",MIS[[#This Row],[VALUE]]-MIS[[#This Row],[LIVE_VALUE]],MIS[[#This Row],[LIVE_VALUE]]-MIS[[#This Row],[VALUE]])</f>
        <v>2298.7500000000764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NIFTY2552225000PE</v>
      </c>
      <c r="AJ5863" t="str">
        <f>IF(RIGHT(MIS[[#This Row],[Main/Hedge]],4)="MAIN","MAIN","HEDGE")</f>
        <v>MAIN</v>
      </c>
      <c r="AK5863" t="str" cm="1">
        <f t="array" ref="AK5863">_xlfn._xlws.FILTER(Table4[Column1],ISNUMBER(SEARCH(Table4[Column1],MIS[[#This Row],[OrderUniqueIdentifier]])),"")</f>
        <v>VWAP</v>
      </c>
      <c r="AL5863" t="str">
        <f>MIS[[#This Row],[Broker]]</f>
        <v>AR</v>
      </c>
      <c r="AM5863" t="str">
        <f>MIS[[#This Row],[ClientID]]</f>
        <v>GKOHNA327</v>
      </c>
    </row>
    <row r="5864" spans="1:39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155.05000000000001</v>
      </c>
      <c r="AE5864">
        <f>MIS[[#This Row],[OrderAverageTradedPrice]]*MIS[[#This Row],[OrderQuantity]]</f>
        <v>108810.00000000001</v>
      </c>
      <c r="AF5864">
        <f>MIS[[#This Row],[LTP]]*MIS[[#This Row],[OrderQuantity]]</f>
        <v>116287.50000000001</v>
      </c>
      <c r="AG5864">
        <f>IF(MIS[[#This Row],[OrderSide]]="SELL",MIS[[#This Row],[VALUE]]-MIS[[#This Row],[LIVE_VALUE]],MIS[[#This Row],[LIVE_VALUE]]-MIS[[#This Row],[VALUE]])</f>
        <v>7477.5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NIFTY2552225000PE</v>
      </c>
      <c r="AJ5864" t="str">
        <f>IF(RIGHT(MIS[[#This Row],[Main/Hedge]],4)="MAIN","MAIN","HEDGE")</f>
        <v>MAIN</v>
      </c>
      <c r="AK5864" t="str" cm="1">
        <f t="array" ref="AK5864">_xlfn._xlws.FILTER(Table4[Column1],ISNUMBER(SEARCH(Table4[Column1],MIS[[#This Row],[OrderUniqueIdentifier]])),"")</f>
        <v>VWAP</v>
      </c>
      <c r="AL5864" t="str">
        <f>MIS[[#This Row],[Broker]]</f>
        <v>AR</v>
      </c>
      <c r="AM5864" t="str">
        <f>MIS[[#This Row],[ClientID]]</f>
        <v>JPF1S215</v>
      </c>
    </row>
    <row r="5865" spans="1:39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155.05000000000001</v>
      </c>
      <c r="AE5865">
        <f>MIS[[#This Row],[OrderAverageTradedPrice]]*MIS[[#This Row],[OrderQuantity]]</f>
        <v>10856.25</v>
      </c>
      <c r="AF5865">
        <f>MIS[[#This Row],[LTP]]*MIS[[#This Row],[OrderQuantity]]</f>
        <v>11628.75</v>
      </c>
      <c r="AG5865">
        <f>IF(MIS[[#This Row],[OrderSide]]="SELL",MIS[[#This Row],[VALUE]]-MIS[[#This Row],[LIVE_VALUE]],MIS[[#This Row],[LIVE_VALUE]]-MIS[[#This Row],[VALUE]])</f>
        <v>772.5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NIFTY2552225000PE</v>
      </c>
      <c r="AJ5865" t="str">
        <f>IF(RIGHT(MIS[[#This Row],[Main/Hedge]],4)="MAIN","MAIN","HEDGE")</f>
        <v>MAIN</v>
      </c>
      <c r="AK5865" t="str" cm="1">
        <f t="array" ref="AK5865">_xlfn._xlws.FILTER(Table4[Column1],ISNUMBER(SEARCH(Table4[Column1],MIS[[#This Row],[OrderUniqueIdentifier]])),"")</f>
        <v>VWAP</v>
      </c>
      <c r="AL5865" t="str">
        <f>MIS[[#This Row],[Broker]]</f>
        <v>AR</v>
      </c>
      <c r="AM5865" t="str">
        <f>MIS[[#This Row],[ClientID]]</f>
        <v>JPS10S109</v>
      </c>
    </row>
    <row r="5866" spans="1:39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155.05000000000001</v>
      </c>
      <c r="AE5866">
        <f>MIS[[#This Row],[OrderAverageTradedPrice]]*MIS[[#This Row],[OrderQuantity]]</f>
        <v>260643.74999999939</v>
      </c>
      <c r="AF5866">
        <f>MIS[[#This Row],[LTP]]*MIS[[#This Row],[OrderQuantity]]</f>
        <v>279090</v>
      </c>
      <c r="AG5866">
        <f>IF(MIS[[#This Row],[OrderSide]]="SELL",MIS[[#This Row],[VALUE]]-MIS[[#This Row],[LIVE_VALUE]],MIS[[#This Row],[LIVE_VALUE]]-MIS[[#This Row],[VALUE]])</f>
        <v>18446.250000000611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NIFTY2552225000PE</v>
      </c>
      <c r="AJ5866" t="str">
        <f>IF(RIGHT(MIS[[#This Row],[Main/Hedge]],4)="MAIN","MAIN","HEDGE")</f>
        <v>MAIN</v>
      </c>
      <c r="AK5866" t="str" cm="1">
        <f t="array" ref="AK5866">_xlfn._xlws.FILTER(Table4[Column1],ISNUMBER(SEARCH(Table4[Column1],MIS[[#This Row],[OrderUniqueIdentifier]])),"")</f>
        <v>VWAP</v>
      </c>
      <c r="AL5866" t="str">
        <f>MIS[[#This Row],[Broker]]</f>
        <v>JAINAM3001</v>
      </c>
      <c r="AM5866" t="str">
        <f>MIS[[#This Row],[ClientID]]</f>
        <v>MITH675</v>
      </c>
    </row>
    <row r="5867" spans="1:39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155.05000000000001</v>
      </c>
      <c r="AE5867">
        <f>MIS[[#This Row],[OrderAverageTradedPrice]]*MIS[[#This Row],[OrderQuantity]]</f>
        <v>21705</v>
      </c>
      <c r="AF5867">
        <f>MIS[[#This Row],[LTP]]*MIS[[#This Row],[OrderQuantity]]</f>
        <v>23257.5</v>
      </c>
      <c r="AG5867">
        <f>IF(MIS[[#This Row],[OrderSide]]="SELL",MIS[[#This Row],[VALUE]]-MIS[[#This Row],[LIVE_VALUE]],MIS[[#This Row],[LIVE_VALUE]]-MIS[[#This Row],[VALUE]])</f>
        <v>1552.5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NIFTY2552225000PE</v>
      </c>
      <c r="AJ5867" t="str">
        <f>IF(RIGHT(MIS[[#This Row],[Main/Hedge]],4)="MAIN","MAIN","HEDGE")</f>
        <v>MAIN</v>
      </c>
      <c r="AK5867" t="str" cm="1">
        <f t="array" ref="AK5867">_xlfn._xlws.FILTER(Table4[Column1],ISNUMBER(SEARCH(Table4[Column1],MIS[[#This Row],[OrderUniqueIdentifier]])),"")</f>
        <v>VWAP</v>
      </c>
      <c r="AL5867" t="str">
        <f>MIS[[#This Row],[Broker]]</f>
        <v>JAINAM</v>
      </c>
      <c r="AM5867" t="str">
        <f>MIS[[#This Row],[ClientID]]</f>
        <v>MITH442</v>
      </c>
    </row>
    <row r="5868" spans="1:39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155.05000000000001</v>
      </c>
      <c r="AE5868">
        <f>MIS[[#This Row],[OrderAverageTradedPrice]]*MIS[[#This Row],[OrderQuantity]]</f>
        <v>43755</v>
      </c>
      <c r="AF5868">
        <f>MIS[[#This Row],[LTP]]*MIS[[#This Row],[OrderQuantity]]</f>
        <v>46515</v>
      </c>
      <c r="AG5868">
        <f>IF(MIS[[#This Row],[OrderSide]]="SELL",MIS[[#This Row],[VALUE]]-MIS[[#This Row],[LIVE_VALUE]],MIS[[#This Row],[LIVE_VALUE]]-MIS[[#This Row],[VALUE]])</f>
        <v>2760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NIFTY2552225000PE</v>
      </c>
      <c r="AJ5868" t="str">
        <f>IF(RIGHT(MIS[[#This Row],[Main/Hedge]],4)="MAIN","MAIN","HEDGE")</f>
        <v>MAIN</v>
      </c>
      <c r="AK5868" t="str" cm="1">
        <f t="array" ref="AK5868">_xlfn._xlws.FILTER(Table4[Column1],ISNUMBER(SEARCH(Table4[Column1],MIS[[#This Row],[OrderUniqueIdentifier]])),"")</f>
        <v>VWAP</v>
      </c>
      <c r="AL5868" t="str">
        <f>MIS[[#This Row],[Broker]]</f>
        <v>AR</v>
      </c>
      <c r="AM5868" t="str">
        <f>MIS[[#This Row],[ClientID]]</f>
        <v>JPF1A119</v>
      </c>
    </row>
    <row r="5869" spans="1:39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155.05000000000001</v>
      </c>
      <c r="AE5869">
        <f>MIS[[#This Row],[OrderAverageTradedPrice]]*MIS[[#This Row],[OrderQuantity]]</f>
        <v>76683.749999999622</v>
      </c>
      <c r="AF5869">
        <f>MIS[[#This Row],[LTP]]*MIS[[#This Row],[OrderQuantity]]</f>
        <v>81401.25</v>
      </c>
      <c r="AG5869">
        <f>IF(MIS[[#This Row],[OrderSide]]="SELL",MIS[[#This Row],[VALUE]]-MIS[[#This Row],[LIVE_VALUE]],MIS[[#This Row],[LIVE_VALUE]]-MIS[[#This Row],[VALUE]])</f>
        <v>4717.5000000003783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NIFTY2552225000PE</v>
      </c>
      <c r="AJ5869" t="str">
        <f>IF(RIGHT(MIS[[#This Row],[Main/Hedge]],4)="MAIN","MAIN","HEDGE")</f>
        <v>MAIN</v>
      </c>
      <c r="AK5869" t="str" cm="1">
        <f t="array" ref="AK5869">_xlfn._xlws.FILTER(Table4[Column1],ISNUMBER(SEARCH(Table4[Column1],MIS[[#This Row],[OrderUniqueIdentifier]])),"")</f>
        <v>VWAP</v>
      </c>
      <c r="AL5869" t="str">
        <f>MIS[[#This Row],[Broker]]</f>
        <v>AR</v>
      </c>
      <c r="AM5869" t="str">
        <f>MIS[[#This Row],[ClientID]]</f>
        <v>JPF1C156</v>
      </c>
    </row>
    <row r="5870" spans="1:39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155.05000000000001</v>
      </c>
      <c r="AE5870">
        <f>MIS[[#This Row],[OrderAverageTradedPrice]]*MIS[[#This Row],[OrderQuantity]]</f>
        <v>54735</v>
      </c>
      <c r="AF5870">
        <f>MIS[[#This Row],[LTP]]*MIS[[#This Row],[OrderQuantity]]</f>
        <v>58143.750000000007</v>
      </c>
      <c r="AG5870">
        <f>IF(MIS[[#This Row],[OrderSide]]="SELL",MIS[[#This Row],[VALUE]]-MIS[[#This Row],[LIVE_VALUE]],MIS[[#This Row],[LIVE_VALUE]]-MIS[[#This Row],[VALUE]])</f>
        <v>3408.7500000000073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NIFTY2552225000PE</v>
      </c>
      <c r="AJ5870" t="str">
        <f>IF(RIGHT(MIS[[#This Row],[Main/Hedge]],4)="MAIN","MAIN","HEDGE")</f>
        <v>MAIN</v>
      </c>
      <c r="AK5870" t="str" cm="1">
        <f t="array" ref="AK5870">_xlfn._xlws.FILTER(Table4[Column1],ISNUMBER(SEARCH(Table4[Column1],MIS[[#This Row],[OrderUniqueIdentifier]])),"")</f>
        <v>VWAP</v>
      </c>
      <c r="AL5870" t="str">
        <f>MIS[[#This Row],[Broker]]</f>
        <v>AR</v>
      </c>
      <c r="AM5870" t="str">
        <f>MIS[[#This Row],[ClientID]]</f>
        <v>JPS10M103</v>
      </c>
    </row>
    <row r="5871" spans="1:39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155.05000000000001</v>
      </c>
      <c r="AE5871">
        <f>MIS[[#This Row],[OrderAverageTradedPrice]]*MIS[[#This Row],[OrderQuantity]]</f>
        <v>21840</v>
      </c>
      <c r="AF5871">
        <f>MIS[[#This Row],[LTP]]*MIS[[#This Row],[OrderQuantity]]</f>
        <v>23257.5</v>
      </c>
      <c r="AG5871">
        <f>IF(MIS[[#This Row],[OrderSide]]="SELL",MIS[[#This Row],[VALUE]]-MIS[[#This Row],[LIVE_VALUE]],MIS[[#This Row],[LIVE_VALUE]]-MIS[[#This Row],[VALUE]])</f>
        <v>1417.5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NIFTY2552225000PE</v>
      </c>
      <c r="AJ5871" t="str">
        <f>IF(RIGHT(MIS[[#This Row],[Main/Hedge]],4)="MAIN","MAIN","HEDGE")</f>
        <v>MAIN</v>
      </c>
      <c r="AK5871" t="str" cm="1">
        <f t="array" ref="AK5871">_xlfn._xlws.FILTER(Table4[Column1],ISNUMBER(SEARCH(Table4[Column1],MIS[[#This Row],[OrderUniqueIdentifier]])),"")</f>
        <v>VWAP</v>
      </c>
      <c r="AL5871" t="str">
        <f>MIS[[#This Row],[Broker]]</f>
        <v>IIFL</v>
      </c>
      <c r="AM5871" t="str">
        <f>MIS[[#This Row],[ClientID]]</f>
        <v>FINE1P01</v>
      </c>
    </row>
    <row r="5872" spans="1:39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155.05000000000001</v>
      </c>
      <c r="AE5872">
        <f>MIS[[#This Row],[OrderAverageTradedPrice]]*MIS[[#This Row],[OrderQuantity]]</f>
        <v>131392.49999999939</v>
      </c>
      <c r="AF5872">
        <f>MIS[[#This Row],[LTP]]*MIS[[#This Row],[OrderQuantity]]</f>
        <v>139545</v>
      </c>
      <c r="AG5872">
        <f>IF(MIS[[#This Row],[OrderSide]]="SELL",MIS[[#This Row],[VALUE]]-MIS[[#This Row],[LIVE_VALUE]],MIS[[#This Row],[LIVE_VALUE]]-MIS[[#This Row],[VALUE]])</f>
        <v>8152.5000000006112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NIFTY2552225000PE</v>
      </c>
      <c r="AJ5872" t="str">
        <f>IF(RIGHT(MIS[[#This Row],[Main/Hedge]],4)="MAIN","MAIN","HEDGE")</f>
        <v>MAIN</v>
      </c>
      <c r="AK5872" t="str" cm="1">
        <f t="array" ref="AK5872">_xlfn._xlws.FILTER(Table4[Column1],ISNUMBER(SEARCH(Table4[Column1],MIS[[#This Row],[OrderUniqueIdentifier]])),"")</f>
        <v>VWAP</v>
      </c>
      <c r="AL5872" t="str">
        <f>MIS[[#This Row],[Broker]]</f>
        <v>JAINAM3001</v>
      </c>
      <c r="AM5872" t="str">
        <f>MIS[[#This Row],[ClientID]]</f>
        <v>MITH675</v>
      </c>
    </row>
    <row r="5873" spans="1:39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155.05000000000001</v>
      </c>
      <c r="AE5873">
        <f>MIS[[#This Row],[OrderAverageTradedPrice]]*MIS[[#This Row],[OrderQuantity]]</f>
        <v>76679.999999999549</v>
      </c>
      <c r="AF5873">
        <f>MIS[[#This Row],[LTP]]*MIS[[#This Row],[OrderQuantity]]</f>
        <v>81401.25</v>
      </c>
      <c r="AG5873">
        <f>IF(MIS[[#This Row],[OrderSide]]="SELL",MIS[[#This Row],[VALUE]]-MIS[[#This Row],[LIVE_VALUE]],MIS[[#This Row],[LIVE_VALUE]]-MIS[[#This Row],[VALUE]])</f>
        <v>4721.2500000004511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NIFTY2552225000PE</v>
      </c>
      <c r="AJ5873" t="str">
        <f>IF(RIGHT(MIS[[#This Row],[Main/Hedge]],4)="MAIN","MAIN","HEDGE")</f>
        <v>MAIN</v>
      </c>
      <c r="AK5873" t="str" cm="1">
        <f t="array" ref="AK5873">_xlfn._xlws.FILTER(Table4[Column1],ISNUMBER(SEARCH(Table4[Column1],MIS[[#This Row],[OrderUniqueIdentifier]])),"")</f>
        <v>VWAP</v>
      </c>
      <c r="AL5873" t="str">
        <f>MIS[[#This Row],[Broker]]</f>
        <v>MOTI</v>
      </c>
      <c r="AM5873" t="str">
        <f>MIS[[#This Row],[ClientID]]</f>
        <v>5708</v>
      </c>
    </row>
    <row r="5874" spans="1:39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155.05000000000001</v>
      </c>
      <c r="AE5874">
        <f>MIS[[#This Row],[OrderAverageTradedPrice]]*MIS[[#This Row],[OrderQuantity]]</f>
        <v>76545</v>
      </c>
      <c r="AF5874">
        <f>MIS[[#This Row],[LTP]]*MIS[[#This Row],[OrderQuantity]]</f>
        <v>81401.25</v>
      </c>
      <c r="AG5874">
        <f>IF(MIS[[#This Row],[OrderSide]]="SELL",MIS[[#This Row],[VALUE]]-MIS[[#This Row],[LIVE_VALUE]],MIS[[#This Row],[LIVE_VALUE]]-MIS[[#This Row],[VALUE]])</f>
        <v>4856.25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NIFTY2552225000PE</v>
      </c>
      <c r="AJ5874" t="str">
        <f>IF(RIGHT(MIS[[#This Row],[Main/Hedge]],4)="MAIN","MAIN","HEDGE")</f>
        <v>MAIN</v>
      </c>
      <c r="AK5874" t="str" cm="1">
        <f t="array" ref="AK5874">_xlfn._xlws.FILTER(Table4[Column1],ISNUMBER(SEARCH(Table4[Column1],MIS[[#This Row],[OrderUniqueIdentifier]])),"")</f>
        <v>VWAP</v>
      </c>
      <c r="AL5874" t="str">
        <f>MIS[[#This Row],[Broker]]</f>
        <v>AR</v>
      </c>
      <c r="AM5874" t="str">
        <f>MIS[[#This Row],[ClientID]]</f>
        <v>JPF1H158</v>
      </c>
    </row>
    <row r="5875" spans="1:39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155.05000000000001</v>
      </c>
      <c r="AE5875">
        <f>MIS[[#This Row],[OrderAverageTradedPrice]]*MIS[[#This Row],[OrderQuantity]]</f>
        <v>21825</v>
      </c>
      <c r="AF5875">
        <f>MIS[[#This Row],[LTP]]*MIS[[#This Row],[OrderQuantity]]</f>
        <v>23257.5</v>
      </c>
      <c r="AG5875">
        <f>IF(MIS[[#This Row],[OrderSide]]="SELL",MIS[[#This Row],[VALUE]]-MIS[[#This Row],[LIVE_VALUE]],MIS[[#This Row],[LIVE_VALUE]]-MIS[[#This Row],[VALUE]])</f>
        <v>1432.5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NIFTY2552225000PE</v>
      </c>
      <c r="AJ5875" t="str">
        <f>IF(RIGHT(MIS[[#This Row],[Main/Hedge]],4)="MAIN","MAIN","HEDGE")</f>
        <v>MAIN</v>
      </c>
      <c r="AK5875" t="str" cm="1">
        <f t="array" ref="AK5875">_xlfn._xlws.FILTER(Table4[Column1],ISNUMBER(SEARCH(Table4[Column1],MIS[[#This Row],[OrderUniqueIdentifier]])),"")</f>
        <v>VWAP</v>
      </c>
      <c r="AL5875" t="str">
        <f>MIS[[#This Row],[Broker]]</f>
        <v>AR</v>
      </c>
      <c r="AM5875" t="str">
        <f>MIS[[#This Row],[ClientID]]</f>
        <v>JPF1K172</v>
      </c>
    </row>
    <row r="5876" spans="1:39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155.05000000000001</v>
      </c>
      <c r="AE5876">
        <f>MIS[[#This Row],[OrderAverageTradedPrice]]*MIS[[#This Row],[OrderQuantity]]</f>
        <v>32789.999999999927</v>
      </c>
      <c r="AF5876">
        <f>MIS[[#This Row],[LTP]]*MIS[[#This Row],[OrderQuantity]]</f>
        <v>34886.25</v>
      </c>
      <c r="AG5876">
        <f>IF(MIS[[#This Row],[OrderSide]]="SELL",MIS[[#This Row],[VALUE]]-MIS[[#This Row],[LIVE_VALUE]],MIS[[#This Row],[LIVE_VALUE]]-MIS[[#This Row],[VALUE]])</f>
        <v>2096.2500000000728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NIFTY2552225000PE</v>
      </c>
      <c r="AJ5876" t="str">
        <f>IF(RIGHT(MIS[[#This Row],[Main/Hedge]],4)="MAIN","MAIN","HEDGE")</f>
        <v>MAIN</v>
      </c>
      <c r="AK5876" t="str" cm="1">
        <f t="array" ref="AK5876">_xlfn._xlws.FILTER(Table4[Column1],ISNUMBER(SEARCH(Table4[Column1],MIS[[#This Row],[OrderUniqueIdentifier]])),"")</f>
        <v>VWAP</v>
      </c>
      <c r="AL5876" t="str">
        <f>MIS[[#This Row],[Broker]]</f>
        <v>JM</v>
      </c>
      <c r="AM5876" t="str">
        <f>MIS[[#This Row],[ClientID]]</f>
        <v>12314417</v>
      </c>
    </row>
    <row r="5877" spans="1:39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155.05000000000001</v>
      </c>
      <c r="AE5877">
        <f>MIS[[#This Row],[OrderAverageTradedPrice]]*MIS[[#This Row],[OrderQuantity]]</f>
        <v>21862.5</v>
      </c>
      <c r="AF5877">
        <f>MIS[[#This Row],[LTP]]*MIS[[#This Row],[OrderQuantity]]</f>
        <v>23257.5</v>
      </c>
      <c r="AG5877">
        <f>IF(MIS[[#This Row],[OrderSide]]="SELL",MIS[[#This Row],[VALUE]]-MIS[[#This Row],[LIVE_VALUE]],MIS[[#This Row],[LIVE_VALUE]]-MIS[[#This Row],[VALUE]])</f>
        <v>1395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NIFTY2552225000PE</v>
      </c>
      <c r="AJ5877" t="str">
        <f>IF(RIGHT(MIS[[#This Row],[Main/Hedge]],4)="MAIN","MAIN","HEDGE")</f>
        <v>MAIN</v>
      </c>
      <c r="AK5877" t="str" cm="1">
        <f t="array" ref="AK5877">_xlfn._xlws.FILTER(Table4[Column1],ISNUMBER(SEARCH(Table4[Column1],MIS[[#This Row],[OrderUniqueIdentifier]])),"")</f>
        <v>VWAP</v>
      </c>
      <c r="AL5877" t="str">
        <f>MIS[[#This Row],[Broker]]</f>
        <v>JM</v>
      </c>
      <c r="AM5877" t="str">
        <f>MIS[[#This Row],[ClientID]]</f>
        <v>12314523</v>
      </c>
    </row>
    <row r="5878" spans="1:39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155.05000000000001</v>
      </c>
      <c r="AE5878">
        <f>MIS[[#This Row],[OrderAverageTradedPrice]]*MIS[[#This Row],[OrderQuantity]]</f>
        <v>54675.000000000007</v>
      </c>
      <c r="AF5878">
        <f>MIS[[#This Row],[LTP]]*MIS[[#This Row],[OrderQuantity]]</f>
        <v>58143.750000000007</v>
      </c>
      <c r="AG5878">
        <f>IF(MIS[[#This Row],[OrderSide]]="SELL",MIS[[#This Row],[VALUE]]-MIS[[#This Row],[LIVE_VALUE]],MIS[[#This Row],[LIVE_VALUE]]-MIS[[#This Row],[VALUE]])</f>
        <v>3468.75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NIFTY2552225000PE</v>
      </c>
      <c r="AJ5878" t="str">
        <f>IF(RIGHT(MIS[[#This Row],[Main/Hedge]],4)="MAIN","MAIN","HEDGE")</f>
        <v>MAIN</v>
      </c>
      <c r="AK5878" t="str" cm="1">
        <f t="array" ref="AK5878">_xlfn._xlws.FILTER(Table4[Column1],ISNUMBER(SEARCH(Table4[Column1],MIS[[#This Row],[OrderUniqueIdentifier]])),"")</f>
        <v>VWAP</v>
      </c>
      <c r="AL5878" t="str">
        <f>MIS[[#This Row],[Broker]]</f>
        <v>AR</v>
      </c>
      <c r="AM5878" t="str">
        <f>MIS[[#This Row],[ClientID]]</f>
        <v>JPS10G101</v>
      </c>
    </row>
    <row r="5879" spans="1:39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155.05000000000001</v>
      </c>
      <c r="AE5879">
        <f>MIS[[#This Row],[OrderAverageTradedPrice]]*MIS[[#This Row],[OrderQuantity]]</f>
        <v>65565</v>
      </c>
      <c r="AF5879">
        <f>MIS[[#This Row],[LTP]]*MIS[[#This Row],[OrderQuantity]]</f>
        <v>69772.5</v>
      </c>
      <c r="AG5879">
        <f>IF(MIS[[#This Row],[OrderSide]]="SELL",MIS[[#This Row],[VALUE]]-MIS[[#This Row],[LIVE_VALUE]],MIS[[#This Row],[LIVE_VALUE]]-MIS[[#This Row],[VALUE]])</f>
        <v>4207.5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NIFTY2552225000PE</v>
      </c>
      <c r="AJ5879" t="str">
        <f>IF(RIGHT(MIS[[#This Row],[Main/Hedge]],4)="MAIN","MAIN","HEDGE")</f>
        <v>MAIN</v>
      </c>
      <c r="AK5879" t="str" cm="1">
        <f t="array" ref="AK5879">_xlfn._xlws.FILTER(Table4[Column1],ISNUMBER(SEARCH(Table4[Column1],MIS[[#This Row],[OrderUniqueIdentifier]])),"")</f>
        <v>VWAP</v>
      </c>
      <c r="AL5879" t="str">
        <f>MIS[[#This Row],[Broker]]</f>
        <v>AR</v>
      </c>
      <c r="AM5879" t="str">
        <f>MIS[[#This Row],[ClientID]]</f>
        <v>JPS1787</v>
      </c>
    </row>
    <row r="5880" spans="1:39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27.85</v>
      </c>
      <c r="AE5880">
        <f>MIS[[#This Row],[OrderAverageTradedPrice]]*MIS[[#This Row],[OrderQuantity]]</f>
        <v>15592.5</v>
      </c>
      <c r="AF5880">
        <f>MIS[[#This Row],[LTP]]*MIS[[#This Row],[OrderQuantity]]</f>
        <v>12532.5</v>
      </c>
      <c r="AG5880">
        <f>IF(MIS[[#This Row],[OrderSide]]="SELL",MIS[[#This Row],[VALUE]]-MIS[[#This Row],[LIVE_VALUE]],MIS[[#This Row],[LIVE_VALUE]]-MIS[[#This Row],[VALUE]])</f>
        <v>3060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NIFTY2552225500CE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  <c r="AL5880" t="str">
        <f>MIS[[#This Row],[Broker]]</f>
        <v>CHOICE</v>
      </c>
      <c r="AM5880" t="str">
        <f>MIS[[#This Row],[ClientID]]</f>
        <v>D600</v>
      </c>
    </row>
    <row r="5881" spans="1:39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30.85</v>
      </c>
      <c r="AE5881">
        <f>MIS[[#This Row],[OrderAverageTradedPrice]]*MIS[[#This Row],[OrderQuantity]]</f>
        <v>13680</v>
      </c>
      <c r="AF5881">
        <f>MIS[[#This Row],[LTP]]*MIS[[#This Row],[OrderQuantity]]</f>
        <v>13882.5</v>
      </c>
      <c r="AG5881">
        <f>IF(MIS[[#This Row],[OrderSide]]="SELL",MIS[[#This Row],[VALUE]]-MIS[[#This Row],[LIVE_VALUE]],MIS[[#This Row],[LIVE_VALUE]]-MIS[[#This Row],[VALUE]])</f>
        <v>-202.5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NIFTY2552224500PE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  <c r="AL5881" t="str">
        <f>MIS[[#This Row],[Broker]]</f>
        <v>CHOICE</v>
      </c>
      <c r="AM5881" t="str">
        <f>MIS[[#This Row],[ClientID]]</f>
        <v>D600</v>
      </c>
    </row>
    <row r="5882" spans="1:39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2.25</v>
      </c>
      <c r="AE5882">
        <f>MIS[[#This Row],[OrderAverageTradedPrice]]*MIS[[#This Row],[OrderQuantity]]</f>
        <v>1856.25</v>
      </c>
      <c r="AF5882">
        <f>MIS[[#This Row],[LTP]]*MIS[[#This Row],[OrderQuantity]]</f>
        <v>1856.25</v>
      </c>
      <c r="AG5882">
        <f>IF(MIS[[#This Row],[OrderSide]]="SELL",MIS[[#This Row],[VALUE]]-MIS[[#This Row],[LIVE_VALUE]],MIS[[#This Row],[LIVE_VALUE]]-MIS[[#This Row],[VALUE]])</f>
        <v>0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  <c r="AL5882" t="str">
        <f>MIS[[#This Row],[Broker]]</f>
        <v>AR</v>
      </c>
      <c r="AM5882" t="str">
        <f>MIS[[#This Row],[ClientID]]</f>
        <v>JPF1A235</v>
      </c>
    </row>
    <row r="5883" spans="1:39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2.25</v>
      </c>
      <c r="AE5883">
        <f>MIS[[#This Row],[OrderAverageTradedPrice]]*MIS[[#This Row],[OrderQuantity]]</f>
        <v>1350</v>
      </c>
      <c r="AF5883">
        <f>MIS[[#This Row],[LTP]]*MIS[[#This Row],[OrderQuantity]]</f>
        <v>1350</v>
      </c>
      <c r="AG5883">
        <f>IF(MIS[[#This Row],[OrderSide]]="SELL",MIS[[#This Row],[VALUE]]-MIS[[#This Row],[LIVE_VALUE]],MIS[[#This Row],[LIVE_VALUE]]-MIS[[#This Row],[VALUE]])</f>
        <v>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  <c r="AL5883" t="str">
        <f>MIS[[#This Row],[Broker]]</f>
        <v>AR</v>
      </c>
      <c r="AM5883" t="str">
        <f>MIS[[#This Row],[ClientID]]</f>
        <v>JPF1D108</v>
      </c>
    </row>
    <row r="5884" spans="1:39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2.25</v>
      </c>
      <c r="AE5884">
        <f>MIS[[#This Row],[OrderAverageTradedPrice]]*MIS[[#This Row],[OrderQuantity]]</f>
        <v>2362.5</v>
      </c>
      <c r="AF5884">
        <f>MIS[[#This Row],[LTP]]*MIS[[#This Row],[OrderQuantity]]</f>
        <v>2362.5</v>
      </c>
      <c r="AG5884">
        <f>IF(MIS[[#This Row],[OrderSide]]="SELL",MIS[[#This Row],[VALUE]]-MIS[[#This Row],[LIVE_VALUE]],MIS[[#This Row],[LIVE_VALUE]]-MIS[[#This Row],[VALUE]])</f>
        <v>0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  <c r="AL5884" t="str">
        <f>MIS[[#This Row],[Broker]]</f>
        <v>AR</v>
      </c>
      <c r="AM5884" t="str">
        <f>MIS[[#This Row],[ClientID]]</f>
        <v>JPF1K110</v>
      </c>
    </row>
    <row r="5885" spans="1:39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2.25</v>
      </c>
      <c r="AE5885">
        <f>MIS[[#This Row],[OrderAverageTradedPrice]]*MIS[[#This Row],[OrderQuantity]]</f>
        <v>337.5</v>
      </c>
      <c r="AF5885">
        <f>MIS[[#This Row],[LTP]]*MIS[[#This Row],[OrderQuantity]]</f>
        <v>337.5</v>
      </c>
      <c r="AG5885">
        <f>IF(MIS[[#This Row],[OrderSide]]="SELL",MIS[[#This Row],[VALUE]]-MIS[[#This Row],[LIVE_VALUE]],MIS[[#This Row],[LIVE_VALUE]]-MIS[[#This Row],[VALUE]])</f>
        <v>0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  <c r="AL5885" t="str">
        <f>MIS[[#This Row],[Broker]]</f>
        <v>AR</v>
      </c>
      <c r="AM5885" t="str">
        <f>MIS[[#This Row],[ClientID]]</f>
        <v>JPF1L102</v>
      </c>
    </row>
    <row r="5886" spans="1:39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2.25</v>
      </c>
      <c r="AE5886">
        <f>MIS[[#This Row],[OrderAverageTradedPrice]]*MIS[[#This Row],[OrderQuantity]]</f>
        <v>337.5</v>
      </c>
      <c r="AF5886">
        <f>MIS[[#This Row],[LTP]]*MIS[[#This Row],[OrderQuantity]]</f>
        <v>337.5</v>
      </c>
      <c r="AG5886">
        <f>IF(MIS[[#This Row],[OrderSide]]="SELL",MIS[[#This Row],[VALUE]]-MIS[[#This Row],[LIVE_VALUE]],MIS[[#This Row],[LIVE_VALUE]]-MIS[[#This Row],[VALUE]])</f>
        <v>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  <c r="AL5886" t="str">
        <f>MIS[[#This Row],[Broker]]</f>
        <v>AR</v>
      </c>
      <c r="AM5886" t="str">
        <f>MIS[[#This Row],[ClientID]]</f>
        <v>JPF1M106</v>
      </c>
    </row>
    <row r="5887" spans="1:39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4.55</v>
      </c>
      <c r="AE5887">
        <f>MIS[[#This Row],[OrderAverageTradedPrice]]*MIS[[#This Row],[OrderQuantity]]</f>
        <v>750</v>
      </c>
      <c r="AF5887">
        <f>MIS[[#This Row],[LTP]]*MIS[[#This Row],[OrderQuantity]]</f>
        <v>682.5</v>
      </c>
      <c r="AG5887">
        <f>IF(MIS[[#This Row],[OrderSide]]="SELL",MIS[[#This Row],[VALUE]]-MIS[[#This Row],[LIVE_VALUE]],MIS[[#This Row],[LIVE_VALUE]]-MIS[[#This Row],[VALUE]])</f>
        <v>67.5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NIFTY2552223700PE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  <c r="AL5887" t="str">
        <f>MIS[[#This Row],[Broker]]</f>
        <v>AR</v>
      </c>
      <c r="AM5887" t="str">
        <f>MIS[[#This Row],[ClientID]]</f>
        <v>JPF1M106</v>
      </c>
    </row>
    <row r="5888" spans="1:39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2.25</v>
      </c>
      <c r="AE5888">
        <f>MIS[[#This Row],[OrderAverageTradedPrice]]*MIS[[#This Row],[OrderQuantity]]</f>
        <v>506.25</v>
      </c>
      <c r="AF5888">
        <f>MIS[[#This Row],[LTP]]*MIS[[#This Row],[OrderQuantity]]</f>
        <v>506.25</v>
      </c>
      <c r="AG5888">
        <f>IF(MIS[[#This Row],[OrderSide]]="SELL",MIS[[#This Row],[VALUE]]-MIS[[#This Row],[LIVE_VALUE]],MIS[[#This Row],[LIVE_VALUE]]-MIS[[#This Row],[VALUE]])</f>
        <v>0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  <c r="AL5888" t="str">
        <f>MIS[[#This Row],[Broker]]</f>
        <v>AR</v>
      </c>
      <c r="AM5888" t="str">
        <f>MIS[[#This Row],[ClientID]]</f>
        <v>JPF1N171</v>
      </c>
    </row>
    <row r="5889" spans="1:39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2.25</v>
      </c>
      <c r="AE5889">
        <f>MIS[[#This Row],[OrderAverageTradedPrice]]*MIS[[#This Row],[OrderQuantity]]</f>
        <v>337.5</v>
      </c>
      <c r="AF5889">
        <f>MIS[[#This Row],[LTP]]*MIS[[#This Row],[OrderQuantity]]</f>
        <v>337.5</v>
      </c>
      <c r="AG5889">
        <f>IF(MIS[[#This Row],[OrderSide]]="SELL",MIS[[#This Row],[VALUE]]-MIS[[#This Row],[LIVE_VALUE]],MIS[[#This Row],[LIVE_VALUE]]-MIS[[#This Row],[VALUE]])</f>
        <v>0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  <c r="AL5889" t="str">
        <f>MIS[[#This Row],[Broker]]</f>
        <v>AR</v>
      </c>
      <c r="AM5889" t="str">
        <f>MIS[[#This Row],[ClientID]]</f>
        <v>JPF1N180</v>
      </c>
    </row>
    <row r="5890" spans="1:39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2.25</v>
      </c>
      <c r="AE5890">
        <f>MIS[[#This Row],[OrderAverageTradedPrice]]*MIS[[#This Row],[OrderQuantity]]</f>
        <v>2025</v>
      </c>
      <c r="AF5890">
        <f>MIS[[#This Row],[LTP]]*MIS[[#This Row],[OrderQuantity]]</f>
        <v>2025</v>
      </c>
      <c r="AG5890">
        <f>IF(MIS[[#This Row],[OrderSide]]="SELL",MIS[[#This Row],[VALUE]]-MIS[[#This Row],[LIVE_VALUE]],MIS[[#This Row],[LIVE_VALUE]]-MIS[[#This Row],[VALUE]])</f>
        <v>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  <c r="AL5890" t="str">
        <f>MIS[[#This Row],[Broker]]</f>
        <v>AR</v>
      </c>
      <c r="AM5890" t="str">
        <f>MIS[[#This Row],[ClientID]]</f>
        <v>JPF1R197</v>
      </c>
    </row>
    <row r="5891" spans="1:39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2.25</v>
      </c>
      <c r="AE5891">
        <f>MIS[[#This Row],[OrderAverageTradedPrice]]*MIS[[#This Row],[OrderQuantity]]</f>
        <v>1181.25</v>
      </c>
      <c r="AF5891">
        <f>MIS[[#This Row],[LTP]]*MIS[[#This Row],[OrderQuantity]]</f>
        <v>1181.25</v>
      </c>
      <c r="AG5891">
        <f>IF(MIS[[#This Row],[OrderSide]]="SELL",MIS[[#This Row],[VALUE]]-MIS[[#This Row],[LIVE_VALUE]],MIS[[#This Row],[LIVE_VALUE]]-MIS[[#This Row],[VALUE]])</f>
        <v>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  <c r="AL5891" t="str">
        <f>MIS[[#This Row],[Broker]]</f>
        <v>AR</v>
      </c>
      <c r="AM5891" t="str">
        <f>MIS[[#This Row],[ClientID]]</f>
        <v>JPF1R202</v>
      </c>
    </row>
    <row r="5892" spans="1:39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2.25</v>
      </c>
      <c r="AE5892">
        <f>MIS[[#This Row],[OrderAverageTradedPrice]]*MIS[[#This Row],[OrderQuantity]]</f>
        <v>337.5</v>
      </c>
      <c r="AF5892">
        <f>MIS[[#This Row],[LTP]]*MIS[[#This Row],[OrderQuantity]]</f>
        <v>337.5</v>
      </c>
      <c r="AG5892">
        <f>IF(MIS[[#This Row],[OrderSide]]="SELL",MIS[[#This Row],[VALUE]]-MIS[[#This Row],[LIVE_VALUE]],MIS[[#This Row],[LIVE_VALUE]]-MIS[[#This Row],[VALUE]])</f>
        <v>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  <c r="AL5892" t="str">
        <f>MIS[[#This Row],[Broker]]</f>
        <v>AR</v>
      </c>
      <c r="AM5892" t="str">
        <f>MIS[[#This Row],[ClientID]]</f>
        <v>JPF1S217</v>
      </c>
    </row>
    <row r="5893" spans="1:39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27.85</v>
      </c>
      <c r="AE5893">
        <f>MIS[[#This Row],[OrderAverageTradedPrice]]*MIS[[#This Row],[OrderQuantity]]</f>
        <v>39206.25</v>
      </c>
      <c r="AF5893">
        <f>MIS[[#This Row],[LTP]]*MIS[[#This Row],[OrderQuantity]]</f>
        <v>31331.25</v>
      </c>
      <c r="AG5893">
        <f>IF(MIS[[#This Row],[OrderSide]]="SELL",MIS[[#This Row],[VALUE]]-MIS[[#This Row],[LIVE_VALUE]],MIS[[#This Row],[LIVE_VALUE]]-MIS[[#This Row],[VALUE]])</f>
        <v>7875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NIFTY2552225500CE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  <c r="AL5893" t="str">
        <f>MIS[[#This Row],[Broker]]</f>
        <v>JAINAM</v>
      </c>
      <c r="AM5893" t="str">
        <f>MIS[[#This Row],[ClientID]]</f>
        <v>DLL14013</v>
      </c>
    </row>
    <row r="5894" spans="1:39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30.85</v>
      </c>
      <c r="AE5894">
        <f>MIS[[#This Row],[OrderAverageTradedPrice]]*MIS[[#This Row],[OrderQuantity]]</f>
        <v>34031.25</v>
      </c>
      <c r="AF5894">
        <f>MIS[[#This Row],[LTP]]*MIS[[#This Row],[OrderQuantity]]</f>
        <v>34706.25</v>
      </c>
      <c r="AG5894">
        <f>IF(MIS[[#This Row],[OrderSide]]="SELL",MIS[[#This Row],[VALUE]]-MIS[[#This Row],[LIVE_VALUE]],MIS[[#This Row],[LIVE_VALUE]]-MIS[[#This Row],[VALUE]])</f>
        <v>-675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NIFTY2552224500PE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  <c r="AL5894" t="str">
        <f>MIS[[#This Row],[Broker]]</f>
        <v>JAINAM</v>
      </c>
      <c r="AM5894" t="str">
        <f>MIS[[#This Row],[ClientID]]</f>
        <v>DLL14013</v>
      </c>
    </row>
    <row r="5895" spans="1:39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27.85</v>
      </c>
      <c r="AE5895">
        <f>MIS[[#This Row],[OrderAverageTradedPrice]]*MIS[[#This Row],[OrderQuantity]]</f>
        <v>10485</v>
      </c>
      <c r="AF5895">
        <f>MIS[[#This Row],[LTP]]*MIS[[#This Row],[OrderQuantity]]</f>
        <v>8355</v>
      </c>
      <c r="AG5895">
        <f>IF(MIS[[#This Row],[OrderSide]]="SELL",MIS[[#This Row],[VALUE]]-MIS[[#This Row],[LIVE_VALUE]],MIS[[#This Row],[LIVE_VALUE]]-MIS[[#This Row],[VALUE]])</f>
        <v>2130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NIFTY2552225500CE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  <c r="AL5895" t="str">
        <f>MIS[[#This Row],[Broker]]</f>
        <v>TGL</v>
      </c>
      <c r="AM5895" t="str">
        <f>MIS[[#This Row],[ClientID]]</f>
        <v>TGL05</v>
      </c>
    </row>
    <row r="5896" spans="1:39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2.25</v>
      </c>
      <c r="AE5896">
        <f>MIS[[#This Row],[OrderAverageTradedPrice]]*MIS[[#This Row],[OrderQuantity]]</f>
        <v>2362.5</v>
      </c>
      <c r="AF5896">
        <f>MIS[[#This Row],[LTP]]*MIS[[#This Row],[OrderQuantity]]</f>
        <v>2362.5</v>
      </c>
      <c r="AG5896">
        <f>IF(MIS[[#This Row],[OrderSide]]="SELL",MIS[[#This Row],[VALUE]]-MIS[[#This Row],[LIVE_VALUE]],MIS[[#This Row],[LIVE_VALUE]]-MIS[[#This Row],[VALUE]])</f>
        <v>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NIFTY2552226300CE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  <c r="AL5896" t="str">
        <f>MIS[[#This Row],[Broker]]</f>
        <v>AR</v>
      </c>
      <c r="AM5896" t="str">
        <f>MIS[[#This Row],[ClientID]]</f>
        <v>GKOHN3R110</v>
      </c>
    </row>
    <row r="5897" spans="1:39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2.25</v>
      </c>
      <c r="AE5897">
        <f>MIS[[#This Row],[OrderAverageTradedPrice]]*MIS[[#This Row],[OrderQuantity]]</f>
        <v>675</v>
      </c>
      <c r="AF5897">
        <f>MIS[[#This Row],[LTP]]*MIS[[#This Row],[OrderQuantity]]</f>
        <v>675</v>
      </c>
      <c r="AG5897">
        <f>IF(MIS[[#This Row],[OrderSide]]="SELL",MIS[[#This Row],[VALUE]]-MIS[[#This Row],[LIVE_VALUE]],MIS[[#This Row],[LIVE_VALUE]]-MIS[[#This Row],[VALUE]])</f>
        <v>0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NIFTY2552226300CE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  <c r="AL5897" t="str">
        <f>MIS[[#This Row],[Broker]]</f>
        <v>AR</v>
      </c>
      <c r="AM5897" t="str">
        <f>MIS[[#This Row],[ClientID]]</f>
        <v>JPF1A119</v>
      </c>
    </row>
    <row r="5898" spans="1:39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2.25</v>
      </c>
      <c r="AE5898">
        <f>MIS[[#This Row],[OrderAverageTradedPrice]]*MIS[[#This Row],[OrderQuantity]]</f>
        <v>2362.5</v>
      </c>
      <c r="AF5898">
        <f>MIS[[#This Row],[LTP]]*MIS[[#This Row],[OrderQuantity]]</f>
        <v>2362.5</v>
      </c>
      <c r="AG5898">
        <f>IF(MIS[[#This Row],[OrderSide]]="SELL",MIS[[#This Row],[VALUE]]-MIS[[#This Row],[LIVE_VALUE]],MIS[[#This Row],[LIVE_VALUE]]-MIS[[#This Row],[VALUE]])</f>
        <v>0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  <c r="AL5898" t="str">
        <f>MIS[[#This Row],[Broker]]</f>
        <v>AR</v>
      </c>
      <c r="AM5898" t="str">
        <f>MIS[[#This Row],[ClientID]]</f>
        <v>JPF1A197</v>
      </c>
    </row>
    <row r="5899" spans="1:39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4.55</v>
      </c>
      <c r="AE5899">
        <f>MIS[[#This Row],[OrderAverageTradedPrice]]*MIS[[#This Row],[OrderQuantity]]</f>
        <v>5197.5</v>
      </c>
      <c r="AF5899">
        <f>MIS[[#This Row],[LTP]]*MIS[[#This Row],[OrderQuantity]]</f>
        <v>4777.5</v>
      </c>
      <c r="AG5899">
        <f>IF(MIS[[#This Row],[OrderSide]]="SELL",MIS[[#This Row],[VALUE]]-MIS[[#This Row],[LIVE_VALUE]],MIS[[#This Row],[LIVE_VALUE]]-MIS[[#This Row],[VALUE]])</f>
        <v>420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NIFTY2552223700PE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  <c r="AL5899" t="str">
        <f>MIS[[#This Row],[Broker]]</f>
        <v>AR</v>
      </c>
      <c r="AM5899" t="str">
        <f>MIS[[#This Row],[ClientID]]</f>
        <v>JPF1A197</v>
      </c>
    </row>
    <row r="5900" spans="1:39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4.55</v>
      </c>
      <c r="AE5900">
        <f>MIS[[#This Row],[OrderAverageTradedPrice]]*MIS[[#This Row],[OrderQuantity]]</f>
        <v>4083.75</v>
      </c>
      <c r="AF5900">
        <f>MIS[[#This Row],[LTP]]*MIS[[#This Row],[OrderQuantity]]</f>
        <v>3753.75</v>
      </c>
      <c r="AG5900">
        <f>IF(MIS[[#This Row],[OrderSide]]="SELL",MIS[[#This Row],[VALUE]]-MIS[[#This Row],[LIVE_VALUE]],MIS[[#This Row],[LIVE_VALUE]]-MIS[[#This Row],[VALUE]])</f>
        <v>330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NIFTY2552223700PE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  <c r="AL5900" t="str">
        <f>MIS[[#This Row],[Broker]]</f>
        <v>AR</v>
      </c>
      <c r="AM5900" t="str">
        <f>MIS[[#This Row],[ClientID]]</f>
        <v>JPF1A235</v>
      </c>
    </row>
    <row r="5901" spans="1:39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4.55</v>
      </c>
      <c r="AE5901">
        <f>MIS[[#This Row],[OrderAverageTradedPrice]]*MIS[[#This Row],[OrderQuantity]]</f>
        <v>2970</v>
      </c>
      <c r="AF5901">
        <f>MIS[[#This Row],[LTP]]*MIS[[#This Row],[OrderQuantity]]</f>
        <v>2730</v>
      </c>
      <c r="AG5901">
        <f>IF(MIS[[#This Row],[OrderSide]]="SELL",MIS[[#This Row],[VALUE]]-MIS[[#This Row],[LIVE_VALUE]],MIS[[#This Row],[LIVE_VALUE]]-MIS[[#This Row],[VALUE]])</f>
        <v>240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NIFTY2552223700PE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  <c r="AL5901" t="str">
        <f>MIS[[#This Row],[Broker]]</f>
        <v>AR</v>
      </c>
      <c r="AM5901" t="str">
        <f>MIS[[#This Row],[ClientID]]</f>
        <v>JPF1D108</v>
      </c>
    </row>
    <row r="5902" spans="1:39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4.55</v>
      </c>
      <c r="AE5902">
        <f>MIS[[#This Row],[OrderAverageTradedPrice]]*MIS[[#This Row],[OrderQuantity]]</f>
        <v>5197.5</v>
      </c>
      <c r="AF5902">
        <f>MIS[[#This Row],[LTP]]*MIS[[#This Row],[OrderQuantity]]</f>
        <v>4777.5</v>
      </c>
      <c r="AG5902">
        <f>IF(MIS[[#This Row],[OrderSide]]="SELL",MIS[[#This Row],[VALUE]]-MIS[[#This Row],[LIVE_VALUE]],MIS[[#This Row],[LIVE_VALUE]]-MIS[[#This Row],[VALUE]])</f>
        <v>420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NIFTY2552223700PE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  <c r="AL5902" t="str">
        <f>MIS[[#This Row],[Broker]]</f>
        <v>AR</v>
      </c>
      <c r="AM5902" t="str">
        <f>MIS[[#This Row],[ClientID]]</f>
        <v>JPF1K110</v>
      </c>
    </row>
    <row r="5903" spans="1:39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4.55</v>
      </c>
      <c r="AE5903">
        <f>MIS[[#This Row],[OrderAverageTradedPrice]]*MIS[[#This Row],[OrderQuantity]]</f>
        <v>742.5</v>
      </c>
      <c r="AF5903">
        <f>MIS[[#This Row],[LTP]]*MIS[[#This Row],[OrderQuantity]]</f>
        <v>682.5</v>
      </c>
      <c r="AG5903">
        <f>IF(MIS[[#This Row],[OrderSide]]="SELL",MIS[[#This Row],[VALUE]]-MIS[[#This Row],[LIVE_VALUE]],MIS[[#This Row],[LIVE_VALUE]]-MIS[[#This Row],[VALUE]])</f>
        <v>60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NIFTY2552223700PE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  <c r="AL5903" t="str">
        <f>MIS[[#This Row],[Broker]]</f>
        <v>AR</v>
      </c>
      <c r="AM5903" t="str">
        <f>MIS[[#This Row],[ClientID]]</f>
        <v>JPF1L102</v>
      </c>
    </row>
    <row r="5904" spans="1:39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4.55</v>
      </c>
      <c r="AE5904">
        <f>MIS[[#This Row],[OrderAverageTradedPrice]]*MIS[[#This Row],[OrderQuantity]]</f>
        <v>1113.75</v>
      </c>
      <c r="AF5904">
        <f>MIS[[#This Row],[LTP]]*MIS[[#This Row],[OrderQuantity]]</f>
        <v>1023.75</v>
      </c>
      <c r="AG5904">
        <f>IF(MIS[[#This Row],[OrderSide]]="SELL",MIS[[#This Row],[VALUE]]-MIS[[#This Row],[LIVE_VALUE]],MIS[[#This Row],[LIVE_VALUE]]-MIS[[#This Row],[VALUE]])</f>
        <v>90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NIFTY2552223700PE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  <c r="AL5904" t="str">
        <f>MIS[[#This Row],[Broker]]</f>
        <v>AR</v>
      </c>
      <c r="AM5904" t="str">
        <f>MIS[[#This Row],[ClientID]]</f>
        <v>JPF1N171</v>
      </c>
    </row>
    <row r="5905" spans="1:39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2.25</v>
      </c>
      <c r="AE5905">
        <f>MIS[[#This Row],[OrderAverageTradedPrice]]*MIS[[#This Row],[OrderQuantity]]</f>
        <v>337.5</v>
      </c>
      <c r="AF5905">
        <f>MIS[[#This Row],[LTP]]*MIS[[#This Row],[OrderQuantity]]</f>
        <v>337.5</v>
      </c>
      <c r="AG5905">
        <f>IF(MIS[[#This Row],[OrderSide]]="SELL",MIS[[#This Row],[VALUE]]-MIS[[#This Row],[LIVE_VALUE]],MIS[[#This Row],[LIVE_VALUE]]-MIS[[#This Row],[VALUE]])</f>
        <v>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  <c r="AL5905" t="str">
        <f>MIS[[#This Row],[Broker]]</f>
        <v>AR</v>
      </c>
      <c r="AM5905" t="str">
        <f>MIS[[#This Row],[ClientID]]</f>
        <v>JPF1N173</v>
      </c>
    </row>
    <row r="5906" spans="1:39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4.55</v>
      </c>
      <c r="AE5906">
        <f>MIS[[#This Row],[OrderAverageTradedPrice]]*MIS[[#This Row],[OrderQuantity]]</f>
        <v>742.5</v>
      </c>
      <c r="AF5906">
        <f>MIS[[#This Row],[LTP]]*MIS[[#This Row],[OrderQuantity]]</f>
        <v>682.5</v>
      </c>
      <c r="AG5906">
        <f>IF(MIS[[#This Row],[OrderSide]]="SELL",MIS[[#This Row],[VALUE]]-MIS[[#This Row],[LIVE_VALUE]],MIS[[#This Row],[LIVE_VALUE]]-MIS[[#This Row],[VALUE]])</f>
        <v>60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NIFTY2552223700PE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  <c r="AL5906" t="str">
        <f>MIS[[#This Row],[Broker]]</f>
        <v>AR</v>
      </c>
      <c r="AM5906" t="str">
        <f>MIS[[#This Row],[ClientID]]</f>
        <v>JPF1N180</v>
      </c>
    </row>
    <row r="5907" spans="1:39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4.55</v>
      </c>
      <c r="AE5907">
        <f>MIS[[#This Row],[OrderAverageTradedPrice]]*MIS[[#This Row],[OrderQuantity]]</f>
        <v>4455</v>
      </c>
      <c r="AF5907">
        <f>MIS[[#This Row],[LTP]]*MIS[[#This Row],[OrderQuantity]]</f>
        <v>4095</v>
      </c>
      <c r="AG5907">
        <f>IF(MIS[[#This Row],[OrderSide]]="SELL",MIS[[#This Row],[VALUE]]-MIS[[#This Row],[LIVE_VALUE]],MIS[[#This Row],[LIVE_VALUE]]-MIS[[#This Row],[VALUE]])</f>
        <v>360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NIFTY2552223700PE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  <c r="AL5907" t="str">
        <f>MIS[[#This Row],[Broker]]</f>
        <v>AR</v>
      </c>
      <c r="AM5907" t="str">
        <f>MIS[[#This Row],[ClientID]]</f>
        <v>JPF1R197</v>
      </c>
    </row>
    <row r="5908" spans="1:39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2.25</v>
      </c>
      <c r="AE5908">
        <f>MIS[[#This Row],[OrderAverageTradedPrice]]*MIS[[#This Row],[OrderQuantity]]</f>
        <v>506.25</v>
      </c>
      <c r="AF5908">
        <f>MIS[[#This Row],[LTP]]*MIS[[#This Row],[OrderQuantity]]</f>
        <v>506.25</v>
      </c>
      <c r="AG5908">
        <f>IF(MIS[[#This Row],[OrderSide]]="SELL",MIS[[#This Row],[VALUE]]-MIS[[#This Row],[LIVE_VALUE]],MIS[[#This Row],[LIVE_VALUE]]-MIS[[#This Row],[VALUE]])</f>
        <v>0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  <c r="AL5908" t="str">
        <f>MIS[[#This Row],[Broker]]</f>
        <v>AR</v>
      </c>
      <c r="AM5908" t="str">
        <f>MIS[[#This Row],[ClientID]]</f>
        <v>JPF1R199</v>
      </c>
    </row>
    <row r="5909" spans="1:39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4.55</v>
      </c>
      <c r="AE5909">
        <f>MIS[[#This Row],[OrderAverageTradedPrice]]*MIS[[#This Row],[OrderQuantity]]</f>
        <v>2625</v>
      </c>
      <c r="AF5909">
        <f>MIS[[#This Row],[LTP]]*MIS[[#This Row],[OrderQuantity]]</f>
        <v>2388.75</v>
      </c>
      <c r="AG5909">
        <f>IF(MIS[[#This Row],[OrderSide]]="SELL",MIS[[#This Row],[VALUE]]-MIS[[#This Row],[LIVE_VALUE]],MIS[[#This Row],[LIVE_VALUE]]-MIS[[#This Row],[VALUE]])</f>
        <v>236.25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NIFTY2552223700PE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  <c r="AL5909" t="str">
        <f>MIS[[#This Row],[Broker]]</f>
        <v>AR</v>
      </c>
      <c r="AM5909" t="str">
        <f>MIS[[#This Row],[ClientID]]</f>
        <v>JPF1R202</v>
      </c>
    </row>
    <row r="5910" spans="1:39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2.25</v>
      </c>
      <c r="AE5910">
        <f>MIS[[#This Row],[OrderAverageTradedPrice]]*MIS[[#This Row],[OrderQuantity]]</f>
        <v>1856.25</v>
      </c>
      <c r="AF5910">
        <f>MIS[[#This Row],[LTP]]*MIS[[#This Row],[OrderQuantity]]</f>
        <v>1856.25</v>
      </c>
      <c r="AG5910">
        <f>IF(MIS[[#This Row],[OrderSide]]="SELL",MIS[[#This Row],[VALUE]]-MIS[[#This Row],[LIVE_VALUE]],MIS[[#This Row],[LIVE_VALUE]]-MIS[[#This Row],[VALUE]])</f>
        <v>0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  <c r="AL5910" t="str">
        <f>MIS[[#This Row],[Broker]]</f>
        <v>AR</v>
      </c>
      <c r="AM5910" t="str">
        <f>MIS[[#This Row],[ClientID]]</f>
        <v>JPF1S132</v>
      </c>
    </row>
    <row r="5911" spans="1:39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4.55</v>
      </c>
      <c r="AE5911">
        <f>MIS[[#This Row],[OrderAverageTradedPrice]]*MIS[[#This Row],[OrderQuantity]]</f>
        <v>4083.75</v>
      </c>
      <c r="AF5911">
        <f>MIS[[#This Row],[LTP]]*MIS[[#This Row],[OrderQuantity]]</f>
        <v>3753.75</v>
      </c>
      <c r="AG5911">
        <f>IF(MIS[[#This Row],[OrderSide]]="SELL",MIS[[#This Row],[VALUE]]-MIS[[#This Row],[LIVE_VALUE]],MIS[[#This Row],[LIVE_VALUE]]-MIS[[#This Row],[VALUE]])</f>
        <v>330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NIFTY2552223700PE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  <c r="AL5911" t="str">
        <f>MIS[[#This Row],[Broker]]</f>
        <v>AR</v>
      </c>
      <c r="AM5911" t="str">
        <f>MIS[[#This Row],[ClientID]]</f>
        <v>JPF1S132</v>
      </c>
    </row>
    <row r="5912" spans="1:39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2.25</v>
      </c>
      <c r="AE5912">
        <f>MIS[[#This Row],[OrderAverageTradedPrice]]*MIS[[#This Row],[OrderQuantity]]</f>
        <v>1687.5</v>
      </c>
      <c r="AF5912">
        <f>MIS[[#This Row],[LTP]]*MIS[[#This Row],[OrderQuantity]]</f>
        <v>1687.5</v>
      </c>
      <c r="AG5912">
        <f>IF(MIS[[#This Row],[OrderSide]]="SELL",MIS[[#This Row],[VALUE]]-MIS[[#This Row],[LIVE_VALUE]],MIS[[#This Row],[LIVE_VALUE]]-MIS[[#This Row],[VALUE]])</f>
        <v>0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NIFTY2552226300CE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  <c r="AL5912" t="str">
        <f>MIS[[#This Row],[Broker]]</f>
        <v>AR</v>
      </c>
      <c r="AM5912" t="str">
        <f>MIS[[#This Row],[ClientID]]</f>
        <v>JPF1S215</v>
      </c>
    </row>
    <row r="5913" spans="1:39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4.55</v>
      </c>
      <c r="AE5913">
        <f>MIS[[#This Row],[OrderAverageTradedPrice]]*MIS[[#This Row],[OrderQuantity]]</f>
        <v>750</v>
      </c>
      <c r="AF5913">
        <f>MIS[[#This Row],[LTP]]*MIS[[#This Row],[OrderQuantity]]</f>
        <v>682.5</v>
      </c>
      <c r="AG5913">
        <f>IF(MIS[[#This Row],[OrderSide]]="SELL",MIS[[#This Row],[VALUE]]-MIS[[#This Row],[LIVE_VALUE]],MIS[[#This Row],[LIVE_VALUE]]-MIS[[#This Row],[VALUE]])</f>
        <v>67.5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NIFTY2552223700PE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  <c r="AL5913" t="str">
        <f>MIS[[#This Row],[Broker]]</f>
        <v>AR</v>
      </c>
      <c r="AM5913" t="str">
        <f>MIS[[#This Row],[ClientID]]</f>
        <v>JPF1S217</v>
      </c>
    </row>
    <row r="5914" spans="1:39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2.25</v>
      </c>
      <c r="AE5914">
        <f>MIS[[#This Row],[OrderAverageTradedPrice]]*MIS[[#This Row],[OrderQuantity]]</f>
        <v>337.5</v>
      </c>
      <c r="AF5914">
        <f>MIS[[#This Row],[LTP]]*MIS[[#This Row],[OrderQuantity]]</f>
        <v>337.5</v>
      </c>
      <c r="AG5914">
        <f>IF(MIS[[#This Row],[OrderSide]]="SELL",MIS[[#This Row],[VALUE]]-MIS[[#This Row],[LIVE_VALUE]],MIS[[#This Row],[LIVE_VALUE]]-MIS[[#This Row],[VALUE]])</f>
        <v>0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  <c r="AL5914" t="str">
        <f>MIS[[#This Row],[Broker]]</f>
        <v>AR</v>
      </c>
      <c r="AM5914" t="str">
        <f>MIS[[#This Row],[ClientID]]</f>
        <v>JPF1S233</v>
      </c>
    </row>
    <row r="5915" spans="1:39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2.25</v>
      </c>
      <c r="AE5915">
        <f>MIS[[#This Row],[OrderAverageTradedPrice]]*MIS[[#This Row],[OrderQuantity]]</f>
        <v>337.5</v>
      </c>
      <c r="AF5915">
        <f>MIS[[#This Row],[LTP]]*MIS[[#This Row],[OrderQuantity]]</f>
        <v>337.5</v>
      </c>
      <c r="AG5915">
        <f>IF(MIS[[#This Row],[OrderSide]]="SELL",MIS[[#This Row],[VALUE]]-MIS[[#This Row],[LIVE_VALUE]],MIS[[#This Row],[LIVE_VALUE]]-MIS[[#This Row],[VALUE]])</f>
        <v>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  <c r="AL5915" t="str">
        <f>MIS[[#This Row],[Broker]]</f>
        <v>AR</v>
      </c>
      <c r="AM5915" t="str">
        <f>MIS[[#This Row],[ClientID]]</f>
        <v>JPF1V164</v>
      </c>
    </row>
    <row r="5916" spans="1:39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4.55</v>
      </c>
      <c r="AE5916">
        <f>MIS[[#This Row],[OrderAverageTradedPrice]]*MIS[[#This Row],[OrderQuantity]]</f>
        <v>742.5</v>
      </c>
      <c r="AF5916">
        <f>MIS[[#This Row],[LTP]]*MIS[[#This Row],[OrderQuantity]]</f>
        <v>682.5</v>
      </c>
      <c r="AG5916">
        <f>IF(MIS[[#This Row],[OrderSide]]="SELL",MIS[[#This Row],[VALUE]]-MIS[[#This Row],[LIVE_VALUE]],MIS[[#This Row],[LIVE_VALUE]]-MIS[[#This Row],[VALUE]])</f>
        <v>60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NIFTY2552223700PE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  <c r="AL5916" t="str">
        <f>MIS[[#This Row],[Broker]]</f>
        <v>AR</v>
      </c>
      <c r="AM5916" t="str">
        <f>MIS[[#This Row],[ClientID]]</f>
        <v>JPF1V164</v>
      </c>
    </row>
    <row r="5917" spans="1:39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2.25</v>
      </c>
      <c r="AE5917">
        <f>MIS[[#This Row],[OrderAverageTradedPrice]]*MIS[[#This Row],[OrderQuantity]]</f>
        <v>506.25</v>
      </c>
      <c r="AF5917">
        <f>MIS[[#This Row],[LTP]]*MIS[[#This Row],[OrderQuantity]]</f>
        <v>506.25</v>
      </c>
      <c r="AG5917">
        <f>IF(MIS[[#This Row],[OrderSide]]="SELL",MIS[[#This Row],[VALUE]]-MIS[[#This Row],[LIVE_VALUE]],MIS[[#This Row],[LIVE_VALUE]]-MIS[[#This Row],[VALUE]])</f>
        <v>0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  <c r="AL5917" t="str">
        <f>MIS[[#This Row],[Broker]]</f>
        <v>AR</v>
      </c>
      <c r="AM5917" t="str">
        <f>MIS[[#This Row],[ClientID]]</f>
        <v>JPP032</v>
      </c>
    </row>
    <row r="5918" spans="1:39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27.85</v>
      </c>
      <c r="AE5918">
        <f>MIS[[#This Row],[OrderAverageTradedPrice]]*MIS[[#This Row],[OrderQuantity]]</f>
        <v>17969.999999999985</v>
      </c>
      <c r="AF5918">
        <f>MIS[[#This Row],[LTP]]*MIS[[#This Row],[OrderQuantity]]</f>
        <v>14621.25</v>
      </c>
      <c r="AG5918">
        <f>IF(MIS[[#This Row],[OrderSide]]="SELL",MIS[[#This Row],[VALUE]]-MIS[[#This Row],[LIVE_VALUE]],MIS[[#This Row],[LIVE_VALUE]]-MIS[[#This Row],[VALUE]])</f>
        <v>3348.7499999999854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NIFTY2552225500CE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  <c r="AL5918" t="str">
        <f>MIS[[#This Row],[Broker]]</f>
        <v>JAINAM3001</v>
      </c>
      <c r="AM5918" t="str">
        <f>MIS[[#This Row],[ClientID]]</f>
        <v>DLL13461</v>
      </c>
    </row>
    <row r="5919" spans="1:39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30.85</v>
      </c>
      <c r="AE5919">
        <f>MIS[[#This Row],[OrderAverageTradedPrice]]*MIS[[#This Row],[OrderQuantity]]</f>
        <v>15671.25</v>
      </c>
      <c r="AF5919">
        <f>MIS[[#This Row],[LTP]]*MIS[[#This Row],[OrderQuantity]]</f>
        <v>16196.25</v>
      </c>
      <c r="AG5919">
        <f>IF(MIS[[#This Row],[OrderSide]]="SELL",MIS[[#This Row],[VALUE]]-MIS[[#This Row],[LIVE_VALUE]],MIS[[#This Row],[LIVE_VALUE]]-MIS[[#This Row],[VALUE]])</f>
        <v>-525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NIFTY2552224500PE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  <c r="AL5919" t="str">
        <f>MIS[[#This Row],[Broker]]</f>
        <v>JAINAM3001</v>
      </c>
      <c r="AM5919" t="str">
        <f>MIS[[#This Row],[ClientID]]</f>
        <v>DLL13461</v>
      </c>
    </row>
    <row r="5920" spans="1:39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27.85</v>
      </c>
      <c r="AE5920">
        <f>MIS[[#This Row],[OrderAverageTradedPrice]]*MIS[[#This Row],[OrderQuantity]]</f>
        <v>61560.000000000007</v>
      </c>
      <c r="AF5920">
        <f>MIS[[#This Row],[LTP]]*MIS[[#This Row],[OrderQuantity]]</f>
        <v>50130</v>
      </c>
      <c r="AG5920">
        <f>IF(MIS[[#This Row],[OrderSide]]="SELL",MIS[[#This Row],[VALUE]]-MIS[[#This Row],[LIVE_VALUE]],MIS[[#This Row],[LIVE_VALUE]]-MIS[[#This Row],[VALUE]])</f>
        <v>11430.000000000007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NIFTY2552225500CE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  <c r="AL5920" t="str">
        <f>MIS[[#This Row],[Broker]]</f>
        <v>JAINAM3001</v>
      </c>
      <c r="AM5920" t="str">
        <f>MIS[[#This Row],[ClientID]]</f>
        <v>MITH675</v>
      </c>
    </row>
    <row r="5921" spans="1:39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4.55</v>
      </c>
      <c r="AE5921">
        <f>MIS[[#This Row],[OrderAverageTradedPrice]]*MIS[[#This Row],[OrderQuantity]]</f>
        <v>5197.5</v>
      </c>
      <c r="AF5921">
        <f>MIS[[#This Row],[LTP]]*MIS[[#This Row],[OrderQuantity]]</f>
        <v>4777.5</v>
      </c>
      <c r="AG5921">
        <f>IF(MIS[[#This Row],[OrderSide]]="SELL",MIS[[#This Row],[VALUE]]-MIS[[#This Row],[LIVE_VALUE]],MIS[[#This Row],[LIVE_VALUE]]-MIS[[#This Row],[VALUE]])</f>
        <v>420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NIFTY2552223700PE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  <c r="AL5921" t="str">
        <f>MIS[[#This Row],[Broker]]</f>
        <v>AR</v>
      </c>
      <c r="AM5921" t="str">
        <f>MIS[[#This Row],[ClientID]]</f>
        <v>GKOHN3R110</v>
      </c>
    </row>
    <row r="5922" spans="1:39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4.55</v>
      </c>
      <c r="AE5922">
        <f>MIS[[#This Row],[OrderAverageTradedPrice]]*MIS[[#This Row],[OrderQuantity]]</f>
        <v>1485</v>
      </c>
      <c r="AF5922">
        <f>MIS[[#This Row],[LTP]]*MIS[[#This Row],[OrderQuantity]]</f>
        <v>1365</v>
      </c>
      <c r="AG5922">
        <f>IF(MIS[[#This Row],[OrderSide]]="SELL",MIS[[#This Row],[VALUE]]-MIS[[#This Row],[LIVE_VALUE]],MIS[[#This Row],[LIVE_VALUE]]-MIS[[#This Row],[VALUE]])</f>
        <v>120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NIFTY2552223700PE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  <c r="AL5922" t="str">
        <f>MIS[[#This Row],[Broker]]</f>
        <v>AR</v>
      </c>
      <c r="AM5922" t="str">
        <f>MIS[[#This Row],[ClientID]]</f>
        <v>JPF1A119</v>
      </c>
    </row>
    <row r="5923" spans="1:39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2.25</v>
      </c>
      <c r="AE5923">
        <f>MIS[[#This Row],[OrderAverageTradedPrice]]*MIS[[#This Row],[OrderQuantity]]</f>
        <v>1181.25</v>
      </c>
      <c r="AF5923">
        <f>MIS[[#This Row],[LTP]]*MIS[[#This Row],[OrderQuantity]]</f>
        <v>1181.25</v>
      </c>
      <c r="AG5923">
        <f>IF(MIS[[#This Row],[OrderSide]]="SELL",MIS[[#This Row],[VALUE]]-MIS[[#This Row],[LIVE_VALUE]],MIS[[#This Row],[LIVE_VALUE]]-MIS[[#This Row],[VALUE]])</f>
        <v>0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  <c r="AL5923" t="str">
        <f>MIS[[#This Row],[Broker]]</f>
        <v>AR</v>
      </c>
      <c r="AM5923" t="str">
        <f>MIS[[#This Row],[ClientID]]</f>
        <v>JPF1C156</v>
      </c>
    </row>
    <row r="5924" spans="1:39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2.25</v>
      </c>
      <c r="AE5924">
        <f>MIS[[#This Row],[OrderAverageTradedPrice]]*MIS[[#This Row],[OrderQuantity]]</f>
        <v>1181.25</v>
      </c>
      <c r="AF5924">
        <f>MIS[[#This Row],[LTP]]*MIS[[#This Row],[OrderQuantity]]</f>
        <v>1181.25</v>
      </c>
      <c r="AG5924">
        <f>IF(MIS[[#This Row],[OrderSide]]="SELL",MIS[[#This Row],[VALUE]]-MIS[[#This Row],[LIVE_VALUE]],MIS[[#This Row],[LIVE_VALUE]]-MIS[[#This Row],[VALUE]])</f>
        <v>0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  <c r="AL5924" t="str">
        <f>MIS[[#This Row],[Broker]]</f>
        <v>AR</v>
      </c>
      <c r="AM5924" t="str">
        <f>MIS[[#This Row],[ClientID]]</f>
        <v>JPF1H158</v>
      </c>
    </row>
    <row r="5925" spans="1:39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2.25</v>
      </c>
      <c r="AE5925">
        <f>MIS[[#This Row],[OrderAverageTradedPrice]]*MIS[[#This Row],[OrderQuantity]]</f>
        <v>337.5</v>
      </c>
      <c r="AF5925">
        <f>MIS[[#This Row],[LTP]]*MIS[[#This Row],[OrderQuantity]]</f>
        <v>337.5</v>
      </c>
      <c r="AG5925">
        <f>IF(MIS[[#This Row],[OrderSide]]="SELL",MIS[[#This Row],[VALUE]]-MIS[[#This Row],[LIVE_VALUE]],MIS[[#This Row],[LIVE_VALUE]]-MIS[[#This Row],[VALUE]])</f>
        <v>0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  <c r="AL5925" t="str">
        <f>MIS[[#This Row],[Broker]]</f>
        <v>AR</v>
      </c>
      <c r="AM5925" t="str">
        <f>MIS[[#This Row],[ClientID]]</f>
        <v>JPF1K172</v>
      </c>
    </row>
    <row r="5926" spans="1:39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2.25</v>
      </c>
      <c r="AE5926">
        <f>MIS[[#This Row],[OrderAverageTradedPrice]]*MIS[[#This Row],[OrderQuantity]]</f>
        <v>506.25</v>
      </c>
      <c r="AF5926">
        <f>MIS[[#This Row],[LTP]]*MIS[[#This Row],[OrderQuantity]]</f>
        <v>506.25</v>
      </c>
      <c r="AG5926">
        <f>IF(MIS[[#This Row],[OrderSide]]="SELL",MIS[[#This Row],[VALUE]]-MIS[[#This Row],[LIVE_VALUE]],MIS[[#This Row],[LIVE_VALUE]]-MIS[[#This Row],[VALUE]])</f>
        <v>0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  <c r="AL5926" t="str">
        <f>MIS[[#This Row],[Broker]]</f>
        <v>AR</v>
      </c>
      <c r="AM5926" t="str">
        <f>MIS[[#This Row],[ClientID]]</f>
        <v>JPF1L103</v>
      </c>
    </row>
    <row r="5927" spans="1:39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4.55</v>
      </c>
      <c r="AE5927">
        <f>MIS[[#This Row],[OrderAverageTradedPrice]]*MIS[[#This Row],[OrderQuantity]]</f>
        <v>742.5</v>
      </c>
      <c r="AF5927">
        <f>MIS[[#This Row],[LTP]]*MIS[[#This Row],[OrderQuantity]]</f>
        <v>682.5</v>
      </c>
      <c r="AG5927">
        <f>IF(MIS[[#This Row],[OrderSide]]="SELL",MIS[[#This Row],[VALUE]]-MIS[[#This Row],[LIVE_VALUE]],MIS[[#This Row],[LIVE_VALUE]]-MIS[[#This Row],[VALUE]])</f>
        <v>60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NIFTY2552223700PE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  <c r="AL5927" t="str">
        <f>MIS[[#This Row],[Broker]]</f>
        <v>AR</v>
      </c>
      <c r="AM5927" t="str">
        <f>MIS[[#This Row],[ClientID]]</f>
        <v>JPF1N173</v>
      </c>
    </row>
    <row r="5928" spans="1:39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2.25</v>
      </c>
      <c r="AE5928">
        <f>MIS[[#This Row],[OrderAverageTradedPrice]]*MIS[[#This Row],[OrderQuantity]]</f>
        <v>506.25</v>
      </c>
      <c r="AF5928">
        <f>MIS[[#This Row],[LTP]]*MIS[[#This Row],[OrderQuantity]]</f>
        <v>506.25</v>
      </c>
      <c r="AG5928">
        <f>IF(MIS[[#This Row],[OrderSide]]="SELL",MIS[[#This Row],[VALUE]]-MIS[[#This Row],[LIVE_VALUE]],MIS[[#This Row],[LIVE_VALUE]]-MIS[[#This Row],[VALUE]])</f>
        <v>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  <c r="AL5928" t="str">
        <f>MIS[[#This Row],[Broker]]</f>
        <v>AR</v>
      </c>
      <c r="AM5928" t="str">
        <f>MIS[[#This Row],[ClientID]]</f>
        <v>JPF1P165</v>
      </c>
    </row>
    <row r="5929" spans="1:39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4.55</v>
      </c>
      <c r="AE5929">
        <f>MIS[[#This Row],[OrderAverageTradedPrice]]*MIS[[#This Row],[OrderQuantity]]</f>
        <v>1113.75</v>
      </c>
      <c r="AF5929">
        <f>MIS[[#This Row],[LTP]]*MIS[[#This Row],[OrderQuantity]]</f>
        <v>1023.75</v>
      </c>
      <c r="AG5929">
        <f>IF(MIS[[#This Row],[OrderSide]]="SELL",MIS[[#This Row],[VALUE]]-MIS[[#This Row],[LIVE_VALUE]],MIS[[#This Row],[LIVE_VALUE]]-MIS[[#This Row],[VALUE]])</f>
        <v>90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NIFTY2552223700PE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  <c r="AL5929" t="str">
        <f>MIS[[#This Row],[Broker]]</f>
        <v>AR</v>
      </c>
      <c r="AM5929" t="str">
        <f>MIS[[#This Row],[ClientID]]</f>
        <v>JPF1P165</v>
      </c>
    </row>
    <row r="5930" spans="1:39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4.55</v>
      </c>
      <c r="AE5930">
        <f>MIS[[#This Row],[OrderAverageTradedPrice]]*MIS[[#This Row],[OrderQuantity]]</f>
        <v>1113.75</v>
      </c>
      <c r="AF5930">
        <f>MIS[[#This Row],[LTP]]*MIS[[#This Row],[OrderQuantity]]</f>
        <v>1023.75</v>
      </c>
      <c r="AG5930">
        <f>IF(MIS[[#This Row],[OrderSide]]="SELL",MIS[[#This Row],[VALUE]]-MIS[[#This Row],[LIVE_VALUE]],MIS[[#This Row],[LIVE_VALUE]]-MIS[[#This Row],[VALUE]])</f>
        <v>90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NIFTY2552223700PE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  <c r="AL5930" t="str">
        <f>MIS[[#This Row],[Broker]]</f>
        <v>AR</v>
      </c>
      <c r="AM5930" t="str">
        <f>MIS[[#This Row],[ClientID]]</f>
        <v>JPF1R199</v>
      </c>
    </row>
    <row r="5931" spans="1:39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2.25</v>
      </c>
      <c r="AE5931">
        <f>MIS[[#This Row],[OrderAverageTradedPrice]]*MIS[[#This Row],[OrderQuantity]]</f>
        <v>506.25</v>
      </c>
      <c r="AF5931">
        <f>MIS[[#This Row],[LTP]]*MIS[[#This Row],[OrderQuantity]]</f>
        <v>506.25</v>
      </c>
      <c r="AG5931">
        <f>IF(MIS[[#This Row],[OrderSide]]="SELL",MIS[[#This Row],[VALUE]]-MIS[[#This Row],[LIVE_VALUE]],MIS[[#This Row],[LIVE_VALUE]]-MIS[[#This Row],[VALUE]])</f>
        <v>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  <c r="AL5931" t="str">
        <f>MIS[[#This Row],[Broker]]</f>
        <v>AR</v>
      </c>
      <c r="AM5931" t="str">
        <f>MIS[[#This Row],[ClientID]]</f>
        <v>JPF1R205</v>
      </c>
    </row>
    <row r="5932" spans="1:39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4.55</v>
      </c>
      <c r="AE5932">
        <f>MIS[[#This Row],[OrderAverageTradedPrice]]*MIS[[#This Row],[OrderQuantity]]</f>
        <v>3712.5</v>
      </c>
      <c r="AF5932">
        <f>MIS[[#This Row],[LTP]]*MIS[[#This Row],[OrderQuantity]]</f>
        <v>3412.5</v>
      </c>
      <c r="AG5932">
        <f>IF(MIS[[#This Row],[OrderSide]]="SELL",MIS[[#This Row],[VALUE]]-MIS[[#This Row],[LIVE_VALUE]],MIS[[#This Row],[LIVE_VALUE]]-MIS[[#This Row],[VALUE]])</f>
        <v>300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NIFTY2552223700PE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  <c r="AL5932" t="str">
        <f>MIS[[#This Row],[Broker]]</f>
        <v>AR</v>
      </c>
      <c r="AM5932" t="str">
        <f>MIS[[#This Row],[ClientID]]</f>
        <v>JPF1S215</v>
      </c>
    </row>
    <row r="5933" spans="1:39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4.55</v>
      </c>
      <c r="AE5933">
        <f>MIS[[#This Row],[OrderAverageTradedPrice]]*MIS[[#This Row],[OrderQuantity]]</f>
        <v>742.5</v>
      </c>
      <c r="AF5933">
        <f>MIS[[#This Row],[LTP]]*MIS[[#This Row],[OrderQuantity]]</f>
        <v>682.5</v>
      </c>
      <c r="AG5933">
        <f>IF(MIS[[#This Row],[OrderSide]]="SELL",MIS[[#This Row],[VALUE]]-MIS[[#This Row],[LIVE_VALUE]],MIS[[#This Row],[LIVE_VALUE]]-MIS[[#This Row],[VALUE]])</f>
        <v>60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NIFTY2552223700PE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  <c r="AL5933" t="str">
        <f>MIS[[#This Row],[Broker]]</f>
        <v>AR</v>
      </c>
      <c r="AM5933" t="str">
        <f>MIS[[#This Row],[ClientID]]</f>
        <v>JPF1S233</v>
      </c>
    </row>
    <row r="5934" spans="1:39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2.25</v>
      </c>
      <c r="AE5934">
        <f>MIS[[#This Row],[OrderAverageTradedPrice]]*MIS[[#This Row],[OrderQuantity]]</f>
        <v>337.5</v>
      </c>
      <c r="AF5934">
        <f>MIS[[#This Row],[LTP]]*MIS[[#This Row],[OrderQuantity]]</f>
        <v>337.5</v>
      </c>
      <c r="AG5934">
        <f>IF(MIS[[#This Row],[OrderSide]]="SELL",MIS[[#This Row],[VALUE]]-MIS[[#This Row],[LIVE_VALUE]],MIS[[#This Row],[LIVE_VALUE]]-MIS[[#This Row],[VALUE]])</f>
        <v>0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  <c r="AL5934" t="str">
        <f>MIS[[#This Row],[Broker]]</f>
        <v>AR</v>
      </c>
      <c r="AM5934" t="str">
        <f>MIS[[#This Row],[ClientID]]</f>
        <v>JPF1S241</v>
      </c>
    </row>
    <row r="5935" spans="1:39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2.25</v>
      </c>
      <c r="AE5935">
        <f>MIS[[#This Row],[OrderAverageTradedPrice]]*MIS[[#This Row],[OrderQuantity]]</f>
        <v>506.25</v>
      </c>
      <c r="AF5935">
        <f>MIS[[#This Row],[LTP]]*MIS[[#This Row],[OrderQuantity]]</f>
        <v>506.25</v>
      </c>
      <c r="AG5935">
        <f>IF(MIS[[#This Row],[OrderSide]]="SELL",MIS[[#This Row],[VALUE]]-MIS[[#This Row],[LIVE_VALUE]],MIS[[#This Row],[LIVE_VALUE]]-MIS[[#This Row],[VALUE]])</f>
        <v>0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  <c r="AL5935" t="str">
        <f>MIS[[#This Row],[Broker]]</f>
        <v>AR</v>
      </c>
      <c r="AM5935" t="str">
        <f>MIS[[#This Row],[ClientID]]</f>
        <v>JPF1Y102</v>
      </c>
    </row>
    <row r="5936" spans="1:39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4.55</v>
      </c>
      <c r="AE5936">
        <f>MIS[[#This Row],[OrderAverageTradedPrice]]*MIS[[#This Row],[OrderQuantity]]</f>
        <v>1113.75</v>
      </c>
      <c r="AF5936">
        <f>MIS[[#This Row],[LTP]]*MIS[[#This Row],[OrderQuantity]]</f>
        <v>1023.75</v>
      </c>
      <c r="AG5936">
        <f>IF(MIS[[#This Row],[OrderSide]]="SELL",MIS[[#This Row],[VALUE]]-MIS[[#This Row],[LIVE_VALUE]],MIS[[#This Row],[LIVE_VALUE]]-MIS[[#This Row],[VALUE]])</f>
        <v>90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NIFTY2552223700PE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  <c r="AL5936" t="str">
        <f>MIS[[#This Row],[Broker]]</f>
        <v>AR</v>
      </c>
      <c r="AM5936" t="str">
        <f>MIS[[#This Row],[ClientID]]</f>
        <v>JPP032</v>
      </c>
    </row>
    <row r="5937" spans="1:39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2.25</v>
      </c>
      <c r="AE5937">
        <f>MIS[[#This Row],[OrderAverageTradedPrice]]*MIS[[#This Row],[OrderQuantity]]</f>
        <v>843.75</v>
      </c>
      <c r="AF5937">
        <f>MIS[[#This Row],[LTP]]*MIS[[#This Row],[OrderQuantity]]</f>
        <v>843.75</v>
      </c>
      <c r="AG5937">
        <f>IF(MIS[[#This Row],[OrderSide]]="SELL",MIS[[#This Row],[VALUE]]-MIS[[#This Row],[LIVE_VALUE]],MIS[[#This Row],[LIVE_VALUE]]-MIS[[#This Row],[VALUE]])</f>
        <v>0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  <c r="AL5937" t="str">
        <f>MIS[[#This Row],[Broker]]</f>
        <v>AR</v>
      </c>
      <c r="AM5937" t="str">
        <f>MIS[[#This Row],[ClientID]]</f>
        <v>JPS10M103</v>
      </c>
    </row>
    <row r="5938" spans="1:39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4.55</v>
      </c>
      <c r="AE5938">
        <f>MIS[[#This Row],[OrderAverageTradedPrice]]*MIS[[#This Row],[OrderQuantity]]</f>
        <v>1856.25</v>
      </c>
      <c r="AF5938">
        <f>MIS[[#This Row],[LTP]]*MIS[[#This Row],[OrderQuantity]]</f>
        <v>1706.25</v>
      </c>
      <c r="AG5938">
        <f>IF(MIS[[#This Row],[OrderSide]]="SELL",MIS[[#This Row],[VALUE]]-MIS[[#This Row],[LIVE_VALUE]],MIS[[#This Row],[LIVE_VALUE]]-MIS[[#This Row],[VALUE]])</f>
        <v>150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NIFTY2552223700PE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  <c r="AL5938" t="str">
        <f>MIS[[#This Row],[Broker]]</f>
        <v>AR</v>
      </c>
      <c r="AM5938" t="str">
        <f>MIS[[#This Row],[ClientID]]</f>
        <v>JPS10M103</v>
      </c>
    </row>
    <row r="5939" spans="1:39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27.85</v>
      </c>
      <c r="AE5939">
        <f>MIS[[#This Row],[OrderAverageTradedPrice]]*MIS[[#This Row],[OrderQuantity]]</f>
        <v>30690</v>
      </c>
      <c r="AF5939">
        <f>MIS[[#This Row],[LTP]]*MIS[[#This Row],[OrderQuantity]]</f>
        <v>25065</v>
      </c>
      <c r="AG5939">
        <f>IF(MIS[[#This Row],[OrderSide]]="SELL",MIS[[#This Row],[VALUE]]-MIS[[#This Row],[LIVE_VALUE]],MIS[[#This Row],[LIVE_VALUE]]-MIS[[#This Row],[VALUE]])</f>
        <v>5625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NIFTY2552225500CE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  <c r="AL5939" t="str">
        <f>MIS[[#This Row],[Broker]]</f>
        <v>JAINAM3001</v>
      </c>
      <c r="AM5939" t="str">
        <f>MIS[[#This Row],[ClientID]]</f>
        <v>MITH675</v>
      </c>
    </row>
    <row r="5940" spans="1:39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30.85</v>
      </c>
      <c r="AE5940">
        <f>MIS[[#This Row],[OrderAverageTradedPrice]]*MIS[[#This Row],[OrderQuantity]]</f>
        <v>53820</v>
      </c>
      <c r="AF5940">
        <f>MIS[[#This Row],[LTP]]*MIS[[#This Row],[OrderQuantity]]</f>
        <v>55530</v>
      </c>
      <c r="AG5940">
        <f>IF(MIS[[#This Row],[OrderSide]]="SELL",MIS[[#This Row],[VALUE]]-MIS[[#This Row],[LIVE_VALUE]],MIS[[#This Row],[LIVE_VALUE]]-MIS[[#This Row],[VALUE]])</f>
        <v>-1710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NIFTY2552224500PE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  <c r="AL5940" t="str">
        <f>MIS[[#This Row],[Broker]]</f>
        <v>JAINAM3001</v>
      </c>
      <c r="AM5940" t="str">
        <f>MIS[[#This Row],[ClientID]]</f>
        <v>MITH675</v>
      </c>
    </row>
    <row r="5941" spans="1:39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30.85</v>
      </c>
      <c r="AE5941">
        <f>MIS[[#This Row],[OrderAverageTradedPrice]]*MIS[[#This Row],[OrderQuantity]]</f>
        <v>26910</v>
      </c>
      <c r="AF5941">
        <f>MIS[[#This Row],[LTP]]*MIS[[#This Row],[OrderQuantity]]</f>
        <v>27765</v>
      </c>
      <c r="AG5941">
        <f>IF(MIS[[#This Row],[OrderSide]]="SELL",MIS[[#This Row],[VALUE]]-MIS[[#This Row],[LIVE_VALUE]],MIS[[#This Row],[LIVE_VALUE]]-MIS[[#This Row],[VALUE]])</f>
        <v>-855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NIFTY2552224500PE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  <c r="AL5941" t="str">
        <f>MIS[[#This Row],[Broker]]</f>
        <v>JAINAM3001</v>
      </c>
      <c r="AM5941" t="str">
        <f>MIS[[#This Row],[ClientID]]</f>
        <v>MITH675</v>
      </c>
    </row>
    <row r="5942" spans="1:39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2.25</v>
      </c>
      <c r="AE5942">
        <f>MIS[[#This Row],[OrderAverageTradedPrice]]*MIS[[#This Row],[OrderQuantity]]</f>
        <v>337.5</v>
      </c>
      <c r="AF5942">
        <f>MIS[[#This Row],[LTP]]*MIS[[#This Row],[OrderQuantity]]</f>
        <v>337.5</v>
      </c>
      <c r="AG5942">
        <f>IF(MIS[[#This Row],[OrderSide]]="SELL",MIS[[#This Row],[VALUE]]-MIS[[#This Row],[LIVE_VALUE]],MIS[[#This Row],[LIVE_VALUE]]-MIS[[#This Row],[VALUE]])</f>
        <v>0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  <c r="AL5942" t="str">
        <f>MIS[[#This Row],[Broker]]</f>
        <v>JAINAM</v>
      </c>
      <c r="AM5942" t="str">
        <f>MIS[[#This Row],[ClientID]]</f>
        <v>MITH442</v>
      </c>
    </row>
    <row r="5943" spans="1:39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2.25</v>
      </c>
      <c r="AE5943">
        <f>MIS[[#This Row],[OrderAverageTradedPrice]]*MIS[[#This Row],[OrderQuantity]]</f>
        <v>506.25</v>
      </c>
      <c r="AF5943">
        <f>MIS[[#This Row],[LTP]]*MIS[[#This Row],[OrderQuantity]]</f>
        <v>506.25</v>
      </c>
      <c r="AG5943">
        <f>IF(MIS[[#This Row],[OrderSide]]="SELL",MIS[[#This Row],[VALUE]]-MIS[[#This Row],[LIVE_VALUE]],MIS[[#This Row],[LIVE_VALUE]]-MIS[[#This Row],[VALUE]])</f>
        <v>0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  <c r="AL5943" t="str">
        <f>MIS[[#This Row],[Broker]]</f>
        <v>AR</v>
      </c>
      <c r="AM5943" t="str">
        <f>MIS[[#This Row],[ClientID]]</f>
        <v>GDL1R112</v>
      </c>
    </row>
    <row r="5944" spans="1:39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2.25</v>
      </c>
      <c r="AE5944">
        <f>MIS[[#This Row],[OrderAverageTradedPrice]]*MIS[[#This Row],[OrderQuantity]]</f>
        <v>506.25</v>
      </c>
      <c r="AF5944">
        <f>MIS[[#This Row],[LTP]]*MIS[[#This Row],[OrderQuantity]]</f>
        <v>506.25</v>
      </c>
      <c r="AG5944">
        <f>IF(MIS[[#This Row],[OrderSide]]="SELL",MIS[[#This Row],[VALUE]]-MIS[[#This Row],[LIVE_VALUE]],MIS[[#This Row],[LIVE_VALUE]]-MIS[[#This Row],[VALUE]])</f>
        <v>0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  <c r="AL5944" t="str">
        <f>MIS[[#This Row],[Broker]]</f>
        <v>AR</v>
      </c>
      <c r="AM5944" t="str">
        <f>MIS[[#This Row],[ClientID]]</f>
        <v>GDLC2R124</v>
      </c>
    </row>
    <row r="5945" spans="1:39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2.25</v>
      </c>
      <c r="AE5945">
        <f>MIS[[#This Row],[OrderAverageTradedPrice]]*MIS[[#This Row],[OrderQuantity]]</f>
        <v>506.25</v>
      </c>
      <c r="AF5945">
        <f>MIS[[#This Row],[LTP]]*MIS[[#This Row],[OrderQuantity]]</f>
        <v>506.25</v>
      </c>
      <c r="AG5945">
        <f>IF(MIS[[#This Row],[OrderSide]]="SELL",MIS[[#This Row],[VALUE]]-MIS[[#This Row],[LIVE_VALUE]],MIS[[#This Row],[LIVE_VALUE]]-MIS[[#This Row],[VALUE]])</f>
        <v>0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NIFTY2552226300CE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  <c r="AL5945" t="str">
        <f>MIS[[#This Row],[Broker]]</f>
        <v>AR</v>
      </c>
      <c r="AM5945" t="str">
        <f>MIS[[#This Row],[ClientID]]</f>
        <v>HOT133</v>
      </c>
    </row>
    <row r="5946" spans="1:39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2.25</v>
      </c>
      <c r="AE5946">
        <f>MIS[[#This Row],[OrderAverageTradedPrice]]*MIS[[#This Row],[OrderQuantity]]</f>
        <v>337.5</v>
      </c>
      <c r="AF5946">
        <f>MIS[[#This Row],[LTP]]*MIS[[#This Row],[OrderQuantity]]</f>
        <v>337.5</v>
      </c>
      <c r="AG5946">
        <f>IF(MIS[[#This Row],[OrderSide]]="SELL",MIS[[#This Row],[VALUE]]-MIS[[#This Row],[LIVE_VALUE]],MIS[[#This Row],[LIVE_VALUE]]-MIS[[#This Row],[VALUE]])</f>
        <v>0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  <c r="AL5946" t="str">
        <f>MIS[[#This Row],[Broker]]</f>
        <v>AR</v>
      </c>
      <c r="AM5946" t="str">
        <f>MIS[[#This Row],[ClientID]]</f>
        <v>HYD5K129</v>
      </c>
    </row>
    <row r="5947" spans="1:39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4.55</v>
      </c>
      <c r="AE5947">
        <f>MIS[[#This Row],[OrderAverageTradedPrice]]*MIS[[#This Row],[OrderQuantity]]</f>
        <v>742.5</v>
      </c>
      <c r="AF5947">
        <f>MIS[[#This Row],[LTP]]*MIS[[#This Row],[OrderQuantity]]</f>
        <v>682.5</v>
      </c>
      <c r="AG5947">
        <f>IF(MIS[[#This Row],[OrderSide]]="SELL",MIS[[#This Row],[VALUE]]-MIS[[#This Row],[LIVE_VALUE]],MIS[[#This Row],[LIVE_VALUE]]-MIS[[#This Row],[VALUE]])</f>
        <v>60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NIFTY2552223700PE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  <c r="AL5947" t="str">
        <f>MIS[[#This Row],[Broker]]</f>
        <v>AR</v>
      </c>
      <c r="AM5947" t="str">
        <f>MIS[[#This Row],[ClientID]]</f>
        <v>HYD5K129</v>
      </c>
    </row>
    <row r="5948" spans="1:39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2.25</v>
      </c>
      <c r="AE5948">
        <f>MIS[[#This Row],[OrderAverageTradedPrice]]*MIS[[#This Row],[OrderQuantity]]</f>
        <v>506.25</v>
      </c>
      <c r="AF5948">
        <f>MIS[[#This Row],[LTP]]*MIS[[#This Row],[OrderQuantity]]</f>
        <v>506.25</v>
      </c>
      <c r="AG5948">
        <f>IF(MIS[[#This Row],[OrderSide]]="SELL",MIS[[#This Row],[VALUE]]-MIS[[#This Row],[LIVE_VALUE]],MIS[[#This Row],[LIVE_VALUE]]-MIS[[#This Row],[VALUE]])</f>
        <v>0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  <c r="AL5948" t="str">
        <f>MIS[[#This Row],[Broker]]</f>
        <v>AR</v>
      </c>
      <c r="AM5948" t="str">
        <f>MIS[[#This Row],[ClientID]]</f>
        <v>JPA1043</v>
      </c>
    </row>
    <row r="5949" spans="1:39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4.55</v>
      </c>
      <c r="AE5949">
        <f>MIS[[#This Row],[OrderAverageTradedPrice]]*MIS[[#This Row],[OrderQuantity]]</f>
        <v>1113.75</v>
      </c>
      <c r="AF5949">
        <f>MIS[[#This Row],[LTP]]*MIS[[#This Row],[OrderQuantity]]</f>
        <v>1023.75</v>
      </c>
      <c r="AG5949">
        <f>IF(MIS[[#This Row],[OrderSide]]="SELL",MIS[[#This Row],[VALUE]]-MIS[[#This Row],[LIVE_VALUE]],MIS[[#This Row],[LIVE_VALUE]]-MIS[[#This Row],[VALUE]])</f>
        <v>90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NIFTY2552223700PE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  <c r="AL5949" t="str">
        <f>MIS[[#This Row],[Broker]]</f>
        <v>AR</v>
      </c>
      <c r="AM5949" t="str">
        <f>MIS[[#This Row],[ClientID]]</f>
        <v>JPA1043</v>
      </c>
    </row>
    <row r="5950" spans="1:39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4.55</v>
      </c>
      <c r="AE5950">
        <f>MIS[[#This Row],[OrderAverageTradedPrice]]*MIS[[#This Row],[OrderQuantity]]</f>
        <v>2598.75</v>
      </c>
      <c r="AF5950">
        <f>MIS[[#This Row],[LTP]]*MIS[[#This Row],[OrderQuantity]]</f>
        <v>2388.75</v>
      </c>
      <c r="AG5950">
        <f>IF(MIS[[#This Row],[OrderSide]]="SELL",MIS[[#This Row],[VALUE]]-MIS[[#This Row],[LIVE_VALUE]],MIS[[#This Row],[LIVE_VALUE]]-MIS[[#This Row],[VALUE]])</f>
        <v>210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NIFTY2552223700PE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  <c r="AL5950" t="str">
        <f>MIS[[#This Row],[Broker]]</f>
        <v>AR</v>
      </c>
      <c r="AM5950" t="str">
        <f>MIS[[#This Row],[ClientID]]</f>
        <v>JPF1C156</v>
      </c>
    </row>
    <row r="5951" spans="1:39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4.55</v>
      </c>
      <c r="AE5951">
        <f>MIS[[#This Row],[OrderAverageTradedPrice]]*MIS[[#This Row],[OrderQuantity]]</f>
        <v>2598.75</v>
      </c>
      <c r="AF5951">
        <f>MIS[[#This Row],[LTP]]*MIS[[#This Row],[OrderQuantity]]</f>
        <v>2388.75</v>
      </c>
      <c r="AG5951">
        <f>IF(MIS[[#This Row],[OrderSide]]="SELL",MIS[[#This Row],[VALUE]]-MIS[[#This Row],[LIVE_VALUE]],MIS[[#This Row],[LIVE_VALUE]]-MIS[[#This Row],[VALUE]])</f>
        <v>210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NIFTY2552223700PE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  <c r="AL5951" t="str">
        <f>MIS[[#This Row],[Broker]]</f>
        <v>AR</v>
      </c>
      <c r="AM5951" t="str">
        <f>MIS[[#This Row],[ClientID]]</f>
        <v>JPF1H158</v>
      </c>
    </row>
    <row r="5952" spans="1:39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4.55</v>
      </c>
      <c r="AE5952">
        <f>MIS[[#This Row],[OrderAverageTradedPrice]]*MIS[[#This Row],[OrderQuantity]]</f>
        <v>742.5</v>
      </c>
      <c r="AF5952">
        <f>MIS[[#This Row],[LTP]]*MIS[[#This Row],[OrderQuantity]]</f>
        <v>682.5</v>
      </c>
      <c r="AG5952">
        <f>IF(MIS[[#This Row],[OrderSide]]="SELL",MIS[[#This Row],[VALUE]]-MIS[[#This Row],[LIVE_VALUE]],MIS[[#This Row],[LIVE_VALUE]]-MIS[[#This Row],[VALUE]])</f>
        <v>60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NIFTY2552223700PE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  <c r="AL5952" t="str">
        <f>MIS[[#This Row],[Broker]]</f>
        <v>AR</v>
      </c>
      <c r="AM5952" t="str">
        <f>MIS[[#This Row],[ClientID]]</f>
        <v>JPF1K172</v>
      </c>
    </row>
    <row r="5953" spans="1:39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4.55</v>
      </c>
      <c r="AE5953">
        <f>MIS[[#This Row],[OrderAverageTradedPrice]]*MIS[[#This Row],[OrderQuantity]]</f>
        <v>1113.75</v>
      </c>
      <c r="AF5953">
        <f>MIS[[#This Row],[LTP]]*MIS[[#This Row],[OrderQuantity]]</f>
        <v>1023.75</v>
      </c>
      <c r="AG5953">
        <f>IF(MIS[[#This Row],[OrderSide]]="SELL",MIS[[#This Row],[VALUE]]-MIS[[#This Row],[LIVE_VALUE]],MIS[[#This Row],[LIVE_VALUE]]-MIS[[#This Row],[VALUE]])</f>
        <v>90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NIFTY2552223700PE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  <c r="AL5953" t="str">
        <f>MIS[[#This Row],[Broker]]</f>
        <v>AR</v>
      </c>
      <c r="AM5953" t="str">
        <f>MIS[[#This Row],[ClientID]]</f>
        <v>JPF1L103</v>
      </c>
    </row>
    <row r="5954" spans="1:39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4.55</v>
      </c>
      <c r="AE5954">
        <f>MIS[[#This Row],[OrderAverageTradedPrice]]*MIS[[#This Row],[OrderQuantity]]</f>
        <v>1113.75</v>
      </c>
      <c r="AF5954">
        <f>MIS[[#This Row],[LTP]]*MIS[[#This Row],[OrderQuantity]]</f>
        <v>1023.75</v>
      </c>
      <c r="AG5954">
        <f>IF(MIS[[#This Row],[OrderSide]]="SELL",MIS[[#This Row],[VALUE]]-MIS[[#This Row],[LIVE_VALUE]],MIS[[#This Row],[LIVE_VALUE]]-MIS[[#This Row],[VALUE]])</f>
        <v>90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NIFTY2552223700PE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  <c r="AL5954" t="str">
        <f>MIS[[#This Row],[Broker]]</f>
        <v>AR</v>
      </c>
      <c r="AM5954" t="str">
        <f>MIS[[#This Row],[ClientID]]</f>
        <v>JPF1R205</v>
      </c>
    </row>
    <row r="5955" spans="1:39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4.55</v>
      </c>
      <c r="AE5955">
        <f>MIS[[#This Row],[OrderAverageTradedPrice]]*MIS[[#This Row],[OrderQuantity]]</f>
        <v>742.5</v>
      </c>
      <c r="AF5955">
        <f>MIS[[#This Row],[LTP]]*MIS[[#This Row],[OrderQuantity]]</f>
        <v>682.5</v>
      </c>
      <c r="AG5955">
        <f>IF(MIS[[#This Row],[OrderSide]]="SELL",MIS[[#This Row],[VALUE]]-MIS[[#This Row],[LIVE_VALUE]],MIS[[#This Row],[LIVE_VALUE]]-MIS[[#This Row],[VALUE]])</f>
        <v>60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NIFTY2552223700PE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  <c r="AL5955" t="str">
        <f>MIS[[#This Row],[Broker]]</f>
        <v>AR</v>
      </c>
      <c r="AM5955" t="str">
        <f>MIS[[#This Row],[ClientID]]</f>
        <v>JPF1S241</v>
      </c>
    </row>
    <row r="5956" spans="1:39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4.55</v>
      </c>
      <c r="AE5956">
        <f>MIS[[#This Row],[OrderAverageTradedPrice]]*MIS[[#This Row],[OrderQuantity]]</f>
        <v>1113.75</v>
      </c>
      <c r="AF5956">
        <f>MIS[[#This Row],[LTP]]*MIS[[#This Row],[OrderQuantity]]</f>
        <v>1023.75</v>
      </c>
      <c r="AG5956">
        <f>IF(MIS[[#This Row],[OrderSide]]="SELL",MIS[[#This Row],[VALUE]]-MIS[[#This Row],[LIVE_VALUE]],MIS[[#This Row],[LIVE_VALUE]]-MIS[[#This Row],[VALUE]])</f>
        <v>90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  <c r="AL5956" t="str">
        <f>MIS[[#This Row],[Broker]]</f>
        <v>AR</v>
      </c>
      <c r="AM5956" t="str">
        <f>MIS[[#This Row],[ClientID]]</f>
        <v>JPF1Y102</v>
      </c>
    </row>
    <row r="5957" spans="1:39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2.25</v>
      </c>
      <c r="AE5957">
        <f>MIS[[#This Row],[OrderAverageTradedPrice]]*MIS[[#This Row],[OrderQuantity]]</f>
        <v>506.25</v>
      </c>
      <c r="AF5957">
        <f>MIS[[#This Row],[LTP]]*MIS[[#This Row],[OrderQuantity]]</f>
        <v>506.25</v>
      </c>
      <c r="AG5957">
        <f>IF(MIS[[#This Row],[OrderSide]]="SELL",MIS[[#This Row],[VALUE]]-MIS[[#This Row],[LIVE_VALUE]],MIS[[#This Row],[LIVE_VALUE]]-MIS[[#This Row],[VALUE]])</f>
        <v>0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  <c r="AL5957" t="str">
        <f>MIS[[#This Row],[Broker]]</f>
        <v>AR</v>
      </c>
      <c r="AM5957" t="str">
        <f>MIS[[#This Row],[ClientID]]</f>
        <v>JPP690</v>
      </c>
    </row>
    <row r="5958" spans="1:39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2.25</v>
      </c>
      <c r="AE5958">
        <f>MIS[[#This Row],[OrderAverageTradedPrice]]*MIS[[#This Row],[OrderQuantity]]</f>
        <v>843.75</v>
      </c>
      <c r="AF5958">
        <f>MIS[[#This Row],[LTP]]*MIS[[#This Row],[OrderQuantity]]</f>
        <v>843.75</v>
      </c>
      <c r="AG5958">
        <f>IF(MIS[[#This Row],[OrderSide]]="SELL",MIS[[#This Row],[VALUE]]-MIS[[#This Row],[LIVE_VALUE]],MIS[[#This Row],[LIVE_VALUE]]-MIS[[#This Row],[VALUE]])</f>
        <v>0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  <c r="AL5958" t="str">
        <f>MIS[[#This Row],[Broker]]</f>
        <v>AR</v>
      </c>
      <c r="AM5958" t="str">
        <f>MIS[[#This Row],[ClientID]]</f>
        <v>JPS10G101</v>
      </c>
    </row>
    <row r="5959" spans="1:39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4.55</v>
      </c>
      <c r="AE5959">
        <f>MIS[[#This Row],[OrderAverageTradedPrice]]*MIS[[#This Row],[OrderQuantity]]</f>
        <v>1856.25</v>
      </c>
      <c r="AF5959">
        <f>MIS[[#This Row],[LTP]]*MIS[[#This Row],[OrderQuantity]]</f>
        <v>1706.25</v>
      </c>
      <c r="AG5959">
        <f>IF(MIS[[#This Row],[OrderSide]]="SELL",MIS[[#This Row],[VALUE]]-MIS[[#This Row],[LIVE_VALUE]],MIS[[#This Row],[LIVE_VALUE]]-MIS[[#This Row],[VALUE]])</f>
        <v>150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NIFTY2552223700PE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  <c r="AL5959" t="str">
        <f>MIS[[#This Row],[Broker]]</f>
        <v>AR</v>
      </c>
      <c r="AM5959" t="str">
        <f>MIS[[#This Row],[ClientID]]</f>
        <v>JPS10G101</v>
      </c>
    </row>
    <row r="5960" spans="1:39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2.25</v>
      </c>
      <c r="AE5960">
        <f>MIS[[#This Row],[OrderAverageTradedPrice]]*MIS[[#This Row],[OrderQuantity]]</f>
        <v>1012.5</v>
      </c>
      <c r="AF5960">
        <f>MIS[[#This Row],[LTP]]*MIS[[#This Row],[OrderQuantity]]</f>
        <v>1012.5</v>
      </c>
      <c r="AG5960">
        <f>IF(MIS[[#This Row],[OrderSide]]="SELL",MIS[[#This Row],[VALUE]]-MIS[[#This Row],[LIVE_VALUE]],MIS[[#This Row],[LIVE_VALUE]]-MIS[[#This Row],[VALUE]])</f>
        <v>0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  <c r="AL5960" t="str">
        <f>MIS[[#This Row],[Broker]]</f>
        <v>AR</v>
      </c>
      <c r="AM5960" t="str">
        <f>MIS[[#This Row],[ClientID]]</f>
        <v>JPS1787</v>
      </c>
    </row>
    <row r="5961" spans="1:39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4.55</v>
      </c>
      <c r="AE5961">
        <f>MIS[[#This Row],[OrderAverageTradedPrice]]*MIS[[#This Row],[OrderQuantity]]</f>
        <v>742.5</v>
      </c>
      <c r="AF5961">
        <f>MIS[[#This Row],[LTP]]*MIS[[#This Row],[OrderQuantity]]</f>
        <v>682.5</v>
      </c>
      <c r="AG5961">
        <f>IF(MIS[[#This Row],[OrderSide]]="SELL",MIS[[#This Row],[VALUE]]-MIS[[#This Row],[LIVE_VALUE]],MIS[[#This Row],[LIVE_VALUE]]-MIS[[#This Row],[VALUE]])</f>
        <v>60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NIFTY2552223700PE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  <c r="AL5961" t="str">
        <f>MIS[[#This Row],[Broker]]</f>
        <v>JAINAM</v>
      </c>
      <c r="AM5961" t="str">
        <f>MIS[[#This Row],[ClientID]]</f>
        <v>MITH442</v>
      </c>
    </row>
    <row r="5962" spans="1:39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27.85</v>
      </c>
      <c r="AE5962">
        <f>MIS[[#This Row],[OrderAverageTradedPrice]]*MIS[[#This Row],[OrderQuantity]]</f>
        <v>17902.5</v>
      </c>
      <c r="AF5962">
        <f>MIS[[#This Row],[LTP]]*MIS[[#This Row],[OrderQuantity]]</f>
        <v>14621.25</v>
      </c>
      <c r="AG5962">
        <f>IF(MIS[[#This Row],[OrderSide]]="SELL",MIS[[#This Row],[VALUE]]-MIS[[#This Row],[LIVE_VALUE]],MIS[[#This Row],[LIVE_VALUE]]-MIS[[#This Row],[VALUE]])</f>
        <v>3281.25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NIFTY2552225500CE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  <c r="AL5962" t="str">
        <f>MIS[[#This Row],[Broker]]</f>
        <v>MOTI</v>
      </c>
      <c r="AM5962" t="str">
        <f>MIS[[#This Row],[ClientID]]</f>
        <v>5708</v>
      </c>
    </row>
    <row r="5963" spans="1:39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30.85</v>
      </c>
      <c r="AE5963">
        <f>MIS[[#This Row],[OrderAverageTradedPrice]]*MIS[[#This Row],[OrderQuantity]]</f>
        <v>15697.5</v>
      </c>
      <c r="AF5963">
        <f>MIS[[#This Row],[LTP]]*MIS[[#This Row],[OrderQuantity]]</f>
        <v>16196.25</v>
      </c>
      <c r="AG5963">
        <f>IF(MIS[[#This Row],[OrderSide]]="SELL",MIS[[#This Row],[VALUE]]-MIS[[#This Row],[LIVE_VALUE]],MIS[[#This Row],[LIVE_VALUE]]-MIS[[#This Row],[VALUE]])</f>
        <v>-498.75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NIFTY2552224500PE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  <c r="AL5963" t="str">
        <f>MIS[[#This Row],[Broker]]</f>
        <v>MOTI</v>
      </c>
      <c r="AM5963" t="str">
        <f>MIS[[#This Row],[ClientID]]</f>
        <v>5708</v>
      </c>
    </row>
    <row r="5964" spans="1:39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4.55</v>
      </c>
      <c r="AE5964">
        <f>MIS[[#This Row],[OrderAverageTradedPrice]]*MIS[[#This Row],[OrderQuantity]]</f>
        <v>1113.75</v>
      </c>
      <c r="AF5964">
        <f>MIS[[#This Row],[LTP]]*MIS[[#This Row],[OrderQuantity]]</f>
        <v>1023.75</v>
      </c>
      <c r="AG5964">
        <f>IF(MIS[[#This Row],[OrderSide]]="SELL",MIS[[#This Row],[VALUE]]-MIS[[#This Row],[LIVE_VALUE]],MIS[[#This Row],[LIVE_VALUE]]-MIS[[#This Row],[VALUE]])</f>
        <v>90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NIFTY2552223700PE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  <c r="AL5964" t="str">
        <f>MIS[[#This Row],[Broker]]</f>
        <v>AR</v>
      </c>
      <c r="AM5964" t="str">
        <f>MIS[[#This Row],[ClientID]]</f>
        <v>GDL1R112</v>
      </c>
    </row>
    <row r="5965" spans="1:39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4.55</v>
      </c>
      <c r="AE5965">
        <f>MIS[[#This Row],[OrderAverageTradedPrice]]*MIS[[#This Row],[OrderQuantity]]</f>
        <v>1113.75</v>
      </c>
      <c r="AF5965">
        <f>MIS[[#This Row],[LTP]]*MIS[[#This Row],[OrderQuantity]]</f>
        <v>1023.75</v>
      </c>
      <c r="AG5965">
        <f>IF(MIS[[#This Row],[OrderSide]]="SELL",MIS[[#This Row],[VALUE]]-MIS[[#This Row],[LIVE_VALUE]],MIS[[#This Row],[LIVE_VALUE]]-MIS[[#This Row],[VALUE]])</f>
        <v>90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NIFTY2552223700PE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  <c r="AL5965" t="str">
        <f>MIS[[#This Row],[Broker]]</f>
        <v>AR</v>
      </c>
      <c r="AM5965" t="str">
        <f>MIS[[#This Row],[ClientID]]</f>
        <v>GDLC2R124</v>
      </c>
    </row>
    <row r="5966" spans="1:39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4.55</v>
      </c>
      <c r="AE5966">
        <f>MIS[[#This Row],[OrderAverageTradedPrice]]*MIS[[#This Row],[OrderQuantity]]</f>
        <v>1113.75</v>
      </c>
      <c r="AF5966">
        <f>MIS[[#This Row],[LTP]]*MIS[[#This Row],[OrderQuantity]]</f>
        <v>1023.75</v>
      </c>
      <c r="AG5966">
        <f>IF(MIS[[#This Row],[OrderSide]]="SELL",MIS[[#This Row],[VALUE]]-MIS[[#This Row],[LIVE_VALUE]],MIS[[#This Row],[LIVE_VALUE]]-MIS[[#This Row],[VALUE]])</f>
        <v>90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NIFTY2552223700PE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  <c r="AL5966" t="str">
        <f>MIS[[#This Row],[Broker]]</f>
        <v>AR</v>
      </c>
      <c r="AM5966" t="str">
        <f>MIS[[#This Row],[ClientID]]</f>
        <v>HOT133</v>
      </c>
    </row>
    <row r="5967" spans="1:39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2.25</v>
      </c>
      <c r="AE5967">
        <f>MIS[[#This Row],[OrderAverageTradedPrice]]*MIS[[#This Row],[OrderQuantity]]</f>
        <v>337.5</v>
      </c>
      <c r="AF5967">
        <f>MIS[[#This Row],[LTP]]*MIS[[#This Row],[OrderQuantity]]</f>
        <v>337.5</v>
      </c>
      <c r="AG5967">
        <f>IF(MIS[[#This Row],[OrderSide]]="SELL",MIS[[#This Row],[VALUE]]-MIS[[#This Row],[LIVE_VALUE]],MIS[[#This Row],[LIVE_VALUE]]-MIS[[#This Row],[VALUE]])</f>
        <v>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  <c r="AL5967" t="str">
        <f>MIS[[#This Row],[Broker]]</f>
        <v>AR</v>
      </c>
      <c r="AM5967" t="str">
        <f>MIS[[#This Row],[ClientID]]</f>
        <v>JPF1N169</v>
      </c>
    </row>
    <row r="5968" spans="1:39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2.25</v>
      </c>
      <c r="AE5968">
        <f>MIS[[#This Row],[OrderAverageTradedPrice]]*MIS[[#This Row],[OrderQuantity]]</f>
        <v>168.75</v>
      </c>
      <c r="AF5968">
        <f>MIS[[#This Row],[LTP]]*MIS[[#This Row],[OrderQuantity]]</f>
        <v>168.75</v>
      </c>
      <c r="AG5968">
        <f>IF(MIS[[#This Row],[OrderSide]]="SELL",MIS[[#This Row],[VALUE]]-MIS[[#This Row],[LIVE_VALUE]],MIS[[#This Row],[LIVE_VALUE]]-MIS[[#This Row],[VALUE]])</f>
        <v>0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  <c r="AL5968" t="str">
        <f>MIS[[#This Row],[Broker]]</f>
        <v>AR</v>
      </c>
      <c r="AM5968" t="str">
        <f>MIS[[#This Row],[ClientID]]</f>
        <v>JPF1R212</v>
      </c>
    </row>
    <row r="5969" spans="1:39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4.55</v>
      </c>
      <c r="AE5969">
        <f>MIS[[#This Row],[OrderAverageTradedPrice]]*MIS[[#This Row],[OrderQuantity]]</f>
        <v>1113.75</v>
      </c>
      <c r="AF5969">
        <f>MIS[[#This Row],[LTP]]*MIS[[#This Row],[OrderQuantity]]</f>
        <v>1023.75</v>
      </c>
      <c r="AG5969">
        <f>IF(MIS[[#This Row],[OrderSide]]="SELL",MIS[[#This Row],[VALUE]]-MIS[[#This Row],[LIVE_VALUE]],MIS[[#This Row],[LIVE_VALUE]]-MIS[[#This Row],[VALUE]])</f>
        <v>90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NIFTY2552223700PE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  <c r="AL5969" t="str">
        <f>MIS[[#This Row],[Broker]]</f>
        <v>AR</v>
      </c>
      <c r="AM5969" t="str">
        <f>MIS[[#This Row],[ClientID]]</f>
        <v>JPP690</v>
      </c>
    </row>
    <row r="5970" spans="1:39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2.25</v>
      </c>
      <c r="AE5970">
        <f>MIS[[#This Row],[OrderAverageTradedPrice]]*MIS[[#This Row],[OrderQuantity]]</f>
        <v>168.75</v>
      </c>
      <c r="AF5970">
        <f>MIS[[#This Row],[LTP]]*MIS[[#This Row],[OrderQuantity]]</f>
        <v>168.75</v>
      </c>
      <c r="AG5970">
        <f>IF(MIS[[#This Row],[OrderSide]]="SELL",MIS[[#This Row],[VALUE]]-MIS[[#This Row],[LIVE_VALUE]],MIS[[#This Row],[LIVE_VALUE]]-MIS[[#This Row],[VALUE]])</f>
        <v>0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  <c r="AL5970" t="str">
        <f>MIS[[#This Row],[Broker]]</f>
        <v>AR</v>
      </c>
      <c r="AM5970" t="str">
        <f>MIS[[#This Row],[ClientID]]</f>
        <v>JPS10S109</v>
      </c>
    </row>
    <row r="5971" spans="1:39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4.55</v>
      </c>
      <c r="AE5971">
        <f>MIS[[#This Row],[OrderAverageTradedPrice]]*MIS[[#This Row],[OrderQuantity]]</f>
        <v>371.25</v>
      </c>
      <c r="AF5971">
        <f>MIS[[#This Row],[LTP]]*MIS[[#This Row],[OrderQuantity]]</f>
        <v>341.25</v>
      </c>
      <c r="AG5971">
        <f>IF(MIS[[#This Row],[OrderSide]]="SELL",MIS[[#This Row],[VALUE]]-MIS[[#This Row],[LIVE_VALUE]],MIS[[#This Row],[LIVE_VALUE]]-MIS[[#This Row],[VALUE]])</f>
        <v>30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NIFTY2552223700PE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  <c r="AL5971" t="str">
        <f>MIS[[#This Row],[Broker]]</f>
        <v>AR</v>
      </c>
      <c r="AM5971" t="str">
        <f>MIS[[#This Row],[ClientID]]</f>
        <v>JPS10S109</v>
      </c>
    </row>
    <row r="5972" spans="1:39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2.25</v>
      </c>
      <c r="AE5972">
        <f>MIS[[#This Row],[OrderAverageTradedPrice]]*MIS[[#This Row],[OrderQuantity]]</f>
        <v>337.5</v>
      </c>
      <c r="AF5972">
        <f>MIS[[#This Row],[LTP]]*MIS[[#This Row],[OrderQuantity]]</f>
        <v>337.5</v>
      </c>
      <c r="AG5972">
        <f>IF(MIS[[#This Row],[OrderSide]]="SELL",MIS[[#This Row],[VALUE]]-MIS[[#This Row],[LIVE_VALUE]],MIS[[#This Row],[LIVE_VALUE]]-MIS[[#This Row],[VALUE]])</f>
        <v>0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  <c r="AL5972" t="str">
        <f>MIS[[#This Row],[Broker]]</f>
        <v>AR</v>
      </c>
      <c r="AM5972" t="str">
        <f>MIS[[#This Row],[ClientID]]</f>
        <v>JPS10U102</v>
      </c>
    </row>
    <row r="5973" spans="1:39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4.55</v>
      </c>
      <c r="AE5973">
        <f>MIS[[#This Row],[OrderAverageTradedPrice]]*MIS[[#This Row],[OrderQuantity]]</f>
        <v>2227.5</v>
      </c>
      <c r="AF5973">
        <f>MIS[[#This Row],[LTP]]*MIS[[#This Row],[OrderQuantity]]</f>
        <v>2047.5</v>
      </c>
      <c r="AG5973">
        <f>IF(MIS[[#This Row],[OrderSide]]="SELL",MIS[[#This Row],[VALUE]]-MIS[[#This Row],[LIVE_VALUE]],MIS[[#This Row],[LIVE_VALUE]]-MIS[[#This Row],[VALUE]])</f>
        <v>180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NIFTY2552223700PE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  <c r="AL5973" t="str">
        <f>MIS[[#This Row],[Broker]]</f>
        <v>AR</v>
      </c>
      <c r="AM5973" t="str">
        <f>MIS[[#This Row],[ClientID]]</f>
        <v>JPS1787</v>
      </c>
    </row>
    <row r="5974" spans="1:39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30.85</v>
      </c>
      <c r="AE5974">
        <f>MIS[[#This Row],[OrderAverageTradedPrice]]*MIS[[#This Row],[OrderQuantity]]</f>
        <v>8985</v>
      </c>
      <c r="AF5974">
        <f>MIS[[#This Row],[LTP]]*MIS[[#This Row],[OrderQuantity]]</f>
        <v>9255</v>
      </c>
      <c r="AG5974">
        <f>IF(MIS[[#This Row],[OrderSide]]="SELL",MIS[[#This Row],[VALUE]]-MIS[[#This Row],[LIVE_VALUE]],MIS[[#This Row],[LIVE_VALUE]]-MIS[[#This Row],[VALUE]])</f>
        <v>-270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NIFTY2552224500PE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  <c r="AL5974" t="str">
        <f>MIS[[#This Row],[Broker]]</f>
        <v>TGL</v>
      </c>
      <c r="AM5974" t="str">
        <f>MIS[[#This Row],[ClientID]]</f>
        <v>TGL05</v>
      </c>
    </row>
    <row r="5975" spans="1:39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2.25</v>
      </c>
      <c r="AE5975">
        <f>MIS[[#This Row],[OrderAverageTradedPrice]]*MIS[[#This Row],[OrderQuantity]]</f>
        <v>506.25</v>
      </c>
      <c r="AF5975">
        <f>MIS[[#This Row],[LTP]]*MIS[[#This Row],[OrderQuantity]]</f>
        <v>506.25</v>
      </c>
      <c r="AG5975">
        <f>IF(MIS[[#This Row],[OrderSide]]="SELL",MIS[[#This Row],[VALUE]]-MIS[[#This Row],[LIVE_VALUE]],MIS[[#This Row],[LIVE_VALUE]]-MIS[[#This Row],[VALUE]])</f>
        <v>0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  <c r="AL5975" t="str">
        <f>MIS[[#This Row],[Broker]]</f>
        <v>AR</v>
      </c>
      <c r="AM5975" t="str">
        <f>MIS[[#This Row],[ClientID]]</f>
        <v>GKOHNA327</v>
      </c>
    </row>
    <row r="5976" spans="1:39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4.55</v>
      </c>
      <c r="AE5976">
        <f>MIS[[#This Row],[OrderAverageTradedPrice]]*MIS[[#This Row],[OrderQuantity]]</f>
        <v>1113.75</v>
      </c>
      <c r="AF5976">
        <f>MIS[[#This Row],[LTP]]*MIS[[#This Row],[OrderQuantity]]</f>
        <v>1023.75</v>
      </c>
      <c r="AG5976">
        <f>IF(MIS[[#This Row],[OrderSide]]="SELL",MIS[[#This Row],[VALUE]]-MIS[[#This Row],[LIVE_VALUE]],MIS[[#This Row],[LIVE_VALUE]]-MIS[[#This Row],[VALUE]])</f>
        <v>90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NIFTY2552223700PE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  <c r="AL5976" t="str">
        <f>MIS[[#This Row],[Broker]]</f>
        <v>AR</v>
      </c>
      <c r="AM5976" t="str">
        <f>MIS[[#This Row],[ClientID]]</f>
        <v>GKOHNA327</v>
      </c>
    </row>
    <row r="5977" spans="1:39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4.55</v>
      </c>
      <c r="AE5977">
        <f>MIS[[#This Row],[OrderAverageTradedPrice]]*MIS[[#This Row],[OrderQuantity]]</f>
        <v>742.5</v>
      </c>
      <c r="AF5977">
        <f>MIS[[#This Row],[LTP]]*MIS[[#This Row],[OrderQuantity]]</f>
        <v>682.5</v>
      </c>
      <c r="AG5977">
        <f>IF(MIS[[#This Row],[OrderSide]]="SELL",MIS[[#This Row],[VALUE]]-MIS[[#This Row],[LIVE_VALUE]],MIS[[#This Row],[LIVE_VALUE]]-MIS[[#This Row],[VALUE]])</f>
        <v>60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NIFTY2552223700PE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  <c r="AL5977" t="str">
        <f>MIS[[#This Row],[Broker]]</f>
        <v>AR</v>
      </c>
      <c r="AM5977" t="str">
        <f>MIS[[#This Row],[ClientID]]</f>
        <v>JPF1N169</v>
      </c>
    </row>
    <row r="5978" spans="1:39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4.55</v>
      </c>
      <c r="AE5978">
        <f>MIS[[#This Row],[OrderAverageTradedPrice]]*MIS[[#This Row],[OrderQuantity]]</f>
        <v>371.25</v>
      </c>
      <c r="AF5978">
        <f>MIS[[#This Row],[LTP]]*MIS[[#This Row],[OrderQuantity]]</f>
        <v>341.25</v>
      </c>
      <c r="AG5978">
        <f>IF(MIS[[#This Row],[OrderSide]]="SELL",MIS[[#This Row],[VALUE]]-MIS[[#This Row],[LIVE_VALUE]],MIS[[#This Row],[LIVE_VALUE]]-MIS[[#This Row],[VALUE]])</f>
        <v>30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NIFTY2552223700PE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  <c r="AL5978" t="str">
        <f>MIS[[#This Row],[Broker]]</f>
        <v>AR</v>
      </c>
      <c r="AM5978" t="str">
        <f>MIS[[#This Row],[ClientID]]</f>
        <v>JPF1R212</v>
      </c>
    </row>
    <row r="5979" spans="1:39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4.55</v>
      </c>
      <c r="AE5979">
        <f>MIS[[#This Row],[OrderAverageTradedPrice]]*MIS[[#This Row],[OrderQuantity]]</f>
        <v>742.5</v>
      </c>
      <c r="AF5979">
        <f>MIS[[#This Row],[LTP]]*MIS[[#This Row],[OrderQuantity]]</f>
        <v>682.5</v>
      </c>
      <c r="AG5979">
        <f>IF(MIS[[#This Row],[OrderSide]]="SELL",MIS[[#This Row],[VALUE]]-MIS[[#This Row],[LIVE_VALUE]],MIS[[#This Row],[LIVE_VALUE]]-MIS[[#This Row],[VALUE]])</f>
        <v>60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NIFTY2552223700PE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  <c r="AL5979" t="str">
        <f>MIS[[#This Row],[Broker]]</f>
        <v>AR</v>
      </c>
      <c r="AM5979" t="str">
        <f>MIS[[#This Row],[ClientID]]</f>
        <v>JPS10U102</v>
      </c>
    </row>
    <row r="5980" spans="1:39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2.25</v>
      </c>
      <c r="AE5980">
        <f>MIS[[#This Row],[OrderAverageTradedPrice]]*MIS[[#This Row],[OrderQuantity]]</f>
        <v>1350</v>
      </c>
      <c r="AF5980">
        <f>MIS[[#This Row],[LTP]]*MIS[[#This Row],[OrderQuantity]]</f>
        <v>1350</v>
      </c>
      <c r="AG5980">
        <f>IF(MIS[[#This Row],[OrderSide]]="SELL",MIS[[#This Row],[VALUE]]-MIS[[#This Row],[LIVE_VALUE]],MIS[[#This Row],[LIVE_VALUE]]-MIS[[#This Row],[VALUE]])</f>
        <v>0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NIFTY2552226300CE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  <c r="AL5980" t="str">
        <f>MIS[[#This Row],[Broker]]</f>
        <v>JM</v>
      </c>
      <c r="AM5980" t="str">
        <f>MIS[[#This Row],[ClientID]]</f>
        <v>12314927</v>
      </c>
    </row>
    <row r="5981" spans="1:39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2.25</v>
      </c>
      <c r="AE5981">
        <f>MIS[[#This Row],[OrderAverageTradedPrice]]*MIS[[#This Row],[OrderQuantity]]</f>
        <v>1687.5</v>
      </c>
      <c r="AF5981">
        <f>MIS[[#This Row],[LTP]]*MIS[[#This Row],[OrderQuantity]]</f>
        <v>1687.5</v>
      </c>
      <c r="AG5981">
        <f>IF(MIS[[#This Row],[OrderSide]]="SELL",MIS[[#This Row],[VALUE]]-MIS[[#This Row],[LIVE_VALUE]],MIS[[#This Row],[LIVE_VALUE]]-MIS[[#This Row],[VALUE]])</f>
        <v>0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NIFTY2552226300CE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  <c r="AL5981" t="str">
        <f>MIS[[#This Row],[Broker]]</f>
        <v>MO</v>
      </c>
      <c r="AM5981" t="str">
        <f>MIS[[#This Row],[ClientID]]</f>
        <v>SHSS083</v>
      </c>
    </row>
    <row r="5982" spans="1:39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4.55</v>
      </c>
      <c r="AE5982">
        <f>MIS[[#This Row],[OrderAverageTradedPrice]]*MIS[[#This Row],[OrderQuantity]]</f>
        <v>3712.5</v>
      </c>
      <c r="AF5982">
        <f>MIS[[#This Row],[LTP]]*MIS[[#This Row],[OrderQuantity]]</f>
        <v>3412.5</v>
      </c>
      <c r="AG5982">
        <f>IF(MIS[[#This Row],[OrderSide]]="SELL",MIS[[#This Row],[VALUE]]-MIS[[#This Row],[LIVE_VALUE]],MIS[[#This Row],[LIVE_VALUE]]-MIS[[#This Row],[VALUE]])</f>
        <v>300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  <c r="AL5982" t="str">
        <f>MIS[[#This Row],[Broker]]</f>
        <v>MO</v>
      </c>
      <c r="AM5982" t="str">
        <f>MIS[[#This Row],[ClientID]]</f>
        <v>SHSS083</v>
      </c>
    </row>
    <row r="5983" spans="1:39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2.25</v>
      </c>
      <c r="AE5983">
        <f>MIS[[#This Row],[OrderAverageTradedPrice]]*MIS[[#This Row],[OrderQuantity]]</f>
        <v>337.5</v>
      </c>
      <c r="AF5983">
        <f>MIS[[#This Row],[LTP]]*MIS[[#This Row],[OrderQuantity]]</f>
        <v>337.5</v>
      </c>
      <c r="AG5983">
        <f>IF(MIS[[#This Row],[OrderSide]]="SELL",MIS[[#This Row],[VALUE]]-MIS[[#This Row],[LIVE_VALUE]],MIS[[#This Row],[LIVE_VALUE]]-MIS[[#This Row],[VALUE]])</f>
        <v>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  <c r="AL5983" t="str">
        <f>MIS[[#This Row],[Broker]]</f>
        <v>IIFL</v>
      </c>
      <c r="AM5983" t="str">
        <f>MIS[[#This Row],[ClientID]]</f>
        <v>FINE1P01</v>
      </c>
    </row>
    <row r="5984" spans="1:39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4.55</v>
      </c>
      <c r="AE5984">
        <f>MIS[[#This Row],[OrderAverageTradedPrice]]*MIS[[#This Row],[OrderQuantity]]</f>
        <v>742.5</v>
      </c>
      <c r="AF5984">
        <f>MIS[[#This Row],[LTP]]*MIS[[#This Row],[OrderQuantity]]</f>
        <v>682.5</v>
      </c>
      <c r="AG5984">
        <f>IF(MIS[[#This Row],[OrderSide]]="SELL",MIS[[#This Row],[VALUE]]-MIS[[#This Row],[LIVE_VALUE]],MIS[[#This Row],[LIVE_VALUE]]-MIS[[#This Row],[VALUE]])</f>
        <v>60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NIFTY2552223700PE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  <c r="AL5984" t="str">
        <f>MIS[[#This Row],[Broker]]</f>
        <v>IIFL</v>
      </c>
      <c r="AM5984" t="str">
        <f>MIS[[#This Row],[ClientID]]</f>
        <v>FINE1P01</v>
      </c>
    </row>
    <row r="5985" spans="1:39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4.55</v>
      </c>
      <c r="AE5985">
        <f>MIS[[#This Row],[OrderAverageTradedPrice]]*MIS[[#This Row],[OrderQuantity]]</f>
        <v>2970</v>
      </c>
      <c r="AF5985">
        <f>MIS[[#This Row],[LTP]]*MIS[[#This Row],[OrderQuantity]]</f>
        <v>2730</v>
      </c>
      <c r="AG5985">
        <f>IF(MIS[[#This Row],[OrderSide]]="SELL",MIS[[#This Row],[VALUE]]-MIS[[#This Row],[LIVE_VALUE]],MIS[[#This Row],[LIVE_VALUE]]-MIS[[#This Row],[VALUE]])</f>
        <v>240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NIFTY2552223700PE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  <c r="AL5985" t="str">
        <f>MIS[[#This Row],[Broker]]</f>
        <v>JM</v>
      </c>
      <c r="AM5985" t="str">
        <f>MIS[[#This Row],[ClientID]]</f>
        <v>12314927</v>
      </c>
    </row>
    <row r="5986" spans="1:39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2.25</v>
      </c>
      <c r="AE5986">
        <f>MIS[[#This Row],[OrderAverageTradedPrice]]*MIS[[#This Row],[OrderQuantity]]</f>
        <v>506.25</v>
      </c>
      <c r="AF5986">
        <f>MIS[[#This Row],[LTP]]*MIS[[#This Row],[OrderQuantity]]</f>
        <v>506.25</v>
      </c>
      <c r="AG5986">
        <f>IF(MIS[[#This Row],[OrderSide]]="SELL",MIS[[#This Row],[VALUE]]-MIS[[#This Row],[LIVE_VALUE]],MIS[[#This Row],[LIVE_VALUE]]-MIS[[#This Row],[VALUE]])</f>
        <v>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  <c r="AL5986" t="str">
        <f>MIS[[#This Row],[Broker]]</f>
        <v>JM</v>
      </c>
      <c r="AM5986" t="str">
        <f>MIS[[#This Row],[ClientID]]</f>
        <v>12314417</v>
      </c>
    </row>
    <row r="5987" spans="1:39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4.55</v>
      </c>
      <c r="AE5987">
        <f>MIS[[#This Row],[OrderAverageTradedPrice]]*MIS[[#This Row],[OrderQuantity]]</f>
        <v>1113.75</v>
      </c>
      <c r="AF5987">
        <f>MIS[[#This Row],[LTP]]*MIS[[#This Row],[OrderQuantity]]</f>
        <v>1023.75</v>
      </c>
      <c r="AG5987">
        <f>IF(MIS[[#This Row],[OrderSide]]="SELL",MIS[[#This Row],[VALUE]]-MIS[[#This Row],[LIVE_VALUE]],MIS[[#This Row],[LIVE_VALUE]]-MIS[[#This Row],[VALUE]])</f>
        <v>90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NIFTY2552223700PE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  <c r="AL5987" t="str">
        <f>MIS[[#This Row],[Broker]]</f>
        <v>JM</v>
      </c>
      <c r="AM5987" t="str">
        <f>MIS[[#This Row],[ClientID]]</f>
        <v>12314417</v>
      </c>
    </row>
    <row r="5988" spans="1:39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2.25</v>
      </c>
      <c r="AE5988">
        <f>MIS[[#This Row],[OrderAverageTradedPrice]]*MIS[[#This Row],[OrderQuantity]]</f>
        <v>337.5</v>
      </c>
      <c r="AF5988">
        <f>MIS[[#This Row],[LTP]]*MIS[[#This Row],[OrderQuantity]]</f>
        <v>337.5</v>
      </c>
      <c r="AG5988">
        <f>IF(MIS[[#This Row],[OrderSide]]="SELL",MIS[[#This Row],[VALUE]]-MIS[[#This Row],[LIVE_VALUE]],MIS[[#This Row],[LIVE_VALUE]]-MIS[[#This Row],[VALUE]])</f>
        <v>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  <c r="AL5988" t="str">
        <f>MIS[[#This Row],[Broker]]</f>
        <v>JM</v>
      </c>
      <c r="AM5988" t="str">
        <f>MIS[[#This Row],[ClientID]]</f>
        <v>12314523</v>
      </c>
    </row>
    <row r="5989" spans="1:39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4.55</v>
      </c>
      <c r="AE5989">
        <f>MIS[[#This Row],[OrderAverageTradedPrice]]*MIS[[#This Row],[OrderQuantity]]</f>
        <v>742.5</v>
      </c>
      <c r="AF5989">
        <f>MIS[[#This Row],[LTP]]*MIS[[#This Row],[OrderQuantity]]</f>
        <v>682.5</v>
      </c>
      <c r="AG5989">
        <f>IF(MIS[[#This Row],[OrderSide]]="SELL",MIS[[#This Row],[VALUE]]-MIS[[#This Row],[LIVE_VALUE]],MIS[[#This Row],[LIVE_VALUE]]-MIS[[#This Row],[VALUE]])</f>
        <v>60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NIFTY2552223700PE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  <c r="AL5989" t="str">
        <f>MIS[[#This Row],[Broker]]</f>
        <v>JM</v>
      </c>
      <c r="AM5989" t="str">
        <f>MIS[[#This Row],[ClientID]]</f>
        <v>12314523</v>
      </c>
    </row>
    <row r="5990" spans="1:39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2.25</v>
      </c>
      <c r="AE5990">
        <f>MIS[[#This Row],[OrderAverageTradedPrice]]*MIS[[#This Row],[OrderQuantity]]</f>
        <v>506.25</v>
      </c>
      <c r="AF5990">
        <f>MIS[[#This Row],[LTP]]*MIS[[#This Row],[OrderQuantity]]</f>
        <v>506.25</v>
      </c>
      <c r="AG5990">
        <f>IF(MIS[[#This Row],[OrderSide]]="SELL",MIS[[#This Row],[VALUE]]-MIS[[#This Row],[LIVE_VALUE]],MIS[[#This Row],[LIVE_VALUE]]-MIS[[#This Row],[VALUE]])</f>
        <v>0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  <c r="AL5990" t="str">
        <f>MIS[[#This Row],[Broker]]</f>
        <v>JM</v>
      </c>
      <c r="AM5990" t="str">
        <f>MIS[[#This Row],[ClientID]]</f>
        <v>12314576</v>
      </c>
    </row>
    <row r="5991" spans="1:39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4.55</v>
      </c>
      <c r="AE5991">
        <f>MIS[[#This Row],[OrderAverageTradedPrice]]*MIS[[#This Row],[OrderQuantity]]</f>
        <v>1113.75</v>
      </c>
      <c r="AF5991">
        <f>MIS[[#This Row],[LTP]]*MIS[[#This Row],[OrderQuantity]]</f>
        <v>1023.75</v>
      </c>
      <c r="AG5991">
        <f>IF(MIS[[#This Row],[OrderSide]]="SELL",MIS[[#This Row],[VALUE]]-MIS[[#This Row],[LIVE_VALUE]],MIS[[#This Row],[LIVE_VALUE]]-MIS[[#This Row],[VALUE]])</f>
        <v>90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NIFTY2552223700PE</v>
      </c>
      <c r="AJ5991" t="str">
        <f>IF(RIGHT(MIS[[#This Row],[Main/Hedge]],4)="MAIN","MAIN","HEDGE")</f>
        <v>HEDGE</v>
      </c>
      <c r="AK5991" t="str" cm="1">
        <f t="array" ref="AK5991">_xlfn._xlws.FILTER(Table4[Column1],ISNUMBER(SEARCH(Table4[Column1],MIS[[#This Row],[OrderUniqueIdentifier]])),"")</f>
        <v>VWAP</v>
      </c>
      <c r="AL5991" t="str">
        <f>MIS[[#This Row],[Broker]]</f>
        <v>JM</v>
      </c>
      <c r="AM5991" t="str">
        <f>MIS[[#This Row],[ClientID]]</f>
        <v>12314576</v>
      </c>
    </row>
    <row r="5992" spans="1:39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2.25</v>
      </c>
      <c r="AE5992">
        <f>MIS[[#This Row],[OrderAverageTradedPrice]]*MIS[[#This Row],[OrderQuantity]]</f>
        <v>1485.0000000000002</v>
      </c>
      <c r="AF5992">
        <f>MIS[[#This Row],[LTP]]*MIS[[#This Row],[OrderQuantity]]</f>
        <v>1518.75</v>
      </c>
      <c r="AG5992">
        <f>IF(MIS[[#This Row],[OrderSide]]="SELL",MIS[[#This Row],[VALUE]]-MIS[[#This Row],[LIVE_VALUE]],MIS[[#This Row],[LIVE_VALUE]]-MIS[[#This Row],[VALUE]])</f>
        <v>-33.749999999999773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NIFTY2552226300CE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  <c r="AL5992" t="str">
        <f>MIS[[#This Row],[Broker]]</f>
        <v>AR</v>
      </c>
      <c r="AM5992" t="str">
        <f>MIS[[#This Row],[ClientID]]</f>
        <v>GDLP1S332</v>
      </c>
    </row>
    <row r="5993" spans="1:39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2.25</v>
      </c>
      <c r="AE5993">
        <f>MIS[[#This Row],[OrderAverageTradedPrice]]*MIS[[#This Row],[OrderQuantity]]</f>
        <v>990.00000000000011</v>
      </c>
      <c r="AF5993">
        <f>MIS[[#This Row],[LTP]]*MIS[[#This Row],[OrderQuantity]]</f>
        <v>1012.5</v>
      </c>
      <c r="AG5993">
        <f>IF(MIS[[#This Row],[OrderSide]]="SELL",MIS[[#This Row],[VALUE]]-MIS[[#This Row],[LIVE_VALUE]],MIS[[#This Row],[LIVE_VALUE]]-MIS[[#This Row],[VALUE]])</f>
        <v>-22.499999999999886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NIFTY2552226300CE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  <c r="AL5993" t="str">
        <f>MIS[[#This Row],[Broker]]</f>
        <v>AR</v>
      </c>
      <c r="AM5993" t="str">
        <f>MIS[[#This Row],[ClientID]]</f>
        <v>GKOHNS211</v>
      </c>
    </row>
    <row r="5994" spans="1:39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2.25</v>
      </c>
      <c r="AE5994">
        <f>MIS[[#This Row],[OrderAverageTradedPrice]]*MIS[[#This Row],[OrderQuantity]]</f>
        <v>165</v>
      </c>
      <c r="AF5994">
        <f>MIS[[#This Row],[LTP]]*MIS[[#This Row],[OrderQuantity]]</f>
        <v>168.75</v>
      </c>
      <c r="AG5994">
        <f>IF(MIS[[#This Row],[OrderSide]]="SELL",MIS[[#This Row],[VALUE]]-MIS[[#This Row],[LIVE_VALUE]],MIS[[#This Row],[LIVE_VALUE]]-MIS[[#This Row],[VALUE]])</f>
        <v>-3.75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NIFTY2552226300CE</v>
      </c>
      <c r="AJ5994" t="str">
        <f>IF(RIGHT(MIS[[#This Row],[Main/Hedge]],4)="MAIN","MAIN","HEDGE")</f>
        <v>HEDGE</v>
      </c>
      <c r="AK5994" t="str" cm="1">
        <f t="array" ref="AK5994">_xlfn._xlws.FILTER(Table4[Column1],ISNUMBER(SEARCH(Table4[Column1],MIS[[#This Row],[OrderUniqueIdentifier]])),"")</f>
        <v>VWAP</v>
      </c>
      <c r="AL5994" t="str">
        <f>MIS[[#This Row],[Broker]]</f>
        <v>AR</v>
      </c>
      <c r="AM5994" t="str">
        <f>MIS[[#This Row],[ClientID]]</f>
        <v>JPF1A104</v>
      </c>
    </row>
    <row r="5995" spans="1:39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2.25</v>
      </c>
      <c r="AE5995">
        <f>MIS[[#This Row],[OrderAverageTradedPrice]]*MIS[[#This Row],[OrderQuantity]]</f>
        <v>330</v>
      </c>
      <c r="AF5995">
        <f>MIS[[#This Row],[LTP]]*MIS[[#This Row],[OrderQuantity]]</f>
        <v>337.5</v>
      </c>
      <c r="AG5995">
        <f>IF(MIS[[#This Row],[OrderSide]]="SELL",MIS[[#This Row],[VALUE]]-MIS[[#This Row],[LIVE_VALUE]],MIS[[#This Row],[LIVE_VALUE]]-MIS[[#This Row],[VALUE]])</f>
        <v>-7.5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NIFTY2552226300CE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  <c r="AL5995" t="str">
        <f>MIS[[#This Row],[Broker]]</f>
        <v>AR</v>
      </c>
      <c r="AM5995" t="str">
        <f>MIS[[#This Row],[ClientID]]</f>
        <v>JPF1A121</v>
      </c>
    </row>
    <row r="5996" spans="1:39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2.25</v>
      </c>
      <c r="AE5996">
        <f>MIS[[#This Row],[OrderAverageTradedPrice]]*MIS[[#This Row],[OrderQuantity]]</f>
        <v>165</v>
      </c>
      <c r="AF5996">
        <f>MIS[[#This Row],[LTP]]*MIS[[#This Row],[OrderQuantity]]</f>
        <v>168.75</v>
      </c>
      <c r="AG5996">
        <f>IF(MIS[[#This Row],[OrderSide]]="SELL",MIS[[#This Row],[VALUE]]-MIS[[#This Row],[LIVE_VALUE]],MIS[[#This Row],[LIVE_VALUE]]-MIS[[#This Row],[VALUE]])</f>
        <v>-3.75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NIFTY2552226300CE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  <c r="AL5996" t="str">
        <f>MIS[[#This Row],[Broker]]</f>
        <v>AR</v>
      </c>
      <c r="AM5996" t="str">
        <f>MIS[[#This Row],[ClientID]]</f>
        <v>JPF1A122</v>
      </c>
    </row>
    <row r="5997" spans="1:39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2.25</v>
      </c>
      <c r="AE5997">
        <f>MIS[[#This Row],[OrderAverageTradedPrice]]*MIS[[#This Row],[OrderQuantity]]</f>
        <v>330</v>
      </c>
      <c r="AF5997">
        <f>MIS[[#This Row],[LTP]]*MIS[[#This Row],[OrderQuantity]]</f>
        <v>337.5</v>
      </c>
      <c r="AG5997">
        <f>IF(MIS[[#This Row],[OrderSide]]="SELL",MIS[[#This Row],[VALUE]]-MIS[[#This Row],[LIVE_VALUE]],MIS[[#This Row],[LIVE_VALUE]]-MIS[[#This Row],[VALUE]])</f>
        <v>-7.5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NIFTY2552226300CE</v>
      </c>
      <c r="AJ5997" t="str">
        <f>IF(RIGHT(MIS[[#This Row],[Main/Hedge]],4)="MAIN","MAIN","HEDGE")</f>
        <v>HEDGE</v>
      </c>
      <c r="AK5997" t="str" cm="1">
        <f t="array" ref="AK5997">_xlfn._xlws.FILTER(Table4[Column1],ISNUMBER(SEARCH(Table4[Column1],MIS[[#This Row],[OrderUniqueIdentifier]])),"")</f>
        <v>VWAP</v>
      </c>
      <c r="AL5997" t="str">
        <f>MIS[[#This Row],[Broker]]</f>
        <v>AR</v>
      </c>
      <c r="AM5997" t="str">
        <f>MIS[[#This Row],[ClientID]]</f>
        <v>JPF1A184</v>
      </c>
    </row>
    <row r="5998" spans="1:39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2.25</v>
      </c>
      <c r="AE5998">
        <f>MIS[[#This Row],[OrderAverageTradedPrice]]*MIS[[#This Row],[OrderQuantity]]</f>
        <v>660</v>
      </c>
      <c r="AF5998">
        <f>MIS[[#This Row],[LTP]]*MIS[[#This Row],[OrderQuantity]]</f>
        <v>675</v>
      </c>
      <c r="AG5998">
        <f>IF(MIS[[#This Row],[OrderSide]]="SELL",MIS[[#This Row],[VALUE]]-MIS[[#This Row],[LIVE_VALUE]],MIS[[#This Row],[LIVE_VALUE]]-MIS[[#This Row],[VALUE]])</f>
        <v>-15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NIFTY2552226300CE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  <c r="AL5998" t="str">
        <f>MIS[[#This Row],[Broker]]</f>
        <v>AR</v>
      </c>
      <c r="AM5998" t="str">
        <f>MIS[[#This Row],[ClientID]]</f>
        <v>JPF1A187</v>
      </c>
    </row>
    <row r="5999" spans="1:39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2.25</v>
      </c>
      <c r="AE5999">
        <f>MIS[[#This Row],[OrderAverageTradedPrice]]*MIS[[#This Row],[OrderQuantity]]</f>
        <v>165</v>
      </c>
      <c r="AF5999">
        <f>MIS[[#This Row],[LTP]]*MIS[[#This Row],[OrderQuantity]]</f>
        <v>168.75</v>
      </c>
      <c r="AG5999">
        <f>IF(MIS[[#This Row],[OrderSide]]="SELL",MIS[[#This Row],[VALUE]]-MIS[[#This Row],[LIVE_VALUE]],MIS[[#This Row],[LIVE_VALUE]]-MIS[[#This Row],[VALUE]])</f>
        <v>-3.75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NIFTY2552226300CE</v>
      </c>
      <c r="AJ5999" t="str">
        <f>IF(RIGHT(MIS[[#This Row],[Main/Hedge]],4)="MAIN","MAIN","HEDGE")</f>
        <v>HEDGE</v>
      </c>
      <c r="AK5999" t="str" cm="1">
        <f t="array" ref="AK5999">_xlfn._xlws.FILTER(Table4[Column1],ISNUMBER(SEARCH(Table4[Column1],MIS[[#This Row],[OrderUniqueIdentifier]])),"")</f>
        <v>VWAP</v>
      </c>
      <c r="AL5999" t="str">
        <f>MIS[[#This Row],[Broker]]</f>
        <v>AR</v>
      </c>
      <c r="AM5999" t="str">
        <f>MIS[[#This Row],[ClientID]]</f>
        <v>JPF1A188</v>
      </c>
    </row>
    <row r="6000" spans="1:39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2.25</v>
      </c>
      <c r="AE6000">
        <f>MIS[[#This Row],[OrderAverageTradedPrice]]*MIS[[#This Row],[OrderQuantity]]</f>
        <v>990.00000000000011</v>
      </c>
      <c r="AF6000">
        <f>MIS[[#This Row],[LTP]]*MIS[[#This Row],[OrderQuantity]]</f>
        <v>1012.5</v>
      </c>
      <c r="AG6000">
        <f>IF(MIS[[#This Row],[OrderSide]]="SELL",MIS[[#This Row],[VALUE]]-MIS[[#This Row],[LIVE_VALUE]],MIS[[#This Row],[LIVE_VALUE]]-MIS[[#This Row],[VALUE]])</f>
        <v>-22.499999999999886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NIFTY2552226300CE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  <c r="AL6000" t="str">
        <f>MIS[[#This Row],[Broker]]</f>
        <v>AR</v>
      </c>
      <c r="AM6000" t="str">
        <f>MIS[[#This Row],[ClientID]]</f>
        <v>JPF1A195</v>
      </c>
    </row>
    <row r="6001" spans="1:39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2.25</v>
      </c>
      <c r="AE6001">
        <f>MIS[[#This Row],[OrderAverageTradedPrice]]*MIS[[#This Row],[OrderQuantity]]</f>
        <v>330</v>
      </c>
      <c r="AF6001">
        <f>MIS[[#This Row],[LTP]]*MIS[[#This Row],[OrderQuantity]]</f>
        <v>337.5</v>
      </c>
      <c r="AG6001">
        <f>IF(MIS[[#This Row],[OrderSide]]="SELL",MIS[[#This Row],[VALUE]]-MIS[[#This Row],[LIVE_VALUE]],MIS[[#This Row],[LIVE_VALUE]]-MIS[[#This Row],[VALUE]])</f>
        <v>-7.5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NIFTY2552226300CE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  <c r="AL6001" t="str">
        <f>MIS[[#This Row],[Broker]]</f>
        <v>AR</v>
      </c>
      <c r="AM6001" t="str">
        <f>MIS[[#This Row],[ClientID]]</f>
        <v>JPF1A200</v>
      </c>
    </row>
    <row r="6002" spans="1:39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2.25</v>
      </c>
      <c r="AE6002">
        <f>MIS[[#This Row],[OrderAverageTradedPrice]]*MIS[[#This Row],[OrderQuantity]]</f>
        <v>165</v>
      </c>
      <c r="AF6002">
        <f>MIS[[#This Row],[LTP]]*MIS[[#This Row],[OrderQuantity]]</f>
        <v>168.75</v>
      </c>
      <c r="AG6002">
        <f>IF(MIS[[#This Row],[OrderSide]]="SELL",MIS[[#This Row],[VALUE]]-MIS[[#This Row],[LIVE_VALUE]],MIS[[#This Row],[LIVE_VALUE]]-MIS[[#This Row],[VALUE]])</f>
        <v>-3.75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NIFTY2552226300CE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  <c r="AL6002" t="str">
        <f>MIS[[#This Row],[Broker]]</f>
        <v>AR</v>
      </c>
      <c r="AM6002" t="str">
        <f>MIS[[#This Row],[ClientID]]</f>
        <v>JPF1A206</v>
      </c>
    </row>
    <row r="6003" spans="1:39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2.25</v>
      </c>
      <c r="AE6003">
        <f>MIS[[#This Row],[OrderAverageTradedPrice]]*MIS[[#This Row],[OrderQuantity]]</f>
        <v>3960.0000000000005</v>
      </c>
      <c r="AF6003">
        <f>MIS[[#This Row],[LTP]]*MIS[[#This Row],[OrderQuantity]]</f>
        <v>4050</v>
      </c>
      <c r="AG6003">
        <f>IF(MIS[[#This Row],[OrderSide]]="SELL",MIS[[#This Row],[VALUE]]-MIS[[#This Row],[LIVE_VALUE]],MIS[[#This Row],[LIVE_VALUE]]-MIS[[#This Row],[VALUE]])</f>
        <v>-89.999999999999545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NIFTY2552226300CE</v>
      </c>
      <c r="AJ6003" t="str">
        <f>IF(RIGHT(MIS[[#This Row],[Main/Hedge]],4)="MAIN","MAIN","HEDGE")</f>
        <v>HEDGE</v>
      </c>
      <c r="AK6003" t="str" cm="1">
        <f t="array" ref="AK6003">_xlfn._xlws.FILTER(Table4[Column1],ISNUMBER(SEARCH(Table4[Column1],MIS[[#This Row],[OrderUniqueIdentifier]])),"")</f>
        <v>VWAP</v>
      </c>
      <c r="AL6003" t="str">
        <f>MIS[[#This Row],[Broker]]</f>
        <v>AR</v>
      </c>
      <c r="AM6003" t="str">
        <f>MIS[[#This Row],[ClientID]]</f>
        <v>JPF1A207</v>
      </c>
    </row>
    <row r="6004" spans="1:39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2.25</v>
      </c>
      <c r="AE6004">
        <f>MIS[[#This Row],[OrderAverageTradedPrice]]*MIS[[#This Row],[OrderQuantity]]</f>
        <v>165</v>
      </c>
      <c r="AF6004">
        <f>MIS[[#This Row],[LTP]]*MIS[[#This Row],[OrderQuantity]]</f>
        <v>168.75</v>
      </c>
      <c r="AG6004">
        <f>IF(MIS[[#This Row],[OrderSide]]="SELL",MIS[[#This Row],[VALUE]]-MIS[[#This Row],[LIVE_VALUE]],MIS[[#This Row],[LIVE_VALUE]]-MIS[[#This Row],[VALUE]])</f>
        <v>-3.75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NIFTY2552226300CE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  <c r="AL6004" t="str">
        <f>MIS[[#This Row],[Broker]]</f>
        <v>AR</v>
      </c>
      <c r="AM6004" t="str">
        <f>MIS[[#This Row],[ClientID]]</f>
        <v>JPF1A208</v>
      </c>
    </row>
    <row r="6005" spans="1:39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2.25</v>
      </c>
      <c r="AE6005">
        <f>MIS[[#This Row],[OrderAverageTradedPrice]]*MIS[[#This Row],[OrderQuantity]]</f>
        <v>330</v>
      </c>
      <c r="AF6005">
        <f>MIS[[#This Row],[LTP]]*MIS[[#This Row],[OrderQuantity]]</f>
        <v>337.5</v>
      </c>
      <c r="AG6005">
        <f>IF(MIS[[#This Row],[OrderSide]]="SELL",MIS[[#This Row],[VALUE]]-MIS[[#This Row],[LIVE_VALUE]],MIS[[#This Row],[LIVE_VALUE]]-MIS[[#This Row],[VALUE]])</f>
        <v>-7.5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NIFTY2552226300CE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  <c r="AL6005" t="str">
        <f>MIS[[#This Row],[Broker]]</f>
        <v>AR</v>
      </c>
      <c r="AM6005" t="str">
        <f>MIS[[#This Row],[ClientID]]</f>
        <v>JPF1A222</v>
      </c>
    </row>
    <row r="6006" spans="1:39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2.25</v>
      </c>
      <c r="AE6006">
        <f>MIS[[#This Row],[OrderAverageTradedPrice]]*MIS[[#This Row],[OrderQuantity]]</f>
        <v>660</v>
      </c>
      <c r="AF6006">
        <f>MIS[[#This Row],[LTP]]*MIS[[#This Row],[OrderQuantity]]</f>
        <v>675</v>
      </c>
      <c r="AG6006">
        <f>IF(MIS[[#This Row],[OrderSide]]="SELL",MIS[[#This Row],[VALUE]]-MIS[[#This Row],[LIVE_VALUE]],MIS[[#This Row],[LIVE_VALUE]]-MIS[[#This Row],[VALUE]])</f>
        <v>-15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NIFTY2552226300CE</v>
      </c>
      <c r="AJ6006" t="str">
        <f>IF(RIGHT(MIS[[#This Row],[Main/Hedge]],4)="MAIN","MAIN","HEDGE")</f>
        <v>HEDGE</v>
      </c>
      <c r="AK6006" t="str" cm="1">
        <f t="array" ref="AK6006">_xlfn._xlws.FILTER(Table4[Column1],ISNUMBER(SEARCH(Table4[Column1],MIS[[#This Row],[OrderUniqueIdentifier]])),"")</f>
        <v>VWAP</v>
      </c>
      <c r="AL6006" t="str">
        <f>MIS[[#This Row],[Broker]]</f>
        <v>AR</v>
      </c>
      <c r="AM6006" t="str">
        <f>MIS[[#This Row],[ClientID]]</f>
        <v>JPF1A229</v>
      </c>
    </row>
    <row r="6007" spans="1:39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2.25</v>
      </c>
      <c r="AE6007">
        <f>MIS[[#This Row],[OrderAverageTradedPrice]]*MIS[[#This Row],[OrderQuantity]]</f>
        <v>330</v>
      </c>
      <c r="AF6007">
        <f>MIS[[#This Row],[LTP]]*MIS[[#This Row],[OrderQuantity]]</f>
        <v>337.5</v>
      </c>
      <c r="AG6007">
        <f>IF(MIS[[#This Row],[OrderSide]]="SELL",MIS[[#This Row],[VALUE]]-MIS[[#This Row],[LIVE_VALUE]],MIS[[#This Row],[LIVE_VALUE]]-MIS[[#This Row],[VALUE]])</f>
        <v>-7.5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NIFTY2552226300CE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  <c r="AL6007" t="str">
        <f>MIS[[#This Row],[Broker]]</f>
        <v>AR</v>
      </c>
      <c r="AM6007" t="str">
        <f>MIS[[#This Row],[ClientID]]</f>
        <v>JPF1D107</v>
      </c>
    </row>
    <row r="6008" spans="1:39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2.25</v>
      </c>
      <c r="AE6008">
        <f>MIS[[#This Row],[OrderAverageTradedPrice]]*MIS[[#This Row],[OrderQuantity]]</f>
        <v>330</v>
      </c>
      <c r="AF6008">
        <f>MIS[[#This Row],[LTP]]*MIS[[#This Row],[OrderQuantity]]</f>
        <v>337.5</v>
      </c>
      <c r="AG6008">
        <f>IF(MIS[[#This Row],[OrderSide]]="SELL",MIS[[#This Row],[VALUE]]-MIS[[#This Row],[LIVE_VALUE]],MIS[[#This Row],[LIVE_VALUE]]-MIS[[#This Row],[VALUE]])</f>
        <v>-7.5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NIFTY2552226300CE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  <c r="AL6008" t="str">
        <f>MIS[[#This Row],[Broker]]</f>
        <v>AR</v>
      </c>
      <c r="AM6008" t="str">
        <f>MIS[[#This Row],[ClientID]]</f>
        <v>JPF1D162</v>
      </c>
    </row>
    <row r="6009" spans="1:39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2.25</v>
      </c>
      <c r="AE6009">
        <f>MIS[[#This Row],[OrderAverageTradedPrice]]*MIS[[#This Row],[OrderQuantity]]</f>
        <v>330</v>
      </c>
      <c r="AF6009">
        <f>MIS[[#This Row],[LTP]]*MIS[[#This Row],[OrderQuantity]]</f>
        <v>337.5</v>
      </c>
      <c r="AG6009">
        <f>IF(MIS[[#This Row],[OrderSide]]="SELL",MIS[[#This Row],[VALUE]]-MIS[[#This Row],[LIVE_VALUE]],MIS[[#This Row],[LIVE_VALUE]]-MIS[[#This Row],[VALUE]])</f>
        <v>-7.5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NIFTY2552226300CE</v>
      </c>
      <c r="AJ6009" t="str">
        <f>IF(RIGHT(MIS[[#This Row],[Main/Hedge]],4)="MAIN","MAIN","HEDGE")</f>
        <v>HEDGE</v>
      </c>
      <c r="AK6009" t="str" cm="1">
        <f t="array" ref="AK6009">_xlfn._xlws.FILTER(Table4[Column1],ISNUMBER(SEARCH(Table4[Column1],MIS[[#This Row],[OrderUniqueIdentifier]])),"")</f>
        <v>VWAP</v>
      </c>
      <c r="AL6009" t="str">
        <f>MIS[[#This Row],[Broker]]</f>
        <v>AR</v>
      </c>
      <c r="AM6009" t="str">
        <f>MIS[[#This Row],[ClientID]]</f>
        <v>JPF1G102</v>
      </c>
    </row>
    <row r="6010" spans="1:39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2.25</v>
      </c>
      <c r="AE6010">
        <f>MIS[[#This Row],[OrderAverageTradedPrice]]*MIS[[#This Row],[OrderQuantity]]</f>
        <v>165</v>
      </c>
      <c r="AF6010">
        <f>MIS[[#This Row],[LTP]]*MIS[[#This Row],[OrderQuantity]]</f>
        <v>168.75</v>
      </c>
      <c r="AG6010">
        <f>IF(MIS[[#This Row],[OrderSide]]="SELL",MIS[[#This Row],[VALUE]]-MIS[[#This Row],[LIVE_VALUE]],MIS[[#This Row],[LIVE_VALUE]]-MIS[[#This Row],[VALUE]])</f>
        <v>-3.75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NIFTY2552226300CE</v>
      </c>
      <c r="AJ6010" t="str">
        <f>IF(RIGHT(MIS[[#This Row],[Main/Hedge]],4)="MAIN","MAIN","HEDGE")</f>
        <v>HEDGE</v>
      </c>
      <c r="AK6010" t="str" cm="1">
        <f t="array" ref="AK6010">_xlfn._xlws.FILTER(Table4[Column1],ISNUMBER(SEARCH(Table4[Column1],MIS[[#This Row],[OrderUniqueIdentifier]])),"")</f>
        <v>VWAP</v>
      </c>
      <c r="AL6010" t="str">
        <f>MIS[[#This Row],[Broker]]</f>
        <v>AR</v>
      </c>
      <c r="AM6010" t="str">
        <f>MIS[[#This Row],[ClientID]]</f>
        <v>JPF1G157</v>
      </c>
    </row>
    <row r="6011" spans="1:39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2.25</v>
      </c>
      <c r="AE6011">
        <f>MIS[[#This Row],[OrderAverageTradedPrice]]*MIS[[#This Row],[OrderQuantity]]</f>
        <v>330</v>
      </c>
      <c r="AF6011">
        <f>MIS[[#This Row],[LTP]]*MIS[[#This Row],[OrderQuantity]]</f>
        <v>337.5</v>
      </c>
      <c r="AG6011">
        <f>IF(MIS[[#This Row],[OrderSide]]="SELL",MIS[[#This Row],[VALUE]]-MIS[[#This Row],[LIVE_VALUE]],MIS[[#This Row],[LIVE_VALUE]]-MIS[[#This Row],[VALUE]])</f>
        <v>-7.5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  <c r="AL6011" t="str">
        <f>MIS[[#This Row],[Broker]]</f>
        <v>AR</v>
      </c>
      <c r="AM6011" t="str">
        <f>MIS[[#This Row],[ClientID]]</f>
        <v>JPF1G159</v>
      </c>
    </row>
    <row r="6012" spans="1:39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2.25</v>
      </c>
      <c r="AE6012">
        <f>MIS[[#This Row],[OrderAverageTradedPrice]]*MIS[[#This Row],[OrderQuantity]]</f>
        <v>165</v>
      </c>
      <c r="AF6012">
        <f>MIS[[#This Row],[LTP]]*MIS[[#This Row],[OrderQuantity]]</f>
        <v>168.75</v>
      </c>
      <c r="AG6012">
        <f>IF(MIS[[#This Row],[OrderSide]]="SELL",MIS[[#This Row],[VALUE]]-MIS[[#This Row],[LIVE_VALUE]],MIS[[#This Row],[LIVE_VALUE]]-MIS[[#This Row],[VALUE]])</f>
        <v>-3.75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NIFTY2552226300CE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  <c r="AL6012" t="str">
        <f>MIS[[#This Row],[Broker]]</f>
        <v>AR</v>
      </c>
      <c r="AM6012" t="str">
        <f>MIS[[#This Row],[ClientID]]</f>
        <v>JPF1K163</v>
      </c>
    </row>
    <row r="6013" spans="1:39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2.25</v>
      </c>
      <c r="AE6013">
        <f>MIS[[#This Row],[OrderAverageTradedPrice]]*MIS[[#This Row],[OrderQuantity]]</f>
        <v>330</v>
      </c>
      <c r="AF6013">
        <f>MIS[[#This Row],[LTP]]*MIS[[#This Row],[OrderQuantity]]</f>
        <v>337.5</v>
      </c>
      <c r="AG6013">
        <f>IF(MIS[[#This Row],[OrderSide]]="SELL",MIS[[#This Row],[VALUE]]-MIS[[#This Row],[LIVE_VALUE]],MIS[[#This Row],[LIVE_VALUE]]-MIS[[#This Row],[VALUE]])</f>
        <v>-7.5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NIFTY2552226300CE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  <c r="AL6013" t="str">
        <f>MIS[[#This Row],[Broker]]</f>
        <v>AR</v>
      </c>
      <c r="AM6013" t="str">
        <f>MIS[[#This Row],[ClientID]]</f>
        <v>JPF1M118</v>
      </c>
    </row>
    <row r="6014" spans="1:39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2.25</v>
      </c>
      <c r="AE6014">
        <f>MIS[[#This Row],[OrderAverageTradedPrice]]*MIS[[#This Row],[OrderQuantity]]</f>
        <v>165</v>
      </c>
      <c r="AF6014">
        <f>MIS[[#This Row],[LTP]]*MIS[[#This Row],[OrderQuantity]]</f>
        <v>168.75</v>
      </c>
      <c r="AG6014">
        <f>IF(MIS[[#This Row],[OrderSide]]="SELL",MIS[[#This Row],[VALUE]]-MIS[[#This Row],[LIVE_VALUE]],MIS[[#This Row],[LIVE_VALUE]]-MIS[[#This Row],[VALUE]])</f>
        <v>-3.75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NIFTY2552226300CE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  <c r="AL6014" t="str">
        <f>MIS[[#This Row],[Broker]]</f>
        <v>AR</v>
      </c>
      <c r="AM6014" t="str">
        <f>MIS[[#This Row],[ClientID]]</f>
        <v>JPF1M170</v>
      </c>
    </row>
    <row r="6015" spans="1:39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2.25</v>
      </c>
      <c r="AE6015">
        <f>MIS[[#This Row],[OrderAverageTradedPrice]]*MIS[[#This Row],[OrderQuantity]]</f>
        <v>330</v>
      </c>
      <c r="AF6015">
        <f>MIS[[#This Row],[LTP]]*MIS[[#This Row],[OrderQuantity]]</f>
        <v>337.5</v>
      </c>
      <c r="AG6015">
        <f>IF(MIS[[#This Row],[OrderSide]]="SELL",MIS[[#This Row],[VALUE]]-MIS[[#This Row],[LIVE_VALUE]],MIS[[#This Row],[LIVE_VALUE]]-MIS[[#This Row],[VALUE]])</f>
        <v>-7.5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NIFTY2552226300CE</v>
      </c>
      <c r="AJ6015" t="str">
        <f>IF(RIGHT(MIS[[#This Row],[Main/Hedge]],4)="MAIN","MAIN","HEDGE")</f>
        <v>HEDGE</v>
      </c>
      <c r="AK6015" t="str" cm="1">
        <f t="array" ref="AK6015">_xlfn._xlws.FILTER(Table4[Column1],ISNUMBER(SEARCH(Table4[Column1],MIS[[#This Row],[OrderUniqueIdentifier]])),"")</f>
        <v>VWAP</v>
      </c>
      <c r="AL6015" t="str">
        <f>MIS[[#This Row],[Broker]]</f>
        <v>AR</v>
      </c>
      <c r="AM6015" t="str">
        <f>MIS[[#This Row],[ClientID]]</f>
        <v>JPF1M174</v>
      </c>
    </row>
    <row r="6016" spans="1:39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2.25</v>
      </c>
      <c r="AE6016">
        <f>MIS[[#This Row],[OrderAverageTradedPrice]]*MIS[[#This Row],[OrderQuantity]]</f>
        <v>1155</v>
      </c>
      <c r="AF6016">
        <f>MIS[[#This Row],[LTP]]*MIS[[#This Row],[OrderQuantity]]</f>
        <v>1181.25</v>
      </c>
      <c r="AG6016">
        <f>IF(MIS[[#This Row],[OrderSide]]="SELL",MIS[[#This Row],[VALUE]]-MIS[[#This Row],[LIVE_VALUE]],MIS[[#This Row],[LIVE_VALUE]]-MIS[[#This Row],[VALUE]])</f>
        <v>-26.25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  <c r="AL6016" t="str">
        <f>MIS[[#This Row],[Broker]]</f>
        <v>AR</v>
      </c>
      <c r="AM6016" t="str">
        <f>MIS[[#This Row],[ClientID]]</f>
        <v>JPF1M176</v>
      </c>
    </row>
    <row r="6017" spans="1:39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2.25</v>
      </c>
      <c r="AE6017">
        <f>MIS[[#This Row],[OrderAverageTradedPrice]]*MIS[[#This Row],[OrderQuantity]]</f>
        <v>990.00000000000011</v>
      </c>
      <c r="AF6017">
        <f>MIS[[#This Row],[LTP]]*MIS[[#This Row],[OrderQuantity]]</f>
        <v>1012.5</v>
      </c>
      <c r="AG6017">
        <f>IF(MIS[[#This Row],[OrderSide]]="SELL",MIS[[#This Row],[VALUE]]-MIS[[#This Row],[LIVE_VALUE]],MIS[[#This Row],[LIVE_VALUE]]-MIS[[#This Row],[VALUE]])</f>
        <v>-22.499999999999886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NIFTY2552226300CE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  <c r="AL6017" t="str">
        <f>MIS[[#This Row],[Broker]]</f>
        <v>AR</v>
      </c>
      <c r="AM6017" t="str">
        <f>MIS[[#This Row],[ClientID]]</f>
        <v>JPF1N112</v>
      </c>
    </row>
    <row r="6018" spans="1:39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2.25</v>
      </c>
      <c r="AE6018">
        <f>MIS[[#This Row],[OrderAverageTradedPrice]]*MIS[[#This Row],[OrderQuantity]]</f>
        <v>990.00000000000011</v>
      </c>
      <c r="AF6018">
        <f>MIS[[#This Row],[LTP]]*MIS[[#This Row],[OrderQuantity]]</f>
        <v>1012.5</v>
      </c>
      <c r="AG6018">
        <f>IF(MIS[[#This Row],[OrderSide]]="SELL",MIS[[#This Row],[VALUE]]-MIS[[#This Row],[LIVE_VALUE]],MIS[[#This Row],[LIVE_VALUE]]-MIS[[#This Row],[VALUE]])</f>
        <v>-22.499999999999886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NIFTY2552226300CE</v>
      </c>
      <c r="AJ6018" t="str">
        <f>IF(RIGHT(MIS[[#This Row],[Main/Hedge]],4)="MAIN","MAIN","HEDGE")</f>
        <v>HEDGE</v>
      </c>
      <c r="AK6018" t="str" cm="1">
        <f t="array" ref="AK6018">_xlfn._xlws.FILTER(Table4[Column1],ISNUMBER(SEARCH(Table4[Column1],MIS[[#This Row],[OrderUniqueIdentifier]])),"")</f>
        <v>VWAP</v>
      </c>
      <c r="AL6018" t="str">
        <f>MIS[[#This Row],[Broker]]</f>
        <v>AR</v>
      </c>
      <c r="AM6018" t="str">
        <f>MIS[[#This Row],[ClientID]]</f>
        <v>JPF1N117</v>
      </c>
    </row>
    <row r="6019" spans="1:39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2.25</v>
      </c>
      <c r="AE6019">
        <f>MIS[[#This Row],[OrderAverageTradedPrice]]*MIS[[#This Row],[OrderQuantity]]</f>
        <v>165</v>
      </c>
      <c r="AF6019">
        <f>MIS[[#This Row],[LTP]]*MIS[[#This Row],[OrderQuantity]]</f>
        <v>168.75</v>
      </c>
      <c r="AG6019">
        <f>IF(MIS[[#This Row],[OrderSide]]="SELL",MIS[[#This Row],[VALUE]]-MIS[[#This Row],[LIVE_VALUE]],MIS[[#This Row],[LIVE_VALUE]]-MIS[[#This Row],[VALUE]])</f>
        <v>-3.75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  <c r="AL6019" t="str">
        <f>MIS[[#This Row],[Broker]]</f>
        <v>AR</v>
      </c>
      <c r="AM6019" t="str">
        <f>MIS[[#This Row],[ClientID]]</f>
        <v>JPF1N167</v>
      </c>
    </row>
    <row r="6020" spans="1:39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2.25</v>
      </c>
      <c r="AE6020">
        <f>MIS[[#This Row],[OrderAverageTradedPrice]]*MIS[[#This Row],[OrderQuantity]]</f>
        <v>2640</v>
      </c>
      <c r="AF6020">
        <f>MIS[[#This Row],[LTP]]*MIS[[#This Row],[OrderQuantity]]</f>
        <v>2700</v>
      </c>
      <c r="AG6020">
        <f>IF(MIS[[#This Row],[OrderSide]]="SELL",MIS[[#This Row],[VALUE]]-MIS[[#This Row],[LIVE_VALUE]],MIS[[#This Row],[LIVE_VALUE]]-MIS[[#This Row],[VALUE]])</f>
        <v>-60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NIFTY2552226300CE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  <c r="AL6020" t="str">
        <f>MIS[[#This Row],[Broker]]</f>
        <v>AR</v>
      </c>
      <c r="AM6020" t="str">
        <f>MIS[[#This Row],[ClientID]]</f>
        <v>JPF1N172</v>
      </c>
    </row>
    <row r="6021" spans="1:39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2.25</v>
      </c>
      <c r="AE6021">
        <f>MIS[[#This Row],[OrderAverageTradedPrice]]*MIS[[#This Row],[OrderQuantity]]</f>
        <v>165</v>
      </c>
      <c r="AF6021">
        <f>MIS[[#This Row],[LTP]]*MIS[[#This Row],[OrderQuantity]]</f>
        <v>168.75</v>
      </c>
      <c r="AG6021">
        <f>IF(MIS[[#This Row],[OrderSide]]="SELL",MIS[[#This Row],[VALUE]]-MIS[[#This Row],[LIVE_VALUE]],MIS[[#This Row],[LIVE_VALUE]]-MIS[[#This Row],[VALUE]])</f>
        <v>-3.75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1" t="str">
        <f>MIS[[#This Row],[TRADING SYMBOL]]</f>
        <v>NIFTY2552226300CE</v>
      </c>
      <c r="AJ6021" t="str">
        <f>IF(RIGHT(MIS[[#This Row],[Main/Hedge]],4)="MAIN","MAIN","HEDGE")</f>
        <v>HEDGE</v>
      </c>
      <c r="AK6021" t="str" cm="1">
        <f t="array" ref="AK6021">_xlfn._xlws.FILTER(Table4[Column1],ISNUMBER(SEARCH(Table4[Column1],MIS[[#This Row],[OrderUniqueIdentifier]])),"")</f>
        <v>VWAP</v>
      </c>
      <c r="AL6021" t="str">
        <f>MIS[[#This Row],[Broker]]</f>
        <v>AR</v>
      </c>
      <c r="AM6021" t="str">
        <f>MIS[[#This Row],[ClientID]]</f>
        <v>JPF1O151</v>
      </c>
    </row>
    <row r="6022" spans="1:39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2.25</v>
      </c>
      <c r="AE6022">
        <f>MIS[[#This Row],[OrderAverageTradedPrice]]*MIS[[#This Row],[OrderQuantity]]</f>
        <v>330</v>
      </c>
      <c r="AF6022">
        <f>MIS[[#This Row],[LTP]]*MIS[[#This Row],[OrderQuantity]]</f>
        <v>337.5</v>
      </c>
      <c r="AG6022">
        <f>IF(MIS[[#This Row],[OrderSide]]="SELL",MIS[[#This Row],[VALUE]]-MIS[[#This Row],[LIVE_VALUE]],MIS[[#This Row],[LIVE_VALUE]]-MIS[[#This Row],[VALUE]])</f>
        <v>-7.5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2" t="str">
        <f>MIS[[#This Row],[TRADING SYMBOL]]</f>
        <v>NIFTY2552226300CE</v>
      </c>
      <c r="AJ6022" t="str">
        <f>IF(RIGHT(MIS[[#This Row],[Main/Hedge]],4)="MAIN","MAIN","HEDGE")</f>
        <v>HEDGE</v>
      </c>
      <c r="AK6022" t="str" cm="1">
        <f t="array" ref="AK6022">_xlfn._xlws.FILTER(Table4[Column1],ISNUMBER(SEARCH(Table4[Column1],MIS[[#This Row],[OrderUniqueIdentifier]])),"")</f>
        <v>VWAP</v>
      </c>
      <c r="AL6022" t="str">
        <f>MIS[[#This Row],[Broker]]</f>
        <v>AR</v>
      </c>
      <c r="AM6022" t="str">
        <f>MIS[[#This Row],[ClientID]]</f>
        <v>JPF1P111</v>
      </c>
    </row>
    <row r="6023" spans="1:39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2.25</v>
      </c>
      <c r="AE6023">
        <f>MIS[[#This Row],[OrderAverageTradedPrice]]*MIS[[#This Row],[OrderQuantity]]</f>
        <v>165</v>
      </c>
      <c r="AF6023">
        <f>MIS[[#This Row],[LTP]]*MIS[[#This Row],[OrderQuantity]]</f>
        <v>168.75</v>
      </c>
      <c r="AG6023">
        <f>IF(MIS[[#This Row],[OrderSide]]="SELL",MIS[[#This Row],[VALUE]]-MIS[[#This Row],[LIVE_VALUE]],MIS[[#This Row],[LIVE_VALUE]]-MIS[[#This Row],[VALUE]])</f>
        <v>-3.75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3" t="str">
        <f>MIS[[#This Row],[TRADING SYMBOL]]</f>
        <v>NIFTY2552226300CE</v>
      </c>
      <c r="AJ6023" t="str">
        <f>IF(RIGHT(MIS[[#This Row],[Main/Hedge]],4)="MAIN","MAIN","HEDGE")</f>
        <v>HEDGE</v>
      </c>
      <c r="AK6023" t="str" cm="1">
        <f t="array" ref="AK6023">_xlfn._xlws.FILTER(Table4[Column1],ISNUMBER(SEARCH(Table4[Column1],MIS[[#This Row],[OrderUniqueIdentifier]])),"")</f>
        <v>VWAP</v>
      </c>
      <c r="AL6023" t="str">
        <f>MIS[[#This Row],[Broker]]</f>
        <v>AR</v>
      </c>
      <c r="AM6023" t="str">
        <f>MIS[[#This Row],[ClientID]]</f>
        <v>JPF1P112</v>
      </c>
    </row>
    <row r="6024" spans="1:39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2.25</v>
      </c>
      <c r="AE6024">
        <f>MIS[[#This Row],[OrderAverageTradedPrice]]*MIS[[#This Row],[OrderQuantity]]</f>
        <v>990.00000000000011</v>
      </c>
      <c r="AF6024">
        <f>MIS[[#This Row],[LTP]]*MIS[[#This Row],[OrderQuantity]]</f>
        <v>1012.5</v>
      </c>
      <c r="AG6024">
        <f>IF(MIS[[#This Row],[OrderSide]]="SELL",MIS[[#This Row],[VALUE]]-MIS[[#This Row],[LIVE_VALUE]],MIS[[#This Row],[LIVE_VALUE]]-MIS[[#This Row],[VALUE]])</f>
        <v>-22.499999999999886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4" t="str">
        <f>MIS[[#This Row],[TRADING SYMBOL]]</f>
        <v>NIFTY2552226300CE</v>
      </c>
      <c r="AJ6024" t="str">
        <f>IF(RIGHT(MIS[[#This Row],[Main/Hedge]],4)="MAIN","MAIN","HEDGE")</f>
        <v>HEDGE</v>
      </c>
      <c r="AK6024" t="str" cm="1">
        <f t="array" ref="AK6024">_xlfn._xlws.FILTER(Table4[Column1],ISNUMBER(SEARCH(Table4[Column1],MIS[[#This Row],[OrderUniqueIdentifier]])),"")</f>
        <v>VWAP</v>
      </c>
      <c r="AL6024" t="str">
        <f>MIS[[#This Row],[Broker]]</f>
        <v>AR</v>
      </c>
      <c r="AM6024" t="str">
        <f>MIS[[#This Row],[ClientID]]</f>
        <v>JPF1P164</v>
      </c>
    </row>
    <row r="6025" spans="1:39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2.25</v>
      </c>
      <c r="AE6025">
        <f>MIS[[#This Row],[OrderAverageTradedPrice]]*MIS[[#This Row],[OrderQuantity]]</f>
        <v>660</v>
      </c>
      <c r="AF6025">
        <f>MIS[[#This Row],[LTP]]*MIS[[#This Row],[OrderQuantity]]</f>
        <v>675</v>
      </c>
      <c r="AG6025">
        <f>IF(MIS[[#This Row],[OrderSide]]="SELL",MIS[[#This Row],[VALUE]]-MIS[[#This Row],[LIVE_VALUE]],MIS[[#This Row],[LIVE_VALUE]]-MIS[[#This Row],[VALUE]])</f>
        <v>-15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5" t="str">
        <f>MIS[[#This Row],[TRADING SYMBOL]]</f>
        <v>NIFTY2552226300CE</v>
      </c>
      <c r="AJ6025" t="str">
        <f>IF(RIGHT(MIS[[#This Row],[Main/Hedge]],4)="MAIN","MAIN","HEDGE")</f>
        <v>HEDGE</v>
      </c>
      <c r="AK6025" t="str" cm="1">
        <f t="array" ref="AK6025">_xlfn._xlws.FILTER(Table4[Column1],ISNUMBER(SEARCH(Table4[Column1],MIS[[#This Row],[OrderUniqueIdentifier]])),"")</f>
        <v>VWAP</v>
      </c>
      <c r="AL6025" t="str">
        <f>MIS[[#This Row],[Broker]]</f>
        <v>AR</v>
      </c>
      <c r="AM6025" t="str">
        <f>MIS[[#This Row],[ClientID]]</f>
        <v>JPF1R123</v>
      </c>
    </row>
    <row r="6026" spans="1:39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2.25</v>
      </c>
      <c r="AE6026">
        <f>MIS[[#This Row],[OrderAverageTradedPrice]]*MIS[[#This Row],[OrderQuantity]]</f>
        <v>165</v>
      </c>
      <c r="AF6026">
        <f>MIS[[#This Row],[LTP]]*MIS[[#This Row],[OrderQuantity]]</f>
        <v>168.75</v>
      </c>
      <c r="AG6026">
        <f>IF(MIS[[#This Row],[OrderSide]]="SELL",MIS[[#This Row],[VALUE]]-MIS[[#This Row],[LIVE_VALUE]],MIS[[#This Row],[LIVE_VALUE]]-MIS[[#This Row],[VALUE]])</f>
        <v>-3.75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6" t="str">
        <f>MIS[[#This Row],[TRADING SYMBOL]]</f>
        <v>NIFTY2552226300CE</v>
      </c>
      <c r="AJ6026" t="str">
        <f>IF(RIGHT(MIS[[#This Row],[Main/Hedge]],4)="MAIN","MAIN","HEDGE")</f>
        <v>HEDGE</v>
      </c>
      <c r="AK6026" t="str" cm="1">
        <f t="array" ref="AK6026">_xlfn._xlws.FILTER(Table4[Column1],ISNUMBER(SEARCH(Table4[Column1],MIS[[#This Row],[OrderUniqueIdentifier]])),"")</f>
        <v>VWAP</v>
      </c>
      <c r="AL6026" t="str">
        <f>MIS[[#This Row],[Broker]]</f>
        <v>AR</v>
      </c>
      <c r="AM6026" t="str">
        <f>MIS[[#This Row],[ClientID]]</f>
        <v>JPF1R134</v>
      </c>
    </row>
    <row r="6027" spans="1:39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2.25</v>
      </c>
      <c r="AE6027">
        <f>MIS[[#This Row],[OrderAverageTradedPrice]]*MIS[[#This Row],[OrderQuantity]]</f>
        <v>495.00000000000006</v>
      </c>
      <c r="AF6027">
        <f>MIS[[#This Row],[LTP]]*MIS[[#This Row],[OrderQuantity]]</f>
        <v>506.25</v>
      </c>
      <c r="AG6027">
        <f>IF(MIS[[#This Row],[OrderSide]]="SELL",MIS[[#This Row],[VALUE]]-MIS[[#This Row],[LIVE_VALUE]],MIS[[#This Row],[LIVE_VALUE]]-MIS[[#This Row],[VALUE]])</f>
        <v>-11.249999999999943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7" t="str">
        <f>MIS[[#This Row],[TRADING SYMBOL]]</f>
        <v>NIFTY2552226300CE</v>
      </c>
      <c r="AJ6027" t="str">
        <f>IF(RIGHT(MIS[[#This Row],[Main/Hedge]],4)="MAIN","MAIN","HEDGE")</f>
        <v>HEDGE</v>
      </c>
      <c r="AK6027" t="str" cm="1">
        <f t="array" ref="AK6027">_xlfn._xlws.FILTER(Table4[Column1],ISNUMBER(SEARCH(Table4[Column1],MIS[[#This Row],[OrderUniqueIdentifier]])),"")</f>
        <v>VWAP</v>
      </c>
      <c r="AL6027" t="str">
        <f>MIS[[#This Row],[Broker]]</f>
        <v>AR</v>
      </c>
      <c r="AM6027" t="str">
        <f>MIS[[#This Row],[ClientID]]</f>
        <v>JPF1R193</v>
      </c>
    </row>
    <row r="6028" spans="1:39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2.25</v>
      </c>
      <c r="AE6028">
        <f>MIS[[#This Row],[OrderAverageTradedPrice]]*MIS[[#This Row],[OrderQuantity]]</f>
        <v>165</v>
      </c>
      <c r="AF6028">
        <f>MIS[[#This Row],[LTP]]*MIS[[#This Row],[OrderQuantity]]</f>
        <v>168.75</v>
      </c>
      <c r="AG6028">
        <f>IF(MIS[[#This Row],[OrderSide]]="SELL",MIS[[#This Row],[VALUE]]-MIS[[#This Row],[LIVE_VALUE]],MIS[[#This Row],[LIVE_VALUE]]-MIS[[#This Row],[VALUE]])</f>
        <v>-3.75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8" t="str">
        <f>MIS[[#This Row],[TRADING SYMBOL]]</f>
        <v>NIFTY2552226300CE</v>
      </c>
      <c r="AJ6028" t="str">
        <f>IF(RIGHT(MIS[[#This Row],[Main/Hedge]],4)="MAIN","MAIN","HEDGE")</f>
        <v>HEDGE</v>
      </c>
      <c r="AK6028" t="str" cm="1">
        <f t="array" ref="AK6028">_xlfn._xlws.FILTER(Table4[Column1],ISNUMBER(SEARCH(Table4[Column1],MIS[[#This Row],[OrderUniqueIdentifier]])),"")</f>
        <v>VWAP</v>
      </c>
      <c r="AL6028" t="str">
        <f>MIS[[#This Row],[Broker]]</f>
        <v>AR</v>
      </c>
      <c r="AM6028" t="str">
        <f>MIS[[#This Row],[ClientID]]</f>
        <v>JPF1R203</v>
      </c>
    </row>
    <row r="6029" spans="1:39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2.25</v>
      </c>
      <c r="AE6029">
        <f>MIS[[#This Row],[OrderAverageTradedPrice]]*MIS[[#This Row],[OrderQuantity]]</f>
        <v>165</v>
      </c>
      <c r="AF6029">
        <f>MIS[[#This Row],[LTP]]*MIS[[#This Row],[OrderQuantity]]</f>
        <v>168.75</v>
      </c>
      <c r="AG6029">
        <f>IF(MIS[[#This Row],[OrderSide]]="SELL",MIS[[#This Row],[VALUE]]-MIS[[#This Row],[LIVE_VALUE]],MIS[[#This Row],[LIVE_VALUE]]-MIS[[#This Row],[VALUE]])</f>
        <v>-3.75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9" t="str">
        <f>MIS[[#This Row],[TRADING SYMBOL]]</f>
        <v>NIFTY2552226300CE</v>
      </c>
      <c r="AJ6029" t="str">
        <f>IF(RIGHT(MIS[[#This Row],[Main/Hedge]],4)="MAIN","MAIN","HEDGE")</f>
        <v>HEDGE</v>
      </c>
      <c r="AK6029" t="str" cm="1">
        <f t="array" ref="AK6029">_xlfn._xlws.FILTER(Table4[Column1],ISNUMBER(SEARCH(Table4[Column1],MIS[[#This Row],[OrderUniqueIdentifier]])),"")</f>
        <v>VWAP</v>
      </c>
      <c r="AL6029" t="str">
        <f>MIS[[#This Row],[Broker]]</f>
        <v>AR</v>
      </c>
      <c r="AM6029" t="str">
        <f>MIS[[#This Row],[ClientID]]</f>
        <v>JPF1S104</v>
      </c>
    </row>
    <row r="6030" spans="1:39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2.25</v>
      </c>
      <c r="AE6030">
        <f>MIS[[#This Row],[OrderAverageTradedPrice]]*MIS[[#This Row],[OrderQuantity]]</f>
        <v>165</v>
      </c>
      <c r="AF6030">
        <f>MIS[[#This Row],[LTP]]*MIS[[#This Row],[OrderQuantity]]</f>
        <v>168.75</v>
      </c>
      <c r="AG6030">
        <f>IF(MIS[[#This Row],[OrderSide]]="SELL",MIS[[#This Row],[VALUE]]-MIS[[#This Row],[LIVE_VALUE]],MIS[[#This Row],[LIVE_VALUE]]-MIS[[#This Row],[VALUE]])</f>
        <v>-3.75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0" t="str">
        <f>MIS[[#This Row],[TRADING SYMBOL]]</f>
        <v>NIFTY2552226300CE</v>
      </c>
      <c r="AJ6030" t="str">
        <f>IF(RIGHT(MIS[[#This Row],[Main/Hedge]],4)="MAIN","MAIN","HEDGE")</f>
        <v>HEDGE</v>
      </c>
      <c r="AK6030" t="str" cm="1">
        <f t="array" ref="AK6030">_xlfn._xlws.FILTER(Table4[Column1],ISNUMBER(SEARCH(Table4[Column1],MIS[[#This Row],[OrderUniqueIdentifier]])),"")</f>
        <v>VWAP</v>
      </c>
      <c r="AL6030" t="str">
        <f>MIS[[#This Row],[Broker]]</f>
        <v>AR</v>
      </c>
      <c r="AM6030" t="str">
        <f>MIS[[#This Row],[ClientID]]</f>
        <v>JPF1S131</v>
      </c>
    </row>
    <row r="6031" spans="1:39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2.25</v>
      </c>
      <c r="AE6031">
        <f>MIS[[#This Row],[OrderAverageTradedPrice]]*MIS[[#This Row],[OrderQuantity]]</f>
        <v>330</v>
      </c>
      <c r="AF6031">
        <f>MIS[[#This Row],[LTP]]*MIS[[#This Row],[OrderQuantity]]</f>
        <v>337.5</v>
      </c>
      <c r="AG6031">
        <f>IF(MIS[[#This Row],[OrderSide]]="SELL",MIS[[#This Row],[VALUE]]-MIS[[#This Row],[LIVE_VALUE]],MIS[[#This Row],[LIVE_VALUE]]-MIS[[#This Row],[VALUE]])</f>
        <v>-7.5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1" t="str">
        <f>MIS[[#This Row],[TRADING SYMBOL]]</f>
        <v>NIFTY2552226300CE</v>
      </c>
      <c r="AJ6031" t="str">
        <f>IF(RIGHT(MIS[[#This Row],[Main/Hedge]],4)="MAIN","MAIN","HEDGE")</f>
        <v>HEDGE</v>
      </c>
      <c r="AK6031" t="str" cm="1">
        <f t="array" ref="AK6031">_xlfn._xlws.FILTER(Table4[Column1],ISNUMBER(SEARCH(Table4[Column1],MIS[[#This Row],[OrderUniqueIdentifier]])),"")</f>
        <v>VWAP</v>
      </c>
      <c r="AL6031" t="str">
        <f>MIS[[#This Row],[Broker]]</f>
        <v>AR</v>
      </c>
      <c r="AM6031" t="str">
        <f>MIS[[#This Row],[ClientID]]</f>
        <v>JPF1S138</v>
      </c>
    </row>
    <row r="6032" spans="1:39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2.25</v>
      </c>
      <c r="AE6032">
        <f>MIS[[#This Row],[OrderAverageTradedPrice]]*MIS[[#This Row],[OrderQuantity]]</f>
        <v>165</v>
      </c>
      <c r="AF6032">
        <f>MIS[[#This Row],[LTP]]*MIS[[#This Row],[OrderQuantity]]</f>
        <v>168.75</v>
      </c>
      <c r="AG6032">
        <f>IF(MIS[[#This Row],[OrderSide]]="SELL",MIS[[#This Row],[VALUE]]-MIS[[#This Row],[LIVE_VALUE]],MIS[[#This Row],[LIVE_VALUE]]-MIS[[#This Row],[VALUE]])</f>
        <v>-3.75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2" t="str">
        <f>MIS[[#This Row],[TRADING SYMBOL]]</f>
        <v>NIFTY2552226300CE</v>
      </c>
      <c r="AJ6032" t="str">
        <f>IF(RIGHT(MIS[[#This Row],[Main/Hedge]],4)="MAIN","MAIN","HEDGE")</f>
        <v>HEDGE</v>
      </c>
      <c r="AK6032" t="str" cm="1">
        <f t="array" ref="AK6032">_xlfn._xlws.FILTER(Table4[Column1],ISNUMBER(SEARCH(Table4[Column1],MIS[[#This Row],[OrderUniqueIdentifier]])),"")</f>
        <v>VWAP</v>
      </c>
      <c r="AL6032" t="str">
        <f>MIS[[#This Row],[Broker]]</f>
        <v>AR</v>
      </c>
      <c r="AM6032" t="str">
        <f>MIS[[#This Row],[ClientID]]</f>
        <v>JPF1S210</v>
      </c>
    </row>
    <row r="6033" spans="1:39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2.25</v>
      </c>
      <c r="AE6033">
        <f>MIS[[#This Row],[OrderAverageTradedPrice]]*MIS[[#This Row],[OrderQuantity]]</f>
        <v>165</v>
      </c>
      <c r="AF6033">
        <f>MIS[[#This Row],[LTP]]*MIS[[#This Row],[OrderQuantity]]</f>
        <v>168.75</v>
      </c>
      <c r="AG6033">
        <f>IF(MIS[[#This Row],[OrderSide]]="SELL",MIS[[#This Row],[VALUE]]-MIS[[#This Row],[LIVE_VALUE]],MIS[[#This Row],[LIVE_VALUE]]-MIS[[#This Row],[VALUE]])</f>
        <v>-3.75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3" t="str">
        <f>MIS[[#This Row],[TRADING SYMBOL]]</f>
        <v>NIFTY2552226300CE</v>
      </c>
      <c r="AJ6033" t="str">
        <f>IF(RIGHT(MIS[[#This Row],[Main/Hedge]],4)="MAIN","MAIN","HEDGE")</f>
        <v>HEDGE</v>
      </c>
      <c r="AK6033" t="str" cm="1">
        <f t="array" ref="AK6033">_xlfn._xlws.FILTER(Table4[Column1],ISNUMBER(SEARCH(Table4[Column1],MIS[[#This Row],[OrderUniqueIdentifier]])),"")</f>
        <v>VWAP</v>
      </c>
      <c r="AL6033" t="str">
        <f>MIS[[#This Row],[Broker]]</f>
        <v>AR</v>
      </c>
      <c r="AM6033" t="str">
        <f>MIS[[#This Row],[ClientID]]</f>
        <v>JPF1S213</v>
      </c>
    </row>
    <row r="6034" spans="1:39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2.25</v>
      </c>
      <c r="AE6034">
        <f>MIS[[#This Row],[OrderAverageTradedPrice]]*MIS[[#This Row],[OrderQuantity]]</f>
        <v>330</v>
      </c>
      <c r="AF6034">
        <f>MIS[[#This Row],[LTP]]*MIS[[#This Row],[OrderQuantity]]</f>
        <v>337.5</v>
      </c>
      <c r="AG6034">
        <f>IF(MIS[[#This Row],[OrderSide]]="SELL",MIS[[#This Row],[VALUE]]-MIS[[#This Row],[LIVE_VALUE]],MIS[[#This Row],[LIVE_VALUE]]-MIS[[#This Row],[VALUE]])</f>
        <v>-7.5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4" t="str">
        <f>MIS[[#This Row],[TRADING SYMBOL]]</f>
        <v>NIFTY2552226300CE</v>
      </c>
      <c r="AJ6034" t="str">
        <f>IF(RIGHT(MIS[[#This Row],[Main/Hedge]],4)="MAIN","MAIN","HEDGE")</f>
        <v>HEDGE</v>
      </c>
      <c r="AK6034" t="str" cm="1">
        <f t="array" ref="AK6034">_xlfn._xlws.FILTER(Table4[Column1],ISNUMBER(SEARCH(Table4[Column1],MIS[[#This Row],[OrderUniqueIdentifier]])),"")</f>
        <v>VWAP</v>
      </c>
      <c r="AL6034" t="str">
        <f>MIS[[#This Row],[Broker]]</f>
        <v>AR</v>
      </c>
      <c r="AM6034" t="str">
        <f>MIS[[#This Row],[ClientID]]</f>
        <v>JPF1S218</v>
      </c>
    </row>
    <row r="6035" spans="1:39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2.25</v>
      </c>
      <c r="AE6035">
        <f>MIS[[#This Row],[OrderAverageTradedPrice]]*MIS[[#This Row],[OrderQuantity]]</f>
        <v>330</v>
      </c>
      <c r="AF6035">
        <f>MIS[[#This Row],[LTP]]*MIS[[#This Row],[OrderQuantity]]</f>
        <v>337.5</v>
      </c>
      <c r="AG6035">
        <f>IF(MIS[[#This Row],[OrderSide]]="SELL",MIS[[#This Row],[VALUE]]-MIS[[#This Row],[LIVE_VALUE]],MIS[[#This Row],[LIVE_VALUE]]-MIS[[#This Row],[VALUE]])</f>
        <v>-7.5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5" t="str">
        <f>MIS[[#This Row],[TRADING SYMBOL]]</f>
        <v>NIFTY2552226300CE</v>
      </c>
      <c r="AJ6035" t="str">
        <f>IF(RIGHT(MIS[[#This Row],[Main/Hedge]],4)="MAIN","MAIN","HEDGE")</f>
        <v>HEDGE</v>
      </c>
      <c r="AK6035" t="str" cm="1">
        <f t="array" ref="AK6035">_xlfn._xlws.FILTER(Table4[Column1],ISNUMBER(SEARCH(Table4[Column1],MIS[[#This Row],[OrderUniqueIdentifier]])),"")</f>
        <v>VWAP</v>
      </c>
      <c r="AL6035" t="str">
        <f>MIS[[#This Row],[Broker]]</f>
        <v>AR</v>
      </c>
      <c r="AM6035" t="str">
        <f>MIS[[#This Row],[ClientID]]</f>
        <v>JPF1S222</v>
      </c>
    </row>
    <row r="6036" spans="1:39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2.25</v>
      </c>
      <c r="AE6036">
        <f>MIS[[#This Row],[OrderAverageTradedPrice]]*MIS[[#This Row],[OrderQuantity]]</f>
        <v>165</v>
      </c>
      <c r="AF6036">
        <f>MIS[[#This Row],[LTP]]*MIS[[#This Row],[OrderQuantity]]</f>
        <v>168.75</v>
      </c>
      <c r="AG6036">
        <f>IF(MIS[[#This Row],[OrderSide]]="SELL",MIS[[#This Row],[VALUE]]-MIS[[#This Row],[LIVE_VALUE]],MIS[[#This Row],[LIVE_VALUE]]-MIS[[#This Row],[VALUE]])</f>
        <v>-3.75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6" t="str">
        <f>MIS[[#This Row],[TRADING SYMBOL]]</f>
        <v>NIFTY2552226300CE</v>
      </c>
      <c r="AJ6036" t="str">
        <f>IF(RIGHT(MIS[[#This Row],[Main/Hedge]],4)="MAIN","MAIN","HEDGE")</f>
        <v>HEDGE</v>
      </c>
      <c r="AK6036" t="str" cm="1">
        <f t="array" ref="AK6036">_xlfn._xlws.FILTER(Table4[Column1],ISNUMBER(SEARCH(Table4[Column1],MIS[[#This Row],[OrderUniqueIdentifier]])),"")</f>
        <v>VWAP</v>
      </c>
      <c r="AL6036" t="str">
        <f>MIS[[#This Row],[Broker]]</f>
        <v>AR</v>
      </c>
      <c r="AM6036" t="str">
        <f>MIS[[#This Row],[ClientID]]</f>
        <v>JPF1T101</v>
      </c>
    </row>
    <row r="6037" spans="1:39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2.25</v>
      </c>
      <c r="AE6037">
        <f>MIS[[#This Row],[OrderAverageTradedPrice]]*MIS[[#This Row],[OrderQuantity]]</f>
        <v>165</v>
      </c>
      <c r="AF6037">
        <f>MIS[[#This Row],[LTP]]*MIS[[#This Row],[OrderQuantity]]</f>
        <v>168.75</v>
      </c>
      <c r="AG6037">
        <f>IF(MIS[[#This Row],[OrderSide]]="SELL",MIS[[#This Row],[VALUE]]-MIS[[#This Row],[LIVE_VALUE]],MIS[[#This Row],[LIVE_VALUE]]-MIS[[#This Row],[VALUE]])</f>
        <v>-3.75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7" t="str">
        <f>MIS[[#This Row],[TRADING SYMBOL]]</f>
        <v>NIFTY2552226300CE</v>
      </c>
      <c r="AJ6037" t="str">
        <f>IF(RIGHT(MIS[[#This Row],[Main/Hedge]],4)="MAIN","MAIN","HEDGE")</f>
        <v>HEDGE</v>
      </c>
      <c r="AK6037" t="str" cm="1">
        <f t="array" ref="AK6037">_xlfn._xlws.FILTER(Table4[Column1],ISNUMBER(SEARCH(Table4[Column1],MIS[[#This Row],[OrderUniqueIdentifier]])),"")</f>
        <v>VWAP</v>
      </c>
      <c r="AL6037" t="str">
        <f>MIS[[#This Row],[Broker]]</f>
        <v>AR</v>
      </c>
      <c r="AM6037" t="str">
        <f>MIS[[#This Row],[ClientID]]</f>
        <v>JPF1V163</v>
      </c>
    </row>
    <row r="6038" spans="1:39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2.25</v>
      </c>
      <c r="AE6038">
        <f>MIS[[#This Row],[OrderAverageTradedPrice]]*MIS[[#This Row],[OrderQuantity]]</f>
        <v>330</v>
      </c>
      <c r="AF6038">
        <f>MIS[[#This Row],[LTP]]*MIS[[#This Row],[OrderQuantity]]</f>
        <v>337.5</v>
      </c>
      <c r="AG6038">
        <f>IF(MIS[[#This Row],[OrderSide]]="SELL",MIS[[#This Row],[VALUE]]-MIS[[#This Row],[LIVE_VALUE]],MIS[[#This Row],[LIVE_VALUE]]-MIS[[#This Row],[VALUE]])</f>
        <v>-7.5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8" t="str">
        <f>MIS[[#This Row],[TRADING SYMBOL]]</f>
        <v>NIFTY2552226300CE</v>
      </c>
      <c r="AJ6038" t="str">
        <f>IF(RIGHT(MIS[[#This Row],[Main/Hedge]],4)="MAIN","MAIN","HEDGE")</f>
        <v>HEDGE</v>
      </c>
      <c r="AK6038" t="str" cm="1">
        <f t="array" ref="AK6038">_xlfn._xlws.FILTER(Table4[Column1],ISNUMBER(SEARCH(Table4[Column1],MIS[[#This Row],[OrderUniqueIdentifier]])),"")</f>
        <v>VWAP</v>
      </c>
      <c r="AL6038" t="str">
        <f>MIS[[#This Row],[Broker]]</f>
        <v>AR</v>
      </c>
      <c r="AM6038" t="str">
        <f>MIS[[#This Row],[ClientID]]</f>
        <v>JPF1V179</v>
      </c>
    </row>
    <row r="6039" spans="1:39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2.25</v>
      </c>
      <c r="AE6039">
        <f>MIS[[#This Row],[OrderAverageTradedPrice]]*MIS[[#This Row],[OrderQuantity]]</f>
        <v>825.00000000000011</v>
      </c>
      <c r="AF6039">
        <f>MIS[[#This Row],[LTP]]*MIS[[#This Row],[OrderQuantity]]</f>
        <v>843.75</v>
      </c>
      <c r="AG6039">
        <f>IF(MIS[[#This Row],[OrderSide]]="SELL",MIS[[#This Row],[VALUE]]-MIS[[#This Row],[LIVE_VALUE]],MIS[[#This Row],[LIVE_VALUE]]-MIS[[#This Row],[VALUE]])</f>
        <v>-18.749999999999886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9" t="str">
        <f>MIS[[#This Row],[TRADING SYMBOL]]</f>
        <v>NIFTY2552226300CE</v>
      </c>
      <c r="AJ6039" t="str">
        <f>IF(RIGHT(MIS[[#This Row],[Main/Hedge]],4)="MAIN","MAIN","HEDGE")</f>
        <v>HEDGE</v>
      </c>
      <c r="AK6039" t="str" cm="1">
        <f t="array" ref="AK6039">_xlfn._xlws.FILTER(Table4[Column1],ISNUMBER(SEARCH(Table4[Column1],MIS[[#This Row],[OrderUniqueIdentifier]])),"")</f>
        <v>VWAP</v>
      </c>
      <c r="AL6039" t="str">
        <f>MIS[[#This Row],[Broker]]</f>
        <v>AR</v>
      </c>
      <c r="AM6039" t="str">
        <f>MIS[[#This Row],[ClientID]]</f>
        <v>JPS7A101</v>
      </c>
    </row>
    <row r="6040" spans="1:39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2.25</v>
      </c>
      <c r="AE6040">
        <f>MIS[[#This Row],[OrderAverageTradedPrice]]*MIS[[#This Row],[OrderQuantity]]</f>
        <v>165</v>
      </c>
      <c r="AF6040">
        <f>MIS[[#This Row],[LTP]]*MIS[[#This Row],[OrderQuantity]]</f>
        <v>168.75</v>
      </c>
      <c r="AG6040">
        <f>IF(MIS[[#This Row],[OrderSide]]="SELL",MIS[[#This Row],[VALUE]]-MIS[[#This Row],[LIVE_VALUE]],MIS[[#This Row],[LIVE_VALUE]]-MIS[[#This Row],[VALUE]])</f>
        <v>-3.75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0" t="str">
        <f>MIS[[#This Row],[TRADING SYMBOL]]</f>
        <v>NIFTY2552226300CE</v>
      </c>
      <c r="AJ6040" t="str">
        <f>IF(RIGHT(MIS[[#This Row],[Main/Hedge]],4)="MAIN","MAIN","HEDGE")</f>
        <v>HEDGE</v>
      </c>
      <c r="AK6040" t="str" cm="1">
        <f t="array" ref="AK6040">_xlfn._xlws.FILTER(Table4[Column1],ISNUMBER(SEARCH(Table4[Column1],MIS[[#This Row],[OrderUniqueIdentifier]])),"")</f>
        <v>VWAP</v>
      </c>
      <c r="AL6040" t="str">
        <f>MIS[[#This Row],[Broker]]</f>
        <v>IIFL</v>
      </c>
      <c r="AM6040" t="str">
        <f>MIS[[#This Row],[ClientID]]</f>
        <v>FINE1M02</v>
      </c>
    </row>
    <row r="6041" spans="1:39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2.25</v>
      </c>
      <c r="AE6041">
        <f>MIS[[#This Row],[OrderAverageTradedPrice]]*MIS[[#This Row],[OrderQuantity]]</f>
        <v>3135.0000000000005</v>
      </c>
      <c r="AF6041">
        <f>MIS[[#This Row],[LTP]]*MIS[[#This Row],[OrderQuantity]]</f>
        <v>3206.25</v>
      </c>
      <c r="AG6041">
        <f>IF(MIS[[#This Row],[OrderSide]]="SELL",MIS[[#This Row],[VALUE]]-MIS[[#This Row],[LIVE_VALUE]],MIS[[#This Row],[LIVE_VALUE]]-MIS[[#This Row],[VALUE]])</f>
        <v>-71.249999999999545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1" t="str">
        <f>MIS[[#This Row],[TRADING SYMBOL]]</f>
        <v>NIFTY2552226300CE</v>
      </c>
      <c r="AJ6041" t="str">
        <f>IF(RIGHT(MIS[[#This Row],[Main/Hedge]],4)="MAIN","MAIN","HEDGE")</f>
        <v>HEDGE</v>
      </c>
      <c r="AK6041" t="str" cm="1">
        <f t="array" ref="AK6041">_xlfn._xlws.FILTER(Table4[Column1],ISNUMBER(SEARCH(Table4[Column1],MIS[[#This Row],[OrderUniqueIdentifier]])),"")</f>
        <v>VWAP</v>
      </c>
      <c r="AL6041" t="str">
        <f>MIS[[#This Row],[Broker]]</f>
        <v>JM</v>
      </c>
      <c r="AM6041" t="str">
        <f>MIS[[#This Row],[ClientID]]</f>
        <v>12314455</v>
      </c>
    </row>
    <row r="6042" spans="1:39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2.25</v>
      </c>
      <c r="AE6042">
        <f>MIS[[#This Row],[OrderAverageTradedPrice]]*MIS[[#This Row],[OrderQuantity]]</f>
        <v>165</v>
      </c>
      <c r="AF6042">
        <f>MIS[[#This Row],[LTP]]*MIS[[#This Row],[OrderQuantity]]</f>
        <v>168.75</v>
      </c>
      <c r="AG6042">
        <f>IF(MIS[[#This Row],[OrderSide]]="SELL",MIS[[#This Row],[VALUE]]-MIS[[#This Row],[LIVE_VALUE]],MIS[[#This Row],[LIVE_VALUE]]-MIS[[#This Row],[VALUE]])</f>
        <v>-3.75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2" t="str">
        <f>MIS[[#This Row],[TRADING SYMBOL]]</f>
        <v>NIFTY2552226300CE</v>
      </c>
      <c r="AJ6042" t="str">
        <f>IF(RIGHT(MIS[[#This Row],[Main/Hedge]],4)="MAIN","MAIN","HEDGE")</f>
        <v>HEDGE</v>
      </c>
      <c r="AK6042" t="str" cm="1">
        <f t="array" ref="AK6042">_xlfn._xlws.FILTER(Table4[Column1],ISNUMBER(SEARCH(Table4[Column1],MIS[[#This Row],[OrderUniqueIdentifier]])),"")</f>
        <v>VWAP</v>
      </c>
      <c r="AL6042" t="str">
        <f>MIS[[#This Row],[Broker]]</f>
        <v>JM</v>
      </c>
      <c r="AM6042" t="str">
        <f>MIS[[#This Row],[ClientID]]</f>
        <v>12314526</v>
      </c>
    </row>
    <row r="6043" spans="1:39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2.25</v>
      </c>
      <c r="AE6043">
        <f>MIS[[#This Row],[OrderAverageTradedPrice]]*MIS[[#This Row],[OrderQuantity]]</f>
        <v>330</v>
      </c>
      <c r="AF6043">
        <f>MIS[[#This Row],[LTP]]*MIS[[#This Row],[OrderQuantity]]</f>
        <v>337.5</v>
      </c>
      <c r="AG6043">
        <f>IF(MIS[[#This Row],[OrderSide]]="SELL",MIS[[#This Row],[VALUE]]-MIS[[#This Row],[LIVE_VALUE]],MIS[[#This Row],[LIVE_VALUE]]-MIS[[#This Row],[VALUE]])</f>
        <v>-7.5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3" t="str">
        <f>MIS[[#This Row],[TRADING SYMBOL]]</f>
        <v>NIFTY2552226300CE</v>
      </c>
      <c r="AJ6043" t="str">
        <f>IF(RIGHT(MIS[[#This Row],[Main/Hedge]],4)="MAIN","MAIN","HEDGE")</f>
        <v>HEDGE</v>
      </c>
      <c r="AK6043" t="str" cm="1">
        <f t="array" ref="AK6043">_xlfn._xlws.FILTER(Table4[Column1],ISNUMBER(SEARCH(Table4[Column1],MIS[[#This Row],[OrderUniqueIdentifier]])),"")</f>
        <v>VWAP</v>
      </c>
      <c r="AL6043" t="str">
        <f>MIS[[#This Row],[Broker]]</f>
        <v>JM</v>
      </c>
      <c r="AM6043" t="str">
        <f>MIS[[#This Row],[ClientID]]</f>
        <v>12314604</v>
      </c>
    </row>
    <row r="6044" spans="1:39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2.25</v>
      </c>
      <c r="AE6044">
        <f>MIS[[#This Row],[OrderAverageTradedPrice]]*MIS[[#This Row],[OrderQuantity]]</f>
        <v>330</v>
      </c>
      <c r="AF6044">
        <f>MIS[[#This Row],[LTP]]*MIS[[#This Row],[OrderQuantity]]</f>
        <v>337.5</v>
      </c>
      <c r="AG6044">
        <f>IF(MIS[[#This Row],[OrderSide]]="SELL",MIS[[#This Row],[VALUE]]-MIS[[#This Row],[LIVE_VALUE]],MIS[[#This Row],[LIVE_VALUE]]-MIS[[#This Row],[VALUE]])</f>
        <v>-7.5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4" t="str">
        <f>MIS[[#This Row],[TRADING SYMBOL]]</f>
        <v>NIFTY2552226300CE</v>
      </c>
      <c r="AJ6044" t="str">
        <f>IF(RIGHT(MIS[[#This Row],[Main/Hedge]],4)="MAIN","MAIN","HEDGE")</f>
        <v>HEDGE</v>
      </c>
      <c r="AK6044" t="str" cm="1">
        <f t="array" ref="AK6044">_xlfn._xlws.FILTER(Table4[Column1],ISNUMBER(SEARCH(Table4[Column1],MIS[[#This Row],[OrderUniqueIdentifier]])),"")</f>
        <v>VWAP</v>
      </c>
      <c r="AL6044" t="str">
        <f>MIS[[#This Row],[Broker]]</f>
        <v>JM</v>
      </c>
      <c r="AM6044" t="str">
        <f>MIS[[#This Row],[ClientID]]</f>
        <v>12314883</v>
      </c>
    </row>
    <row r="6045" spans="1:39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2.25</v>
      </c>
      <c r="AE6045">
        <f>MIS[[#This Row],[OrderAverageTradedPrice]]*MIS[[#This Row],[OrderQuantity]]</f>
        <v>3960.0000000000005</v>
      </c>
      <c r="AF6045">
        <f>MIS[[#This Row],[LTP]]*MIS[[#This Row],[OrderQuantity]]</f>
        <v>4050</v>
      </c>
      <c r="AG6045">
        <f>IF(MIS[[#This Row],[OrderSide]]="SELL",MIS[[#This Row],[VALUE]]-MIS[[#This Row],[LIVE_VALUE]],MIS[[#This Row],[LIVE_VALUE]]-MIS[[#This Row],[VALUE]])</f>
        <v>-89.999999999999545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5" t="str">
        <f>MIS[[#This Row],[TRADING SYMBOL]]</f>
        <v>NIFTY2552226300CE</v>
      </c>
      <c r="AJ6045" t="str">
        <f>IF(RIGHT(MIS[[#This Row],[Main/Hedge]],4)="MAIN","MAIN","HEDGE")</f>
        <v>HEDGE</v>
      </c>
      <c r="AK6045" t="str" cm="1">
        <f t="array" ref="AK6045">_xlfn._xlws.FILTER(Table4[Column1],ISNUMBER(SEARCH(Table4[Column1],MIS[[#This Row],[OrderUniqueIdentifier]])),"")</f>
        <v>VWAP</v>
      </c>
      <c r="AL6045" t="str">
        <f>MIS[[#This Row],[Broker]]</f>
        <v>JM</v>
      </c>
      <c r="AM6045" t="str">
        <f>MIS[[#This Row],[ClientID]]</f>
        <v>12314964</v>
      </c>
    </row>
    <row r="6046" spans="1:39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2.25</v>
      </c>
      <c r="AE6046">
        <f>MIS[[#This Row],[OrderAverageTradedPrice]]*MIS[[#This Row],[OrderQuantity]]</f>
        <v>3960.0000000000005</v>
      </c>
      <c r="AF6046">
        <f>MIS[[#This Row],[LTP]]*MIS[[#This Row],[OrderQuantity]]</f>
        <v>4050</v>
      </c>
      <c r="AG6046">
        <f>IF(MIS[[#This Row],[OrderSide]]="SELL",MIS[[#This Row],[VALUE]]-MIS[[#This Row],[LIVE_VALUE]],MIS[[#This Row],[LIVE_VALUE]]-MIS[[#This Row],[VALUE]])</f>
        <v>-89.999999999999545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6" t="str">
        <f>MIS[[#This Row],[TRADING SYMBOL]]</f>
        <v>NIFTY2552226300CE</v>
      </c>
      <c r="AJ6046" t="str">
        <f>IF(RIGHT(MIS[[#This Row],[Main/Hedge]],4)="MAIN","MAIN","HEDGE")</f>
        <v>HEDGE</v>
      </c>
      <c r="AK6046" t="str" cm="1">
        <f t="array" ref="AK6046">_xlfn._xlws.FILTER(Table4[Column1],ISNUMBER(SEARCH(Table4[Column1],MIS[[#This Row],[OrderUniqueIdentifier]])),"")</f>
        <v>VWAP</v>
      </c>
      <c r="AL6046" t="str">
        <f>MIS[[#This Row],[Broker]]</f>
        <v>MO</v>
      </c>
      <c r="AM6046" t="str">
        <f>MIS[[#This Row],[ClientID]]</f>
        <v>DELD991</v>
      </c>
    </row>
    <row r="6047" spans="1:39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2.25</v>
      </c>
      <c r="AE6047">
        <f>MIS[[#This Row],[OrderAverageTradedPrice]]*MIS[[#This Row],[OrderQuantity]]</f>
        <v>825.00000000000011</v>
      </c>
      <c r="AF6047">
        <f>MIS[[#This Row],[LTP]]*MIS[[#This Row],[OrderQuantity]]</f>
        <v>843.75</v>
      </c>
      <c r="AG6047">
        <f>IF(MIS[[#This Row],[OrderSide]]="SELL",MIS[[#This Row],[VALUE]]-MIS[[#This Row],[LIVE_VALUE]],MIS[[#This Row],[LIVE_VALUE]]-MIS[[#This Row],[VALUE]])</f>
        <v>-18.749999999999886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7" t="str">
        <f>MIS[[#This Row],[TRADING SYMBOL]]</f>
        <v>NIFTY2552226300CE</v>
      </c>
      <c r="AJ6047" t="str">
        <f>IF(RIGHT(MIS[[#This Row],[Main/Hedge]],4)="MAIN","MAIN","HEDGE")</f>
        <v>HEDGE</v>
      </c>
      <c r="AK6047" t="str" cm="1">
        <f t="array" ref="AK6047">_xlfn._xlws.FILTER(Table4[Column1],ISNUMBER(SEARCH(Table4[Column1],MIS[[#This Row],[OrderUniqueIdentifier]])),"")</f>
        <v>VWAP</v>
      </c>
      <c r="AL6047" t="str">
        <f>MIS[[#This Row],[Broker]]</f>
        <v>MO</v>
      </c>
      <c r="AM6047" t="str">
        <f>MIS[[#This Row],[ClientID]]</f>
        <v>FINE1F02</v>
      </c>
    </row>
    <row r="6048" spans="1:39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2.25</v>
      </c>
      <c r="AE6048">
        <f>MIS[[#This Row],[OrderAverageTradedPrice]]*MIS[[#This Row],[OrderQuantity]]</f>
        <v>3960.0000000000005</v>
      </c>
      <c r="AF6048">
        <f>MIS[[#This Row],[LTP]]*MIS[[#This Row],[OrderQuantity]]</f>
        <v>4050</v>
      </c>
      <c r="AG6048">
        <f>IF(MIS[[#This Row],[OrderSide]]="SELL",MIS[[#This Row],[VALUE]]-MIS[[#This Row],[LIVE_VALUE]],MIS[[#This Row],[LIVE_VALUE]]-MIS[[#This Row],[VALUE]])</f>
        <v>-89.999999999999545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8" t="str">
        <f>MIS[[#This Row],[TRADING SYMBOL]]</f>
        <v>NIFTY2552226300CE</v>
      </c>
      <c r="AJ6048" t="str">
        <f>IF(RIGHT(MIS[[#This Row],[Main/Hedge]],4)="MAIN","MAIN","HEDGE")</f>
        <v>HEDGE</v>
      </c>
      <c r="AK6048" t="str" cm="1">
        <f t="array" ref="AK6048">_xlfn._xlws.FILTER(Table4[Column1],ISNUMBER(SEARCH(Table4[Column1],MIS[[#This Row],[OrderUniqueIdentifier]])),"")</f>
        <v>VWAP</v>
      </c>
      <c r="AL6048" t="str">
        <f>MIS[[#This Row],[Broker]]</f>
        <v>MO</v>
      </c>
      <c r="AM6048" t="str">
        <f>MIS[[#This Row],[ClientID]]</f>
        <v>JR0546</v>
      </c>
    </row>
    <row r="6049" spans="1:39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2.25</v>
      </c>
      <c r="AE6049">
        <f>MIS[[#This Row],[OrderAverageTradedPrice]]*MIS[[#This Row],[OrderQuantity]]</f>
        <v>1155</v>
      </c>
      <c r="AF6049">
        <f>MIS[[#This Row],[LTP]]*MIS[[#This Row],[OrderQuantity]]</f>
        <v>1181.25</v>
      </c>
      <c r="AG6049">
        <f>IF(MIS[[#This Row],[OrderSide]]="SELL",MIS[[#This Row],[VALUE]]-MIS[[#This Row],[LIVE_VALUE]],MIS[[#This Row],[LIVE_VALUE]]-MIS[[#This Row],[VALUE]])</f>
        <v>-26.25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9" t="str">
        <f>MIS[[#This Row],[TRADING SYMBOL]]</f>
        <v>NIFTY2552226300CE</v>
      </c>
      <c r="AJ6049" t="str">
        <f>IF(RIGHT(MIS[[#This Row],[Main/Hedge]],4)="MAIN","MAIN","HEDGE")</f>
        <v>HEDGE</v>
      </c>
      <c r="AK6049" t="str" cm="1">
        <f t="array" ref="AK6049">_xlfn._xlws.FILTER(Table4[Column1],ISNUMBER(SEARCH(Table4[Column1],MIS[[#This Row],[OrderUniqueIdentifier]])),"")</f>
        <v>VWAP</v>
      </c>
      <c r="AL6049" t="str">
        <f>MIS[[#This Row],[Broker]]</f>
        <v>MO</v>
      </c>
      <c r="AM6049" t="str">
        <f>MIS[[#This Row],[ClientID]]</f>
        <v>OMDLAS1203</v>
      </c>
    </row>
    <row r="6050" spans="1:39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2.25</v>
      </c>
      <c r="AE6050">
        <f>MIS[[#This Row],[OrderAverageTradedPrice]]*MIS[[#This Row],[OrderQuantity]]</f>
        <v>990.00000000000011</v>
      </c>
      <c r="AF6050">
        <f>MIS[[#This Row],[LTP]]*MIS[[#This Row],[OrderQuantity]]</f>
        <v>1012.5</v>
      </c>
      <c r="AG6050">
        <f>IF(MIS[[#This Row],[OrderSide]]="SELL",MIS[[#This Row],[VALUE]]-MIS[[#This Row],[LIVE_VALUE]],MIS[[#This Row],[LIVE_VALUE]]-MIS[[#This Row],[VALUE]])</f>
        <v>-22.499999999999886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0" t="str">
        <f>MIS[[#This Row],[TRADING SYMBOL]]</f>
        <v>NIFTY2552226300CE</v>
      </c>
      <c r="AJ6050" t="str">
        <f>IF(RIGHT(MIS[[#This Row],[Main/Hedge]],4)="MAIN","MAIN","HEDGE")</f>
        <v>HEDGE</v>
      </c>
      <c r="AK6050" t="str" cm="1">
        <f t="array" ref="AK6050">_xlfn._xlws.FILTER(Table4[Column1],ISNUMBER(SEARCH(Table4[Column1],MIS[[#This Row],[OrderUniqueIdentifier]])),"")</f>
        <v>VWAP</v>
      </c>
      <c r="AL6050" t="str">
        <f>MIS[[#This Row],[Broker]]</f>
        <v>MO</v>
      </c>
      <c r="AM6050" t="str">
        <f>MIS[[#This Row],[ClientID]]</f>
        <v>OMDLAS1215</v>
      </c>
    </row>
    <row r="6051" spans="1:39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2.25</v>
      </c>
      <c r="AE6051">
        <f>MIS[[#This Row],[OrderAverageTradedPrice]]*MIS[[#This Row],[OrderQuantity]]</f>
        <v>330</v>
      </c>
      <c r="AF6051">
        <f>MIS[[#This Row],[LTP]]*MIS[[#This Row],[OrderQuantity]]</f>
        <v>337.5</v>
      </c>
      <c r="AG6051">
        <f>IF(MIS[[#This Row],[OrderSide]]="SELL",MIS[[#This Row],[VALUE]]-MIS[[#This Row],[LIVE_VALUE]],MIS[[#This Row],[LIVE_VALUE]]-MIS[[#This Row],[VALUE]])</f>
        <v>-7.5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1" t="str">
        <f>MIS[[#This Row],[TRADING SYMBOL]]</f>
        <v>NIFTY2552226300CE</v>
      </c>
      <c r="AJ6051" t="str">
        <f>IF(RIGHT(MIS[[#This Row],[Main/Hedge]],4)="MAIN","MAIN","HEDGE")</f>
        <v>HEDGE</v>
      </c>
      <c r="AK6051" t="str" cm="1">
        <f t="array" ref="AK6051">_xlfn._xlws.FILTER(Table4[Column1],ISNUMBER(SEARCH(Table4[Column1],MIS[[#This Row],[OrderUniqueIdentifier]])),"")</f>
        <v>VWAP</v>
      </c>
      <c r="AL6051" t="str">
        <f>MIS[[#This Row],[Broker]]</f>
        <v>MO</v>
      </c>
      <c r="AM6051" t="str">
        <f>MIS[[#This Row],[ClientID]]</f>
        <v>OMDLAS1220</v>
      </c>
    </row>
    <row r="6052" spans="1:39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2.25</v>
      </c>
      <c r="AE6052">
        <f>MIS[[#This Row],[OrderAverageTradedPrice]]*MIS[[#This Row],[OrderQuantity]]</f>
        <v>330</v>
      </c>
      <c r="AF6052">
        <f>MIS[[#This Row],[LTP]]*MIS[[#This Row],[OrderQuantity]]</f>
        <v>337.5</v>
      </c>
      <c r="AG6052">
        <f>IF(MIS[[#This Row],[OrderSide]]="SELL",MIS[[#This Row],[VALUE]]-MIS[[#This Row],[LIVE_VALUE]],MIS[[#This Row],[LIVE_VALUE]]-MIS[[#This Row],[VALUE]])</f>
        <v>-7.5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2" t="str">
        <f>MIS[[#This Row],[TRADING SYMBOL]]</f>
        <v>NIFTY2552226300CE</v>
      </c>
      <c r="AJ6052" t="str">
        <f>IF(RIGHT(MIS[[#This Row],[Main/Hedge]],4)="MAIN","MAIN","HEDGE")</f>
        <v>HEDGE</v>
      </c>
      <c r="AK6052" t="str" cm="1">
        <f t="array" ref="AK6052">_xlfn._xlws.FILTER(Table4[Column1],ISNUMBER(SEARCH(Table4[Column1],MIS[[#This Row],[OrderUniqueIdentifier]])),"")</f>
        <v>VWAP</v>
      </c>
      <c r="AL6052" t="str">
        <f>MIS[[#This Row],[Broker]]</f>
        <v>MO</v>
      </c>
      <c r="AM6052" t="str">
        <f>MIS[[#This Row],[ClientID]]</f>
        <v>OMDLAS1223</v>
      </c>
    </row>
    <row r="6053" spans="1:39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2.25</v>
      </c>
      <c r="AE6053">
        <f>MIS[[#This Row],[OrderAverageTradedPrice]]*MIS[[#This Row],[OrderQuantity]]</f>
        <v>1320</v>
      </c>
      <c r="AF6053">
        <f>MIS[[#This Row],[LTP]]*MIS[[#This Row],[OrderQuantity]]</f>
        <v>1350</v>
      </c>
      <c r="AG6053">
        <f>IF(MIS[[#This Row],[OrderSide]]="SELL",MIS[[#This Row],[VALUE]]-MIS[[#This Row],[LIVE_VALUE]],MIS[[#This Row],[LIVE_VALUE]]-MIS[[#This Row],[VALUE]])</f>
        <v>-30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3" t="str">
        <f>MIS[[#This Row],[TRADING SYMBOL]]</f>
        <v>NIFTY2552226300CE</v>
      </c>
      <c r="AJ6053" t="str">
        <f>IF(RIGHT(MIS[[#This Row],[Main/Hedge]],4)="MAIN","MAIN","HEDGE")</f>
        <v>HEDGE</v>
      </c>
      <c r="AK6053" t="str" cm="1">
        <f t="array" ref="AK6053">_xlfn._xlws.FILTER(Table4[Column1],ISNUMBER(SEARCH(Table4[Column1],MIS[[#This Row],[OrderUniqueIdentifier]])),"")</f>
        <v>VWAP</v>
      </c>
      <c r="AL6053" t="str">
        <f>MIS[[#This Row],[Broker]]</f>
        <v>MO</v>
      </c>
      <c r="AM6053" t="str">
        <f>MIS[[#This Row],[ClientID]]</f>
        <v>OMDLAS1225</v>
      </c>
    </row>
    <row r="6054" spans="1:39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2.25</v>
      </c>
      <c r="AE6054">
        <f>MIS[[#This Row],[OrderAverageTradedPrice]]*MIS[[#This Row],[OrderQuantity]]</f>
        <v>1320</v>
      </c>
      <c r="AF6054">
        <f>MIS[[#This Row],[LTP]]*MIS[[#This Row],[OrderQuantity]]</f>
        <v>1350</v>
      </c>
      <c r="AG6054">
        <f>IF(MIS[[#This Row],[OrderSide]]="SELL",MIS[[#This Row],[VALUE]]-MIS[[#This Row],[LIVE_VALUE]],MIS[[#This Row],[LIVE_VALUE]]-MIS[[#This Row],[VALUE]])</f>
        <v>-30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4" t="str">
        <f>MIS[[#This Row],[TRADING SYMBOL]]</f>
        <v>NIFTY2552226300CE</v>
      </c>
      <c r="AJ6054" t="str">
        <f>IF(RIGHT(MIS[[#This Row],[Main/Hedge]],4)="MAIN","MAIN","HEDGE")</f>
        <v>HEDGE</v>
      </c>
      <c r="AK6054" t="str" cm="1">
        <f t="array" ref="AK6054">_xlfn._xlws.FILTER(Table4[Column1],ISNUMBER(SEARCH(Table4[Column1],MIS[[#This Row],[OrderUniqueIdentifier]])),"")</f>
        <v>VWAP</v>
      </c>
      <c r="AL6054" t="str">
        <f>MIS[[#This Row],[Broker]]</f>
        <v>MO</v>
      </c>
      <c r="AM6054" t="str">
        <f>MIS[[#This Row],[ClientID]]</f>
        <v>OMDLAS1226</v>
      </c>
    </row>
    <row r="6055" spans="1:39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2.25</v>
      </c>
      <c r="AE6055">
        <f>MIS[[#This Row],[OrderAverageTradedPrice]]*MIS[[#This Row],[OrderQuantity]]</f>
        <v>990.00000000000011</v>
      </c>
      <c r="AF6055">
        <f>MIS[[#This Row],[LTP]]*MIS[[#This Row],[OrderQuantity]]</f>
        <v>1012.5</v>
      </c>
      <c r="AG6055">
        <f>IF(MIS[[#This Row],[OrderSide]]="SELL",MIS[[#This Row],[VALUE]]-MIS[[#This Row],[LIVE_VALUE]],MIS[[#This Row],[LIVE_VALUE]]-MIS[[#This Row],[VALUE]])</f>
        <v>-22.499999999999886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5" t="str">
        <f>MIS[[#This Row],[TRADING SYMBOL]]</f>
        <v>NIFTY2552226300CE</v>
      </c>
      <c r="AJ6055" t="str">
        <f>IF(RIGHT(MIS[[#This Row],[Main/Hedge]],4)="MAIN","MAIN","HEDGE")</f>
        <v>HEDGE</v>
      </c>
      <c r="AK6055" t="str" cm="1">
        <f t="array" ref="AK6055">_xlfn._xlws.FILTER(Table4[Column1],ISNUMBER(SEARCH(Table4[Column1],MIS[[#This Row],[OrderUniqueIdentifier]])),"")</f>
        <v>VWAP</v>
      </c>
      <c r="AL6055" t="str">
        <f>MIS[[#This Row],[Broker]]</f>
        <v>MO</v>
      </c>
      <c r="AM6055" t="str">
        <f>MIS[[#This Row],[ClientID]]</f>
        <v>OMDLAS1227</v>
      </c>
    </row>
    <row r="6056" spans="1:39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2.25</v>
      </c>
      <c r="AE6056">
        <f>MIS[[#This Row],[OrderAverageTradedPrice]]*MIS[[#This Row],[OrderQuantity]]</f>
        <v>1815.0000000000002</v>
      </c>
      <c r="AF6056">
        <f>MIS[[#This Row],[LTP]]*MIS[[#This Row],[OrderQuantity]]</f>
        <v>1856.25</v>
      </c>
      <c r="AG6056">
        <f>IF(MIS[[#This Row],[OrderSide]]="SELL",MIS[[#This Row],[VALUE]]-MIS[[#This Row],[LIVE_VALUE]],MIS[[#This Row],[LIVE_VALUE]]-MIS[[#This Row],[VALUE]])</f>
        <v>-41.249999999999773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6" t="str">
        <f>MIS[[#This Row],[TRADING SYMBOL]]</f>
        <v>NIFTY2552226300CE</v>
      </c>
      <c r="AJ6056" t="str">
        <f>IF(RIGHT(MIS[[#This Row],[Main/Hedge]],4)="MAIN","MAIN","HEDGE")</f>
        <v>HEDGE</v>
      </c>
      <c r="AK6056" t="str" cm="1">
        <f t="array" ref="AK6056">_xlfn._xlws.FILTER(Table4[Column1],ISNUMBER(SEARCH(Table4[Column1],MIS[[#This Row],[OrderUniqueIdentifier]])),"")</f>
        <v>VWAP</v>
      </c>
      <c r="AL6056" t="str">
        <f>MIS[[#This Row],[Broker]]</f>
        <v>MO</v>
      </c>
      <c r="AM6056" t="str">
        <f>MIS[[#This Row],[ClientID]]</f>
        <v>OMDLAS1229</v>
      </c>
    </row>
    <row r="6057" spans="1:39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2.25</v>
      </c>
      <c r="AE6057">
        <f>MIS[[#This Row],[OrderAverageTradedPrice]]*MIS[[#This Row],[OrderQuantity]]</f>
        <v>330</v>
      </c>
      <c r="AF6057">
        <f>MIS[[#This Row],[LTP]]*MIS[[#This Row],[OrderQuantity]]</f>
        <v>337.5</v>
      </c>
      <c r="AG6057">
        <f>IF(MIS[[#This Row],[OrderSide]]="SELL",MIS[[#This Row],[VALUE]]-MIS[[#This Row],[LIVE_VALUE]],MIS[[#This Row],[LIVE_VALUE]]-MIS[[#This Row],[VALUE]])</f>
        <v>-7.5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7" t="str">
        <f>MIS[[#This Row],[TRADING SYMBOL]]</f>
        <v>NIFTY2552226300CE</v>
      </c>
      <c r="AJ6057" t="str">
        <f>IF(RIGHT(MIS[[#This Row],[Main/Hedge]],4)="MAIN","MAIN","HEDGE")</f>
        <v>HEDGE</v>
      </c>
      <c r="AK6057" t="str" cm="1">
        <f t="array" ref="AK6057">_xlfn._xlws.FILTER(Table4[Column1],ISNUMBER(SEARCH(Table4[Column1],MIS[[#This Row],[OrderUniqueIdentifier]])),"")</f>
        <v>VWAP</v>
      </c>
      <c r="AL6057" t="str">
        <f>MIS[[#This Row],[Broker]]</f>
        <v>MO</v>
      </c>
      <c r="AM6057" t="str">
        <f>MIS[[#This Row],[ClientID]]</f>
        <v>OMDLAS1230</v>
      </c>
    </row>
    <row r="6058" spans="1:39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2.25</v>
      </c>
      <c r="AE6058">
        <f>MIS[[#This Row],[OrderAverageTradedPrice]]*MIS[[#This Row],[OrderQuantity]]</f>
        <v>165</v>
      </c>
      <c r="AF6058">
        <f>MIS[[#This Row],[LTP]]*MIS[[#This Row],[OrderQuantity]]</f>
        <v>168.75</v>
      </c>
      <c r="AG6058">
        <f>IF(MIS[[#This Row],[OrderSide]]="SELL",MIS[[#This Row],[VALUE]]-MIS[[#This Row],[LIVE_VALUE]],MIS[[#This Row],[LIVE_VALUE]]-MIS[[#This Row],[VALUE]])</f>
        <v>-3.75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8" t="str">
        <f>MIS[[#This Row],[TRADING SYMBOL]]</f>
        <v>NIFTY2552226300CE</v>
      </c>
      <c r="AJ6058" t="str">
        <f>IF(RIGHT(MIS[[#This Row],[Main/Hedge]],4)="MAIN","MAIN","HEDGE")</f>
        <v>HEDGE</v>
      </c>
      <c r="AK6058" t="str" cm="1">
        <f t="array" ref="AK6058">_xlfn._xlws.FILTER(Table4[Column1],ISNUMBER(SEARCH(Table4[Column1],MIS[[#This Row],[OrderUniqueIdentifier]])),"")</f>
        <v>VWAP</v>
      </c>
      <c r="AL6058" t="str">
        <f>MIS[[#This Row],[Broker]]</f>
        <v>MO</v>
      </c>
      <c r="AM6058" t="str">
        <f>MIS[[#This Row],[ClientID]]</f>
        <v>OMDLAS1231</v>
      </c>
    </row>
    <row r="6059" spans="1:39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2.25</v>
      </c>
      <c r="AE6059">
        <f>MIS[[#This Row],[OrderAverageTradedPrice]]*MIS[[#This Row],[OrderQuantity]]</f>
        <v>165</v>
      </c>
      <c r="AF6059">
        <f>MIS[[#This Row],[LTP]]*MIS[[#This Row],[OrderQuantity]]</f>
        <v>168.75</v>
      </c>
      <c r="AG6059">
        <f>IF(MIS[[#This Row],[OrderSide]]="SELL",MIS[[#This Row],[VALUE]]-MIS[[#This Row],[LIVE_VALUE]],MIS[[#This Row],[LIVE_VALUE]]-MIS[[#This Row],[VALUE]])</f>
        <v>-3.75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9" t="str">
        <f>MIS[[#This Row],[TRADING SYMBOL]]</f>
        <v>NIFTY2552226300CE</v>
      </c>
      <c r="AJ6059" t="str">
        <f>IF(RIGHT(MIS[[#This Row],[Main/Hedge]],4)="MAIN","MAIN","HEDGE")</f>
        <v>HEDGE</v>
      </c>
      <c r="AK6059" t="str" cm="1">
        <f t="array" ref="AK6059">_xlfn._xlws.FILTER(Table4[Column1],ISNUMBER(SEARCH(Table4[Column1],MIS[[#This Row],[OrderUniqueIdentifier]])),"")</f>
        <v>VWAP</v>
      </c>
      <c r="AL6059" t="str">
        <f>MIS[[#This Row],[Broker]]</f>
        <v>MO</v>
      </c>
      <c r="AM6059" t="str">
        <f>MIS[[#This Row],[ClientID]]</f>
        <v>OMDLAS1234</v>
      </c>
    </row>
    <row r="6060" spans="1:39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2.25</v>
      </c>
      <c r="AE6060">
        <f>MIS[[#This Row],[OrderAverageTradedPrice]]*MIS[[#This Row],[OrderQuantity]]</f>
        <v>2805</v>
      </c>
      <c r="AF6060">
        <f>MIS[[#This Row],[LTP]]*MIS[[#This Row],[OrderQuantity]]</f>
        <v>2868.75</v>
      </c>
      <c r="AG6060">
        <f>IF(MIS[[#This Row],[OrderSide]]="SELL",MIS[[#This Row],[VALUE]]-MIS[[#This Row],[LIVE_VALUE]],MIS[[#This Row],[LIVE_VALUE]]-MIS[[#This Row],[VALUE]])</f>
        <v>-63.75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0" t="str">
        <f>MIS[[#This Row],[TRADING SYMBOL]]</f>
        <v>NIFTY2552226300CE</v>
      </c>
      <c r="AJ6060" t="str">
        <f>IF(RIGHT(MIS[[#This Row],[Main/Hedge]],4)="MAIN","MAIN","HEDGE")</f>
        <v>HEDGE</v>
      </c>
      <c r="AK6060" t="str" cm="1">
        <f t="array" ref="AK6060">_xlfn._xlws.FILTER(Table4[Column1],ISNUMBER(SEARCH(Table4[Column1],MIS[[#This Row],[OrderUniqueIdentifier]])),"")</f>
        <v>VWAP</v>
      </c>
      <c r="AL6060" t="str">
        <f>MIS[[#This Row],[Broker]]</f>
        <v>XTS</v>
      </c>
      <c r="AM6060" t="str">
        <f>MIS[[#This Row],[ClientID]]</f>
        <v>FIXAKE0000</v>
      </c>
    </row>
    <row r="6061" spans="1:39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168.75</v>
      </c>
      <c r="AE6061">
        <f>MIS[[#This Row],[OrderAverageTradedPrice]]*MIS[[#This Row],[OrderQuantity]]</f>
        <v>13616.25</v>
      </c>
      <c r="AF6061">
        <f>MIS[[#This Row],[LTP]]*MIS[[#This Row],[OrderQuantity]]</f>
        <v>12656.25</v>
      </c>
      <c r="AG6061">
        <f>IF(MIS[[#This Row],[OrderSide]]="SELL",MIS[[#This Row],[VALUE]]-MIS[[#This Row],[LIVE_VALUE]],MIS[[#This Row],[LIVE_VALUE]]-MIS[[#This Row],[VALUE]])</f>
        <v>-960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VWAP</v>
      </c>
      <c r="AL6061" t="str">
        <f>MIS[[#This Row],[Broker]]</f>
        <v>AR</v>
      </c>
      <c r="AM6061" t="str">
        <f>MIS[[#This Row],[ClientID]]</f>
        <v>JPF1A104</v>
      </c>
    </row>
    <row r="6062" spans="1:39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168.75</v>
      </c>
      <c r="AE6062">
        <f>MIS[[#This Row],[OrderAverageTradedPrice]]*MIS[[#This Row],[OrderQuantity]]</f>
        <v>27270</v>
      </c>
      <c r="AF6062">
        <f>MIS[[#This Row],[LTP]]*MIS[[#This Row],[OrderQuantity]]</f>
        <v>25312.5</v>
      </c>
      <c r="AG6062">
        <f>IF(MIS[[#This Row],[OrderSide]]="SELL",MIS[[#This Row],[VALUE]]-MIS[[#This Row],[LIVE_VALUE]],MIS[[#This Row],[LIVE_VALUE]]-MIS[[#This Row],[VALUE]])</f>
        <v>-1957.5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VWAP</v>
      </c>
      <c r="AL6062" t="str">
        <f>MIS[[#This Row],[Broker]]</f>
        <v>AR</v>
      </c>
      <c r="AM6062" t="str">
        <f>MIS[[#This Row],[ClientID]]</f>
        <v>JPF1A121</v>
      </c>
    </row>
    <row r="6063" spans="1:39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168.75</v>
      </c>
      <c r="AE6063">
        <f>MIS[[#This Row],[OrderAverageTradedPrice]]*MIS[[#This Row],[OrderQuantity]]</f>
        <v>27270</v>
      </c>
      <c r="AF6063">
        <f>MIS[[#This Row],[LTP]]*MIS[[#This Row],[OrderQuantity]]</f>
        <v>25312.5</v>
      </c>
      <c r="AG6063">
        <f>IF(MIS[[#This Row],[OrderSide]]="SELL",MIS[[#This Row],[VALUE]]-MIS[[#This Row],[LIVE_VALUE]],MIS[[#This Row],[LIVE_VALUE]]-MIS[[#This Row],[VALUE]])</f>
        <v>-1957.5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VWAP</v>
      </c>
      <c r="AL6063" t="str">
        <f>MIS[[#This Row],[Broker]]</f>
        <v>AR</v>
      </c>
      <c r="AM6063" t="str">
        <f>MIS[[#This Row],[ClientID]]</f>
        <v>JPF1A184</v>
      </c>
    </row>
    <row r="6064" spans="1:39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168.75</v>
      </c>
      <c r="AE6064">
        <f>MIS[[#This Row],[OrderAverageTradedPrice]]*MIS[[#This Row],[OrderQuantity]]</f>
        <v>27262.5</v>
      </c>
      <c r="AF6064">
        <f>MIS[[#This Row],[LTP]]*MIS[[#This Row],[OrderQuantity]]</f>
        <v>25312.5</v>
      </c>
      <c r="AG6064">
        <f>IF(MIS[[#This Row],[OrderSide]]="SELL",MIS[[#This Row],[VALUE]]-MIS[[#This Row],[LIVE_VALUE]],MIS[[#This Row],[LIVE_VALUE]]-MIS[[#This Row],[VALUE]])</f>
        <v>-1950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VWAP</v>
      </c>
      <c r="AL6064" t="str">
        <f>MIS[[#This Row],[Broker]]</f>
        <v>AR</v>
      </c>
      <c r="AM6064" t="str">
        <f>MIS[[#This Row],[ClientID]]</f>
        <v>JPF1A200</v>
      </c>
    </row>
    <row r="6065" spans="1:39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2.25</v>
      </c>
      <c r="AE6065">
        <f>MIS[[#This Row],[OrderAverageTradedPrice]]*MIS[[#This Row],[OrderQuantity]]</f>
        <v>330</v>
      </c>
      <c r="AF6065">
        <f>MIS[[#This Row],[LTP]]*MIS[[#This Row],[OrderQuantity]]</f>
        <v>337.5</v>
      </c>
      <c r="AG6065">
        <f>IF(MIS[[#This Row],[OrderSide]]="SELL",MIS[[#This Row],[VALUE]]-MIS[[#This Row],[LIVE_VALUE]],MIS[[#This Row],[LIVE_VALUE]]-MIS[[#This Row],[VALUE]])</f>
        <v>-7.5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5" t="str">
        <f>MIS[[#This Row],[TRADING SYMBOL]]</f>
        <v>NIFTY2552226300CE</v>
      </c>
      <c r="AJ6065" t="str">
        <f>IF(RIGHT(MIS[[#This Row],[Main/Hedge]],4)="MAIN","MAIN","HEDGE")</f>
        <v>HEDGE</v>
      </c>
      <c r="AK6065" t="str" cm="1">
        <f t="array" ref="AK6065">_xlfn._xlws.FILTER(Table4[Column1],ISNUMBER(SEARCH(Table4[Column1],MIS[[#This Row],[OrderUniqueIdentifier]])),"")</f>
        <v>VWAP</v>
      </c>
      <c r="AL6065" t="str">
        <f>MIS[[#This Row],[Broker]]</f>
        <v>AR</v>
      </c>
      <c r="AM6065" t="str">
        <f>MIS[[#This Row],[ClientID]]</f>
        <v>JPF1A207</v>
      </c>
    </row>
    <row r="6066" spans="1:39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168.75</v>
      </c>
      <c r="AE6066">
        <f>MIS[[#This Row],[OrderAverageTradedPrice]]*MIS[[#This Row],[OrderQuantity]]</f>
        <v>27262.5</v>
      </c>
      <c r="AF6066">
        <f>MIS[[#This Row],[LTP]]*MIS[[#This Row],[OrderQuantity]]</f>
        <v>25312.5</v>
      </c>
      <c r="AG6066">
        <f>IF(MIS[[#This Row],[OrderSide]]="SELL",MIS[[#This Row],[VALUE]]-MIS[[#This Row],[LIVE_VALUE]],MIS[[#This Row],[LIVE_VALUE]]-MIS[[#This Row],[VALUE]])</f>
        <v>-1950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VWAP</v>
      </c>
      <c r="AL6066" t="str">
        <f>MIS[[#This Row],[Broker]]</f>
        <v>AR</v>
      </c>
      <c r="AM6066" t="str">
        <f>MIS[[#This Row],[ClientID]]</f>
        <v>JPF1A222</v>
      </c>
    </row>
    <row r="6067" spans="1:39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168.75</v>
      </c>
      <c r="AE6067">
        <f>MIS[[#This Row],[OrderAverageTradedPrice]]*MIS[[#This Row],[OrderQuantity]]</f>
        <v>27266.25</v>
      </c>
      <c r="AF6067">
        <f>MIS[[#This Row],[LTP]]*MIS[[#This Row],[OrderQuantity]]</f>
        <v>25312.5</v>
      </c>
      <c r="AG6067">
        <f>IF(MIS[[#This Row],[OrderSide]]="SELL",MIS[[#This Row],[VALUE]]-MIS[[#This Row],[LIVE_VALUE]],MIS[[#This Row],[LIVE_VALUE]]-MIS[[#This Row],[VALUE]])</f>
        <v>-1953.75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VWAP</v>
      </c>
      <c r="AL6067" t="str">
        <f>MIS[[#This Row],[Broker]]</f>
        <v>AR</v>
      </c>
      <c r="AM6067" t="str">
        <f>MIS[[#This Row],[ClientID]]</f>
        <v>JPF1D107</v>
      </c>
    </row>
    <row r="6068" spans="1:39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2.25</v>
      </c>
      <c r="AE6068">
        <f>MIS[[#This Row],[OrderAverageTradedPrice]]*MIS[[#This Row],[OrderQuantity]]</f>
        <v>165</v>
      </c>
      <c r="AF6068">
        <f>MIS[[#This Row],[LTP]]*MIS[[#This Row],[OrderQuantity]]</f>
        <v>168.75</v>
      </c>
      <c r="AG6068">
        <f>IF(MIS[[#This Row],[OrderSide]]="SELL",MIS[[#This Row],[VALUE]]-MIS[[#This Row],[LIVE_VALUE]],MIS[[#This Row],[LIVE_VALUE]]-MIS[[#This Row],[VALUE]])</f>
        <v>-3.75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8" t="str">
        <f>MIS[[#This Row],[TRADING SYMBOL]]</f>
        <v>NIFTY2552226300CE</v>
      </c>
      <c r="AJ6068" t="str">
        <f>IF(RIGHT(MIS[[#This Row],[Main/Hedge]],4)="MAIN","MAIN","HEDGE")</f>
        <v>HEDGE</v>
      </c>
      <c r="AK6068" t="str" cm="1">
        <f t="array" ref="AK6068">_xlfn._xlws.FILTER(Table4[Column1],ISNUMBER(SEARCH(Table4[Column1],MIS[[#This Row],[OrderUniqueIdentifier]])),"")</f>
        <v>VWAP</v>
      </c>
      <c r="AL6068" t="str">
        <f>MIS[[#This Row],[Broker]]</f>
        <v>AR</v>
      </c>
      <c r="AM6068" t="str">
        <f>MIS[[#This Row],[ClientID]]</f>
        <v>JPF1D166</v>
      </c>
    </row>
    <row r="6069" spans="1:39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168.75</v>
      </c>
      <c r="AE6069">
        <f>MIS[[#This Row],[OrderAverageTradedPrice]]*MIS[[#This Row],[OrderQuantity]]</f>
        <v>27251.25</v>
      </c>
      <c r="AF6069">
        <f>MIS[[#This Row],[LTP]]*MIS[[#This Row],[OrderQuantity]]</f>
        <v>25312.5</v>
      </c>
      <c r="AG6069">
        <f>IF(MIS[[#This Row],[OrderSide]]="SELL",MIS[[#This Row],[VALUE]]-MIS[[#This Row],[LIVE_VALUE]],MIS[[#This Row],[LIVE_VALUE]]-MIS[[#This Row],[VALUE]])</f>
        <v>-1938.75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VWAP</v>
      </c>
      <c r="AL6069" t="str">
        <f>MIS[[#This Row],[Broker]]</f>
        <v>AR</v>
      </c>
      <c r="AM6069" t="str">
        <f>MIS[[#This Row],[ClientID]]</f>
        <v>JPF1G102</v>
      </c>
    </row>
    <row r="6070" spans="1:39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168.75</v>
      </c>
      <c r="AE6070">
        <f>MIS[[#This Row],[OrderAverageTradedPrice]]*MIS[[#This Row],[OrderQuantity]]</f>
        <v>13620</v>
      </c>
      <c r="AF6070">
        <f>MIS[[#This Row],[LTP]]*MIS[[#This Row],[OrderQuantity]]</f>
        <v>12656.25</v>
      </c>
      <c r="AG6070">
        <f>IF(MIS[[#This Row],[OrderSide]]="SELL",MIS[[#This Row],[VALUE]]-MIS[[#This Row],[LIVE_VALUE]],MIS[[#This Row],[LIVE_VALUE]]-MIS[[#This Row],[VALUE]])</f>
        <v>-963.75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VWAP</v>
      </c>
      <c r="AL6070" t="str">
        <f>MIS[[#This Row],[Broker]]</f>
        <v>AR</v>
      </c>
      <c r="AM6070" t="str">
        <f>MIS[[#This Row],[ClientID]]</f>
        <v>JPF1G157</v>
      </c>
    </row>
    <row r="6071" spans="1:39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168.75</v>
      </c>
      <c r="AE6071">
        <f>MIS[[#This Row],[OrderAverageTradedPrice]]*MIS[[#This Row],[OrderQuantity]]</f>
        <v>27240</v>
      </c>
      <c r="AF6071">
        <f>MIS[[#This Row],[LTP]]*MIS[[#This Row],[OrderQuantity]]</f>
        <v>25312.5</v>
      </c>
      <c r="AG6071">
        <f>IF(MIS[[#This Row],[OrderSide]]="SELL",MIS[[#This Row],[VALUE]]-MIS[[#This Row],[LIVE_VALUE]],MIS[[#This Row],[LIVE_VALUE]]-MIS[[#This Row],[VALUE]])</f>
        <v>-1927.5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VWAP</v>
      </c>
      <c r="AL6071" t="str">
        <f>MIS[[#This Row],[Broker]]</f>
        <v>AR</v>
      </c>
      <c r="AM6071" t="str">
        <f>MIS[[#This Row],[ClientID]]</f>
        <v>JPF1G159</v>
      </c>
    </row>
    <row r="6072" spans="1:39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2.25</v>
      </c>
      <c r="AE6072">
        <f>MIS[[#This Row],[OrderAverageTradedPrice]]*MIS[[#This Row],[OrderQuantity]]</f>
        <v>330</v>
      </c>
      <c r="AF6072">
        <f>MIS[[#This Row],[LTP]]*MIS[[#This Row],[OrderQuantity]]</f>
        <v>337.5</v>
      </c>
      <c r="AG6072">
        <f>IF(MIS[[#This Row],[OrderSide]]="SELL",MIS[[#This Row],[VALUE]]-MIS[[#This Row],[LIVE_VALUE]],MIS[[#This Row],[LIVE_VALUE]]-MIS[[#This Row],[VALUE]])</f>
        <v>-7.5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2" t="str">
        <f>MIS[[#This Row],[TRADING SYMBOL]]</f>
        <v>NIFTY2552226300CE</v>
      </c>
      <c r="AJ6072" t="str">
        <f>IF(RIGHT(MIS[[#This Row],[Main/Hedge]],4)="MAIN","MAIN","HEDGE")</f>
        <v>HEDGE</v>
      </c>
      <c r="AK6072" t="str" cm="1">
        <f t="array" ref="AK6072">_xlfn._xlws.FILTER(Table4[Column1],ISNUMBER(SEARCH(Table4[Column1],MIS[[#This Row],[OrderUniqueIdentifier]])),"")</f>
        <v>VWAP</v>
      </c>
      <c r="AL6072" t="str">
        <f>MIS[[#This Row],[Broker]]</f>
        <v>AR</v>
      </c>
      <c r="AM6072" t="str">
        <f>MIS[[#This Row],[ClientID]]</f>
        <v>JPF1H106</v>
      </c>
    </row>
    <row r="6073" spans="1:39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168.75</v>
      </c>
      <c r="AE6073">
        <f>MIS[[#This Row],[OrderAverageTradedPrice]]*MIS[[#This Row],[OrderQuantity]]</f>
        <v>27255</v>
      </c>
      <c r="AF6073">
        <f>MIS[[#This Row],[LTP]]*MIS[[#This Row],[OrderQuantity]]</f>
        <v>25312.5</v>
      </c>
      <c r="AG6073">
        <f>IF(MIS[[#This Row],[OrderSide]]="SELL",MIS[[#This Row],[VALUE]]-MIS[[#This Row],[LIVE_VALUE]],MIS[[#This Row],[LIVE_VALUE]]-MIS[[#This Row],[VALUE]])</f>
        <v>-1942.5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VWAP</v>
      </c>
      <c r="AL6073" t="str">
        <f>MIS[[#This Row],[Broker]]</f>
        <v>AR</v>
      </c>
      <c r="AM6073" t="str">
        <f>MIS[[#This Row],[ClientID]]</f>
        <v>JPF1H106</v>
      </c>
    </row>
    <row r="6074" spans="1:39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2.25</v>
      </c>
      <c r="AE6074">
        <f>MIS[[#This Row],[OrderAverageTradedPrice]]*MIS[[#This Row],[OrderQuantity]]</f>
        <v>165</v>
      </c>
      <c r="AF6074">
        <f>MIS[[#This Row],[LTP]]*MIS[[#This Row],[OrderQuantity]]</f>
        <v>168.75</v>
      </c>
      <c r="AG6074">
        <f>IF(MIS[[#This Row],[OrderSide]]="SELL",MIS[[#This Row],[VALUE]]-MIS[[#This Row],[LIVE_VALUE]],MIS[[#This Row],[LIVE_VALUE]]-MIS[[#This Row],[VALUE]])</f>
        <v>-3.75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4" t="str">
        <f>MIS[[#This Row],[TRADING SYMBOL]]</f>
        <v>NIFTY2552226300CE</v>
      </c>
      <c r="AJ6074" t="str">
        <f>IF(RIGHT(MIS[[#This Row],[Main/Hedge]],4)="MAIN","MAIN","HEDGE")</f>
        <v>HEDGE</v>
      </c>
      <c r="AK6074" t="str" cm="1">
        <f t="array" ref="AK6074">_xlfn._xlws.FILTER(Table4[Column1],ISNUMBER(SEARCH(Table4[Column1],MIS[[#This Row],[OrderUniqueIdentifier]])),"")</f>
        <v>VWAP</v>
      </c>
      <c r="AL6074" t="str">
        <f>MIS[[#This Row],[Broker]]</f>
        <v>AR</v>
      </c>
      <c r="AM6074" t="str">
        <f>MIS[[#This Row],[ClientID]]</f>
        <v>JPF1J101</v>
      </c>
    </row>
    <row r="6075" spans="1:39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168.75</v>
      </c>
      <c r="AE6075">
        <f>MIS[[#This Row],[OrderAverageTradedPrice]]*MIS[[#This Row],[OrderQuantity]]</f>
        <v>13623.75</v>
      </c>
      <c r="AF6075">
        <f>MIS[[#This Row],[LTP]]*MIS[[#This Row],[OrderQuantity]]</f>
        <v>12656.25</v>
      </c>
      <c r="AG6075">
        <f>IF(MIS[[#This Row],[OrderSide]]="SELL",MIS[[#This Row],[VALUE]]-MIS[[#This Row],[LIVE_VALUE]],MIS[[#This Row],[LIVE_VALUE]]-MIS[[#This Row],[VALUE]])</f>
        <v>-967.5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VWAP</v>
      </c>
      <c r="AL6075" t="str">
        <f>MIS[[#This Row],[Broker]]</f>
        <v>AR</v>
      </c>
      <c r="AM6075" t="str">
        <f>MIS[[#This Row],[ClientID]]</f>
        <v>JPF1K163</v>
      </c>
    </row>
    <row r="6076" spans="1:39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168.75</v>
      </c>
      <c r="AE6076">
        <f>MIS[[#This Row],[OrderAverageTradedPrice]]*MIS[[#This Row],[OrderQuantity]]</f>
        <v>27243.75</v>
      </c>
      <c r="AF6076">
        <f>MIS[[#This Row],[LTP]]*MIS[[#This Row],[OrderQuantity]]</f>
        <v>25312.5</v>
      </c>
      <c r="AG6076">
        <f>IF(MIS[[#This Row],[OrderSide]]="SELL",MIS[[#This Row],[VALUE]]-MIS[[#This Row],[LIVE_VALUE]],MIS[[#This Row],[LIVE_VALUE]]-MIS[[#This Row],[VALUE]])</f>
        <v>-1931.25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VWAP</v>
      </c>
      <c r="AL6076" t="str">
        <f>MIS[[#This Row],[Broker]]</f>
        <v>AR</v>
      </c>
      <c r="AM6076" t="str">
        <f>MIS[[#This Row],[ClientID]]</f>
        <v>JPF1M118</v>
      </c>
    </row>
    <row r="6077" spans="1:39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168.75</v>
      </c>
      <c r="AE6077">
        <f>MIS[[#This Row],[OrderAverageTradedPrice]]*MIS[[#This Row],[OrderQuantity]]</f>
        <v>27258.75</v>
      </c>
      <c r="AF6077">
        <f>MIS[[#This Row],[LTP]]*MIS[[#This Row],[OrderQuantity]]</f>
        <v>25312.5</v>
      </c>
      <c r="AG6077">
        <f>IF(MIS[[#This Row],[OrderSide]]="SELL",MIS[[#This Row],[VALUE]]-MIS[[#This Row],[LIVE_VALUE]],MIS[[#This Row],[LIVE_VALUE]]-MIS[[#This Row],[VALUE]])</f>
        <v>-1946.25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VWAP</v>
      </c>
      <c r="AL6077" t="str">
        <f>MIS[[#This Row],[Broker]]</f>
        <v>AR</v>
      </c>
      <c r="AM6077" t="str">
        <f>MIS[[#This Row],[ClientID]]</f>
        <v>JPF1M174</v>
      </c>
    </row>
    <row r="6078" spans="1:39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168.75</v>
      </c>
      <c r="AE6078">
        <f>MIS[[#This Row],[OrderAverageTradedPrice]]*MIS[[#This Row],[OrderQuantity]]</f>
        <v>13631.25</v>
      </c>
      <c r="AF6078">
        <f>MIS[[#This Row],[LTP]]*MIS[[#This Row],[OrderQuantity]]</f>
        <v>12656.25</v>
      </c>
      <c r="AG6078">
        <f>IF(MIS[[#This Row],[OrderSide]]="SELL",MIS[[#This Row],[VALUE]]-MIS[[#This Row],[LIVE_VALUE]],MIS[[#This Row],[LIVE_VALUE]]-MIS[[#This Row],[VALUE]])</f>
        <v>-975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VWAP</v>
      </c>
      <c r="AL6078" t="str">
        <f>MIS[[#This Row],[Broker]]</f>
        <v>AR</v>
      </c>
      <c r="AM6078" t="str">
        <f>MIS[[#This Row],[ClientID]]</f>
        <v>JPF1N167</v>
      </c>
    </row>
    <row r="6079" spans="1:39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168.75</v>
      </c>
      <c r="AE6079">
        <f>MIS[[#This Row],[OrderAverageTradedPrice]]*MIS[[#This Row],[OrderQuantity]]</f>
        <v>27247.5</v>
      </c>
      <c r="AF6079">
        <f>MIS[[#This Row],[LTP]]*MIS[[#This Row],[OrderQuantity]]</f>
        <v>25312.5</v>
      </c>
      <c r="AG6079">
        <f>IF(MIS[[#This Row],[OrderSide]]="SELL",MIS[[#This Row],[VALUE]]-MIS[[#This Row],[LIVE_VALUE]],MIS[[#This Row],[LIVE_VALUE]]-MIS[[#This Row],[VALUE]])</f>
        <v>-1935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VWAP</v>
      </c>
      <c r="AL6079" t="str">
        <f>MIS[[#This Row],[Broker]]</f>
        <v>AR</v>
      </c>
      <c r="AM6079" t="str">
        <f>MIS[[#This Row],[ClientID]]</f>
        <v>JPF1P111</v>
      </c>
    </row>
    <row r="6080" spans="1:39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168.75</v>
      </c>
      <c r="AE6080">
        <f>MIS[[#This Row],[OrderAverageTradedPrice]]*MIS[[#This Row],[OrderQuantity]]</f>
        <v>13616.25</v>
      </c>
      <c r="AF6080">
        <f>MIS[[#This Row],[LTP]]*MIS[[#This Row],[OrderQuantity]]</f>
        <v>12656.25</v>
      </c>
      <c r="AG6080">
        <f>IF(MIS[[#This Row],[OrderSide]]="SELL",MIS[[#This Row],[VALUE]]-MIS[[#This Row],[LIVE_VALUE]],MIS[[#This Row],[LIVE_VALUE]]-MIS[[#This Row],[VALUE]])</f>
        <v>-960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VWAP</v>
      </c>
      <c r="AL6080" t="str">
        <f>MIS[[#This Row],[Broker]]</f>
        <v>AR</v>
      </c>
      <c r="AM6080" t="str">
        <f>MIS[[#This Row],[ClientID]]</f>
        <v>JPF1P112</v>
      </c>
    </row>
    <row r="6081" spans="1:39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2.25</v>
      </c>
      <c r="AE6081">
        <f>MIS[[#This Row],[OrderAverageTradedPrice]]*MIS[[#This Row],[OrderQuantity]]</f>
        <v>330</v>
      </c>
      <c r="AF6081">
        <f>MIS[[#This Row],[LTP]]*MIS[[#This Row],[OrderQuantity]]</f>
        <v>337.5</v>
      </c>
      <c r="AG6081">
        <f>IF(MIS[[#This Row],[OrderSide]]="SELL",MIS[[#This Row],[VALUE]]-MIS[[#This Row],[LIVE_VALUE]],MIS[[#This Row],[LIVE_VALUE]]-MIS[[#This Row],[VALUE]])</f>
        <v>-7.5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1" t="str">
        <f>MIS[[#This Row],[TRADING SYMBOL]]</f>
        <v>NIFTY2552226300CE</v>
      </c>
      <c r="AJ6081" t="str">
        <f>IF(RIGHT(MIS[[#This Row],[Main/Hedge]],4)="MAIN","MAIN","HEDGE")</f>
        <v>HEDGE</v>
      </c>
      <c r="AK6081" t="str" cm="1">
        <f t="array" ref="AK6081">_xlfn._xlws.FILTER(Table4[Column1],ISNUMBER(SEARCH(Table4[Column1],MIS[[#This Row],[OrderUniqueIdentifier]])),"")</f>
        <v>VWAP</v>
      </c>
      <c r="AL6081" t="str">
        <f>MIS[[#This Row],[Broker]]</f>
        <v>AR</v>
      </c>
      <c r="AM6081" t="str">
        <f>MIS[[#This Row],[ClientID]]</f>
        <v>JPF1P170</v>
      </c>
    </row>
    <row r="6082" spans="1:39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168.75</v>
      </c>
      <c r="AE6082">
        <f>MIS[[#This Row],[OrderAverageTradedPrice]]*MIS[[#This Row],[OrderQuantity]]</f>
        <v>27240</v>
      </c>
      <c r="AF6082">
        <f>MIS[[#This Row],[LTP]]*MIS[[#This Row],[OrderQuantity]]</f>
        <v>25312.5</v>
      </c>
      <c r="AG6082">
        <f>IF(MIS[[#This Row],[OrderSide]]="SELL",MIS[[#This Row],[VALUE]]-MIS[[#This Row],[LIVE_VALUE]],MIS[[#This Row],[LIVE_VALUE]]-MIS[[#This Row],[VALUE]])</f>
        <v>-1927.5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VWAP</v>
      </c>
      <c r="AL6082" t="str">
        <f>MIS[[#This Row],[Broker]]</f>
        <v>AR</v>
      </c>
      <c r="AM6082" t="str">
        <f>MIS[[#This Row],[ClientID]]</f>
        <v>JPF1P170</v>
      </c>
    </row>
    <row r="6083" spans="1:39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2.25</v>
      </c>
      <c r="AE6083">
        <f>MIS[[#This Row],[OrderAverageTradedPrice]]*MIS[[#This Row],[OrderQuantity]]</f>
        <v>165</v>
      </c>
      <c r="AF6083">
        <f>MIS[[#This Row],[LTP]]*MIS[[#This Row],[OrderQuantity]]</f>
        <v>168.75</v>
      </c>
      <c r="AG6083">
        <f>IF(MIS[[#This Row],[OrderSide]]="SELL",MIS[[#This Row],[VALUE]]-MIS[[#This Row],[LIVE_VALUE]],MIS[[#This Row],[LIVE_VALUE]]-MIS[[#This Row],[VALUE]])</f>
        <v>-3.75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3" t="str">
        <f>MIS[[#This Row],[TRADING SYMBOL]]</f>
        <v>NIFTY2552226300CE</v>
      </c>
      <c r="AJ6083" t="str">
        <f>IF(RIGHT(MIS[[#This Row],[Main/Hedge]],4)="MAIN","MAIN","HEDGE")</f>
        <v>HEDGE</v>
      </c>
      <c r="AK6083" t="str" cm="1">
        <f t="array" ref="AK6083">_xlfn._xlws.FILTER(Table4[Column1],ISNUMBER(SEARCH(Table4[Column1],MIS[[#This Row],[OrderUniqueIdentifier]])),"")</f>
        <v>VWAP</v>
      </c>
      <c r="AL6083" t="str">
        <f>MIS[[#This Row],[Broker]]</f>
        <v>AR</v>
      </c>
      <c r="AM6083" t="str">
        <f>MIS[[#This Row],[ClientID]]</f>
        <v>JPF1R194</v>
      </c>
    </row>
    <row r="6084" spans="1:39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168.75</v>
      </c>
      <c r="AE6084">
        <f>MIS[[#This Row],[OrderAverageTradedPrice]]*MIS[[#This Row],[OrderQuantity]]</f>
        <v>13612.5</v>
      </c>
      <c r="AF6084">
        <f>MIS[[#This Row],[LTP]]*MIS[[#This Row],[OrderQuantity]]</f>
        <v>12656.25</v>
      </c>
      <c r="AG6084">
        <f>IF(MIS[[#This Row],[OrderSide]]="SELL",MIS[[#This Row],[VALUE]]-MIS[[#This Row],[LIVE_VALUE]],MIS[[#This Row],[LIVE_VALUE]]-MIS[[#This Row],[VALUE]])</f>
        <v>-956.25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VWAP</v>
      </c>
      <c r="AL6084" t="str">
        <f>MIS[[#This Row],[Broker]]</f>
        <v>AR</v>
      </c>
      <c r="AM6084" t="str">
        <f>MIS[[#This Row],[ClientID]]</f>
        <v>JPF1R194</v>
      </c>
    </row>
    <row r="6085" spans="1:39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168.75</v>
      </c>
      <c r="AE6085">
        <f>MIS[[#This Row],[OrderAverageTradedPrice]]*MIS[[#This Row],[OrderQuantity]]</f>
        <v>13627.5</v>
      </c>
      <c r="AF6085">
        <f>MIS[[#This Row],[LTP]]*MIS[[#This Row],[OrderQuantity]]</f>
        <v>12656.25</v>
      </c>
      <c r="AG6085">
        <f>IF(MIS[[#This Row],[OrderSide]]="SELL",MIS[[#This Row],[VALUE]]-MIS[[#This Row],[LIVE_VALUE]],MIS[[#This Row],[LIVE_VALUE]]-MIS[[#This Row],[VALUE]])</f>
        <v>-971.25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VWAP</v>
      </c>
      <c r="AL6085" t="str">
        <f>MIS[[#This Row],[Broker]]</f>
        <v>AR</v>
      </c>
      <c r="AM6085" t="str">
        <f>MIS[[#This Row],[ClientID]]</f>
        <v>JPF1S104</v>
      </c>
    </row>
    <row r="6086" spans="1:39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168.75</v>
      </c>
      <c r="AE6086">
        <f>MIS[[#This Row],[OrderAverageTradedPrice]]*MIS[[#This Row],[OrderQuantity]]</f>
        <v>27262.5</v>
      </c>
      <c r="AF6086">
        <f>MIS[[#This Row],[LTP]]*MIS[[#This Row],[OrderQuantity]]</f>
        <v>25312.5</v>
      </c>
      <c r="AG6086">
        <f>IF(MIS[[#This Row],[OrderSide]]="SELL",MIS[[#This Row],[VALUE]]-MIS[[#This Row],[LIVE_VALUE]],MIS[[#This Row],[LIVE_VALUE]]-MIS[[#This Row],[VALUE]])</f>
        <v>-1950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VWAP</v>
      </c>
      <c r="AL6086" t="str">
        <f>MIS[[#This Row],[Broker]]</f>
        <v>AR</v>
      </c>
      <c r="AM6086" t="str">
        <f>MIS[[#This Row],[ClientID]]</f>
        <v>JPF1S138</v>
      </c>
    </row>
    <row r="6087" spans="1:39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2.25</v>
      </c>
      <c r="AE6087">
        <f>MIS[[#This Row],[OrderAverageTradedPrice]]*MIS[[#This Row],[OrderQuantity]]</f>
        <v>495.00000000000006</v>
      </c>
      <c r="AF6087">
        <f>MIS[[#This Row],[LTP]]*MIS[[#This Row],[OrderQuantity]]</f>
        <v>506.25</v>
      </c>
      <c r="AG6087">
        <f>IF(MIS[[#This Row],[OrderSide]]="SELL",MIS[[#This Row],[VALUE]]-MIS[[#This Row],[LIVE_VALUE]],MIS[[#This Row],[LIVE_VALUE]]-MIS[[#This Row],[VALUE]])</f>
        <v>-11.249999999999943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7" t="str">
        <f>MIS[[#This Row],[TRADING SYMBOL]]</f>
        <v>NIFTY2552226300CE</v>
      </c>
      <c r="AJ6087" t="str">
        <f>IF(RIGHT(MIS[[#This Row],[Main/Hedge]],4)="MAIN","MAIN","HEDGE")</f>
        <v>HEDGE</v>
      </c>
      <c r="AK6087" t="str" cm="1">
        <f t="array" ref="AK6087">_xlfn._xlws.FILTER(Table4[Column1],ISNUMBER(SEARCH(Table4[Column1],MIS[[#This Row],[OrderUniqueIdentifier]])),"")</f>
        <v>VWAP</v>
      </c>
      <c r="AL6087" t="str">
        <f>MIS[[#This Row],[Broker]]</f>
        <v>AR</v>
      </c>
      <c r="AM6087" t="str">
        <f>MIS[[#This Row],[ClientID]]</f>
        <v>JPF1S152</v>
      </c>
    </row>
    <row r="6088" spans="1:39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168.75</v>
      </c>
      <c r="AE6088">
        <f>MIS[[#This Row],[OrderAverageTradedPrice]]*MIS[[#This Row],[OrderQuantity]]</f>
        <v>13627.5</v>
      </c>
      <c r="AF6088">
        <f>MIS[[#This Row],[LTP]]*MIS[[#This Row],[OrderQuantity]]</f>
        <v>12656.25</v>
      </c>
      <c r="AG6088">
        <f>IF(MIS[[#This Row],[OrderSide]]="SELL",MIS[[#This Row],[VALUE]]-MIS[[#This Row],[LIVE_VALUE]],MIS[[#This Row],[LIVE_VALUE]]-MIS[[#This Row],[VALUE]])</f>
        <v>-971.25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VWAP</v>
      </c>
      <c r="AL6088" t="str">
        <f>MIS[[#This Row],[Broker]]</f>
        <v>AR</v>
      </c>
      <c r="AM6088" t="str">
        <f>MIS[[#This Row],[ClientID]]</f>
        <v>JPF1S210</v>
      </c>
    </row>
    <row r="6089" spans="1:39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168.75</v>
      </c>
      <c r="AE6089">
        <f>MIS[[#This Row],[OrderAverageTradedPrice]]*MIS[[#This Row],[OrderQuantity]]</f>
        <v>27262.5</v>
      </c>
      <c r="AF6089">
        <f>MIS[[#This Row],[LTP]]*MIS[[#This Row],[OrderQuantity]]</f>
        <v>25312.5</v>
      </c>
      <c r="AG6089">
        <f>IF(MIS[[#This Row],[OrderSide]]="SELL",MIS[[#This Row],[VALUE]]-MIS[[#This Row],[LIVE_VALUE]],MIS[[#This Row],[LIVE_VALUE]]-MIS[[#This Row],[VALUE]])</f>
        <v>-1950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VWAP</v>
      </c>
      <c r="AL6089" t="str">
        <f>MIS[[#This Row],[Broker]]</f>
        <v>AR</v>
      </c>
      <c r="AM6089" t="str">
        <f>MIS[[#This Row],[ClientID]]</f>
        <v>JPF1S218</v>
      </c>
    </row>
    <row r="6090" spans="1:39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2.25</v>
      </c>
      <c r="AE6090">
        <f>MIS[[#This Row],[OrderAverageTradedPrice]]*MIS[[#This Row],[OrderQuantity]]</f>
        <v>330</v>
      </c>
      <c r="AF6090">
        <f>MIS[[#This Row],[LTP]]*MIS[[#This Row],[OrderQuantity]]</f>
        <v>337.5</v>
      </c>
      <c r="AG6090">
        <f>IF(MIS[[#This Row],[OrderSide]]="SELL",MIS[[#This Row],[VALUE]]-MIS[[#This Row],[LIVE_VALUE]],MIS[[#This Row],[LIVE_VALUE]]-MIS[[#This Row],[VALUE]])</f>
        <v>-7.5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0" t="str">
        <f>MIS[[#This Row],[TRADING SYMBOL]]</f>
        <v>NIFTY2552226300CE</v>
      </c>
      <c r="AJ6090" t="str">
        <f>IF(RIGHT(MIS[[#This Row],[Main/Hedge]],4)="MAIN","MAIN","HEDGE")</f>
        <v>HEDGE</v>
      </c>
      <c r="AK6090" t="str" cm="1">
        <f t="array" ref="AK6090">_xlfn._xlws.FILTER(Table4[Column1],ISNUMBER(SEARCH(Table4[Column1],MIS[[#This Row],[OrderUniqueIdentifier]])),"")</f>
        <v>VWAP</v>
      </c>
      <c r="AL6090" t="str">
        <f>MIS[[#This Row],[Broker]]</f>
        <v>AR</v>
      </c>
      <c r="AM6090" t="str">
        <f>MIS[[#This Row],[ClientID]]</f>
        <v>JPF1V101</v>
      </c>
    </row>
    <row r="6091" spans="1:39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168.75</v>
      </c>
      <c r="AE6091">
        <f>MIS[[#This Row],[OrderAverageTradedPrice]]*MIS[[#This Row],[OrderQuantity]]</f>
        <v>27243.75</v>
      </c>
      <c r="AF6091">
        <f>MIS[[#This Row],[LTP]]*MIS[[#This Row],[OrderQuantity]]</f>
        <v>25312.5</v>
      </c>
      <c r="AG6091">
        <f>IF(MIS[[#This Row],[OrderSide]]="SELL",MIS[[#This Row],[VALUE]]-MIS[[#This Row],[LIVE_VALUE]],MIS[[#This Row],[LIVE_VALUE]]-MIS[[#This Row],[VALUE]])</f>
        <v>-1931.25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VWAP</v>
      </c>
      <c r="AL6091" t="str">
        <f>MIS[[#This Row],[Broker]]</f>
        <v>AR</v>
      </c>
      <c r="AM6091" t="str">
        <f>MIS[[#This Row],[ClientID]]</f>
        <v>JPF1V101</v>
      </c>
    </row>
    <row r="6092" spans="1:39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2.25</v>
      </c>
      <c r="AE6092">
        <f>MIS[[#This Row],[OrderAverageTradedPrice]]*MIS[[#This Row],[OrderQuantity]]</f>
        <v>990.00000000000011</v>
      </c>
      <c r="AF6092">
        <f>MIS[[#This Row],[LTP]]*MIS[[#This Row],[OrderQuantity]]</f>
        <v>1012.5</v>
      </c>
      <c r="AG6092">
        <f>IF(MIS[[#This Row],[OrderSide]]="SELL",MIS[[#This Row],[VALUE]]-MIS[[#This Row],[LIVE_VALUE]],MIS[[#This Row],[LIVE_VALUE]]-MIS[[#This Row],[VALUE]])</f>
        <v>-22.499999999999886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2" t="str">
        <f>MIS[[#This Row],[TRADING SYMBOL]]</f>
        <v>NIFTY2552226300CE</v>
      </c>
      <c r="AJ6092" t="str">
        <f>IF(RIGHT(MIS[[#This Row],[Main/Hedge]],4)="MAIN","MAIN","HEDGE")</f>
        <v>HEDGE</v>
      </c>
      <c r="AK6092" t="str" cm="1">
        <f t="array" ref="AK6092">_xlfn._xlws.FILTER(Table4[Column1],ISNUMBER(SEARCH(Table4[Column1],MIS[[#This Row],[OrderUniqueIdentifier]])),"")</f>
        <v>VWAP</v>
      </c>
      <c r="AL6092" t="str">
        <f>MIS[[#This Row],[Broker]]</f>
        <v>AR</v>
      </c>
      <c r="AM6092" t="str">
        <f>MIS[[#This Row],[ClientID]]</f>
        <v>JPF1V110</v>
      </c>
    </row>
    <row r="6093" spans="1:39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168.75</v>
      </c>
      <c r="AE6093">
        <f>MIS[[#This Row],[OrderAverageTradedPrice]]*MIS[[#This Row],[OrderQuantity]]</f>
        <v>27255</v>
      </c>
      <c r="AF6093">
        <f>MIS[[#This Row],[LTP]]*MIS[[#This Row],[OrderQuantity]]</f>
        <v>25312.5</v>
      </c>
      <c r="AG6093">
        <f>IF(MIS[[#This Row],[OrderSide]]="SELL",MIS[[#This Row],[VALUE]]-MIS[[#This Row],[LIVE_VALUE]],MIS[[#This Row],[LIVE_VALUE]]-MIS[[#This Row],[VALUE]])</f>
        <v>-1942.5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VWAP</v>
      </c>
      <c r="AL6093" t="str">
        <f>MIS[[#This Row],[Broker]]</f>
        <v>AR</v>
      </c>
      <c r="AM6093" t="str">
        <f>MIS[[#This Row],[ClientID]]</f>
        <v>JPF1V179</v>
      </c>
    </row>
    <row r="6094" spans="1:39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2.25</v>
      </c>
      <c r="AE6094">
        <f>MIS[[#This Row],[OrderAverageTradedPrice]]*MIS[[#This Row],[OrderQuantity]]</f>
        <v>165</v>
      </c>
      <c r="AF6094">
        <f>MIS[[#This Row],[LTP]]*MIS[[#This Row],[OrderQuantity]]</f>
        <v>168.75</v>
      </c>
      <c r="AG6094">
        <f>IF(MIS[[#This Row],[OrderSide]]="SELL",MIS[[#This Row],[VALUE]]-MIS[[#This Row],[LIVE_VALUE]],MIS[[#This Row],[LIVE_VALUE]]-MIS[[#This Row],[VALUE]])</f>
        <v>-3.75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4" t="str">
        <f>MIS[[#This Row],[TRADING SYMBOL]]</f>
        <v>NIFTY2552226300CE</v>
      </c>
      <c r="AJ6094" t="str">
        <f>IF(RIGHT(MIS[[#This Row],[Main/Hedge]],4)="MAIN","MAIN","HEDGE")</f>
        <v>HEDGE</v>
      </c>
      <c r="AK6094" t="str" cm="1">
        <f t="array" ref="AK6094">_xlfn._xlws.FILTER(Table4[Column1],ISNUMBER(SEARCH(Table4[Column1],MIS[[#This Row],[OrderUniqueIdentifier]])),"")</f>
        <v>VWAP</v>
      </c>
      <c r="AL6094" t="str">
        <f>MIS[[#This Row],[Broker]]</f>
        <v>AR</v>
      </c>
      <c r="AM6094" t="str">
        <f>MIS[[#This Row],[ClientID]]</f>
        <v>JPS7N102</v>
      </c>
    </row>
    <row r="6095" spans="1:39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2.25</v>
      </c>
      <c r="AE6095">
        <f>MIS[[#This Row],[OrderAverageTradedPrice]]*MIS[[#This Row],[OrderQuantity]]</f>
        <v>1650.0000000000002</v>
      </c>
      <c r="AF6095">
        <f>MIS[[#This Row],[LTP]]*MIS[[#This Row],[OrderQuantity]]</f>
        <v>1687.5</v>
      </c>
      <c r="AG6095">
        <f>IF(MIS[[#This Row],[OrderSide]]="SELL",MIS[[#This Row],[VALUE]]-MIS[[#This Row],[LIVE_VALUE]],MIS[[#This Row],[LIVE_VALUE]]-MIS[[#This Row],[VALUE]])</f>
        <v>-37.499999999999773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5" t="str">
        <f>MIS[[#This Row],[TRADING SYMBOL]]</f>
        <v>NIFTY2552226300CE</v>
      </c>
      <c r="AJ6095" t="str">
        <f>IF(RIGHT(MIS[[#This Row],[Main/Hedge]],4)="MAIN","MAIN","HEDGE")</f>
        <v>HEDGE</v>
      </c>
      <c r="AK6095" t="str" cm="1">
        <f t="array" ref="AK6095">_xlfn._xlws.FILTER(Table4[Column1],ISNUMBER(SEARCH(Table4[Column1],MIS[[#This Row],[OrderUniqueIdentifier]])),"")</f>
        <v>VWAP</v>
      </c>
      <c r="AL6095" t="str">
        <f>MIS[[#This Row],[Broker]]</f>
        <v>JM</v>
      </c>
      <c r="AM6095" t="str">
        <f>MIS[[#This Row],[ClientID]]</f>
        <v>12314412</v>
      </c>
    </row>
    <row r="6096" spans="1:39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168.75</v>
      </c>
      <c r="AE6096">
        <f>MIS[[#This Row],[OrderAverageTradedPrice]]*MIS[[#This Row],[OrderQuantity]]</f>
        <v>27270</v>
      </c>
      <c r="AF6096">
        <f>MIS[[#This Row],[LTP]]*MIS[[#This Row],[OrderQuantity]]</f>
        <v>25312.5</v>
      </c>
      <c r="AG6096">
        <f>IF(MIS[[#This Row],[OrderSide]]="SELL",MIS[[#This Row],[VALUE]]-MIS[[#This Row],[LIVE_VALUE]],MIS[[#This Row],[LIVE_VALUE]]-MIS[[#This Row],[VALUE]])</f>
        <v>-1957.5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VWAP</v>
      </c>
      <c r="AL6096" t="str">
        <f>MIS[[#This Row],[Broker]]</f>
        <v>JM</v>
      </c>
      <c r="AM6096" t="str">
        <f>MIS[[#This Row],[ClientID]]</f>
        <v>12314604</v>
      </c>
    </row>
    <row r="6097" spans="1:39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168.75</v>
      </c>
      <c r="AE6097">
        <f>MIS[[#This Row],[OrderAverageTradedPrice]]*MIS[[#This Row],[OrderQuantity]]</f>
        <v>27262.5</v>
      </c>
      <c r="AF6097">
        <f>MIS[[#This Row],[LTP]]*MIS[[#This Row],[OrderQuantity]]</f>
        <v>25312.5</v>
      </c>
      <c r="AG6097">
        <f>IF(MIS[[#This Row],[OrderSide]]="SELL",MIS[[#This Row],[VALUE]]-MIS[[#This Row],[LIVE_VALUE]],MIS[[#This Row],[LIVE_VALUE]]-MIS[[#This Row],[VALUE]])</f>
        <v>-1950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VWAP</v>
      </c>
      <c r="AL6097" t="str">
        <f>MIS[[#This Row],[Broker]]</f>
        <v>JM</v>
      </c>
      <c r="AM6097" t="str">
        <f>MIS[[#This Row],[ClientID]]</f>
        <v>12314883</v>
      </c>
    </row>
    <row r="6098" spans="1:39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2.25</v>
      </c>
      <c r="AE6098">
        <f>MIS[[#This Row],[OrderAverageTradedPrice]]*MIS[[#This Row],[OrderQuantity]]</f>
        <v>660</v>
      </c>
      <c r="AF6098">
        <f>MIS[[#This Row],[LTP]]*MIS[[#This Row],[OrderQuantity]]</f>
        <v>675</v>
      </c>
      <c r="AG6098">
        <f>IF(MIS[[#This Row],[OrderSide]]="SELL",MIS[[#This Row],[VALUE]]-MIS[[#This Row],[LIVE_VALUE]],MIS[[#This Row],[LIVE_VALUE]]-MIS[[#This Row],[VALUE]])</f>
        <v>-15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8" t="str">
        <f>MIS[[#This Row],[TRADING SYMBOL]]</f>
        <v>NIFTY2552226300CE</v>
      </c>
      <c r="AJ6098" t="str">
        <f>IF(RIGHT(MIS[[#This Row],[Main/Hedge]],4)="MAIN","MAIN","HEDGE")</f>
        <v>HEDGE</v>
      </c>
      <c r="AK6098" t="str" cm="1">
        <f t="array" ref="AK6098">_xlfn._xlws.FILTER(Table4[Column1],ISNUMBER(SEARCH(Table4[Column1],MIS[[#This Row],[OrderUniqueIdentifier]])),"")</f>
        <v>VWAP</v>
      </c>
      <c r="AL6098" t="str">
        <f>MIS[[#This Row],[Broker]]</f>
        <v>JM</v>
      </c>
      <c r="AM6098" t="str">
        <f>MIS[[#This Row],[ClientID]]</f>
        <v>12314964</v>
      </c>
    </row>
    <row r="6099" spans="1:39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2.25</v>
      </c>
      <c r="AE6099">
        <f>MIS[[#This Row],[OrderAverageTradedPrice]]*MIS[[#This Row],[OrderQuantity]]</f>
        <v>1155</v>
      </c>
      <c r="AF6099">
        <f>MIS[[#This Row],[LTP]]*MIS[[#This Row],[OrderQuantity]]</f>
        <v>1181.25</v>
      </c>
      <c r="AG6099">
        <f>IF(MIS[[#This Row],[OrderSide]]="SELL",MIS[[#This Row],[VALUE]]-MIS[[#This Row],[LIVE_VALUE]],MIS[[#This Row],[LIVE_VALUE]]-MIS[[#This Row],[VALUE]])</f>
        <v>-26.25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9" t="str">
        <f>MIS[[#This Row],[TRADING SYMBOL]]</f>
        <v>NIFTY2552226300CE</v>
      </c>
      <c r="AJ6099" t="str">
        <f>IF(RIGHT(MIS[[#This Row],[Main/Hedge]],4)="MAIN","MAIN","HEDGE")</f>
        <v>HEDGE</v>
      </c>
      <c r="AK6099" t="str" cm="1">
        <f t="array" ref="AK6099">_xlfn._xlws.FILTER(Table4[Column1],ISNUMBER(SEARCH(Table4[Column1],MIS[[#This Row],[OrderUniqueIdentifier]])),"")</f>
        <v>VWAP</v>
      </c>
      <c r="AL6099" t="str">
        <f>MIS[[#This Row],[Broker]]</f>
        <v>MO</v>
      </c>
      <c r="AM6099" t="str">
        <f>MIS[[#This Row],[ClientID]]</f>
        <v>DELD991</v>
      </c>
    </row>
    <row r="6100" spans="1:39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2.25</v>
      </c>
      <c r="AE6100">
        <f>MIS[[#This Row],[OrderAverageTradedPrice]]*MIS[[#This Row],[OrderQuantity]]</f>
        <v>660</v>
      </c>
      <c r="AF6100">
        <f>MIS[[#This Row],[LTP]]*MIS[[#This Row],[OrderQuantity]]</f>
        <v>675</v>
      </c>
      <c r="AG6100">
        <f>IF(MIS[[#This Row],[OrderSide]]="SELL",MIS[[#This Row],[VALUE]]-MIS[[#This Row],[LIVE_VALUE]],MIS[[#This Row],[LIVE_VALUE]]-MIS[[#This Row],[VALUE]])</f>
        <v>-15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0" t="str">
        <f>MIS[[#This Row],[TRADING SYMBOL]]</f>
        <v>NIFTY2552226300CE</v>
      </c>
      <c r="AJ6100" t="str">
        <f>IF(RIGHT(MIS[[#This Row],[Main/Hedge]],4)="MAIN","MAIN","HEDGE")</f>
        <v>HEDGE</v>
      </c>
      <c r="AK6100" t="str" cm="1">
        <f t="array" ref="AK6100">_xlfn._xlws.FILTER(Table4[Column1],ISNUMBER(SEARCH(Table4[Column1],MIS[[#This Row],[OrderUniqueIdentifier]])),"")</f>
        <v>VWAP</v>
      </c>
      <c r="AL6100" t="str">
        <f>MIS[[#This Row],[Broker]]</f>
        <v>MO</v>
      </c>
      <c r="AM6100" t="str">
        <f>MIS[[#This Row],[ClientID]]</f>
        <v>JR0546</v>
      </c>
    </row>
    <row r="6101" spans="1:39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168.75</v>
      </c>
      <c r="AE6101">
        <f>MIS[[#This Row],[OrderAverageTradedPrice]]*MIS[[#This Row],[OrderQuantity]]</f>
        <v>27270</v>
      </c>
      <c r="AF6101">
        <f>MIS[[#This Row],[LTP]]*MIS[[#This Row],[OrderQuantity]]</f>
        <v>25312.5</v>
      </c>
      <c r="AG6101">
        <f>IF(MIS[[#This Row],[OrderSide]]="SELL",MIS[[#This Row],[VALUE]]-MIS[[#This Row],[LIVE_VALUE]],MIS[[#This Row],[LIVE_VALUE]]-MIS[[#This Row],[VALUE]])</f>
        <v>-1957.5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VWAP</v>
      </c>
      <c r="AL6101" t="str">
        <f>MIS[[#This Row],[Broker]]</f>
        <v>MO</v>
      </c>
      <c r="AM6101" t="str">
        <f>MIS[[#This Row],[ClientID]]</f>
        <v>OMDLAS1220</v>
      </c>
    </row>
    <row r="6102" spans="1:39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155.05000000000001</v>
      </c>
      <c r="AE6102">
        <f>MIS[[#This Row],[OrderAverageTradedPrice]]*MIS[[#This Row],[OrderQuantity]]</f>
        <v>32568.75</v>
      </c>
      <c r="AF6102">
        <f>MIS[[#This Row],[LTP]]*MIS[[#This Row],[OrderQuantity]]</f>
        <v>34886.25</v>
      </c>
      <c r="AG6102">
        <f>IF(MIS[[#This Row],[OrderSide]]="SELL",MIS[[#This Row],[VALUE]]-MIS[[#This Row],[LIVE_VALUE]],MIS[[#This Row],[LIVE_VALUE]]-MIS[[#This Row],[VALUE]])</f>
        <v>2317.5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2" t="str">
        <f>MIS[[#This Row],[TRADING SYMBOL]]</f>
        <v>NIFTY2552225000PE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VWAP</v>
      </c>
      <c r="AL6102" t="str">
        <f>MIS[[#This Row],[Broker]]</f>
        <v>AR</v>
      </c>
      <c r="AM6102" t="str">
        <f>MIS[[#This Row],[ClientID]]</f>
        <v>GDL1R112</v>
      </c>
    </row>
    <row r="6103" spans="1:39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155.05000000000001</v>
      </c>
      <c r="AE6103">
        <f>MIS[[#This Row],[OrderAverageTradedPrice]]*MIS[[#This Row],[OrderQuantity]]</f>
        <v>32636.250000000004</v>
      </c>
      <c r="AF6103">
        <f>MIS[[#This Row],[LTP]]*MIS[[#This Row],[OrderQuantity]]</f>
        <v>34886.25</v>
      </c>
      <c r="AG6103">
        <f>IF(MIS[[#This Row],[OrderSide]]="SELL",MIS[[#This Row],[VALUE]]-MIS[[#This Row],[LIVE_VALUE]],MIS[[#This Row],[LIVE_VALUE]]-MIS[[#This Row],[VALUE]])</f>
        <v>2249.9999999999964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3" t="str">
        <f>MIS[[#This Row],[TRADING SYMBOL]]</f>
        <v>NIFTY2552225000PE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VWAP</v>
      </c>
      <c r="AL6103" t="str">
        <f>MIS[[#This Row],[Broker]]</f>
        <v>AR</v>
      </c>
      <c r="AM6103" t="str">
        <f>MIS[[#This Row],[ClientID]]</f>
        <v>GDLC2R124</v>
      </c>
    </row>
    <row r="6104" spans="1:39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4.55</v>
      </c>
      <c r="AE6104">
        <f>MIS[[#This Row],[OrderAverageTradedPrice]]*MIS[[#This Row],[OrderQuantity]]</f>
        <v>3375</v>
      </c>
      <c r="AF6104">
        <f>MIS[[#This Row],[LTP]]*MIS[[#This Row],[OrderQuantity]]</f>
        <v>3071.25</v>
      </c>
      <c r="AG6104">
        <f>IF(MIS[[#This Row],[OrderSide]]="SELL",MIS[[#This Row],[VALUE]]-MIS[[#This Row],[LIVE_VALUE]],MIS[[#This Row],[LIVE_VALUE]]-MIS[[#This Row],[VALUE]])</f>
        <v>303.75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4" t="str">
        <f>MIS[[#This Row],[TRADING SYMBOL]]</f>
        <v>NIFTY2552223700PE</v>
      </c>
      <c r="AJ6104" t="str">
        <f>IF(RIGHT(MIS[[#This Row],[Main/Hedge]],4)="MAIN","MAIN","HEDGE")</f>
        <v>HEDGE</v>
      </c>
      <c r="AK6104" t="str" cm="1">
        <f t="array" ref="AK6104">_xlfn._xlws.FILTER(Table4[Column1],ISNUMBER(SEARCH(Table4[Column1],MIS[[#This Row],[OrderUniqueIdentifier]])),"")</f>
        <v>VWAP</v>
      </c>
      <c r="AL6104" t="str">
        <f>MIS[[#This Row],[Broker]]</f>
        <v>AR</v>
      </c>
      <c r="AM6104" t="str">
        <f>MIS[[#This Row],[ClientID]]</f>
        <v>GDLP1S332</v>
      </c>
    </row>
    <row r="6105" spans="1:39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4.55</v>
      </c>
      <c r="AE6105">
        <f>MIS[[#This Row],[OrderAverageTradedPrice]]*MIS[[#This Row],[OrderQuantity]]</f>
        <v>2250</v>
      </c>
      <c r="AF6105">
        <f>MIS[[#This Row],[LTP]]*MIS[[#This Row],[OrderQuantity]]</f>
        <v>2047.5</v>
      </c>
      <c r="AG6105">
        <f>IF(MIS[[#This Row],[OrderSide]]="SELL",MIS[[#This Row],[VALUE]]-MIS[[#This Row],[LIVE_VALUE]],MIS[[#This Row],[LIVE_VALUE]]-MIS[[#This Row],[VALUE]])</f>
        <v>202.5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5" t="str">
        <f>MIS[[#This Row],[TRADING SYMBOL]]</f>
        <v>NIFTY2552223700PE</v>
      </c>
      <c r="AJ6105" t="str">
        <f>IF(RIGHT(MIS[[#This Row],[Main/Hedge]],4)="MAIN","MAIN","HEDGE")</f>
        <v>HEDGE</v>
      </c>
      <c r="AK6105" t="str" cm="1">
        <f t="array" ref="AK6105">_xlfn._xlws.FILTER(Table4[Column1],ISNUMBER(SEARCH(Table4[Column1],MIS[[#This Row],[OrderUniqueIdentifier]])),"")</f>
        <v>VWAP</v>
      </c>
      <c r="AL6105" t="str">
        <f>MIS[[#This Row],[Broker]]</f>
        <v>AR</v>
      </c>
      <c r="AM6105" t="str">
        <f>MIS[[#This Row],[ClientID]]</f>
        <v>GKOHNS211</v>
      </c>
    </row>
    <row r="6106" spans="1:39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155.05000000000001</v>
      </c>
      <c r="AE6106">
        <f>MIS[[#This Row],[OrderAverageTradedPrice]]*MIS[[#This Row],[OrderQuantity]]</f>
        <v>21757.5</v>
      </c>
      <c r="AF6106">
        <f>MIS[[#This Row],[LTP]]*MIS[[#This Row],[OrderQuantity]]</f>
        <v>23257.5</v>
      </c>
      <c r="AG6106">
        <f>IF(MIS[[#This Row],[OrderSide]]="SELL",MIS[[#This Row],[VALUE]]-MIS[[#This Row],[LIVE_VALUE]],MIS[[#This Row],[LIVE_VALUE]]-MIS[[#This Row],[VALUE]])</f>
        <v>1500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6" t="str">
        <f>MIS[[#This Row],[TRADING SYMBOL]]</f>
        <v>NIFTY2552225000PE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VWAP</v>
      </c>
      <c r="AL6106" t="str">
        <f>MIS[[#This Row],[Broker]]</f>
        <v>AR</v>
      </c>
      <c r="AM6106" t="str">
        <f>MIS[[#This Row],[ClientID]]</f>
        <v>HYD5K129</v>
      </c>
    </row>
    <row r="6107" spans="1:39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155.05000000000001</v>
      </c>
      <c r="AE6107">
        <f>MIS[[#This Row],[OrderAverageTradedPrice]]*MIS[[#This Row],[OrderQuantity]]</f>
        <v>32591.25</v>
      </c>
      <c r="AF6107">
        <f>MIS[[#This Row],[LTP]]*MIS[[#This Row],[OrderQuantity]]</f>
        <v>34886.25</v>
      </c>
      <c r="AG6107">
        <f>IF(MIS[[#This Row],[OrderSide]]="SELL",MIS[[#This Row],[VALUE]]-MIS[[#This Row],[LIVE_VALUE]],MIS[[#This Row],[LIVE_VALUE]]-MIS[[#This Row],[VALUE]])</f>
        <v>2295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7" t="str">
        <f>MIS[[#This Row],[TRADING SYMBOL]]</f>
        <v>NIFTY2552225000PE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VWAP</v>
      </c>
      <c r="AL6107" t="str">
        <f>MIS[[#This Row],[Broker]]</f>
        <v>AR</v>
      </c>
      <c r="AM6107" t="str">
        <f>MIS[[#This Row],[ClientID]]</f>
        <v>JPA1043</v>
      </c>
    </row>
    <row r="6108" spans="1:39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4.55</v>
      </c>
      <c r="AE6108">
        <f>MIS[[#This Row],[OrderAverageTradedPrice]]*MIS[[#This Row],[OrderQuantity]]</f>
        <v>375</v>
      </c>
      <c r="AF6108">
        <f>MIS[[#This Row],[LTP]]*MIS[[#This Row],[OrderQuantity]]</f>
        <v>341.25</v>
      </c>
      <c r="AG6108">
        <f>IF(MIS[[#This Row],[OrderSide]]="SELL",MIS[[#This Row],[VALUE]]-MIS[[#This Row],[LIVE_VALUE]],MIS[[#This Row],[LIVE_VALUE]]-MIS[[#This Row],[VALUE]])</f>
        <v>33.75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8" t="str">
        <f>MIS[[#This Row],[TRADING SYMBOL]]</f>
        <v>NIFTY2552223700PE</v>
      </c>
      <c r="AJ6108" t="str">
        <f>IF(RIGHT(MIS[[#This Row],[Main/Hedge]],4)="MAIN","MAIN","HEDGE")</f>
        <v>HEDGE</v>
      </c>
      <c r="AK6108" t="str" cm="1">
        <f t="array" ref="AK6108">_xlfn._xlws.FILTER(Table4[Column1],ISNUMBER(SEARCH(Table4[Column1],MIS[[#This Row],[OrderUniqueIdentifier]])),"")</f>
        <v>VWAP</v>
      </c>
      <c r="AL6108" t="str">
        <f>MIS[[#This Row],[Broker]]</f>
        <v>AR</v>
      </c>
      <c r="AM6108" t="str">
        <f>MIS[[#This Row],[ClientID]]</f>
        <v>JPF1A104</v>
      </c>
    </row>
    <row r="6109" spans="1:39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4.55</v>
      </c>
      <c r="AE6109">
        <f>MIS[[#This Row],[OrderAverageTradedPrice]]*MIS[[#This Row],[OrderQuantity]]</f>
        <v>750</v>
      </c>
      <c r="AF6109">
        <f>MIS[[#This Row],[LTP]]*MIS[[#This Row],[OrderQuantity]]</f>
        <v>682.5</v>
      </c>
      <c r="AG6109">
        <f>IF(MIS[[#This Row],[OrderSide]]="SELL",MIS[[#This Row],[VALUE]]-MIS[[#This Row],[LIVE_VALUE]],MIS[[#This Row],[LIVE_VALUE]]-MIS[[#This Row],[VALUE]])</f>
        <v>67.5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9" t="str">
        <f>MIS[[#This Row],[TRADING SYMBOL]]</f>
        <v>NIFTY2552223700PE</v>
      </c>
      <c r="AJ6109" t="str">
        <f>IF(RIGHT(MIS[[#This Row],[Main/Hedge]],4)="MAIN","MAIN","HEDGE")</f>
        <v>HEDGE</v>
      </c>
      <c r="AK6109" t="str" cm="1">
        <f t="array" ref="AK6109">_xlfn._xlws.FILTER(Table4[Column1],ISNUMBER(SEARCH(Table4[Column1],MIS[[#This Row],[OrderUniqueIdentifier]])),"")</f>
        <v>VWAP</v>
      </c>
      <c r="AL6109" t="str">
        <f>MIS[[#This Row],[Broker]]</f>
        <v>AR</v>
      </c>
      <c r="AM6109" t="str">
        <f>MIS[[#This Row],[ClientID]]</f>
        <v>JPF1A121</v>
      </c>
    </row>
    <row r="6110" spans="1:39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4.55</v>
      </c>
      <c r="AE6110">
        <f>MIS[[#This Row],[OrderAverageTradedPrice]]*MIS[[#This Row],[OrderQuantity]]</f>
        <v>375</v>
      </c>
      <c r="AF6110">
        <f>MIS[[#This Row],[LTP]]*MIS[[#This Row],[OrderQuantity]]</f>
        <v>341.25</v>
      </c>
      <c r="AG6110">
        <f>IF(MIS[[#This Row],[OrderSide]]="SELL",MIS[[#This Row],[VALUE]]-MIS[[#This Row],[LIVE_VALUE]],MIS[[#This Row],[LIVE_VALUE]]-MIS[[#This Row],[VALUE]])</f>
        <v>33.75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0" t="str">
        <f>MIS[[#This Row],[TRADING SYMBOL]]</f>
        <v>NIFTY2552223700PE</v>
      </c>
      <c r="AJ6110" t="str">
        <f>IF(RIGHT(MIS[[#This Row],[Main/Hedge]],4)="MAIN","MAIN","HEDGE")</f>
        <v>HEDGE</v>
      </c>
      <c r="AK6110" t="str" cm="1">
        <f t="array" ref="AK6110">_xlfn._xlws.FILTER(Table4[Column1],ISNUMBER(SEARCH(Table4[Column1],MIS[[#This Row],[OrderUniqueIdentifier]])),"")</f>
        <v>VWAP</v>
      </c>
      <c r="AL6110" t="str">
        <f>MIS[[#This Row],[Broker]]</f>
        <v>AR</v>
      </c>
      <c r="AM6110" t="str">
        <f>MIS[[#This Row],[ClientID]]</f>
        <v>JPF1A122</v>
      </c>
    </row>
    <row r="6111" spans="1:39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4.55</v>
      </c>
      <c r="AE6111">
        <f>MIS[[#This Row],[OrderAverageTradedPrice]]*MIS[[#This Row],[OrderQuantity]]</f>
        <v>750</v>
      </c>
      <c r="AF6111">
        <f>MIS[[#This Row],[LTP]]*MIS[[#This Row],[OrderQuantity]]</f>
        <v>682.5</v>
      </c>
      <c r="AG6111">
        <f>IF(MIS[[#This Row],[OrderSide]]="SELL",MIS[[#This Row],[VALUE]]-MIS[[#This Row],[LIVE_VALUE]],MIS[[#This Row],[LIVE_VALUE]]-MIS[[#This Row],[VALUE]])</f>
        <v>67.5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1" t="str">
        <f>MIS[[#This Row],[TRADING SYMBOL]]</f>
        <v>NIFTY2552223700PE</v>
      </c>
      <c r="AJ6111" t="str">
        <f>IF(RIGHT(MIS[[#This Row],[Main/Hedge]],4)="MAIN","MAIN","HEDGE")</f>
        <v>HEDGE</v>
      </c>
      <c r="AK6111" t="str" cm="1">
        <f t="array" ref="AK6111">_xlfn._xlws.FILTER(Table4[Column1],ISNUMBER(SEARCH(Table4[Column1],MIS[[#This Row],[OrderUniqueIdentifier]])),"")</f>
        <v>VWAP</v>
      </c>
      <c r="AL6111" t="str">
        <f>MIS[[#This Row],[Broker]]</f>
        <v>AR</v>
      </c>
      <c r="AM6111" t="str">
        <f>MIS[[#This Row],[ClientID]]</f>
        <v>JPF1A184</v>
      </c>
    </row>
    <row r="6112" spans="1:39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4.55</v>
      </c>
      <c r="AE6112">
        <f>MIS[[#This Row],[OrderAverageTradedPrice]]*MIS[[#This Row],[OrderQuantity]]</f>
        <v>1500</v>
      </c>
      <c r="AF6112">
        <f>MIS[[#This Row],[LTP]]*MIS[[#This Row],[OrderQuantity]]</f>
        <v>1365</v>
      </c>
      <c r="AG6112">
        <f>IF(MIS[[#This Row],[OrderSide]]="SELL",MIS[[#This Row],[VALUE]]-MIS[[#This Row],[LIVE_VALUE]],MIS[[#This Row],[LIVE_VALUE]]-MIS[[#This Row],[VALUE]])</f>
        <v>135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2" t="str">
        <f>MIS[[#This Row],[TRADING SYMBOL]]</f>
        <v>NIFTY2552223700PE</v>
      </c>
      <c r="AJ6112" t="str">
        <f>IF(RIGHT(MIS[[#This Row],[Main/Hedge]],4)="MAIN","MAIN","HEDGE")</f>
        <v>HEDGE</v>
      </c>
      <c r="AK6112" t="str" cm="1">
        <f t="array" ref="AK6112">_xlfn._xlws.FILTER(Table4[Column1],ISNUMBER(SEARCH(Table4[Column1],MIS[[#This Row],[OrderUniqueIdentifier]])),"")</f>
        <v>VWAP</v>
      </c>
      <c r="AL6112" t="str">
        <f>MIS[[#This Row],[Broker]]</f>
        <v>AR</v>
      </c>
      <c r="AM6112" t="str">
        <f>MIS[[#This Row],[ClientID]]</f>
        <v>JPF1A187</v>
      </c>
    </row>
    <row r="6113" spans="1:39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4.55</v>
      </c>
      <c r="AE6113">
        <f>MIS[[#This Row],[OrderAverageTradedPrice]]*MIS[[#This Row],[OrderQuantity]]</f>
        <v>375</v>
      </c>
      <c r="AF6113">
        <f>MIS[[#This Row],[LTP]]*MIS[[#This Row],[OrderQuantity]]</f>
        <v>341.25</v>
      </c>
      <c r="AG6113">
        <f>IF(MIS[[#This Row],[OrderSide]]="SELL",MIS[[#This Row],[VALUE]]-MIS[[#This Row],[LIVE_VALUE]],MIS[[#This Row],[LIVE_VALUE]]-MIS[[#This Row],[VALUE]])</f>
        <v>33.75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3" t="str">
        <f>MIS[[#This Row],[TRADING SYMBOL]]</f>
        <v>NIFTY2552223700PE</v>
      </c>
      <c r="AJ6113" t="str">
        <f>IF(RIGHT(MIS[[#This Row],[Main/Hedge]],4)="MAIN","MAIN","HEDGE")</f>
        <v>HEDGE</v>
      </c>
      <c r="AK6113" t="str" cm="1">
        <f t="array" ref="AK6113">_xlfn._xlws.FILTER(Table4[Column1],ISNUMBER(SEARCH(Table4[Column1],MIS[[#This Row],[OrderUniqueIdentifier]])),"")</f>
        <v>VWAP</v>
      </c>
      <c r="AL6113" t="str">
        <f>MIS[[#This Row],[Broker]]</f>
        <v>AR</v>
      </c>
      <c r="AM6113" t="str">
        <f>MIS[[#This Row],[ClientID]]</f>
        <v>JPF1A188</v>
      </c>
    </row>
    <row r="6114" spans="1:39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4.55</v>
      </c>
      <c r="AE6114">
        <f>MIS[[#This Row],[OrderAverageTradedPrice]]*MIS[[#This Row],[OrderQuantity]]</f>
        <v>2250</v>
      </c>
      <c r="AF6114">
        <f>MIS[[#This Row],[LTP]]*MIS[[#This Row],[OrderQuantity]]</f>
        <v>2047.5</v>
      </c>
      <c r="AG6114">
        <f>IF(MIS[[#This Row],[OrderSide]]="SELL",MIS[[#This Row],[VALUE]]-MIS[[#This Row],[LIVE_VALUE]],MIS[[#This Row],[LIVE_VALUE]]-MIS[[#This Row],[VALUE]])</f>
        <v>202.5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4" t="str">
        <f>MIS[[#This Row],[TRADING SYMBOL]]</f>
        <v>NIFTY2552223700PE</v>
      </c>
      <c r="AJ6114" t="str">
        <f>IF(RIGHT(MIS[[#This Row],[Main/Hedge]],4)="MAIN","MAIN","HEDGE")</f>
        <v>HEDGE</v>
      </c>
      <c r="AK6114" t="str" cm="1">
        <f t="array" ref="AK6114">_xlfn._xlws.FILTER(Table4[Column1],ISNUMBER(SEARCH(Table4[Column1],MIS[[#This Row],[OrderUniqueIdentifier]])),"")</f>
        <v>VWAP</v>
      </c>
      <c r="AL6114" t="str">
        <f>MIS[[#This Row],[Broker]]</f>
        <v>AR</v>
      </c>
      <c r="AM6114" t="str">
        <f>MIS[[#This Row],[ClientID]]</f>
        <v>JPF1A195</v>
      </c>
    </row>
    <row r="6115" spans="1:39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4.55</v>
      </c>
      <c r="AE6115">
        <f>MIS[[#This Row],[OrderAverageTradedPrice]]*MIS[[#This Row],[OrderQuantity]]</f>
        <v>750</v>
      </c>
      <c r="AF6115">
        <f>MIS[[#This Row],[LTP]]*MIS[[#This Row],[OrderQuantity]]</f>
        <v>682.5</v>
      </c>
      <c r="AG6115">
        <f>IF(MIS[[#This Row],[OrderSide]]="SELL",MIS[[#This Row],[VALUE]]-MIS[[#This Row],[LIVE_VALUE]],MIS[[#This Row],[LIVE_VALUE]]-MIS[[#This Row],[VALUE]])</f>
        <v>67.5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5" t="str">
        <f>MIS[[#This Row],[TRADING SYMBOL]]</f>
        <v>NIFTY2552223700PE</v>
      </c>
      <c r="AJ6115" t="str">
        <f>IF(RIGHT(MIS[[#This Row],[Main/Hedge]],4)="MAIN","MAIN","HEDGE")</f>
        <v>HEDGE</v>
      </c>
      <c r="AK6115" t="str" cm="1">
        <f t="array" ref="AK6115">_xlfn._xlws.FILTER(Table4[Column1],ISNUMBER(SEARCH(Table4[Column1],MIS[[#This Row],[OrderUniqueIdentifier]])),"")</f>
        <v>VWAP</v>
      </c>
      <c r="AL6115" t="str">
        <f>MIS[[#This Row],[Broker]]</f>
        <v>AR</v>
      </c>
      <c r="AM6115" t="str">
        <f>MIS[[#This Row],[ClientID]]</f>
        <v>JPF1A200</v>
      </c>
    </row>
    <row r="6116" spans="1:39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4.55</v>
      </c>
      <c r="AE6116">
        <f>MIS[[#This Row],[OrderAverageTradedPrice]]*MIS[[#This Row],[OrderQuantity]]</f>
        <v>375</v>
      </c>
      <c r="AF6116">
        <f>MIS[[#This Row],[LTP]]*MIS[[#This Row],[OrderQuantity]]</f>
        <v>341.25</v>
      </c>
      <c r="AG6116">
        <f>IF(MIS[[#This Row],[OrderSide]]="SELL",MIS[[#This Row],[VALUE]]-MIS[[#This Row],[LIVE_VALUE]],MIS[[#This Row],[LIVE_VALUE]]-MIS[[#This Row],[VALUE]])</f>
        <v>33.75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6" t="str">
        <f>MIS[[#This Row],[TRADING SYMBOL]]</f>
        <v>NIFTY2552223700PE</v>
      </c>
      <c r="AJ6116" t="str">
        <f>IF(RIGHT(MIS[[#This Row],[Main/Hedge]],4)="MAIN","MAIN","HEDGE")</f>
        <v>HEDGE</v>
      </c>
      <c r="AK6116" t="str" cm="1">
        <f t="array" ref="AK6116">_xlfn._xlws.FILTER(Table4[Column1],ISNUMBER(SEARCH(Table4[Column1],MIS[[#This Row],[OrderUniqueIdentifier]])),"")</f>
        <v>VWAP</v>
      </c>
      <c r="AL6116" t="str">
        <f>MIS[[#This Row],[Broker]]</f>
        <v>AR</v>
      </c>
      <c r="AM6116" t="str">
        <f>MIS[[#This Row],[ClientID]]</f>
        <v>JPF1A206</v>
      </c>
    </row>
    <row r="6117" spans="1:39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4.55</v>
      </c>
      <c r="AE6117">
        <f>MIS[[#This Row],[OrderAverageTradedPrice]]*MIS[[#This Row],[OrderQuantity]]</f>
        <v>9000</v>
      </c>
      <c r="AF6117">
        <f>MIS[[#This Row],[LTP]]*MIS[[#This Row],[OrderQuantity]]</f>
        <v>8190</v>
      </c>
      <c r="AG6117">
        <f>IF(MIS[[#This Row],[OrderSide]]="SELL",MIS[[#This Row],[VALUE]]-MIS[[#This Row],[LIVE_VALUE]],MIS[[#This Row],[LIVE_VALUE]]-MIS[[#This Row],[VALUE]])</f>
        <v>810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7" t="str">
        <f>MIS[[#This Row],[TRADING SYMBOL]]</f>
        <v>NIFTY2552223700PE</v>
      </c>
      <c r="AJ6117" t="str">
        <f>IF(RIGHT(MIS[[#This Row],[Main/Hedge]],4)="MAIN","MAIN","HEDGE")</f>
        <v>HEDGE</v>
      </c>
      <c r="AK6117" t="str" cm="1">
        <f t="array" ref="AK6117">_xlfn._xlws.FILTER(Table4[Column1],ISNUMBER(SEARCH(Table4[Column1],MIS[[#This Row],[OrderUniqueIdentifier]])),"")</f>
        <v>VWAP</v>
      </c>
      <c r="AL6117" t="str">
        <f>MIS[[#This Row],[Broker]]</f>
        <v>AR</v>
      </c>
      <c r="AM6117" t="str">
        <f>MIS[[#This Row],[ClientID]]</f>
        <v>JPF1A207</v>
      </c>
    </row>
    <row r="6118" spans="1:39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4.55</v>
      </c>
      <c r="AE6118">
        <f>MIS[[#This Row],[OrderAverageTradedPrice]]*MIS[[#This Row],[OrderQuantity]]</f>
        <v>375</v>
      </c>
      <c r="AF6118">
        <f>MIS[[#This Row],[LTP]]*MIS[[#This Row],[OrderQuantity]]</f>
        <v>341.25</v>
      </c>
      <c r="AG6118">
        <f>IF(MIS[[#This Row],[OrderSide]]="SELL",MIS[[#This Row],[VALUE]]-MIS[[#This Row],[LIVE_VALUE]],MIS[[#This Row],[LIVE_VALUE]]-MIS[[#This Row],[VALUE]])</f>
        <v>33.75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8" t="str">
        <f>MIS[[#This Row],[TRADING SYMBOL]]</f>
        <v>NIFTY2552223700PE</v>
      </c>
      <c r="AJ6118" t="str">
        <f>IF(RIGHT(MIS[[#This Row],[Main/Hedge]],4)="MAIN","MAIN","HEDGE")</f>
        <v>HEDGE</v>
      </c>
      <c r="AK6118" t="str" cm="1">
        <f t="array" ref="AK6118">_xlfn._xlws.FILTER(Table4[Column1],ISNUMBER(SEARCH(Table4[Column1],MIS[[#This Row],[OrderUniqueIdentifier]])),"")</f>
        <v>VWAP</v>
      </c>
      <c r="AL6118" t="str">
        <f>MIS[[#This Row],[Broker]]</f>
        <v>AR</v>
      </c>
      <c r="AM6118" t="str">
        <f>MIS[[#This Row],[ClientID]]</f>
        <v>JPF1A208</v>
      </c>
    </row>
    <row r="6119" spans="1:39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4.55</v>
      </c>
      <c r="AE6119">
        <f>MIS[[#This Row],[OrderAverageTradedPrice]]*MIS[[#This Row],[OrderQuantity]]</f>
        <v>750</v>
      </c>
      <c r="AF6119">
        <f>MIS[[#This Row],[LTP]]*MIS[[#This Row],[OrderQuantity]]</f>
        <v>682.5</v>
      </c>
      <c r="AG6119">
        <f>IF(MIS[[#This Row],[OrderSide]]="SELL",MIS[[#This Row],[VALUE]]-MIS[[#This Row],[LIVE_VALUE]],MIS[[#This Row],[LIVE_VALUE]]-MIS[[#This Row],[VALUE]])</f>
        <v>67.5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9" t="str">
        <f>MIS[[#This Row],[TRADING SYMBOL]]</f>
        <v>NIFTY2552223700PE</v>
      </c>
      <c r="AJ6119" t="str">
        <f>IF(RIGHT(MIS[[#This Row],[Main/Hedge]],4)="MAIN","MAIN","HEDGE")</f>
        <v>HEDGE</v>
      </c>
      <c r="AK6119" t="str" cm="1">
        <f t="array" ref="AK6119">_xlfn._xlws.FILTER(Table4[Column1],ISNUMBER(SEARCH(Table4[Column1],MIS[[#This Row],[OrderUniqueIdentifier]])),"")</f>
        <v>VWAP</v>
      </c>
      <c r="AL6119" t="str">
        <f>MIS[[#This Row],[Broker]]</f>
        <v>AR</v>
      </c>
      <c r="AM6119" t="str">
        <f>MIS[[#This Row],[ClientID]]</f>
        <v>JPF1A222</v>
      </c>
    </row>
    <row r="6120" spans="1:39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4.55</v>
      </c>
      <c r="AE6120">
        <f>MIS[[#This Row],[OrderAverageTradedPrice]]*MIS[[#This Row],[OrderQuantity]]</f>
        <v>1500</v>
      </c>
      <c r="AF6120">
        <f>MIS[[#This Row],[LTP]]*MIS[[#This Row],[OrderQuantity]]</f>
        <v>1365</v>
      </c>
      <c r="AG6120">
        <f>IF(MIS[[#This Row],[OrderSide]]="SELL",MIS[[#This Row],[VALUE]]-MIS[[#This Row],[LIVE_VALUE]],MIS[[#This Row],[LIVE_VALUE]]-MIS[[#This Row],[VALUE]])</f>
        <v>135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0" t="str">
        <f>MIS[[#This Row],[TRADING SYMBOL]]</f>
        <v>NIFTY2552223700PE</v>
      </c>
      <c r="AJ6120" t="str">
        <f>IF(RIGHT(MIS[[#This Row],[Main/Hedge]],4)="MAIN","MAIN","HEDGE")</f>
        <v>HEDGE</v>
      </c>
      <c r="AK6120" t="str" cm="1">
        <f t="array" ref="AK6120">_xlfn._xlws.FILTER(Table4[Column1],ISNUMBER(SEARCH(Table4[Column1],MIS[[#This Row],[OrderUniqueIdentifier]])),"")</f>
        <v>VWAP</v>
      </c>
      <c r="AL6120" t="str">
        <f>MIS[[#This Row],[Broker]]</f>
        <v>AR</v>
      </c>
      <c r="AM6120" t="str">
        <f>MIS[[#This Row],[ClientID]]</f>
        <v>JPF1A229</v>
      </c>
    </row>
    <row r="6121" spans="1:39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4.55</v>
      </c>
      <c r="AE6121">
        <f>MIS[[#This Row],[OrderAverageTradedPrice]]*MIS[[#This Row],[OrderQuantity]]</f>
        <v>750</v>
      </c>
      <c r="AF6121">
        <f>MIS[[#This Row],[LTP]]*MIS[[#This Row],[OrderQuantity]]</f>
        <v>682.5</v>
      </c>
      <c r="AG6121">
        <f>IF(MIS[[#This Row],[OrderSide]]="SELL",MIS[[#This Row],[VALUE]]-MIS[[#This Row],[LIVE_VALUE]],MIS[[#This Row],[LIVE_VALUE]]-MIS[[#This Row],[VALUE]])</f>
        <v>67.5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1" t="str">
        <f>MIS[[#This Row],[TRADING SYMBOL]]</f>
        <v>NIFTY2552223700PE</v>
      </c>
      <c r="AJ6121" t="str">
        <f>IF(RIGHT(MIS[[#This Row],[Main/Hedge]],4)="MAIN","MAIN","HEDGE")</f>
        <v>HEDGE</v>
      </c>
      <c r="AK6121" t="str" cm="1">
        <f t="array" ref="AK6121">_xlfn._xlws.FILTER(Table4[Column1],ISNUMBER(SEARCH(Table4[Column1],MIS[[#This Row],[OrderUniqueIdentifier]])),"")</f>
        <v>VWAP</v>
      </c>
      <c r="AL6121" t="str">
        <f>MIS[[#This Row],[Broker]]</f>
        <v>AR</v>
      </c>
      <c r="AM6121" t="str">
        <f>MIS[[#This Row],[ClientID]]</f>
        <v>JPF1D107</v>
      </c>
    </row>
    <row r="6122" spans="1:39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4.55</v>
      </c>
      <c r="AE6122">
        <f>MIS[[#This Row],[OrderAverageTradedPrice]]*MIS[[#This Row],[OrderQuantity]]</f>
        <v>750</v>
      </c>
      <c r="AF6122">
        <f>MIS[[#This Row],[LTP]]*MIS[[#This Row],[OrderQuantity]]</f>
        <v>682.5</v>
      </c>
      <c r="AG6122">
        <f>IF(MIS[[#This Row],[OrderSide]]="SELL",MIS[[#This Row],[VALUE]]-MIS[[#This Row],[LIVE_VALUE]],MIS[[#This Row],[LIVE_VALUE]]-MIS[[#This Row],[VALUE]])</f>
        <v>67.5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2" t="str">
        <f>MIS[[#This Row],[TRADING SYMBOL]]</f>
        <v>NIFTY2552223700PE</v>
      </c>
      <c r="AJ6122" t="str">
        <f>IF(RIGHT(MIS[[#This Row],[Main/Hedge]],4)="MAIN","MAIN","HEDGE")</f>
        <v>HEDGE</v>
      </c>
      <c r="AK6122" t="str" cm="1">
        <f t="array" ref="AK6122">_xlfn._xlws.FILTER(Table4[Column1],ISNUMBER(SEARCH(Table4[Column1],MIS[[#This Row],[OrderUniqueIdentifier]])),"")</f>
        <v>VWAP</v>
      </c>
      <c r="AL6122" t="str">
        <f>MIS[[#This Row],[Broker]]</f>
        <v>AR</v>
      </c>
      <c r="AM6122" t="str">
        <f>MIS[[#This Row],[ClientID]]</f>
        <v>JPF1D162</v>
      </c>
    </row>
    <row r="6123" spans="1:39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4.55</v>
      </c>
      <c r="AE6123">
        <f>MIS[[#This Row],[OrderAverageTradedPrice]]*MIS[[#This Row],[OrderQuantity]]</f>
        <v>375</v>
      </c>
      <c r="AF6123">
        <f>MIS[[#This Row],[LTP]]*MIS[[#This Row],[OrderQuantity]]</f>
        <v>341.25</v>
      </c>
      <c r="AG6123">
        <f>IF(MIS[[#This Row],[OrderSide]]="SELL",MIS[[#This Row],[VALUE]]-MIS[[#This Row],[LIVE_VALUE]],MIS[[#This Row],[LIVE_VALUE]]-MIS[[#This Row],[VALUE]])</f>
        <v>33.75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3" t="str">
        <f>MIS[[#This Row],[TRADING SYMBOL]]</f>
        <v>NIFTY2552223700PE</v>
      </c>
      <c r="AJ6123" t="str">
        <f>IF(RIGHT(MIS[[#This Row],[Main/Hedge]],4)="MAIN","MAIN","HEDGE")</f>
        <v>HEDGE</v>
      </c>
      <c r="AK6123" t="str" cm="1">
        <f t="array" ref="AK6123">_xlfn._xlws.FILTER(Table4[Column1],ISNUMBER(SEARCH(Table4[Column1],MIS[[#This Row],[OrderUniqueIdentifier]])),"")</f>
        <v>VWAP</v>
      </c>
      <c r="AL6123" t="str">
        <f>MIS[[#This Row],[Broker]]</f>
        <v>AR</v>
      </c>
      <c r="AM6123" t="str">
        <f>MIS[[#This Row],[ClientID]]</f>
        <v>JPF1D166</v>
      </c>
    </row>
    <row r="6124" spans="1:39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4.55</v>
      </c>
      <c r="AE6124">
        <f>MIS[[#This Row],[OrderAverageTradedPrice]]*MIS[[#This Row],[OrderQuantity]]</f>
        <v>750</v>
      </c>
      <c r="AF6124">
        <f>MIS[[#This Row],[LTP]]*MIS[[#This Row],[OrderQuantity]]</f>
        <v>682.5</v>
      </c>
      <c r="AG6124">
        <f>IF(MIS[[#This Row],[OrderSide]]="SELL",MIS[[#This Row],[VALUE]]-MIS[[#This Row],[LIVE_VALUE]],MIS[[#This Row],[LIVE_VALUE]]-MIS[[#This Row],[VALUE]])</f>
        <v>67.5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4" t="str">
        <f>MIS[[#This Row],[TRADING SYMBOL]]</f>
        <v>NIFTY2552223700PE</v>
      </c>
      <c r="AJ6124" t="str">
        <f>IF(RIGHT(MIS[[#This Row],[Main/Hedge]],4)="MAIN","MAIN","HEDGE")</f>
        <v>HEDGE</v>
      </c>
      <c r="AK6124" t="str" cm="1">
        <f t="array" ref="AK6124">_xlfn._xlws.FILTER(Table4[Column1],ISNUMBER(SEARCH(Table4[Column1],MIS[[#This Row],[OrderUniqueIdentifier]])),"")</f>
        <v>VWAP</v>
      </c>
      <c r="AL6124" t="str">
        <f>MIS[[#This Row],[Broker]]</f>
        <v>AR</v>
      </c>
      <c r="AM6124" t="str">
        <f>MIS[[#This Row],[ClientID]]</f>
        <v>JPF1G102</v>
      </c>
    </row>
    <row r="6125" spans="1:39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4.55</v>
      </c>
      <c r="AE6125">
        <f>MIS[[#This Row],[OrderAverageTradedPrice]]*MIS[[#This Row],[OrderQuantity]]</f>
        <v>375</v>
      </c>
      <c r="AF6125">
        <f>MIS[[#This Row],[LTP]]*MIS[[#This Row],[OrderQuantity]]</f>
        <v>341.25</v>
      </c>
      <c r="AG6125">
        <f>IF(MIS[[#This Row],[OrderSide]]="SELL",MIS[[#This Row],[VALUE]]-MIS[[#This Row],[LIVE_VALUE]],MIS[[#This Row],[LIVE_VALUE]]-MIS[[#This Row],[VALUE]])</f>
        <v>33.75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5" t="str">
        <f>MIS[[#This Row],[TRADING SYMBOL]]</f>
        <v>NIFTY2552223700PE</v>
      </c>
      <c r="AJ6125" t="str">
        <f>IF(RIGHT(MIS[[#This Row],[Main/Hedge]],4)="MAIN","MAIN","HEDGE")</f>
        <v>HEDGE</v>
      </c>
      <c r="AK6125" t="str" cm="1">
        <f t="array" ref="AK6125">_xlfn._xlws.FILTER(Table4[Column1],ISNUMBER(SEARCH(Table4[Column1],MIS[[#This Row],[OrderUniqueIdentifier]])),"")</f>
        <v>VWAP</v>
      </c>
      <c r="AL6125" t="str">
        <f>MIS[[#This Row],[Broker]]</f>
        <v>AR</v>
      </c>
      <c r="AM6125" t="str">
        <f>MIS[[#This Row],[ClientID]]</f>
        <v>JPF1G157</v>
      </c>
    </row>
    <row r="6126" spans="1:39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4.55</v>
      </c>
      <c r="AE6126">
        <f>MIS[[#This Row],[OrderAverageTradedPrice]]*MIS[[#This Row],[OrderQuantity]]</f>
        <v>750</v>
      </c>
      <c r="AF6126">
        <f>MIS[[#This Row],[LTP]]*MIS[[#This Row],[OrderQuantity]]</f>
        <v>682.5</v>
      </c>
      <c r="AG6126">
        <f>IF(MIS[[#This Row],[OrderSide]]="SELL",MIS[[#This Row],[VALUE]]-MIS[[#This Row],[LIVE_VALUE]],MIS[[#This Row],[LIVE_VALUE]]-MIS[[#This Row],[VALUE]])</f>
        <v>67.5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6" t="str">
        <f>MIS[[#This Row],[TRADING SYMBOL]]</f>
        <v>NIFTY2552223700PE</v>
      </c>
      <c r="AJ6126" t="str">
        <f>IF(RIGHT(MIS[[#This Row],[Main/Hedge]],4)="MAIN","MAIN","HEDGE")</f>
        <v>HEDGE</v>
      </c>
      <c r="AK6126" t="str" cm="1">
        <f t="array" ref="AK6126">_xlfn._xlws.FILTER(Table4[Column1],ISNUMBER(SEARCH(Table4[Column1],MIS[[#This Row],[OrderUniqueIdentifier]])),"")</f>
        <v>VWAP</v>
      </c>
      <c r="AL6126" t="str">
        <f>MIS[[#This Row],[Broker]]</f>
        <v>AR</v>
      </c>
      <c r="AM6126" t="str">
        <f>MIS[[#This Row],[ClientID]]</f>
        <v>JPF1G159</v>
      </c>
    </row>
    <row r="6127" spans="1:39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4.55</v>
      </c>
      <c r="AE6127">
        <f>MIS[[#This Row],[OrderAverageTradedPrice]]*MIS[[#This Row],[OrderQuantity]]</f>
        <v>750</v>
      </c>
      <c r="AF6127">
        <f>MIS[[#This Row],[LTP]]*MIS[[#This Row],[OrderQuantity]]</f>
        <v>682.5</v>
      </c>
      <c r="AG6127">
        <f>IF(MIS[[#This Row],[OrderSide]]="SELL",MIS[[#This Row],[VALUE]]-MIS[[#This Row],[LIVE_VALUE]],MIS[[#This Row],[LIVE_VALUE]]-MIS[[#This Row],[VALUE]])</f>
        <v>67.5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7" t="str">
        <f>MIS[[#This Row],[TRADING SYMBOL]]</f>
        <v>NIFTY2552223700PE</v>
      </c>
      <c r="AJ6127" t="str">
        <f>IF(RIGHT(MIS[[#This Row],[Main/Hedge]],4)="MAIN","MAIN","HEDGE")</f>
        <v>HEDGE</v>
      </c>
      <c r="AK6127" t="str" cm="1">
        <f t="array" ref="AK6127">_xlfn._xlws.FILTER(Table4[Column1],ISNUMBER(SEARCH(Table4[Column1],MIS[[#This Row],[OrderUniqueIdentifier]])),"")</f>
        <v>VWAP</v>
      </c>
      <c r="AL6127" t="str">
        <f>MIS[[#This Row],[Broker]]</f>
        <v>AR</v>
      </c>
      <c r="AM6127" t="str">
        <f>MIS[[#This Row],[ClientID]]</f>
        <v>JPF1H106</v>
      </c>
    </row>
    <row r="6128" spans="1:39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4.55</v>
      </c>
      <c r="AE6128">
        <f>MIS[[#This Row],[OrderAverageTradedPrice]]*MIS[[#This Row],[OrderQuantity]]</f>
        <v>375</v>
      </c>
      <c r="AF6128">
        <f>MIS[[#This Row],[LTP]]*MIS[[#This Row],[OrderQuantity]]</f>
        <v>341.25</v>
      </c>
      <c r="AG6128">
        <f>IF(MIS[[#This Row],[OrderSide]]="SELL",MIS[[#This Row],[VALUE]]-MIS[[#This Row],[LIVE_VALUE]],MIS[[#This Row],[LIVE_VALUE]]-MIS[[#This Row],[VALUE]])</f>
        <v>33.75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8" t="str">
        <f>MIS[[#This Row],[TRADING SYMBOL]]</f>
        <v>NIFTY2552223700PE</v>
      </c>
      <c r="AJ6128" t="str">
        <f>IF(RIGHT(MIS[[#This Row],[Main/Hedge]],4)="MAIN","MAIN","HEDGE")</f>
        <v>HEDGE</v>
      </c>
      <c r="AK6128" t="str" cm="1">
        <f t="array" ref="AK6128">_xlfn._xlws.FILTER(Table4[Column1],ISNUMBER(SEARCH(Table4[Column1],MIS[[#This Row],[OrderUniqueIdentifier]])),"")</f>
        <v>VWAP</v>
      </c>
      <c r="AL6128" t="str">
        <f>MIS[[#This Row],[Broker]]</f>
        <v>AR</v>
      </c>
      <c r="AM6128" t="str">
        <f>MIS[[#This Row],[ClientID]]</f>
        <v>JPF1K163</v>
      </c>
    </row>
    <row r="6129" spans="1:39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155.05000000000001</v>
      </c>
      <c r="AE6129">
        <f>MIS[[#This Row],[OrderAverageTradedPrice]]*MIS[[#This Row],[OrderQuantity]]</f>
        <v>21712.5</v>
      </c>
      <c r="AF6129">
        <f>MIS[[#This Row],[LTP]]*MIS[[#This Row],[OrderQuantity]]</f>
        <v>23257.5</v>
      </c>
      <c r="AG6129">
        <f>IF(MIS[[#This Row],[OrderSide]]="SELL",MIS[[#This Row],[VALUE]]-MIS[[#This Row],[LIVE_VALUE]],MIS[[#This Row],[LIVE_VALUE]]-MIS[[#This Row],[VALUE]])</f>
        <v>1545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9" t="str">
        <f>MIS[[#This Row],[TRADING SYMBOL]]</f>
        <v>NIFTY2552225000PE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VWAP</v>
      </c>
      <c r="AL6129" t="str">
        <f>MIS[[#This Row],[Broker]]</f>
        <v>AR</v>
      </c>
      <c r="AM6129" t="str">
        <f>MIS[[#This Row],[ClientID]]</f>
        <v>JPF1L102</v>
      </c>
    </row>
    <row r="6130" spans="1:39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155.05000000000001</v>
      </c>
      <c r="AE6130">
        <f>MIS[[#This Row],[OrderAverageTradedPrice]]*MIS[[#This Row],[OrderQuantity]]</f>
        <v>32580.000000000004</v>
      </c>
      <c r="AF6130">
        <f>MIS[[#This Row],[LTP]]*MIS[[#This Row],[OrderQuantity]]</f>
        <v>34886.25</v>
      </c>
      <c r="AG6130">
        <f>IF(MIS[[#This Row],[OrderSide]]="SELL",MIS[[#This Row],[VALUE]]-MIS[[#This Row],[LIVE_VALUE]],MIS[[#This Row],[LIVE_VALUE]]-MIS[[#This Row],[VALUE]])</f>
        <v>2306.2499999999964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0" t="str">
        <f>MIS[[#This Row],[TRADING SYMBOL]]</f>
        <v>NIFTY2552225000PE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VWAP</v>
      </c>
      <c r="AL6130" t="str">
        <f>MIS[[#This Row],[Broker]]</f>
        <v>AR</v>
      </c>
      <c r="AM6130" t="str">
        <f>MIS[[#This Row],[ClientID]]</f>
        <v>JPF1L103</v>
      </c>
    </row>
    <row r="6131" spans="1:39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4.55</v>
      </c>
      <c r="AE6131">
        <f>MIS[[#This Row],[OrderAverageTradedPrice]]*MIS[[#This Row],[OrderQuantity]]</f>
        <v>750</v>
      </c>
      <c r="AF6131">
        <f>MIS[[#This Row],[LTP]]*MIS[[#This Row],[OrderQuantity]]</f>
        <v>682.5</v>
      </c>
      <c r="AG6131">
        <f>IF(MIS[[#This Row],[OrderSide]]="SELL",MIS[[#This Row],[VALUE]]-MIS[[#This Row],[LIVE_VALUE]],MIS[[#This Row],[LIVE_VALUE]]-MIS[[#This Row],[VALUE]])</f>
        <v>67.5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1" t="str">
        <f>MIS[[#This Row],[TRADING SYMBOL]]</f>
        <v>NIFTY2552223700PE</v>
      </c>
      <c r="AJ6131" t="str">
        <f>IF(RIGHT(MIS[[#This Row],[Main/Hedge]],4)="MAIN","MAIN","HEDGE")</f>
        <v>HEDGE</v>
      </c>
      <c r="AK6131" t="str" cm="1">
        <f t="array" ref="AK6131">_xlfn._xlws.FILTER(Table4[Column1],ISNUMBER(SEARCH(Table4[Column1],MIS[[#This Row],[OrderUniqueIdentifier]])),"")</f>
        <v>VWAP</v>
      </c>
      <c r="AL6131" t="str">
        <f>MIS[[#This Row],[Broker]]</f>
        <v>AR</v>
      </c>
      <c r="AM6131" t="str">
        <f>MIS[[#This Row],[ClientID]]</f>
        <v>JPF1M118</v>
      </c>
    </row>
    <row r="6132" spans="1:39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4.55</v>
      </c>
      <c r="AE6132">
        <f>MIS[[#This Row],[OrderAverageTradedPrice]]*MIS[[#This Row],[OrderQuantity]]</f>
        <v>375</v>
      </c>
      <c r="AF6132">
        <f>MIS[[#This Row],[LTP]]*MIS[[#This Row],[OrderQuantity]]</f>
        <v>341.25</v>
      </c>
      <c r="AG6132">
        <f>IF(MIS[[#This Row],[OrderSide]]="SELL",MIS[[#This Row],[VALUE]]-MIS[[#This Row],[LIVE_VALUE]],MIS[[#This Row],[LIVE_VALUE]]-MIS[[#This Row],[VALUE]])</f>
        <v>33.75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2" t="str">
        <f>MIS[[#This Row],[TRADING SYMBOL]]</f>
        <v>NIFTY2552223700PE</v>
      </c>
      <c r="AJ6132" t="str">
        <f>IF(RIGHT(MIS[[#This Row],[Main/Hedge]],4)="MAIN","MAIN","HEDGE")</f>
        <v>HEDGE</v>
      </c>
      <c r="AK6132" t="str" cm="1">
        <f t="array" ref="AK6132">_xlfn._xlws.FILTER(Table4[Column1],ISNUMBER(SEARCH(Table4[Column1],MIS[[#This Row],[OrderUniqueIdentifier]])),"")</f>
        <v>VWAP</v>
      </c>
      <c r="AL6132" t="str">
        <f>MIS[[#This Row],[Broker]]</f>
        <v>AR</v>
      </c>
      <c r="AM6132" t="str">
        <f>MIS[[#This Row],[ClientID]]</f>
        <v>JPF1M170</v>
      </c>
    </row>
    <row r="6133" spans="1:39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4.55</v>
      </c>
      <c r="AE6133">
        <f>MIS[[#This Row],[OrderAverageTradedPrice]]*MIS[[#This Row],[OrderQuantity]]</f>
        <v>750</v>
      </c>
      <c r="AF6133">
        <f>MIS[[#This Row],[LTP]]*MIS[[#This Row],[OrderQuantity]]</f>
        <v>682.5</v>
      </c>
      <c r="AG6133">
        <f>IF(MIS[[#This Row],[OrderSide]]="SELL",MIS[[#This Row],[VALUE]]-MIS[[#This Row],[LIVE_VALUE]],MIS[[#This Row],[LIVE_VALUE]]-MIS[[#This Row],[VALUE]])</f>
        <v>67.5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3" t="str">
        <f>MIS[[#This Row],[TRADING SYMBOL]]</f>
        <v>NIFTY2552223700PE</v>
      </c>
      <c r="AJ6133" t="str">
        <f>IF(RIGHT(MIS[[#This Row],[Main/Hedge]],4)="MAIN","MAIN","HEDGE")</f>
        <v>HEDGE</v>
      </c>
      <c r="AK6133" t="str" cm="1">
        <f t="array" ref="AK6133">_xlfn._xlws.FILTER(Table4[Column1],ISNUMBER(SEARCH(Table4[Column1],MIS[[#This Row],[OrderUniqueIdentifier]])),"")</f>
        <v>VWAP</v>
      </c>
      <c r="AL6133" t="str">
        <f>MIS[[#This Row],[Broker]]</f>
        <v>AR</v>
      </c>
      <c r="AM6133" t="str">
        <f>MIS[[#This Row],[ClientID]]</f>
        <v>JPF1M174</v>
      </c>
    </row>
    <row r="6134" spans="1:39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4.55</v>
      </c>
      <c r="AE6134">
        <f>MIS[[#This Row],[OrderAverageTradedPrice]]*MIS[[#This Row],[OrderQuantity]]</f>
        <v>2625</v>
      </c>
      <c r="AF6134">
        <f>MIS[[#This Row],[LTP]]*MIS[[#This Row],[OrderQuantity]]</f>
        <v>2388.75</v>
      </c>
      <c r="AG6134">
        <f>IF(MIS[[#This Row],[OrderSide]]="SELL",MIS[[#This Row],[VALUE]]-MIS[[#This Row],[LIVE_VALUE]],MIS[[#This Row],[LIVE_VALUE]]-MIS[[#This Row],[VALUE]])</f>
        <v>236.25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4" t="str">
        <f>MIS[[#This Row],[TRADING SYMBOL]]</f>
        <v>NIFTY2552223700PE</v>
      </c>
      <c r="AJ6134" t="str">
        <f>IF(RIGHT(MIS[[#This Row],[Main/Hedge]],4)="MAIN","MAIN","HEDGE")</f>
        <v>HEDGE</v>
      </c>
      <c r="AK6134" t="str" cm="1">
        <f t="array" ref="AK6134">_xlfn._xlws.FILTER(Table4[Column1],ISNUMBER(SEARCH(Table4[Column1],MIS[[#This Row],[OrderUniqueIdentifier]])),"")</f>
        <v>VWAP</v>
      </c>
      <c r="AL6134" t="str">
        <f>MIS[[#This Row],[Broker]]</f>
        <v>AR</v>
      </c>
      <c r="AM6134" t="str">
        <f>MIS[[#This Row],[ClientID]]</f>
        <v>JPF1M176</v>
      </c>
    </row>
    <row r="6135" spans="1:39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4.55</v>
      </c>
      <c r="AE6135">
        <f>MIS[[#This Row],[OrderAverageTradedPrice]]*MIS[[#This Row],[OrderQuantity]]</f>
        <v>2250</v>
      </c>
      <c r="AF6135">
        <f>MIS[[#This Row],[LTP]]*MIS[[#This Row],[OrderQuantity]]</f>
        <v>2047.5</v>
      </c>
      <c r="AG6135">
        <f>IF(MIS[[#This Row],[OrderSide]]="SELL",MIS[[#This Row],[VALUE]]-MIS[[#This Row],[LIVE_VALUE]],MIS[[#This Row],[LIVE_VALUE]]-MIS[[#This Row],[VALUE]])</f>
        <v>202.5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5" t="str">
        <f>MIS[[#This Row],[TRADING SYMBOL]]</f>
        <v>NIFTY2552223700PE</v>
      </c>
      <c r="AJ6135" t="str">
        <f>IF(RIGHT(MIS[[#This Row],[Main/Hedge]],4)="MAIN","MAIN","HEDGE")</f>
        <v>HEDGE</v>
      </c>
      <c r="AK6135" t="str" cm="1">
        <f t="array" ref="AK6135">_xlfn._xlws.FILTER(Table4[Column1],ISNUMBER(SEARCH(Table4[Column1],MIS[[#This Row],[OrderUniqueIdentifier]])),"")</f>
        <v>VWAP</v>
      </c>
      <c r="AL6135" t="str">
        <f>MIS[[#This Row],[Broker]]</f>
        <v>AR</v>
      </c>
      <c r="AM6135" t="str">
        <f>MIS[[#This Row],[ClientID]]</f>
        <v>JPF1N112</v>
      </c>
    </row>
    <row r="6136" spans="1:39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4.55</v>
      </c>
      <c r="AE6136">
        <f>MIS[[#This Row],[OrderAverageTradedPrice]]*MIS[[#This Row],[OrderQuantity]]</f>
        <v>2250</v>
      </c>
      <c r="AF6136">
        <f>MIS[[#This Row],[LTP]]*MIS[[#This Row],[OrderQuantity]]</f>
        <v>2047.5</v>
      </c>
      <c r="AG6136">
        <f>IF(MIS[[#This Row],[OrderSide]]="SELL",MIS[[#This Row],[VALUE]]-MIS[[#This Row],[LIVE_VALUE]],MIS[[#This Row],[LIVE_VALUE]]-MIS[[#This Row],[VALUE]])</f>
        <v>202.5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6" t="str">
        <f>MIS[[#This Row],[TRADING SYMBOL]]</f>
        <v>NIFTY2552223700PE</v>
      </c>
      <c r="AJ6136" t="str">
        <f>IF(RIGHT(MIS[[#This Row],[Main/Hedge]],4)="MAIN","MAIN","HEDGE")</f>
        <v>HEDGE</v>
      </c>
      <c r="AK6136" t="str" cm="1">
        <f t="array" ref="AK6136">_xlfn._xlws.FILTER(Table4[Column1],ISNUMBER(SEARCH(Table4[Column1],MIS[[#This Row],[OrderUniqueIdentifier]])),"")</f>
        <v>VWAP</v>
      </c>
      <c r="AL6136" t="str">
        <f>MIS[[#This Row],[Broker]]</f>
        <v>AR</v>
      </c>
      <c r="AM6136" t="str">
        <f>MIS[[#This Row],[ClientID]]</f>
        <v>JPF1N117</v>
      </c>
    </row>
    <row r="6137" spans="1:39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4.55</v>
      </c>
      <c r="AE6137">
        <f>MIS[[#This Row],[OrderAverageTradedPrice]]*MIS[[#This Row],[OrderQuantity]]</f>
        <v>375</v>
      </c>
      <c r="AF6137">
        <f>MIS[[#This Row],[LTP]]*MIS[[#This Row],[OrderQuantity]]</f>
        <v>341.25</v>
      </c>
      <c r="AG6137">
        <f>IF(MIS[[#This Row],[OrderSide]]="SELL",MIS[[#This Row],[VALUE]]-MIS[[#This Row],[LIVE_VALUE]],MIS[[#This Row],[LIVE_VALUE]]-MIS[[#This Row],[VALUE]])</f>
        <v>33.75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7" t="str">
        <f>MIS[[#This Row],[TRADING SYMBOL]]</f>
        <v>NIFTY2552223700PE</v>
      </c>
      <c r="AJ6137" t="str">
        <f>IF(RIGHT(MIS[[#This Row],[Main/Hedge]],4)="MAIN","MAIN","HEDGE")</f>
        <v>HEDGE</v>
      </c>
      <c r="AK6137" t="str" cm="1">
        <f t="array" ref="AK6137">_xlfn._xlws.FILTER(Table4[Column1],ISNUMBER(SEARCH(Table4[Column1],MIS[[#This Row],[OrderUniqueIdentifier]])),"")</f>
        <v>VWAP</v>
      </c>
      <c r="AL6137" t="str">
        <f>MIS[[#This Row],[Broker]]</f>
        <v>AR</v>
      </c>
      <c r="AM6137" t="str">
        <f>MIS[[#This Row],[ClientID]]</f>
        <v>JPF1N167</v>
      </c>
    </row>
    <row r="6138" spans="1:39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155.05000000000001</v>
      </c>
      <c r="AE6138">
        <f>MIS[[#This Row],[OrderAverageTradedPrice]]*MIS[[#This Row],[OrderQuantity]]</f>
        <v>21697.5</v>
      </c>
      <c r="AF6138">
        <f>MIS[[#This Row],[LTP]]*MIS[[#This Row],[OrderQuantity]]</f>
        <v>23257.5</v>
      </c>
      <c r="AG6138">
        <f>IF(MIS[[#This Row],[OrderSide]]="SELL",MIS[[#This Row],[VALUE]]-MIS[[#This Row],[LIVE_VALUE]],MIS[[#This Row],[LIVE_VALUE]]-MIS[[#This Row],[VALUE]])</f>
        <v>1560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8" t="str">
        <f>MIS[[#This Row],[TRADING SYMBOL]]</f>
        <v>NIFTY2552225000PE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VWAP</v>
      </c>
      <c r="AL6138" t="str">
        <f>MIS[[#This Row],[Broker]]</f>
        <v>AR</v>
      </c>
      <c r="AM6138" t="str">
        <f>MIS[[#This Row],[ClientID]]</f>
        <v>JPF1N169</v>
      </c>
    </row>
    <row r="6139" spans="1:39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4.55</v>
      </c>
      <c r="AE6139">
        <f>MIS[[#This Row],[OrderAverageTradedPrice]]*MIS[[#This Row],[OrderQuantity]]</f>
        <v>6000</v>
      </c>
      <c r="AF6139">
        <f>MIS[[#This Row],[LTP]]*MIS[[#This Row],[OrderQuantity]]</f>
        <v>5460</v>
      </c>
      <c r="AG6139">
        <f>IF(MIS[[#This Row],[OrderSide]]="SELL",MIS[[#This Row],[VALUE]]-MIS[[#This Row],[LIVE_VALUE]],MIS[[#This Row],[LIVE_VALUE]]-MIS[[#This Row],[VALUE]])</f>
        <v>540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9" t="str">
        <f>MIS[[#This Row],[TRADING SYMBOL]]</f>
        <v>NIFTY2552223700PE</v>
      </c>
      <c r="AJ6139" t="str">
        <f>IF(RIGHT(MIS[[#This Row],[Main/Hedge]],4)="MAIN","MAIN","HEDGE")</f>
        <v>HEDGE</v>
      </c>
      <c r="AK6139" t="str" cm="1">
        <f t="array" ref="AK6139">_xlfn._xlws.FILTER(Table4[Column1],ISNUMBER(SEARCH(Table4[Column1],MIS[[#This Row],[OrderUniqueIdentifier]])),"")</f>
        <v>VWAP</v>
      </c>
      <c r="AL6139" t="str">
        <f>MIS[[#This Row],[Broker]]</f>
        <v>AR</v>
      </c>
      <c r="AM6139" t="str">
        <f>MIS[[#This Row],[ClientID]]</f>
        <v>JPF1N172</v>
      </c>
    </row>
    <row r="6140" spans="1:39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155.05000000000001</v>
      </c>
      <c r="AE6140">
        <f>MIS[[#This Row],[OrderAverageTradedPrice]]*MIS[[#This Row],[OrderQuantity]]</f>
        <v>21708.75</v>
      </c>
      <c r="AF6140">
        <f>MIS[[#This Row],[LTP]]*MIS[[#This Row],[OrderQuantity]]</f>
        <v>23257.5</v>
      </c>
      <c r="AG6140">
        <f>IF(MIS[[#This Row],[OrderSide]]="SELL",MIS[[#This Row],[VALUE]]-MIS[[#This Row],[LIVE_VALUE]],MIS[[#This Row],[LIVE_VALUE]]-MIS[[#This Row],[VALUE]])</f>
        <v>1548.75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0" t="str">
        <f>MIS[[#This Row],[TRADING SYMBOL]]</f>
        <v>NIFTY2552225000PE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VWAP</v>
      </c>
      <c r="AL6140" t="str">
        <f>MIS[[#This Row],[Broker]]</f>
        <v>AR</v>
      </c>
      <c r="AM6140" t="str">
        <f>MIS[[#This Row],[ClientID]]</f>
        <v>JPF1N173</v>
      </c>
    </row>
    <row r="6141" spans="1:39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4.55</v>
      </c>
      <c r="AE6141">
        <f>MIS[[#This Row],[OrderAverageTradedPrice]]*MIS[[#This Row],[OrderQuantity]]</f>
        <v>375</v>
      </c>
      <c r="AF6141">
        <f>MIS[[#This Row],[LTP]]*MIS[[#This Row],[OrderQuantity]]</f>
        <v>341.25</v>
      </c>
      <c r="AG6141">
        <f>IF(MIS[[#This Row],[OrderSide]]="SELL",MIS[[#This Row],[VALUE]]-MIS[[#This Row],[LIVE_VALUE]],MIS[[#This Row],[LIVE_VALUE]]-MIS[[#This Row],[VALUE]])</f>
        <v>33.75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1" t="str">
        <f>MIS[[#This Row],[TRADING SYMBOL]]</f>
        <v>NIFTY2552223700PE</v>
      </c>
      <c r="AJ6141" t="str">
        <f>IF(RIGHT(MIS[[#This Row],[Main/Hedge]],4)="MAIN","MAIN","HEDGE")</f>
        <v>HEDGE</v>
      </c>
      <c r="AK6141" t="str" cm="1">
        <f t="array" ref="AK6141">_xlfn._xlws.FILTER(Table4[Column1],ISNUMBER(SEARCH(Table4[Column1],MIS[[#This Row],[OrderUniqueIdentifier]])),"")</f>
        <v>VWAP</v>
      </c>
      <c r="AL6141" t="str">
        <f>MIS[[#This Row],[Broker]]</f>
        <v>AR</v>
      </c>
      <c r="AM6141" t="str">
        <f>MIS[[#This Row],[ClientID]]</f>
        <v>JPF1O151</v>
      </c>
    </row>
    <row r="6142" spans="1:39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4.55</v>
      </c>
      <c r="AE6142">
        <f>MIS[[#This Row],[OrderAverageTradedPrice]]*MIS[[#This Row],[OrderQuantity]]</f>
        <v>750</v>
      </c>
      <c r="AF6142">
        <f>MIS[[#This Row],[LTP]]*MIS[[#This Row],[OrderQuantity]]</f>
        <v>682.5</v>
      </c>
      <c r="AG6142">
        <f>IF(MIS[[#This Row],[OrderSide]]="SELL",MIS[[#This Row],[VALUE]]-MIS[[#This Row],[LIVE_VALUE]],MIS[[#This Row],[LIVE_VALUE]]-MIS[[#This Row],[VALUE]])</f>
        <v>67.5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2" t="str">
        <f>MIS[[#This Row],[TRADING SYMBOL]]</f>
        <v>NIFTY2552223700PE</v>
      </c>
      <c r="AJ6142" t="str">
        <f>IF(RIGHT(MIS[[#This Row],[Main/Hedge]],4)="MAIN","MAIN","HEDGE")</f>
        <v>HEDGE</v>
      </c>
      <c r="AK6142" t="str" cm="1">
        <f t="array" ref="AK6142">_xlfn._xlws.FILTER(Table4[Column1],ISNUMBER(SEARCH(Table4[Column1],MIS[[#This Row],[OrderUniqueIdentifier]])),"")</f>
        <v>VWAP</v>
      </c>
      <c r="AL6142" t="str">
        <f>MIS[[#This Row],[Broker]]</f>
        <v>AR</v>
      </c>
      <c r="AM6142" t="str">
        <f>MIS[[#This Row],[ClientID]]</f>
        <v>JPF1P111</v>
      </c>
    </row>
    <row r="6143" spans="1:39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4.55</v>
      </c>
      <c r="AE6143">
        <f>MIS[[#This Row],[OrderAverageTradedPrice]]*MIS[[#This Row],[OrderQuantity]]</f>
        <v>375</v>
      </c>
      <c r="AF6143">
        <f>MIS[[#This Row],[LTP]]*MIS[[#This Row],[OrderQuantity]]</f>
        <v>341.25</v>
      </c>
      <c r="AG6143">
        <f>IF(MIS[[#This Row],[OrderSide]]="SELL",MIS[[#This Row],[VALUE]]-MIS[[#This Row],[LIVE_VALUE]],MIS[[#This Row],[LIVE_VALUE]]-MIS[[#This Row],[VALUE]])</f>
        <v>33.75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3" t="str">
        <f>MIS[[#This Row],[TRADING SYMBOL]]</f>
        <v>NIFTY2552223700PE</v>
      </c>
      <c r="AJ6143" t="str">
        <f>IF(RIGHT(MIS[[#This Row],[Main/Hedge]],4)="MAIN","MAIN","HEDGE")</f>
        <v>HEDGE</v>
      </c>
      <c r="AK6143" t="str" cm="1">
        <f t="array" ref="AK6143">_xlfn._xlws.FILTER(Table4[Column1],ISNUMBER(SEARCH(Table4[Column1],MIS[[#This Row],[OrderUniqueIdentifier]])),"")</f>
        <v>VWAP</v>
      </c>
      <c r="AL6143" t="str">
        <f>MIS[[#This Row],[Broker]]</f>
        <v>AR</v>
      </c>
      <c r="AM6143" t="str">
        <f>MIS[[#This Row],[ClientID]]</f>
        <v>JPF1P112</v>
      </c>
    </row>
    <row r="6144" spans="1:39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4.55</v>
      </c>
      <c r="AE6144">
        <f>MIS[[#This Row],[OrderAverageTradedPrice]]*MIS[[#This Row],[OrderQuantity]]</f>
        <v>2250</v>
      </c>
      <c r="AF6144">
        <f>MIS[[#This Row],[LTP]]*MIS[[#This Row],[OrderQuantity]]</f>
        <v>2047.5</v>
      </c>
      <c r="AG6144">
        <f>IF(MIS[[#This Row],[OrderSide]]="SELL",MIS[[#This Row],[VALUE]]-MIS[[#This Row],[LIVE_VALUE]],MIS[[#This Row],[LIVE_VALUE]]-MIS[[#This Row],[VALUE]])</f>
        <v>202.5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4" t="str">
        <f>MIS[[#This Row],[TRADING SYMBOL]]</f>
        <v>NIFTY2552223700PE</v>
      </c>
      <c r="AJ6144" t="str">
        <f>IF(RIGHT(MIS[[#This Row],[Main/Hedge]],4)="MAIN","MAIN","HEDGE")</f>
        <v>HEDGE</v>
      </c>
      <c r="AK6144" t="str" cm="1">
        <f t="array" ref="AK6144">_xlfn._xlws.FILTER(Table4[Column1],ISNUMBER(SEARCH(Table4[Column1],MIS[[#This Row],[OrderUniqueIdentifier]])),"")</f>
        <v>VWAP</v>
      </c>
      <c r="AL6144" t="str">
        <f>MIS[[#This Row],[Broker]]</f>
        <v>AR</v>
      </c>
      <c r="AM6144" t="str">
        <f>MIS[[#This Row],[ClientID]]</f>
        <v>JPF1P164</v>
      </c>
    </row>
    <row r="6145" spans="1:39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4.55</v>
      </c>
      <c r="AE6145">
        <f>MIS[[#This Row],[OrderAverageTradedPrice]]*MIS[[#This Row],[OrderQuantity]]</f>
        <v>750</v>
      </c>
      <c r="AF6145">
        <f>MIS[[#This Row],[LTP]]*MIS[[#This Row],[OrderQuantity]]</f>
        <v>682.5</v>
      </c>
      <c r="AG6145">
        <f>IF(MIS[[#This Row],[OrderSide]]="SELL",MIS[[#This Row],[VALUE]]-MIS[[#This Row],[LIVE_VALUE]],MIS[[#This Row],[LIVE_VALUE]]-MIS[[#This Row],[VALUE]])</f>
        <v>67.5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5" t="str">
        <f>MIS[[#This Row],[TRADING SYMBOL]]</f>
        <v>NIFTY2552223700PE</v>
      </c>
      <c r="AJ6145" t="str">
        <f>IF(RIGHT(MIS[[#This Row],[Main/Hedge]],4)="MAIN","MAIN","HEDGE")</f>
        <v>HEDGE</v>
      </c>
      <c r="AK6145" t="str" cm="1">
        <f t="array" ref="AK6145">_xlfn._xlws.FILTER(Table4[Column1],ISNUMBER(SEARCH(Table4[Column1],MIS[[#This Row],[OrderUniqueIdentifier]])),"")</f>
        <v>VWAP</v>
      </c>
      <c r="AL6145" t="str">
        <f>MIS[[#This Row],[Broker]]</f>
        <v>AR</v>
      </c>
      <c r="AM6145" t="str">
        <f>MIS[[#This Row],[ClientID]]</f>
        <v>JPF1P170</v>
      </c>
    </row>
    <row r="6146" spans="1:39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>
        <f>_xlfn.XLOOKUP(MIS[[#This Row],[TRADING SYMBOL]],[1]Sheet1!$D:$D,[1]Sheet1!$C:$C)</f>
        <v>4.55</v>
      </c>
      <c r="AE6146">
        <f>MIS[[#This Row],[OrderAverageTradedPrice]]*MIS[[#This Row],[OrderQuantity]]</f>
        <v>1500</v>
      </c>
      <c r="AF6146">
        <f>MIS[[#This Row],[LTP]]*MIS[[#This Row],[OrderQuantity]]</f>
        <v>1365</v>
      </c>
      <c r="AG6146">
        <f>IF(MIS[[#This Row],[OrderSide]]="SELL",MIS[[#This Row],[VALUE]]-MIS[[#This Row],[LIVE_VALUE]],MIS[[#This Row],[LIVE_VALUE]]-MIS[[#This Row],[VALUE]])</f>
        <v>135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6" t="str">
        <f>MIS[[#This Row],[TRADING SYMBOL]]</f>
        <v>NIFTY2552223700PE</v>
      </c>
      <c r="AJ6146" t="str">
        <f>IF(RIGHT(MIS[[#This Row],[Main/Hedge]],4)="MAIN","MAIN","HEDGE")</f>
        <v>HEDGE</v>
      </c>
      <c r="AK6146" t="str" cm="1">
        <f t="array" ref="AK6146">_xlfn._xlws.FILTER(Table4[Column1],ISNUMBER(SEARCH(Table4[Column1],MIS[[#This Row],[OrderUniqueIdentifier]])),"")</f>
        <v>VWAP</v>
      </c>
      <c r="AL6146" t="str">
        <f>MIS[[#This Row],[Broker]]</f>
        <v>AR</v>
      </c>
      <c r="AM6146" t="str">
        <f>MIS[[#This Row],[ClientID]]</f>
        <v>JPF1R123</v>
      </c>
    </row>
    <row r="6147" spans="1:39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>
        <f>_xlfn.XLOOKUP(MIS[[#This Row],[TRADING SYMBOL]],[1]Sheet1!$D:$D,[1]Sheet1!$C:$C)</f>
        <v>4.55</v>
      </c>
      <c r="AE6147">
        <f>MIS[[#This Row],[OrderAverageTradedPrice]]*MIS[[#This Row],[OrderQuantity]]</f>
        <v>375</v>
      </c>
      <c r="AF6147">
        <f>MIS[[#This Row],[LTP]]*MIS[[#This Row],[OrderQuantity]]</f>
        <v>341.25</v>
      </c>
      <c r="AG6147">
        <f>IF(MIS[[#This Row],[OrderSide]]="SELL",MIS[[#This Row],[VALUE]]-MIS[[#This Row],[LIVE_VALUE]],MIS[[#This Row],[LIVE_VALUE]]-MIS[[#This Row],[VALUE]])</f>
        <v>33.75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7" t="str">
        <f>MIS[[#This Row],[TRADING SYMBOL]]</f>
        <v>NIFTY2552223700PE</v>
      </c>
      <c r="AJ6147" t="str">
        <f>IF(RIGHT(MIS[[#This Row],[Main/Hedge]],4)="MAIN","MAIN","HEDGE")</f>
        <v>HEDGE</v>
      </c>
      <c r="AK6147" t="str" cm="1">
        <f t="array" ref="AK6147">_xlfn._xlws.FILTER(Table4[Column1],ISNUMBER(SEARCH(Table4[Column1],MIS[[#This Row],[OrderUniqueIdentifier]])),"")</f>
        <v>VWAP</v>
      </c>
      <c r="AL6147" t="str">
        <f>MIS[[#This Row],[Broker]]</f>
        <v>AR</v>
      </c>
      <c r="AM6147" t="str">
        <f>MIS[[#This Row],[ClientID]]</f>
        <v>JPF1R134</v>
      </c>
    </row>
    <row r="6148" spans="1:39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>
        <f>_xlfn.XLOOKUP(MIS[[#This Row],[TRADING SYMBOL]],[1]Sheet1!$D:$D,[1]Sheet1!$C:$C)</f>
        <v>4.55</v>
      </c>
      <c r="AE6148">
        <f>MIS[[#This Row],[OrderAverageTradedPrice]]*MIS[[#This Row],[OrderQuantity]]</f>
        <v>1125</v>
      </c>
      <c r="AF6148">
        <f>MIS[[#This Row],[LTP]]*MIS[[#This Row],[OrderQuantity]]</f>
        <v>1023.75</v>
      </c>
      <c r="AG6148">
        <f>IF(MIS[[#This Row],[OrderSide]]="SELL",MIS[[#This Row],[VALUE]]-MIS[[#This Row],[LIVE_VALUE]],MIS[[#This Row],[LIVE_VALUE]]-MIS[[#This Row],[VALUE]])</f>
        <v>101.25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8" t="str">
        <f>MIS[[#This Row],[TRADING SYMBOL]]</f>
        <v>NIFTY2552223700PE</v>
      </c>
      <c r="AJ6148" t="str">
        <f>IF(RIGHT(MIS[[#This Row],[Main/Hedge]],4)="MAIN","MAIN","HEDGE")</f>
        <v>HEDGE</v>
      </c>
      <c r="AK6148" t="str" cm="1">
        <f t="array" ref="AK6148">_xlfn._xlws.FILTER(Table4[Column1],ISNUMBER(SEARCH(Table4[Column1],MIS[[#This Row],[OrderUniqueIdentifier]])),"")</f>
        <v>VWAP</v>
      </c>
      <c r="AL6148" t="str">
        <f>MIS[[#This Row],[Broker]]</f>
        <v>AR</v>
      </c>
      <c r="AM6148" t="str">
        <f>MIS[[#This Row],[ClientID]]</f>
        <v>JPF1R193</v>
      </c>
    </row>
    <row r="6149" spans="1:39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>
        <f>_xlfn.XLOOKUP(MIS[[#This Row],[TRADING SYMBOL]],[1]Sheet1!$D:$D,[1]Sheet1!$C:$C)</f>
        <v>4.55</v>
      </c>
      <c r="AE6149">
        <f>MIS[[#This Row],[OrderAverageTradedPrice]]*MIS[[#This Row],[OrderQuantity]]</f>
        <v>375</v>
      </c>
      <c r="AF6149">
        <f>MIS[[#This Row],[LTP]]*MIS[[#This Row],[OrderQuantity]]</f>
        <v>341.25</v>
      </c>
      <c r="AG6149">
        <f>IF(MIS[[#This Row],[OrderSide]]="SELL",MIS[[#This Row],[VALUE]]-MIS[[#This Row],[LIVE_VALUE]],MIS[[#This Row],[LIVE_VALUE]]-MIS[[#This Row],[VALUE]])</f>
        <v>33.75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9" t="str">
        <f>MIS[[#This Row],[TRADING SYMBOL]]</f>
        <v>NIFTY2552223700PE</v>
      </c>
      <c r="AJ6149" t="str">
        <f>IF(RIGHT(MIS[[#This Row],[Main/Hedge]],4)="MAIN","MAIN","HEDGE")</f>
        <v>HEDGE</v>
      </c>
      <c r="AK6149" t="str" cm="1">
        <f t="array" ref="AK6149">_xlfn._xlws.FILTER(Table4[Column1],ISNUMBER(SEARCH(Table4[Column1],MIS[[#This Row],[OrderUniqueIdentifier]])),"")</f>
        <v>VWAP</v>
      </c>
      <c r="AL6149" t="str">
        <f>MIS[[#This Row],[Broker]]</f>
        <v>AR</v>
      </c>
      <c r="AM6149" t="str">
        <f>MIS[[#This Row],[ClientID]]</f>
        <v>JPF1R194</v>
      </c>
    </row>
    <row r="6150" spans="1:39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>
        <f>_xlfn.XLOOKUP(MIS[[#This Row],[TRADING SYMBOL]],[1]Sheet1!$D:$D,[1]Sheet1!$C:$C)</f>
        <v>155.05000000000001</v>
      </c>
      <c r="AE6150">
        <f>MIS[[#This Row],[OrderAverageTradedPrice]]*MIS[[#This Row],[OrderQuantity]]</f>
        <v>32587.499999999924</v>
      </c>
      <c r="AF6150">
        <f>MIS[[#This Row],[LTP]]*MIS[[#This Row],[OrderQuantity]]</f>
        <v>34886.25</v>
      </c>
      <c r="AG6150">
        <f>IF(MIS[[#This Row],[OrderSide]]="SELL",MIS[[#This Row],[VALUE]]-MIS[[#This Row],[LIVE_VALUE]],MIS[[#This Row],[LIVE_VALUE]]-MIS[[#This Row],[VALUE]])</f>
        <v>2298.7500000000764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0" t="str">
        <f>MIS[[#This Row],[TRADING SYMBOL]]</f>
        <v>NIFTY2552225000PE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VWAP</v>
      </c>
      <c r="AL6150" t="str">
        <f>MIS[[#This Row],[Broker]]</f>
        <v>AR</v>
      </c>
      <c r="AM6150" t="str">
        <f>MIS[[#This Row],[ClientID]]</f>
        <v>JPF1R199</v>
      </c>
    </row>
    <row r="6151" spans="1:39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>
        <f>_xlfn.XLOOKUP(MIS[[#This Row],[TRADING SYMBOL]],[1]Sheet1!$D:$D,[1]Sheet1!$C:$C)</f>
        <v>4.55</v>
      </c>
      <c r="AE6151">
        <f>MIS[[#This Row],[OrderAverageTradedPrice]]*MIS[[#This Row],[OrderQuantity]]</f>
        <v>375</v>
      </c>
      <c r="AF6151">
        <f>MIS[[#This Row],[LTP]]*MIS[[#This Row],[OrderQuantity]]</f>
        <v>341.25</v>
      </c>
      <c r="AG6151">
        <f>IF(MIS[[#This Row],[OrderSide]]="SELL",MIS[[#This Row],[VALUE]]-MIS[[#This Row],[LIVE_VALUE]],MIS[[#This Row],[LIVE_VALUE]]-MIS[[#This Row],[VALUE]])</f>
        <v>33.75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1" t="str">
        <f>MIS[[#This Row],[TRADING SYMBOL]]</f>
        <v>NIFTY2552223700PE</v>
      </c>
      <c r="AJ6151" t="str">
        <f>IF(RIGHT(MIS[[#This Row],[Main/Hedge]],4)="MAIN","MAIN","HEDGE")</f>
        <v>HEDGE</v>
      </c>
      <c r="AK6151" t="str" cm="1">
        <f t="array" ref="AK6151">_xlfn._xlws.FILTER(Table4[Column1],ISNUMBER(SEARCH(Table4[Column1],MIS[[#This Row],[OrderUniqueIdentifier]])),"")</f>
        <v>VWAP</v>
      </c>
      <c r="AL6151" t="str">
        <f>MIS[[#This Row],[Broker]]</f>
        <v>AR</v>
      </c>
      <c r="AM6151" t="str">
        <f>MIS[[#This Row],[ClientID]]</f>
        <v>JPF1R203</v>
      </c>
    </row>
    <row r="6152" spans="1:39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>
        <f>_xlfn.XLOOKUP(MIS[[#This Row],[TRADING SYMBOL]],[1]Sheet1!$D:$D,[1]Sheet1!$C:$C)</f>
        <v>155.05000000000001</v>
      </c>
      <c r="AE6152">
        <f>MIS[[#This Row],[OrderAverageTradedPrice]]*MIS[[#This Row],[OrderQuantity]]</f>
        <v>10852.5</v>
      </c>
      <c r="AF6152">
        <f>MIS[[#This Row],[LTP]]*MIS[[#This Row],[OrderQuantity]]</f>
        <v>11628.75</v>
      </c>
      <c r="AG6152">
        <f>IF(MIS[[#This Row],[OrderSide]]="SELL",MIS[[#This Row],[VALUE]]-MIS[[#This Row],[LIVE_VALUE]],MIS[[#This Row],[LIVE_VALUE]]-MIS[[#This Row],[VALUE]])</f>
        <v>776.25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2" t="str">
        <f>MIS[[#This Row],[TRADING SYMBOL]]</f>
        <v>NIFTY2552225000PE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VWAP</v>
      </c>
      <c r="AL6152" t="str">
        <f>MIS[[#This Row],[Broker]]</f>
        <v>AR</v>
      </c>
      <c r="AM6152" t="str">
        <f>MIS[[#This Row],[ClientID]]</f>
        <v>JPF1R212</v>
      </c>
    </row>
    <row r="6153" spans="1:39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>
        <f>_xlfn.XLOOKUP(MIS[[#This Row],[TRADING SYMBOL]],[1]Sheet1!$D:$D,[1]Sheet1!$C:$C)</f>
        <v>4.55</v>
      </c>
      <c r="AE6153">
        <f>MIS[[#This Row],[OrderAverageTradedPrice]]*MIS[[#This Row],[OrderQuantity]]</f>
        <v>375</v>
      </c>
      <c r="AF6153">
        <f>MIS[[#This Row],[LTP]]*MIS[[#This Row],[OrderQuantity]]</f>
        <v>341.25</v>
      </c>
      <c r="AG6153">
        <f>IF(MIS[[#This Row],[OrderSide]]="SELL",MIS[[#This Row],[VALUE]]-MIS[[#This Row],[LIVE_VALUE]],MIS[[#This Row],[LIVE_VALUE]]-MIS[[#This Row],[VALUE]])</f>
        <v>33.75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3" t="str">
        <f>MIS[[#This Row],[TRADING SYMBOL]]</f>
        <v>NIFTY2552223700PE</v>
      </c>
      <c r="AJ6153" t="str">
        <f>IF(RIGHT(MIS[[#This Row],[Main/Hedge]],4)="MAIN","MAIN","HEDGE")</f>
        <v>HEDGE</v>
      </c>
      <c r="AK6153" t="str" cm="1">
        <f t="array" ref="AK6153">_xlfn._xlws.FILTER(Table4[Column1],ISNUMBER(SEARCH(Table4[Column1],MIS[[#This Row],[OrderUniqueIdentifier]])),"")</f>
        <v>VWAP</v>
      </c>
      <c r="AL6153" t="str">
        <f>MIS[[#This Row],[Broker]]</f>
        <v>AR</v>
      </c>
      <c r="AM6153" t="str">
        <f>MIS[[#This Row],[ClientID]]</f>
        <v>JPF1S104</v>
      </c>
    </row>
    <row r="6154" spans="1:39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>
        <f>_xlfn.XLOOKUP(MIS[[#This Row],[TRADING SYMBOL]],[1]Sheet1!$D:$D,[1]Sheet1!$C:$C)</f>
        <v>4.55</v>
      </c>
      <c r="AE6154">
        <f>MIS[[#This Row],[OrderAverageTradedPrice]]*MIS[[#This Row],[OrderQuantity]]</f>
        <v>375</v>
      </c>
      <c r="AF6154">
        <f>MIS[[#This Row],[LTP]]*MIS[[#This Row],[OrderQuantity]]</f>
        <v>341.25</v>
      </c>
      <c r="AG6154">
        <f>IF(MIS[[#This Row],[OrderSide]]="SELL",MIS[[#This Row],[VALUE]]-MIS[[#This Row],[LIVE_VALUE]],MIS[[#This Row],[LIVE_VALUE]]-MIS[[#This Row],[VALUE]])</f>
        <v>33.75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4" t="str">
        <f>MIS[[#This Row],[TRADING SYMBOL]]</f>
        <v>NIFTY2552223700PE</v>
      </c>
      <c r="AJ6154" t="str">
        <f>IF(RIGHT(MIS[[#This Row],[Main/Hedge]],4)="MAIN","MAIN","HEDGE")</f>
        <v>HEDGE</v>
      </c>
      <c r="AK6154" t="str" cm="1">
        <f t="array" ref="AK6154">_xlfn._xlws.FILTER(Table4[Column1],ISNUMBER(SEARCH(Table4[Column1],MIS[[#This Row],[OrderUniqueIdentifier]])),"")</f>
        <v>VWAP</v>
      </c>
      <c r="AL6154" t="str">
        <f>MIS[[#This Row],[Broker]]</f>
        <v>AR</v>
      </c>
      <c r="AM6154" t="str">
        <f>MIS[[#This Row],[ClientID]]</f>
        <v>JPF1S131</v>
      </c>
    </row>
    <row r="6155" spans="1:39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>
        <f>_xlfn.XLOOKUP(MIS[[#This Row],[TRADING SYMBOL]],[1]Sheet1!$D:$D,[1]Sheet1!$C:$C)</f>
        <v>4.55</v>
      </c>
      <c r="AE6155">
        <f>MIS[[#This Row],[OrderAverageTradedPrice]]*MIS[[#This Row],[OrderQuantity]]</f>
        <v>750</v>
      </c>
      <c r="AF6155">
        <f>MIS[[#This Row],[LTP]]*MIS[[#This Row],[OrderQuantity]]</f>
        <v>682.5</v>
      </c>
      <c r="AG6155">
        <f>IF(MIS[[#This Row],[OrderSide]]="SELL",MIS[[#This Row],[VALUE]]-MIS[[#This Row],[LIVE_VALUE]],MIS[[#This Row],[LIVE_VALUE]]-MIS[[#This Row],[VALUE]])</f>
        <v>67.5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5" t="str">
        <f>MIS[[#This Row],[TRADING SYMBOL]]</f>
        <v>NIFTY2552223700PE</v>
      </c>
      <c r="AJ6155" t="str">
        <f>IF(RIGHT(MIS[[#This Row],[Main/Hedge]],4)="MAIN","MAIN","HEDGE")</f>
        <v>HEDGE</v>
      </c>
      <c r="AK6155" t="str" cm="1">
        <f t="array" ref="AK6155">_xlfn._xlws.FILTER(Table4[Column1],ISNUMBER(SEARCH(Table4[Column1],MIS[[#This Row],[OrderUniqueIdentifier]])),"")</f>
        <v>VWAP</v>
      </c>
      <c r="AL6155" t="str">
        <f>MIS[[#This Row],[Broker]]</f>
        <v>AR</v>
      </c>
      <c r="AM6155" t="str">
        <f>MIS[[#This Row],[ClientID]]</f>
        <v>JPF1S138</v>
      </c>
    </row>
    <row r="6156" spans="1:39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>
        <f>_xlfn.XLOOKUP(MIS[[#This Row],[TRADING SYMBOL]],[1]Sheet1!$D:$D,[1]Sheet1!$C:$C)</f>
        <v>4.55</v>
      </c>
      <c r="AE6156">
        <f>MIS[[#This Row],[OrderAverageTradedPrice]]*MIS[[#This Row],[OrderQuantity]]</f>
        <v>1125</v>
      </c>
      <c r="AF6156">
        <f>MIS[[#This Row],[LTP]]*MIS[[#This Row],[OrderQuantity]]</f>
        <v>1023.75</v>
      </c>
      <c r="AG6156">
        <f>IF(MIS[[#This Row],[OrderSide]]="SELL",MIS[[#This Row],[VALUE]]-MIS[[#This Row],[LIVE_VALUE]],MIS[[#This Row],[LIVE_VALUE]]-MIS[[#This Row],[VALUE]])</f>
        <v>101.25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6" t="str">
        <f>MIS[[#This Row],[TRADING SYMBOL]]</f>
        <v>NIFTY2552223700PE</v>
      </c>
      <c r="AJ6156" t="str">
        <f>IF(RIGHT(MIS[[#This Row],[Main/Hedge]],4)="MAIN","MAIN","HEDGE")</f>
        <v>HEDGE</v>
      </c>
      <c r="AK6156" t="str" cm="1">
        <f t="array" ref="AK6156">_xlfn._xlws.FILTER(Table4[Column1],ISNUMBER(SEARCH(Table4[Column1],MIS[[#This Row],[OrderUniqueIdentifier]])),"")</f>
        <v>VWAP</v>
      </c>
      <c r="AL6156" t="str">
        <f>MIS[[#This Row],[Broker]]</f>
        <v>AR</v>
      </c>
      <c r="AM6156" t="str">
        <f>MIS[[#This Row],[ClientID]]</f>
        <v>JPF1S152</v>
      </c>
    </row>
    <row r="6157" spans="1:39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>
        <f>_xlfn.XLOOKUP(MIS[[#This Row],[TRADING SYMBOL]],[1]Sheet1!$D:$D,[1]Sheet1!$C:$C)</f>
        <v>4.55</v>
      </c>
      <c r="AE6157">
        <f>MIS[[#This Row],[OrderAverageTradedPrice]]*MIS[[#This Row],[OrderQuantity]]</f>
        <v>375</v>
      </c>
      <c r="AF6157">
        <f>MIS[[#This Row],[LTP]]*MIS[[#This Row],[OrderQuantity]]</f>
        <v>341.25</v>
      </c>
      <c r="AG6157">
        <f>IF(MIS[[#This Row],[OrderSide]]="SELL",MIS[[#This Row],[VALUE]]-MIS[[#This Row],[LIVE_VALUE]],MIS[[#This Row],[LIVE_VALUE]]-MIS[[#This Row],[VALUE]])</f>
        <v>33.75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7" t="str">
        <f>MIS[[#This Row],[TRADING SYMBOL]]</f>
        <v>NIFTY2552223700PE</v>
      </c>
      <c r="AJ6157" t="str">
        <f>IF(RIGHT(MIS[[#This Row],[Main/Hedge]],4)="MAIN","MAIN","HEDGE")</f>
        <v>HEDGE</v>
      </c>
      <c r="AK6157" t="str" cm="1">
        <f t="array" ref="AK6157">_xlfn._xlws.FILTER(Table4[Column1],ISNUMBER(SEARCH(Table4[Column1],MIS[[#This Row],[OrderUniqueIdentifier]])),"")</f>
        <v>VWAP</v>
      </c>
      <c r="AL6157" t="str">
        <f>MIS[[#This Row],[Broker]]</f>
        <v>AR</v>
      </c>
      <c r="AM6157" t="str">
        <f>MIS[[#This Row],[ClientID]]</f>
        <v>JPF1S210</v>
      </c>
    </row>
    <row r="6158" spans="1:39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>
        <f>_xlfn.XLOOKUP(MIS[[#This Row],[TRADING SYMBOL]],[1]Sheet1!$D:$D,[1]Sheet1!$C:$C)</f>
        <v>4.55</v>
      </c>
      <c r="AE6158">
        <f>MIS[[#This Row],[OrderAverageTradedPrice]]*MIS[[#This Row],[OrderQuantity]]</f>
        <v>375</v>
      </c>
      <c r="AF6158">
        <f>MIS[[#This Row],[LTP]]*MIS[[#This Row],[OrderQuantity]]</f>
        <v>341.25</v>
      </c>
      <c r="AG6158">
        <f>IF(MIS[[#This Row],[OrderSide]]="SELL",MIS[[#This Row],[VALUE]]-MIS[[#This Row],[LIVE_VALUE]],MIS[[#This Row],[LIVE_VALUE]]-MIS[[#This Row],[VALUE]])</f>
        <v>33.75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8" t="str">
        <f>MIS[[#This Row],[TRADING SYMBOL]]</f>
        <v>NIFTY2552223700PE</v>
      </c>
      <c r="AJ6158" t="str">
        <f>IF(RIGHT(MIS[[#This Row],[Main/Hedge]],4)="MAIN","MAIN","HEDGE")</f>
        <v>HEDGE</v>
      </c>
      <c r="AK6158" t="str" cm="1">
        <f t="array" ref="AK6158">_xlfn._xlws.FILTER(Table4[Column1],ISNUMBER(SEARCH(Table4[Column1],MIS[[#This Row],[OrderUniqueIdentifier]])),"")</f>
        <v>VWAP</v>
      </c>
      <c r="AL6158" t="str">
        <f>MIS[[#This Row],[Broker]]</f>
        <v>AR</v>
      </c>
      <c r="AM6158" t="str">
        <f>MIS[[#This Row],[ClientID]]</f>
        <v>JPF1S213</v>
      </c>
    </row>
    <row r="6159" spans="1:39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>
        <f>_xlfn.XLOOKUP(MIS[[#This Row],[TRADING SYMBOL]],[1]Sheet1!$D:$D,[1]Sheet1!$C:$C)</f>
        <v>4.55</v>
      </c>
      <c r="AE6159">
        <f>MIS[[#This Row],[OrderAverageTradedPrice]]*MIS[[#This Row],[OrderQuantity]]</f>
        <v>750</v>
      </c>
      <c r="AF6159">
        <f>MIS[[#This Row],[LTP]]*MIS[[#This Row],[OrderQuantity]]</f>
        <v>682.5</v>
      </c>
      <c r="AG6159">
        <f>IF(MIS[[#This Row],[OrderSide]]="SELL",MIS[[#This Row],[VALUE]]-MIS[[#This Row],[LIVE_VALUE]],MIS[[#This Row],[LIVE_VALUE]]-MIS[[#This Row],[VALUE]])</f>
        <v>67.5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9" t="str">
        <f>MIS[[#This Row],[TRADING SYMBOL]]</f>
        <v>NIFTY2552223700PE</v>
      </c>
      <c r="AJ6159" t="str">
        <f>IF(RIGHT(MIS[[#This Row],[Main/Hedge]],4)="MAIN","MAIN","HEDGE")</f>
        <v>HEDGE</v>
      </c>
      <c r="AK6159" t="str" cm="1">
        <f t="array" ref="AK6159">_xlfn._xlws.FILTER(Table4[Column1],ISNUMBER(SEARCH(Table4[Column1],MIS[[#This Row],[OrderUniqueIdentifier]])),"")</f>
        <v>VWAP</v>
      </c>
      <c r="AL6159" t="str">
        <f>MIS[[#This Row],[Broker]]</f>
        <v>AR</v>
      </c>
      <c r="AM6159" t="str">
        <f>MIS[[#This Row],[ClientID]]</f>
        <v>JPF1S218</v>
      </c>
    </row>
    <row r="6160" spans="1:39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>
        <f>_xlfn.XLOOKUP(MIS[[#This Row],[TRADING SYMBOL]],[1]Sheet1!$D:$D,[1]Sheet1!$C:$C)</f>
        <v>4.55</v>
      </c>
      <c r="AE6160">
        <f>MIS[[#This Row],[OrderAverageTradedPrice]]*MIS[[#This Row],[OrderQuantity]]</f>
        <v>750</v>
      </c>
      <c r="AF6160">
        <f>MIS[[#This Row],[LTP]]*MIS[[#This Row],[OrderQuantity]]</f>
        <v>682.5</v>
      </c>
      <c r="AG6160">
        <f>IF(MIS[[#This Row],[OrderSide]]="SELL",MIS[[#This Row],[VALUE]]-MIS[[#This Row],[LIVE_VALUE]],MIS[[#This Row],[LIVE_VALUE]]-MIS[[#This Row],[VALUE]])</f>
        <v>67.5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0" t="str">
        <f>MIS[[#This Row],[TRADING SYMBOL]]</f>
        <v>NIFTY2552223700PE</v>
      </c>
      <c r="AJ6160" t="str">
        <f>IF(RIGHT(MIS[[#This Row],[Main/Hedge]],4)="MAIN","MAIN","HEDGE")</f>
        <v>HEDGE</v>
      </c>
      <c r="AK6160" t="str" cm="1">
        <f t="array" ref="AK6160">_xlfn._xlws.FILTER(Table4[Column1],ISNUMBER(SEARCH(Table4[Column1],MIS[[#This Row],[OrderUniqueIdentifier]])),"")</f>
        <v>VWAP</v>
      </c>
      <c r="AL6160" t="str">
        <f>MIS[[#This Row],[Broker]]</f>
        <v>AR</v>
      </c>
      <c r="AM6160" t="str">
        <f>MIS[[#This Row],[ClientID]]</f>
        <v>JPF1S222</v>
      </c>
    </row>
    <row r="6161" spans="1:39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>
        <f>_xlfn.XLOOKUP(MIS[[#This Row],[TRADING SYMBOL]],[1]Sheet1!$D:$D,[1]Sheet1!$C:$C)</f>
        <v>155.05000000000001</v>
      </c>
      <c r="AE6161">
        <f>MIS[[#This Row],[OrderAverageTradedPrice]]*MIS[[#This Row],[OrderQuantity]]</f>
        <v>21705</v>
      </c>
      <c r="AF6161">
        <f>MIS[[#This Row],[LTP]]*MIS[[#This Row],[OrderQuantity]]</f>
        <v>23257.5</v>
      </c>
      <c r="AG6161">
        <f>IF(MIS[[#This Row],[OrderSide]]="SELL",MIS[[#This Row],[VALUE]]-MIS[[#This Row],[LIVE_VALUE]],MIS[[#This Row],[LIVE_VALUE]]-MIS[[#This Row],[VALUE]])</f>
        <v>1552.5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1" t="str">
        <f>MIS[[#This Row],[TRADING SYMBOL]]</f>
        <v>NIFTY2552225000PE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VWAP</v>
      </c>
      <c r="AL6161" t="str">
        <f>MIS[[#This Row],[Broker]]</f>
        <v>AR</v>
      </c>
      <c r="AM6161" t="str">
        <f>MIS[[#This Row],[ClientID]]</f>
        <v>JPF1S233</v>
      </c>
    </row>
    <row r="6162" spans="1:39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>
        <f>_xlfn.XLOOKUP(MIS[[#This Row],[TRADING SYMBOL]],[1]Sheet1!$D:$D,[1]Sheet1!$C:$C)</f>
        <v>155.05000000000001</v>
      </c>
      <c r="AE6162">
        <f>MIS[[#This Row],[OrderAverageTradedPrice]]*MIS[[#This Row],[OrderQuantity]]</f>
        <v>21705</v>
      </c>
      <c r="AF6162">
        <f>MIS[[#This Row],[LTP]]*MIS[[#This Row],[OrderQuantity]]</f>
        <v>23257.5</v>
      </c>
      <c r="AG6162">
        <f>IF(MIS[[#This Row],[OrderSide]]="SELL",MIS[[#This Row],[VALUE]]-MIS[[#This Row],[LIVE_VALUE]],MIS[[#This Row],[LIVE_VALUE]]-MIS[[#This Row],[VALUE]])</f>
        <v>1552.5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2" t="str">
        <f>MIS[[#This Row],[TRADING SYMBOL]]</f>
        <v>NIFTY2552225000PE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VWAP</v>
      </c>
      <c r="AL6162" t="str">
        <f>MIS[[#This Row],[Broker]]</f>
        <v>AR</v>
      </c>
      <c r="AM6162" t="str">
        <f>MIS[[#This Row],[ClientID]]</f>
        <v>JPF1S241</v>
      </c>
    </row>
    <row r="6163" spans="1:39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>
        <f>_xlfn.XLOOKUP(MIS[[#This Row],[TRADING SYMBOL]],[1]Sheet1!$D:$D,[1]Sheet1!$C:$C)</f>
        <v>4.55</v>
      </c>
      <c r="AE6163">
        <f>MIS[[#This Row],[OrderAverageTradedPrice]]*MIS[[#This Row],[OrderQuantity]]</f>
        <v>375</v>
      </c>
      <c r="AF6163">
        <f>MIS[[#This Row],[LTP]]*MIS[[#This Row],[OrderQuantity]]</f>
        <v>341.25</v>
      </c>
      <c r="AG6163">
        <f>IF(MIS[[#This Row],[OrderSide]]="SELL",MIS[[#This Row],[VALUE]]-MIS[[#This Row],[LIVE_VALUE]],MIS[[#This Row],[LIVE_VALUE]]-MIS[[#This Row],[VALUE]])</f>
        <v>33.75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3" t="str">
        <f>MIS[[#This Row],[TRADING SYMBOL]]</f>
        <v>NIFTY2552223700PE</v>
      </c>
      <c r="AJ6163" t="str">
        <f>IF(RIGHT(MIS[[#This Row],[Main/Hedge]],4)="MAIN","MAIN","HEDGE")</f>
        <v>HEDGE</v>
      </c>
      <c r="AK6163" t="str" cm="1">
        <f t="array" ref="AK6163">_xlfn._xlws.FILTER(Table4[Column1],ISNUMBER(SEARCH(Table4[Column1],MIS[[#This Row],[OrderUniqueIdentifier]])),"")</f>
        <v>VWAP</v>
      </c>
      <c r="AL6163" t="str">
        <f>MIS[[#This Row],[Broker]]</f>
        <v>AR</v>
      </c>
      <c r="AM6163" t="str">
        <f>MIS[[#This Row],[ClientID]]</f>
        <v>JPF1T101</v>
      </c>
    </row>
    <row r="6164" spans="1:39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>
        <f>_xlfn.XLOOKUP(MIS[[#This Row],[TRADING SYMBOL]],[1]Sheet1!$D:$D,[1]Sheet1!$C:$C)</f>
        <v>4.55</v>
      </c>
      <c r="AE6164">
        <f>MIS[[#This Row],[OrderAverageTradedPrice]]*MIS[[#This Row],[OrderQuantity]]</f>
        <v>750</v>
      </c>
      <c r="AF6164">
        <f>MIS[[#This Row],[LTP]]*MIS[[#This Row],[OrderQuantity]]</f>
        <v>682.5</v>
      </c>
      <c r="AG6164">
        <f>IF(MIS[[#This Row],[OrderSide]]="SELL",MIS[[#This Row],[VALUE]]-MIS[[#This Row],[LIVE_VALUE]],MIS[[#This Row],[LIVE_VALUE]]-MIS[[#This Row],[VALUE]])</f>
        <v>67.5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4" t="str">
        <f>MIS[[#This Row],[TRADING SYMBOL]]</f>
        <v>NIFTY2552223700PE</v>
      </c>
      <c r="AJ6164" t="str">
        <f>IF(RIGHT(MIS[[#This Row],[Main/Hedge]],4)="MAIN","MAIN","HEDGE")</f>
        <v>HEDGE</v>
      </c>
      <c r="AK6164" t="str" cm="1">
        <f t="array" ref="AK6164">_xlfn._xlws.FILTER(Table4[Column1],ISNUMBER(SEARCH(Table4[Column1],MIS[[#This Row],[OrderUniqueIdentifier]])),"")</f>
        <v>VWAP</v>
      </c>
      <c r="AL6164" t="str">
        <f>MIS[[#This Row],[Broker]]</f>
        <v>AR</v>
      </c>
      <c r="AM6164" t="str">
        <f>MIS[[#This Row],[ClientID]]</f>
        <v>JPF1V101</v>
      </c>
    </row>
    <row r="6165" spans="1:39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>
        <f>_xlfn.XLOOKUP(MIS[[#This Row],[TRADING SYMBOL]],[1]Sheet1!$D:$D,[1]Sheet1!$C:$C)</f>
        <v>4.55</v>
      </c>
      <c r="AE6165">
        <f>MIS[[#This Row],[OrderAverageTradedPrice]]*MIS[[#This Row],[OrderQuantity]]</f>
        <v>2250</v>
      </c>
      <c r="AF6165">
        <f>MIS[[#This Row],[LTP]]*MIS[[#This Row],[OrderQuantity]]</f>
        <v>2047.5</v>
      </c>
      <c r="AG6165">
        <f>IF(MIS[[#This Row],[OrderSide]]="SELL",MIS[[#This Row],[VALUE]]-MIS[[#This Row],[LIVE_VALUE]],MIS[[#This Row],[LIVE_VALUE]]-MIS[[#This Row],[VALUE]])</f>
        <v>202.5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5" t="str">
        <f>MIS[[#This Row],[TRADING SYMBOL]]</f>
        <v>NIFTY2552223700PE</v>
      </c>
      <c r="AJ6165" t="str">
        <f>IF(RIGHT(MIS[[#This Row],[Main/Hedge]],4)="MAIN","MAIN","HEDGE")</f>
        <v>HEDGE</v>
      </c>
      <c r="AK6165" t="str" cm="1">
        <f t="array" ref="AK6165">_xlfn._xlws.FILTER(Table4[Column1],ISNUMBER(SEARCH(Table4[Column1],MIS[[#This Row],[OrderUniqueIdentifier]])),"")</f>
        <v>VWAP</v>
      </c>
      <c r="AL6165" t="str">
        <f>MIS[[#This Row],[Broker]]</f>
        <v>AR</v>
      </c>
      <c r="AM6165" t="str">
        <f>MIS[[#This Row],[ClientID]]</f>
        <v>JPF1V110</v>
      </c>
    </row>
    <row r="6166" spans="1:39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>
        <f>_xlfn.XLOOKUP(MIS[[#This Row],[TRADING SYMBOL]],[1]Sheet1!$D:$D,[1]Sheet1!$C:$C)</f>
        <v>4.55</v>
      </c>
      <c r="AE6166">
        <f>MIS[[#This Row],[OrderAverageTradedPrice]]*MIS[[#This Row],[OrderQuantity]]</f>
        <v>375</v>
      </c>
      <c r="AF6166">
        <f>MIS[[#This Row],[LTP]]*MIS[[#This Row],[OrderQuantity]]</f>
        <v>341.25</v>
      </c>
      <c r="AG6166">
        <f>IF(MIS[[#This Row],[OrderSide]]="SELL",MIS[[#This Row],[VALUE]]-MIS[[#This Row],[LIVE_VALUE]],MIS[[#This Row],[LIVE_VALUE]]-MIS[[#This Row],[VALUE]])</f>
        <v>33.75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6" t="str">
        <f>MIS[[#This Row],[TRADING SYMBOL]]</f>
        <v>NIFTY2552223700PE</v>
      </c>
      <c r="AJ6166" t="str">
        <f>IF(RIGHT(MIS[[#This Row],[Main/Hedge]],4)="MAIN","MAIN","HEDGE")</f>
        <v>HEDGE</v>
      </c>
      <c r="AK6166" t="str" cm="1">
        <f t="array" ref="AK6166">_xlfn._xlws.FILTER(Table4[Column1],ISNUMBER(SEARCH(Table4[Column1],MIS[[#This Row],[OrderUniqueIdentifier]])),"")</f>
        <v>VWAP</v>
      </c>
      <c r="AL6166" t="str">
        <f>MIS[[#This Row],[Broker]]</f>
        <v>AR</v>
      </c>
      <c r="AM6166" t="str">
        <f>MIS[[#This Row],[ClientID]]</f>
        <v>JPF1V163</v>
      </c>
    </row>
    <row r="6167" spans="1:39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>
        <f>_xlfn.XLOOKUP(MIS[[#This Row],[TRADING SYMBOL]],[1]Sheet1!$D:$D,[1]Sheet1!$C:$C)</f>
        <v>155.05000000000001</v>
      </c>
      <c r="AE6167">
        <f>MIS[[#This Row],[OrderAverageTradedPrice]]*MIS[[#This Row],[OrderQuantity]]</f>
        <v>21727.5</v>
      </c>
      <c r="AF6167">
        <f>MIS[[#This Row],[LTP]]*MIS[[#This Row],[OrderQuantity]]</f>
        <v>23257.5</v>
      </c>
      <c r="AG6167">
        <f>IF(MIS[[#This Row],[OrderSide]]="SELL",MIS[[#This Row],[VALUE]]-MIS[[#This Row],[LIVE_VALUE]],MIS[[#This Row],[LIVE_VALUE]]-MIS[[#This Row],[VALUE]])</f>
        <v>1530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7" t="str">
        <f>MIS[[#This Row],[TRADING SYMBOL]]</f>
        <v>NIFTY2552225000PE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VWAP</v>
      </c>
      <c r="AL6167" t="str">
        <f>MIS[[#This Row],[Broker]]</f>
        <v>AR</v>
      </c>
      <c r="AM6167" t="str">
        <f>MIS[[#This Row],[ClientID]]</f>
        <v>JPF1V164</v>
      </c>
    </row>
    <row r="6168" spans="1:39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>
        <f>_xlfn.XLOOKUP(MIS[[#This Row],[TRADING SYMBOL]],[1]Sheet1!$D:$D,[1]Sheet1!$C:$C)</f>
        <v>4.55</v>
      </c>
      <c r="AE6168">
        <f>MIS[[#This Row],[OrderAverageTradedPrice]]*MIS[[#This Row],[OrderQuantity]]</f>
        <v>750</v>
      </c>
      <c r="AF6168">
        <f>MIS[[#This Row],[LTP]]*MIS[[#This Row],[OrderQuantity]]</f>
        <v>682.5</v>
      </c>
      <c r="AG6168">
        <f>IF(MIS[[#This Row],[OrderSide]]="SELL",MIS[[#This Row],[VALUE]]-MIS[[#This Row],[LIVE_VALUE]],MIS[[#This Row],[LIVE_VALUE]]-MIS[[#This Row],[VALUE]])</f>
        <v>67.5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8" t="str">
        <f>MIS[[#This Row],[TRADING SYMBOL]]</f>
        <v>NIFTY2552223700PE</v>
      </c>
      <c r="AJ6168" t="str">
        <f>IF(RIGHT(MIS[[#This Row],[Main/Hedge]],4)="MAIN","MAIN","HEDGE")</f>
        <v>HEDGE</v>
      </c>
      <c r="AK6168" t="str" cm="1">
        <f t="array" ref="AK6168">_xlfn._xlws.FILTER(Table4[Column1],ISNUMBER(SEARCH(Table4[Column1],MIS[[#This Row],[OrderUniqueIdentifier]])),"")</f>
        <v>VWAP</v>
      </c>
      <c r="AL6168" t="str">
        <f>MIS[[#This Row],[Broker]]</f>
        <v>AR</v>
      </c>
      <c r="AM6168" t="str">
        <f>MIS[[#This Row],[ClientID]]</f>
        <v>JPF1V179</v>
      </c>
    </row>
    <row r="6169" spans="1:39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>
        <f>_xlfn.XLOOKUP(MIS[[#This Row],[TRADING SYMBOL]],[1]Sheet1!$D:$D,[1]Sheet1!$C:$C)</f>
        <v>155.05000000000001</v>
      </c>
      <c r="AE6169">
        <f>MIS[[#This Row],[OrderAverageTradedPrice]]*MIS[[#This Row],[OrderQuantity]]</f>
        <v>32580.000000000004</v>
      </c>
      <c r="AF6169">
        <f>MIS[[#This Row],[LTP]]*MIS[[#This Row],[OrderQuantity]]</f>
        <v>34886.25</v>
      </c>
      <c r="AG6169">
        <f>IF(MIS[[#This Row],[OrderSide]]="SELL",MIS[[#This Row],[VALUE]]-MIS[[#This Row],[LIVE_VALUE]],MIS[[#This Row],[LIVE_VALUE]]-MIS[[#This Row],[VALUE]])</f>
        <v>2306.2499999999964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9" t="str">
        <f>MIS[[#This Row],[TRADING SYMBOL]]</f>
        <v>NIFTY2552225000PE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VWAP</v>
      </c>
      <c r="AL6169" t="str">
        <f>MIS[[#This Row],[Broker]]</f>
        <v>AR</v>
      </c>
      <c r="AM6169" t="str">
        <f>MIS[[#This Row],[ClientID]]</f>
        <v>JPP032</v>
      </c>
    </row>
    <row r="6170" spans="1:39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>
        <f>_xlfn.XLOOKUP(MIS[[#This Row],[TRADING SYMBOL]],[1]Sheet1!$D:$D,[1]Sheet1!$C:$C)</f>
        <v>155.05000000000001</v>
      </c>
      <c r="AE6170">
        <f>MIS[[#This Row],[OrderAverageTradedPrice]]*MIS[[#This Row],[OrderQuantity]]</f>
        <v>32580.000000000004</v>
      </c>
      <c r="AF6170">
        <f>MIS[[#This Row],[LTP]]*MIS[[#This Row],[OrderQuantity]]</f>
        <v>34886.25</v>
      </c>
      <c r="AG6170">
        <f>IF(MIS[[#This Row],[OrderSide]]="SELL",MIS[[#This Row],[VALUE]]-MIS[[#This Row],[LIVE_VALUE]],MIS[[#This Row],[LIVE_VALUE]]-MIS[[#This Row],[VALUE]])</f>
        <v>2306.2499999999964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0" t="str">
        <f>MIS[[#This Row],[TRADING SYMBOL]]</f>
        <v>NIFTY2552225000PE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VWAP</v>
      </c>
      <c r="AL6170" t="str">
        <f>MIS[[#This Row],[Broker]]</f>
        <v>AR</v>
      </c>
      <c r="AM6170" t="str">
        <f>MIS[[#This Row],[ClientID]]</f>
        <v>JPP690</v>
      </c>
    </row>
    <row r="6171" spans="1:39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>
        <f>_xlfn.XLOOKUP(MIS[[#This Row],[TRADING SYMBOL]],[1]Sheet1!$D:$D,[1]Sheet1!$C:$C)</f>
        <v>155.05000000000001</v>
      </c>
      <c r="AE6171">
        <f>MIS[[#This Row],[OrderAverageTradedPrice]]*MIS[[#This Row],[OrderQuantity]]</f>
        <v>21705</v>
      </c>
      <c r="AF6171">
        <f>MIS[[#This Row],[LTP]]*MIS[[#This Row],[OrderQuantity]]</f>
        <v>23257.5</v>
      </c>
      <c r="AG6171">
        <f>IF(MIS[[#This Row],[OrderSide]]="SELL",MIS[[#This Row],[VALUE]]-MIS[[#This Row],[LIVE_VALUE]],MIS[[#This Row],[LIVE_VALUE]]-MIS[[#This Row],[VALUE]])</f>
        <v>1552.5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1" t="str">
        <f>MIS[[#This Row],[TRADING SYMBOL]]</f>
        <v>NIFTY2552225000PE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VWAP</v>
      </c>
      <c r="AL6171" t="str">
        <f>MIS[[#This Row],[Broker]]</f>
        <v>AR</v>
      </c>
      <c r="AM6171" t="str">
        <f>MIS[[#This Row],[ClientID]]</f>
        <v>JPS10U102</v>
      </c>
    </row>
    <row r="6172" spans="1:39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>
        <f>_xlfn.XLOOKUP(MIS[[#This Row],[TRADING SYMBOL]],[1]Sheet1!$D:$D,[1]Sheet1!$C:$C)</f>
        <v>4.55</v>
      </c>
      <c r="AE6172">
        <f>MIS[[#This Row],[OrderAverageTradedPrice]]*MIS[[#This Row],[OrderQuantity]]</f>
        <v>1875</v>
      </c>
      <c r="AF6172">
        <f>MIS[[#This Row],[LTP]]*MIS[[#This Row],[OrderQuantity]]</f>
        <v>1706.25</v>
      </c>
      <c r="AG6172">
        <f>IF(MIS[[#This Row],[OrderSide]]="SELL",MIS[[#This Row],[VALUE]]-MIS[[#This Row],[LIVE_VALUE]],MIS[[#This Row],[LIVE_VALUE]]-MIS[[#This Row],[VALUE]])</f>
        <v>168.75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2" t="str">
        <f>MIS[[#This Row],[TRADING SYMBOL]]</f>
        <v>NIFTY2552223700PE</v>
      </c>
      <c r="AJ6172" t="str">
        <f>IF(RIGHT(MIS[[#This Row],[Main/Hedge]],4)="MAIN","MAIN","HEDGE")</f>
        <v>HEDGE</v>
      </c>
      <c r="AK6172" t="str" cm="1">
        <f t="array" ref="AK6172">_xlfn._xlws.FILTER(Table4[Column1],ISNUMBER(SEARCH(Table4[Column1],MIS[[#This Row],[OrderUniqueIdentifier]])),"")</f>
        <v>VWAP</v>
      </c>
      <c r="AL6172" t="str">
        <f>MIS[[#This Row],[Broker]]</f>
        <v>AR</v>
      </c>
      <c r="AM6172" t="str">
        <f>MIS[[#This Row],[ClientID]]</f>
        <v>JPS7A101</v>
      </c>
    </row>
    <row r="6173" spans="1:39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>
        <f>_xlfn.XLOOKUP(MIS[[#This Row],[TRADING SYMBOL]],[1]Sheet1!$D:$D,[1]Sheet1!$C:$C)</f>
        <v>4.55</v>
      </c>
      <c r="AE6173">
        <f>MIS[[#This Row],[OrderAverageTradedPrice]]*MIS[[#This Row],[OrderQuantity]]</f>
        <v>375</v>
      </c>
      <c r="AF6173">
        <f>MIS[[#This Row],[LTP]]*MIS[[#This Row],[OrderQuantity]]</f>
        <v>341.25</v>
      </c>
      <c r="AG6173">
        <f>IF(MIS[[#This Row],[OrderSide]]="SELL",MIS[[#This Row],[VALUE]]-MIS[[#This Row],[LIVE_VALUE]],MIS[[#This Row],[LIVE_VALUE]]-MIS[[#This Row],[VALUE]])</f>
        <v>33.75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3" t="str">
        <f>MIS[[#This Row],[TRADING SYMBOL]]</f>
        <v>NIFTY2552223700PE</v>
      </c>
      <c r="AJ6173" t="str">
        <f>IF(RIGHT(MIS[[#This Row],[Main/Hedge]],4)="MAIN","MAIN","HEDGE")</f>
        <v>HEDGE</v>
      </c>
      <c r="AK6173" t="str" cm="1">
        <f t="array" ref="AK6173">_xlfn._xlws.FILTER(Table4[Column1],ISNUMBER(SEARCH(Table4[Column1],MIS[[#This Row],[OrderUniqueIdentifier]])),"")</f>
        <v>VWAP</v>
      </c>
      <c r="AL6173" t="str">
        <f>MIS[[#This Row],[Broker]]</f>
        <v>AR</v>
      </c>
      <c r="AM6173" t="str">
        <f>MIS[[#This Row],[ClientID]]</f>
        <v>JPS7N102</v>
      </c>
    </row>
    <row r="6174" spans="1:39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>
        <f>_xlfn.XLOOKUP(MIS[[#This Row],[TRADING SYMBOL]],[1]Sheet1!$D:$D,[1]Sheet1!$C:$C)</f>
        <v>4.55</v>
      </c>
      <c r="AE6174">
        <f>MIS[[#This Row],[OrderAverageTradedPrice]]*MIS[[#This Row],[OrderQuantity]]</f>
        <v>375</v>
      </c>
      <c r="AF6174">
        <f>MIS[[#This Row],[LTP]]*MIS[[#This Row],[OrderQuantity]]</f>
        <v>341.25</v>
      </c>
      <c r="AG6174">
        <f>IF(MIS[[#This Row],[OrderSide]]="SELL",MIS[[#This Row],[VALUE]]-MIS[[#This Row],[LIVE_VALUE]],MIS[[#This Row],[LIVE_VALUE]]-MIS[[#This Row],[VALUE]])</f>
        <v>33.75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4" t="str">
        <f>MIS[[#This Row],[TRADING SYMBOL]]</f>
        <v>NIFTY2552223700PE</v>
      </c>
      <c r="AJ6174" t="str">
        <f>IF(RIGHT(MIS[[#This Row],[Main/Hedge]],4)="MAIN","MAIN","HEDGE")</f>
        <v>HEDGE</v>
      </c>
      <c r="AK6174" t="str" cm="1">
        <f t="array" ref="AK6174">_xlfn._xlws.FILTER(Table4[Column1],ISNUMBER(SEARCH(Table4[Column1],MIS[[#This Row],[OrderUniqueIdentifier]])),"")</f>
        <v>VWAP</v>
      </c>
      <c r="AL6174" t="str">
        <f>MIS[[#This Row],[Broker]]</f>
        <v>IIFL</v>
      </c>
      <c r="AM6174" t="str">
        <f>MIS[[#This Row],[ClientID]]</f>
        <v>FINE1M02</v>
      </c>
    </row>
    <row r="6175" spans="1:39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>
        <f>_xlfn.XLOOKUP(MIS[[#This Row],[TRADING SYMBOL]],[1]Sheet1!$D:$D,[1]Sheet1!$C:$C)</f>
        <v>4.55</v>
      </c>
      <c r="AE6175">
        <f>MIS[[#This Row],[OrderAverageTradedPrice]]*MIS[[#This Row],[OrderQuantity]]</f>
        <v>3750</v>
      </c>
      <c r="AF6175">
        <f>MIS[[#This Row],[LTP]]*MIS[[#This Row],[OrderQuantity]]</f>
        <v>3412.5</v>
      </c>
      <c r="AG6175">
        <f>IF(MIS[[#This Row],[OrderSide]]="SELL",MIS[[#This Row],[VALUE]]-MIS[[#This Row],[LIVE_VALUE]],MIS[[#This Row],[LIVE_VALUE]]-MIS[[#This Row],[VALUE]])</f>
        <v>337.5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5" t="str">
        <f>MIS[[#This Row],[TRADING SYMBOL]]</f>
        <v>NIFTY2552223700PE</v>
      </c>
      <c r="AJ6175" t="str">
        <f>IF(RIGHT(MIS[[#This Row],[Main/Hedge]],4)="MAIN","MAIN","HEDGE")</f>
        <v>HEDGE</v>
      </c>
      <c r="AK6175" t="str" cm="1">
        <f t="array" ref="AK6175">_xlfn._xlws.FILTER(Table4[Column1],ISNUMBER(SEARCH(Table4[Column1],MIS[[#This Row],[OrderUniqueIdentifier]])),"")</f>
        <v>VWAP</v>
      </c>
      <c r="AL6175" t="str">
        <f>MIS[[#This Row],[Broker]]</f>
        <v>JM</v>
      </c>
      <c r="AM6175" t="str">
        <f>MIS[[#This Row],[ClientID]]</f>
        <v>12314412</v>
      </c>
    </row>
    <row r="6176" spans="1:39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>
        <f>_xlfn.XLOOKUP(MIS[[#This Row],[TRADING SYMBOL]],[1]Sheet1!$D:$D,[1]Sheet1!$C:$C)</f>
        <v>4.55</v>
      </c>
      <c r="AE6176">
        <f>MIS[[#This Row],[OrderAverageTradedPrice]]*MIS[[#This Row],[OrderQuantity]]</f>
        <v>7125</v>
      </c>
      <c r="AF6176">
        <f>MIS[[#This Row],[LTP]]*MIS[[#This Row],[OrderQuantity]]</f>
        <v>6483.75</v>
      </c>
      <c r="AG6176">
        <f>IF(MIS[[#This Row],[OrderSide]]="SELL",MIS[[#This Row],[VALUE]]-MIS[[#This Row],[LIVE_VALUE]],MIS[[#This Row],[LIVE_VALUE]]-MIS[[#This Row],[VALUE]])</f>
        <v>641.25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6" t="str">
        <f>MIS[[#This Row],[TRADING SYMBOL]]</f>
        <v>NIFTY2552223700PE</v>
      </c>
      <c r="AJ6176" t="str">
        <f>IF(RIGHT(MIS[[#This Row],[Main/Hedge]],4)="MAIN","MAIN","HEDGE")</f>
        <v>HEDGE</v>
      </c>
      <c r="AK6176" t="str" cm="1">
        <f t="array" ref="AK6176">_xlfn._xlws.FILTER(Table4[Column1],ISNUMBER(SEARCH(Table4[Column1],MIS[[#This Row],[OrderUniqueIdentifier]])),"")</f>
        <v>VWAP</v>
      </c>
      <c r="AL6176" t="str">
        <f>MIS[[#This Row],[Broker]]</f>
        <v>JM</v>
      </c>
      <c r="AM6176" t="str">
        <f>MIS[[#This Row],[ClientID]]</f>
        <v>12314455</v>
      </c>
    </row>
    <row r="6177" spans="1:39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>
        <f>_xlfn.XLOOKUP(MIS[[#This Row],[TRADING SYMBOL]],[1]Sheet1!$D:$D,[1]Sheet1!$C:$C)</f>
        <v>4.55</v>
      </c>
      <c r="AE6177">
        <f>MIS[[#This Row],[OrderAverageTradedPrice]]*MIS[[#This Row],[OrderQuantity]]</f>
        <v>375</v>
      </c>
      <c r="AF6177">
        <f>MIS[[#This Row],[LTP]]*MIS[[#This Row],[OrderQuantity]]</f>
        <v>341.25</v>
      </c>
      <c r="AG6177">
        <f>IF(MIS[[#This Row],[OrderSide]]="SELL",MIS[[#This Row],[VALUE]]-MIS[[#This Row],[LIVE_VALUE]],MIS[[#This Row],[LIVE_VALUE]]-MIS[[#This Row],[VALUE]])</f>
        <v>33.75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7" t="str">
        <f>MIS[[#This Row],[TRADING SYMBOL]]</f>
        <v>NIFTY2552223700PE</v>
      </c>
      <c r="AJ6177" t="str">
        <f>IF(RIGHT(MIS[[#This Row],[Main/Hedge]],4)="MAIN","MAIN","HEDGE")</f>
        <v>HEDGE</v>
      </c>
      <c r="AK6177" t="str" cm="1">
        <f t="array" ref="AK6177">_xlfn._xlws.FILTER(Table4[Column1],ISNUMBER(SEARCH(Table4[Column1],MIS[[#This Row],[OrderUniqueIdentifier]])),"")</f>
        <v>VWAP</v>
      </c>
      <c r="AL6177" t="str">
        <f>MIS[[#This Row],[Broker]]</f>
        <v>JM</v>
      </c>
      <c r="AM6177" t="str">
        <f>MIS[[#This Row],[ClientID]]</f>
        <v>12314526</v>
      </c>
    </row>
    <row r="6178" spans="1:39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>
        <f>_xlfn.XLOOKUP(MIS[[#This Row],[TRADING SYMBOL]],[1]Sheet1!$D:$D,[1]Sheet1!$C:$C)</f>
        <v>155.05000000000001</v>
      </c>
      <c r="AE6178">
        <f>MIS[[#This Row],[OrderAverageTradedPrice]]*MIS[[#This Row],[OrderQuantity]]</f>
        <v>32636.250000000004</v>
      </c>
      <c r="AF6178">
        <f>MIS[[#This Row],[LTP]]*MIS[[#This Row],[OrderQuantity]]</f>
        <v>34886.25</v>
      </c>
      <c r="AG6178">
        <f>IF(MIS[[#This Row],[OrderSide]]="SELL",MIS[[#This Row],[VALUE]]-MIS[[#This Row],[LIVE_VALUE]],MIS[[#This Row],[LIVE_VALUE]]-MIS[[#This Row],[VALUE]])</f>
        <v>2249.9999999999964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8" t="str">
        <f>MIS[[#This Row],[TRADING SYMBOL]]</f>
        <v>NIFTY2552225000PE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VWAP</v>
      </c>
      <c r="AL6178" t="str">
        <f>MIS[[#This Row],[Broker]]</f>
        <v>JM</v>
      </c>
      <c r="AM6178" t="str">
        <f>MIS[[#This Row],[ClientID]]</f>
        <v>12314576</v>
      </c>
    </row>
    <row r="6179" spans="1:39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>
        <f>_xlfn.XLOOKUP(MIS[[#This Row],[TRADING SYMBOL]],[1]Sheet1!$D:$D,[1]Sheet1!$C:$C)</f>
        <v>4.55</v>
      </c>
      <c r="AE6179">
        <f>MIS[[#This Row],[OrderAverageTradedPrice]]*MIS[[#This Row],[OrderQuantity]]</f>
        <v>750</v>
      </c>
      <c r="AF6179">
        <f>MIS[[#This Row],[LTP]]*MIS[[#This Row],[OrderQuantity]]</f>
        <v>682.5</v>
      </c>
      <c r="AG6179">
        <f>IF(MIS[[#This Row],[OrderSide]]="SELL",MIS[[#This Row],[VALUE]]-MIS[[#This Row],[LIVE_VALUE]],MIS[[#This Row],[LIVE_VALUE]]-MIS[[#This Row],[VALUE]])</f>
        <v>67.5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9" t="str">
        <f>MIS[[#This Row],[TRADING SYMBOL]]</f>
        <v>NIFTY2552223700PE</v>
      </c>
      <c r="AJ6179" t="str">
        <f>IF(RIGHT(MIS[[#This Row],[Main/Hedge]],4)="MAIN","MAIN","HEDGE")</f>
        <v>HEDGE</v>
      </c>
      <c r="AK6179" t="str" cm="1">
        <f t="array" ref="AK6179">_xlfn._xlws.FILTER(Table4[Column1],ISNUMBER(SEARCH(Table4[Column1],MIS[[#This Row],[OrderUniqueIdentifier]])),"")</f>
        <v>VWAP</v>
      </c>
      <c r="AL6179" t="str">
        <f>MIS[[#This Row],[Broker]]</f>
        <v>JM</v>
      </c>
      <c r="AM6179" t="str">
        <f>MIS[[#This Row],[ClientID]]</f>
        <v>12314604</v>
      </c>
    </row>
    <row r="6180" spans="1:39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>
        <f>_xlfn.XLOOKUP(MIS[[#This Row],[TRADING SYMBOL]],[1]Sheet1!$D:$D,[1]Sheet1!$C:$C)</f>
        <v>4.55</v>
      </c>
      <c r="AE6180">
        <f>MIS[[#This Row],[OrderAverageTradedPrice]]*MIS[[#This Row],[OrderQuantity]]</f>
        <v>750</v>
      </c>
      <c r="AF6180">
        <f>MIS[[#This Row],[LTP]]*MIS[[#This Row],[OrderQuantity]]</f>
        <v>682.5</v>
      </c>
      <c r="AG6180">
        <f>IF(MIS[[#This Row],[OrderSide]]="SELL",MIS[[#This Row],[VALUE]]-MIS[[#This Row],[LIVE_VALUE]],MIS[[#This Row],[LIVE_VALUE]]-MIS[[#This Row],[VALUE]])</f>
        <v>67.5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0" t="str">
        <f>MIS[[#This Row],[TRADING SYMBOL]]</f>
        <v>NIFTY2552223700PE</v>
      </c>
      <c r="AJ6180" t="str">
        <f>IF(RIGHT(MIS[[#This Row],[Main/Hedge]],4)="MAIN","MAIN","HEDGE")</f>
        <v>HEDGE</v>
      </c>
      <c r="AK6180" t="str" cm="1">
        <f t="array" ref="AK6180">_xlfn._xlws.FILTER(Table4[Column1],ISNUMBER(SEARCH(Table4[Column1],MIS[[#This Row],[OrderUniqueIdentifier]])),"")</f>
        <v>VWAP</v>
      </c>
      <c r="AL6180" t="str">
        <f>MIS[[#This Row],[Broker]]</f>
        <v>JM</v>
      </c>
      <c r="AM6180" t="str">
        <f>MIS[[#This Row],[ClientID]]</f>
        <v>12314883</v>
      </c>
    </row>
    <row r="6181" spans="1:39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>
        <f>_xlfn.XLOOKUP(MIS[[#This Row],[TRADING SYMBOL]],[1]Sheet1!$D:$D,[1]Sheet1!$C:$C)</f>
        <v>155.05000000000001</v>
      </c>
      <c r="AE6181">
        <f>MIS[[#This Row],[OrderAverageTradedPrice]]*MIS[[#This Row],[OrderQuantity]]</f>
        <v>86958.75</v>
      </c>
      <c r="AF6181">
        <f>MIS[[#This Row],[LTP]]*MIS[[#This Row],[OrderQuantity]]</f>
        <v>93030</v>
      </c>
      <c r="AG6181">
        <f>IF(MIS[[#This Row],[OrderSide]]="SELL",MIS[[#This Row],[VALUE]]-MIS[[#This Row],[LIVE_VALUE]],MIS[[#This Row],[LIVE_VALUE]]-MIS[[#This Row],[VALUE]])</f>
        <v>6071.25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1" t="str">
        <f>MIS[[#This Row],[TRADING SYMBOL]]</f>
        <v>NIFTY2552225000PE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VWAP</v>
      </c>
      <c r="AL6181" t="str">
        <f>MIS[[#This Row],[Broker]]</f>
        <v>JM</v>
      </c>
      <c r="AM6181" t="str">
        <f>MIS[[#This Row],[ClientID]]</f>
        <v>12314927</v>
      </c>
    </row>
    <row r="6182" spans="1:39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>
        <f>_xlfn.XLOOKUP(MIS[[#This Row],[TRADING SYMBOL]],[1]Sheet1!$D:$D,[1]Sheet1!$C:$C)</f>
        <v>4.55</v>
      </c>
      <c r="AE6182">
        <f>MIS[[#This Row],[OrderAverageTradedPrice]]*MIS[[#This Row],[OrderQuantity]]</f>
        <v>9000</v>
      </c>
      <c r="AF6182">
        <f>MIS[[#This Row],[LTP]]*MIS[[#This Row],[OrderQuantity]]</f>
        <v>8190</v>
      </c>
      <c r="AG6182">
        <f>IF(MIS[[#This Row],[OrderSide]]="SELL",MIS[[#This Row],[VALUE]]-MIS[[#This Row],[LIVE_VALUE]],MIS[[#This Row],[LIVE_VALUE]]-MIS[[#This Row],[VALUE]])</f>
        <v>810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2" t="str">
        <f>MIS[[#This Row],[TRADING SYMBOL]]</f>
        <v>NIFTY2552223700PE</v>
      </c>
      <c r="AJ6182" t="str">
        <f>IF(RIGHT(MIS[[#This Row],[Main/Hedge]],4)="MAIN","MAIN","HEDGE")</f>
        <v>HEDGE</v>
      </c>
      <c r="AK6182" t="str" cm="1">
        <f t="array" ref="AK6182">_xlfn._xlws.FILTER(Table4[Column1],ISNUMBER(SEARCH(Table4[Column1],MIS[[#This Row],[OrderUniqueIdentifier]])),"")</f>
        <v>VWAP</v>
      </c>
      <c r="AL6182" t="str">
        <f>MIS[[#This Row],[Broker]]</f>
        <v>JM</v>
      </c>
      <c r="AM6182" t="str">
        <f>MIS[[#This Row],[ClientID]]</f>
        <v>12314964</v>
      </c>
    </row>
    <row r="6183" spans="1:39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>
        <f>_xlfn.XLOOKUP(MIS[[#This Row],[TRADING SYMBOL]],[1]Sheet1!$D:$D,[1]Sheet1!$C:$C)</f>
        <v>4.55</v>
      </c>
      <c r="AE6183">
        <f>MIS[[#This Row],[OrderAverageTradedPrice]]*MIS[[#This Row],[OrderQuantity]]</f>
        <v>9000</v>
      </c>
      <c r="AF6183">
        <f>MIS[[#This Row],[LTP]]*MIS[[#This Row],[OrderQuantity]]</f>
        <v>8190</v>
      </c>
      <c r="AG6183">
        <f>IF(MIS[[#This Row],[OrderSide]]="SELL",MIS[[#This Row],[VALUE]]-MIS[[#This Row],[LIVE_VALUE]],MIS[[#This Row],[LIVE_VALUE]]-MIS[[#This Row],[VALUE]])</f>
        <v>810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3" t="str">
        <f>MIS[[#This Row],[TRADING SYMBOL]]</f>
        <v>NIFTY2552223700PE</v>
      </c>
      <c r="AJ6183" t="str">
        <f>IF(RIGHT(MIS[[#This Row],[Main/Hedge]],4)="MAIN","MAIN","HEDGE")</f>
        <v>HEDGE</v>
      </c>
      <c r="AK6183" t="str" cm="1">
        <f t="array" ref="AK6183">_xlfn._xlws.FILTER(Table4[Column1],ISNUMBER(SEARCH(Table4[Column1],MIS[[#This Row],[OrderUniqueIdentifier]])),"")</f>
        <v>VWAP</v>
      </c>
      <c r="AL6183" t="str">
        <f>MIS[[#This Row],[Broker]]</f>
        <v>MO</v>
      </c>
      <c r="AM6183" t="str">
        <f>MIS[[#This Row],[ClientID]]</f>
        <v>DELD991</v>
      </c>
    </row>
    <row r="6184" spans="1:39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>
        <f>_xlfn.XLOOKUP(MIS[[#This Row],[TRADING SYMBOL]],[1]Sheet1!$D:$D,[1]Sheet1!$C:$C)</f>
        <v>4.55</v>
      </c>
      <c r="AE6184">
        <f>MIS[[#This Row],[OrderAverageTradedPrice]]*MIS[[#This Row],[OrderQuantity]]</f>
        <v>1875</v>
      </c>
      <c r="AF6184">
        <f>MIS[[#This Row],[LTP]]*MIS[[#This Row],[OrderQuantity]]</f>
        <v>1706.25</v>
      </c>
      <c r="AG6184">
        <f>IF(MIS[[#This Row],[OrderSide]]="SELL",MIS[[#This Row],[VALUE]]-MIS[[#This Row],[LIVE_VALUE]],MIS[[#This Row],[LIVE_VALUE]]-MIS[[#This Row],[VALUE]])</f>
        <v>168.75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4" t="str">
        <f>MIS[[#This Row],[TRADING SYMBOL]]</f>
        <v>NIFTY2552223700PE</v>
      </c>
      <c r="AJ6184" t="str">
        <f>IF(RIGHT(MIS[[#This Row],[Main/Hedge]],4)="MAIN","MAIN","HEDGE")</f>
        <v>HEDGE</v>
      </c>
      <c r="AK6184" t="str" cm="1">
        <f t="array" ref="AK6184">_xlfn._xlws.FILTER(Table4[Column1],ISNUMBER(SEARCH(Table4[Column1],MIS[[#This Row],[OrderUniqueIdentifier]])),"")</f>
        <v>VWAP</v>
      </c>
      <c r="AL6184" t="str">
        <f>MIS[[#This Row],[Broker]]</f>
        <v>MO</v>
      </c>
      <c r="AM6184" t="str">
        <f>MIS[[#This Row],[ClientID]]</f>
        <v>FINE1F02</v>
      </c>
    </row>
    <row r="6185" spans="1:39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>
        <f>_xlfn.XLOOKUP(MIS[[#This Row],[TRADING SYMBOL]],[1]Sheet1!$D:$D,[1]Sheet1!$C:$C)</f>
        <v>4.55</v>
      </c>
      <c r="AE6185">
        <f>MIS[[#This Row],[OrderAverageTradedPrice]]*MIS[[#This Row],[OrderQuantity]]</f>
        <v>9000</v>
      </c>
      <c r="AF6185">
        <f>MIS[[#This Row],[LTP]]*MIS[[#This Row],[OrderQuantity]]</f>
        <v>8190</v>
      </c>
      <c r="AG6185">
        <f>IF(MIS[[#This Row],[OrderSide]]="SELL",MIS[[#This Row],[VALUE]]-MIS[[#This Row],[LIVE_VALUE]],MIS[[#This Row],[LIVE_VALUE]]-MIS[[#This Row],[VALUE]])</f>
        <v>810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5" t="str">
        <f>MIS[[#This Row],[TRADING SYMBOL]]</f>
        <v>NIFTY2552223700PE</v>
      </c>
      <c r="AJ6185" t="str">
        <f>IF(RIGHT(MIS[[#This Row],[Main/Hedge]],4)="MAIN","MAIN","HEDGE")</f>
        <v>HEDGE</v>
      </c>
      <c r="AK6185" t="str" cm="1">
        <f t="array" ref="AK6185">_xlfn._xlws.FILTER(Table4[Column1],ISNUMBER(SEARCH(Table4[Column1],MIS[[#This Row],[OrderUniqueIdentifier]])),"")</f>
        <v>VWAP</v>
      </c>
      <c r="AL6185" t="str">
        <f>MIS[[#This Row],[Broker]]</f>
        <v>MO</v>
      </c>
      <c r="AM6185" t="str">
        <f>MIS[[#This Row],[ClientID]]</f>
        <v>JR0546</v>
      </c>
    </row>
    <row r="6186" spans="1:39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>
        <f>_xlfn.XLOOKUP(MIS[[#This Row],[TRADING SYMBOL]],[1]Sheet1!$D:$D,[1]Sheet1!$C:$C)</f>
        <v>4.55</v>
      </c>
      <c r="AE6186">
        <f>MIS[[#This Row],[OrderAverageTradedPrice]]*MIS[[#This Row],[OrderQuantity]]</f>
        <v>2625</v>
      </c>
      <c r="AF6186">
        <f>MIS[[#This Row],[LTP]]*MIS[[#This Row],[OrderQuantity]]</f>
        <v>2388.75</v>
      </c>
      <c r="AG6186">
        <f>IF(MIS[[#This Row],[OrderSide]]="SELL",MIS[[#This Row],[VALUE]]-MIS[[#This Row],[LIVE_VALUE]],MIS[[#This Row],[LIVE_VALUE]]-MIS[[#This Row],[VALUE]])</f>
        <v>236.25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6" t="str">
        <f>MIS[[#This Row],[TRADING SYMBOL]]</f>
        <v>NIFTY2552223700PE</v>
      </c>
      <c r="AJ6186" t="str">
        <f>IF(RIGHT(MIS[[#This Row],[Main/Hedge]],4)="MAIN","MAIN","HEDGE")</f>
        <v>HEDGE</v>
      </c>
      <c r="AK6186" t="str" cm="1">
        <f t="array" ref="AK6186">_xlfn._xlws.FILTER(Table4[Column1],ISNUMBER(SEARCH(Table4[Column1],MIS[[#This Row],[OrderUniqueIdentifier]])),"")</f>
        <v>VWAP</v>
      </c>
      <c r="AL6186" t="str">
        <f>MIS[[#This Row],[Broker]]</f>
        <v>MO</v>
      </c>
      <c r="AM6186" t="str">
        <f>MIS[[#This Row],[ClientID]]</f>
        <v>OMDLAS1203</v>
      </c>
    </row>
    <row r="6187" spans="1:39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>
        <f>_xlfn.XLOOKUP(MIS[[#This Row],[TRADING SYMBOL]],[1]Sheet1!$D:$D,[1]Sheet1!$C:$C)</f>
        <v>4.55</v>
      </c>
      <c r="AE6187">
        <f>MIS[[#This Row],[OrderAverageTradedPrice]]*MIS[[#This Row],[OrderQuantity]]</f>
        <v>2250</v>
      </c>
      <c r="AF6187">
        <f>MIS[[#This Row],[LTP]]*MIS[[#This Row],[OrderQuantity]]</f>
        <v>2047.5</v>
      </c>
      <c r="AG6187">
        <f>IF(MIS[[#This Row],[OrderSide]]="SELL",MIS[[#This Row],[VALUE]]-MIS[[#This Row],[LIVE_VALUE]],MIS[[#This Row],[LIVE_VALUE]]-MIS[[#This Row],[VALUE]])</f>
        <v>202.5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7" t="str">
        <f>MIS[[#This Row],[TRADING SYMBOL]]</f>
        <v>NIFTY2552223700PE</v>
      </c>
      <c r="AJ6187" t="str">
        <f>IF(RIGHT(MIS[[#This Row],[Main/Hedge]],4)="MAIN","MAIN","HEDGE")</f>
        <v>HEDGE</v>
      </c>
      <c r="AK6187" t="str" cm="1">
        <f t="array" ref="AK6187">_xlfn._xlws.FILTER(Table4[Column1],ISNUMBER(SEARCH(Table4[Column1],MIS[[#This Row],[OrderUniqueIdentifier]])),"")</f>
        <v>VWAP</v>
      </c>
      <c r="AL6187" t="str">
        <f>MIS[[#This Row],[Broker]]</f>
        <v>MO</v>
      </c>
      <c r="AM6187" t="str">
        <f>MIS[[#This Row],[ClientID]]</f>
        <v>OMDLAS1215</v>
      </c>
    </row>
    <row r="6188" spans="1:39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>
        <f>_xlfn.XLOOKUP(MIS[[#This Row],[TRADING SYMBOL]],[1]Sheet1!$D:$D,[1]Sheet1!$C:$C)</f>
        <v>4.55</v>
      </c>
      <c r="AE6188">
        <f>MIS[[#This Row],[OrderAverageTradedPrice]]*MIS[[#This Row],[OrderQuantity]]</f>
        <v>750</v>
      </c>
      <c r="AF6188">
        <f>MIS[[#This Row],[LTP]]*MIS[[#This Row],[OrderQuantity]]</f>
        <v>682.5</v>
      </c>
      <c r="AG6188">
        <f>IF(MIS[[#This Row],[OrderSide]]="SELL",MIS[[#This Row],[VALUE]]-MIS[[#This Row],[LIVE_VALUE]],MIS[[#This Row],[LIVE_VALUE]]-MIS[[#This Row],[VALUE]])</f>
        <v>67.5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8" t="str">
        <f>MIS[[#This Row],[TRADING SYMBOL]]</f>
        <v>NIFTY2552223700PE</v>
      </c>
      <c r="AJ6188" t="str">
        <f>IF(RIGHT(MIS[[#This Row],[Main/Hedge]],4)="MAIN","MAIN","HEDGE")</f>
        <v>HEDGE</v>
      </c>
      <c r="AK6188" t="str" cm="1">
        <f t="array" ref="AK6188">_xlfn._xlws.FILTER(Table4[Column1],ISNUMBER(SEARCH(Table4[Column1],MIS[[#This Row],[OrderUniqueIdentifier]])),"")</f>
        <v>VWAP</v>
      </c>
      <c r="AL6188" t="str">
        <f>MIS[[#This Row],[Broker]]</f>
        <v>MO</v>
      </c>
      <c r="AM6188" t="str">
        <f>MIS[[#This Row],[ClientID]]</f>
        <v>OMDLAS1220</v>
      </c>
    </row>
    <row r="6189" spans="1:39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>
        <f>_xlfn.XLOOKUP(MIS[[#This Row],[TRADING SYMBOL]],[1]Sheet1!$D:$D,[1]Sheet1!$C:$C)</f>
        <v>4.55</v>
      </c>
      <c r="AE6189">
        <f>MIS[[#This Row],[OrderAverageTradedPrice]]*MIS[[#This Row],[OrderQuantity]]</f>
        <v>750</v>
      </c>
      <c r="AF6189">
        <f>MIS[[#This Row],[LTP]]*MIS[[#This Row],[OrderQuantity]]</f>
        <v>682.5</v>
      </c>
      <c r="AG6189">
        <f>IF(MIS[[#This Row],[OrderSide]]="SELL",MIS[[#This Row],[VALUE]]-MIS[[#This Row],[LIVE_VALUE]],MIS[[#This Row],[LIVE_VALUE]]-MIS[[#This Row],[VALUE]])</f>
        <v>67.5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9" t="str">
        <f>MIS[[#This Row],[TRADING SYMBOL]]</f>
        <v>NIFTY2552223700PE</v>
      </c>
      <c r="AJ6189" t="str">
        <f>IF(RIGHT(MIS[[#This Row],[Main/Hedge]],4)="MAIN","MAIN","HEDGE")</f>
        <v>HEDGE</v>
      </c>
      <c r="AK6189" t="str" cm="1">
        <f t="array" ref="AK6189">_xlfn._xlws.FILTER(Table4[Column1],ISNUMBER(SEARCH(Table4[Column1],MIS[[#This Row],[OrderUniqueIdentifier]])),"")</f>
        <v>VWAP</v>
      </c>
      <c r="AL6189" t="str">
        <f>MIS[[#This Row],[Broker]]</f>
        <v>MO</v>
      </c>
      <c r="AM6189" t="str">
        <f>MIS[[#This Row],[ClientID]]</f>
        <v>OMDLAS1223</v>
      </c>
    </row>
    <row r="6190" spans="1:39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>
        <f>_xlfn.XLOOKUP(MIS[[#This Row],[TRADING SYMBOL]],[1]Sheet1!$D:$D,[1]Sheet1!$C:$C)</f>
        <v>4.55</v>
      </c>
      <c r="AE6190">
        <f>MIS[[#This Row],[OrderAverageTradedPrice]]*MIS[[#This Row],[OrderQuantity]]</f>
        <v>3000</v>
      </c>
      <c r="AF6190">
        <f>MIS[[#This Row],[LTP]]*MIS[[#This Row],[OrderQuantity]]</f>
        <v>2730</v>
      </c>
      <c r="AG6190">
        <f>IF(MIS[[#This Row],[OrderSide]]="SELL",MIS[[#This Row],[VALUE]]-MIS[[#This Row],[LIVE_VALUE]],MIS[[#This Row],[LIVE_VALUE]]-MIS[[#This Row],[VALUE]])</f>
        <v>270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0" t="str">
        <f>MIS[[#This Row],[TRADING SYMBOL]]</f>
        <v>NIFTY2552223700PE</v>
      </c>
      <c r="AJ6190" t="str">
        <f>IF(RIGHT(MIS[[#This Row],[Main/Hedge]],4)="MAIN","MAIN","HEDGE")</f>
        <v>HEDGE</v>
      </c>
      <c r="AK6190" t="str" cm="1">
        <f t="array" ref="AK6190">_xlfn._xlws.FILTER(Table4[Column1],ISNUMBER(SEARCH(Table4[Column1],MIS[[#This Row],[OrderUniqueIdentifier]])),"")</f>
        <v>VWAP</v>
      </c>
      <c r="AL6190" t="str">
        <f>MIS[[#This Row],[Broker]]</f>
        <v>MO</v>
      </c>
      <c r="AM6190" t="str">
        <f>MIS[[#This Row],[ClientID]]</f>
        <v>OMDLAS1225</v>
      </c>
    </row>
    <row r="6191" spans="1:39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>
        <f>_xlfn.XLOOKUP(MIS[[#This Row],[TRADING SYMBOL]],[1]Sheet1!$D:$D,[1]Sheet1!$C:$C)</f>
        <v>4.55</v>
      </c>
      <c r="AE6191">
        <f>MIS[[#This Row],[OrderAverageTradedPrice]]*MIS[[#This Row],[OrderQuantity]]</f>
        <v>3000</v>
      </c>
      <c r="AF6191">
        <f>MIS[[#This Row],[LTP]]*MIS[[#This Row],[OrderQuantity]]</f>
        <v>2730</v>
      </c>
      <c r="AG6191">
        <f>IF(MIS[[#This Row],[OrderSide]]="SELL",MIS[[#This Row],[VALUE]]-MIS[[#This Row],[LIVE_VALUE]],MIS[[#This Row],[LIVE_VALUE]]-MIS[[#This Row],[VALUE]])</f>
        <v>270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1" t="str">
        <f>MIS[[#This Row],[TRADING SYMBOL]]</f>
        <v>NIFTY2552223700PE</v>
      </c>
      <c r="AJ6191" t="str">
        <f>IF(RIGHT(MIS[[#This Row],[Main/Hedge]],4)="MAIN","MAIN","HEDGE")</f>
        <v>HEDGE</v>
      </c>
      <c r="AK6191" t="str" cm="1">
        <f t="array" ref="AK6191">_xlfn._xlws.FILTER(Table4[Column1],ISNUMBER(SEARCH(Table4[Column1],MIS[[#This Row],[OrderUniqueIdentifier]])),"")</f>
        <v>VWAP</v>
      </c>
      <c r="AL6191" t="str">
        <f>MIS[[#This Row],[Broker]]</f>
        <v>MO</v>
      </c>
      <c r="AM6191" t="str">
        <f>MIS[[#This Row],[ClientID]]</f>
        <v>OMDLAS1226</v>
      </c>
    </row>
    <row r="6192" spans="1:39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>
        <f>_xlfn.XLOOKUP(MIS[[#This Row],[TRADING SYMBOL]],[1]Sheet1!$D:$D,[1]Sheet1!$C:$C)</f>
        <v>4.55</v>
      </c>
      <c r="AE6192">
        <f>MIS[[#This Row],[OrderAverageTradedPrice]]*MIS[[#This Row],[OrderQuantity]]</f>
        <v>2250</v>
      </c>
      <c r="AF6192">
        <f>MIS[[#This Row],[LTP]]*MIS[[#This Row],[OrderQuantity]]</f>
        <v>2047.5</v>
      </c>
      <c r="AG6192">
        <f>IF(MIS[[#This Row],[OrderSide]]="SELL",MIS[[#This Row],[VALUE]]-MIS[[#This Row],[LIVE_VALUE]],MIS[[#This Row],[LIVE_VALUE]]-MIS[[#This Row],[VALUE]])</f>
        <v>202.5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2" t="str">
        <f>MIS[[#This Row],[TRADING SYMBOL]]</f>
        <v>NIFTY2552223700PE</v>
      </c>
      <c r="AJ6192" t="str">
        <f>IF(RIGHT(MIS[[#This Row],[Main/Hedge]],4)="MAIN","MAIN","HEDGE")</f>
        <v>HEDGE</v>
      </c>
      <c r="AK6192" t="str" cm="1">
        <f t="array" ref="AK6192">_xlfn._xlws.FILTER(Table4[Column1],ISNUMBER(SEARCH(Table4[Column1],MIS[[#This Row],[OrderUniqueIdentifier]])),"")</f>
        <v>VWAP</v>
      </c>
      <c r="AL6192" t="str">
        <f>MIS[[#This Row],[Broker]]</f>
        <v>MO</v>
      </c>
      <c r="AM6192" t="str">
        <f>MIS[[#This Row],[ClientID]]</f>
        <v>OMDLAS1227</v>
      </c>
    </row>
    <row r="6193" spans="1:39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>
        <f>_xlfn.XLOOKUP(MIS[[#This Row],[TRADING SYMBOL]],[1]Sheet1!$D:$D,[1]Sheet1!$C:$C)</f>
        <v>4.55</v>
      </c>
      <c r="AE6193">
        <f>MIS[[#This Row],[OrderAverageTradedPrice]]*MIS[[#This Row],[OrderQuantity]]</f>
        <v>4125</v>
      </c>
      <c r="AF6193">
        <f>MIS[[#This Row],[LTP]]*MIS[[#This Row],[OrderQuantity]]</f>
        <v>3753.75</v>
      </c>
      <c r="AG6193">
        <f>IF(MIS[[#This Row],[OrderSide]]="SELL",MIS[[#This Row],[VALUE]]-MIS[[#This Row],[LIVE_VALUE]],MIS[[#This Row],[LIVE_VALUE]]-MIS[[#This Row],[VALUE]])</f>
        <v>371.25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3" t="str">
        <f>MIS[[#This Row],[TRADING SYMBOL]]</f>
        <v>NIFTY2552223700PE</v>
      </c>
      <c r="AJ6193" t="str">
        <f>IF(RIGHT(MIS[[#This Row],[Main/Hedge]],4)="MAIN","MAIN","HEDGE")</f>
        <v>HEDGE</v>
      </c>
      <c r="AK6193" t="str" cm="1">
        <f t="array" ref="AK6193">_xlfn._xlws.FILTER(Table4[Column1],ISNUMBER(SEARCH(Table4[Column1],MIS[[#This Row],[OrderUniqueIdentifier]])),"")</f>
        <v>VWAP</v>
      </c>
      <c r="AL6193" t="str">
        <f>MIS[[#This Row],[Broker]]</f>
        <v>MO</v>
      </c>
      <c r="AM6193" t="str">
        <f>MIS[[#This Row],[ClientID]]</f>
        <v>OMDLAS1229</v>
      </c>
    </row>
    <row r="6194" spans="1:39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>
        <f>_xlfn.XLOOKUP(MIS[[#This Row],[TRADING SYMBOL]],[1]Sheet1!$D:$D,[1]Sheet1!$C:$C)</f>
        <v>4.55</v>
      </c>
      <c r="AE6194">
        <f>MIS[[#This Row],[OrderAverageTradedPrice]]*MIS[[#This Row],[OrderQuantity]]</f>
        <v>750</v>
      </c>
      <c r="AF6194">
        <f>MIS[[#This Row],[LTP]]*MIS[[#This Row],[OrderQuantity]]</f>
        <v>682.5</v>
      </c>
      <c r="AG6194">
        <f>IF(MIS[[#This Row],[OrderSide]]="SELL",MIS[[#This Row],[VALUE]]-MIS[[#This Row],[LIVE_VALUE]],MIS[[#This Row],[LIVE_VALUE]]-MIS[[#This Row],[VALUE]])</f>
        <v>67.5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4" t="str">
        <f>MIS[[#This Row],[TRADING SYMBOL]]</f>
        <v>NIFTY2552223700PE</v>
      </c>
      <c r="AJ6194" t="str">
        <f>IF(RIGHT(MIS[[#This Row],[Main/Hedge]],4)="MAIN","MAIN","HEDGE")</f>
        <v>HEDGE</v>
      </c>
      <c r="AK6194" t="str" cm="1">
        <f t="array" ref="AK6194">_xlfn._xlws.FILTER(Table4[Column1],ISNUMBER(SEARCH(Table4[Column1],MIS[[#This Row],[OrderUniqueIdentifier]])),"")</f>
        <v>VWAP</v>
      </c>
      <c r="AL6194" t="str">
        <f>MIS[[#This Row],[Broker]]</f>
        <v>MO</v>
      </c>
      <c r="AM6194" t="str">
        <f>MIS[[#This Row],[ClientID]]</f>
        <v>OMDLAS1230</v>
      </c>
    </row>
    <row r="6195" spans="1:39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>
        <f>_xlfn.XLOOKUP(MIS[[#This Row],[TRADING SYMBOL]],[1]Sheet1!$D:$D,[1]Sheet1!$C:$C)</f>
        <v>4.55</v>
      </c>
      <c r="AE6195">
        <f>MIS[[#This Row],[OrderAverageTradedPrice]]*MIS[[#This Row],[OrderQuantity]]</f>
        <v>375</v>
      </c>
      <c r="AF6195">
        <f>MIS[[#This Row],[LTP]]*MIS[[#This Row],[OrderQuantity]]</f>
        <v>341.25</v>
      </c>
      <c r="AG6195">
        <f>IF(MIS[[#This Row],[OrderSide]]="SELL",MIS[[#This Row],[VALUE]]-MIS[[#This Row],[LIVE_VALUE]],MIS[[#This Row],[LIVE_VALUE]]-MIS[[#This Row],[VALUE]])</f>
        <v>33.75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5" t="str">
        <f>MIS[[#This Row],[TRADING SYMBOL]]</f>
        <v>NIFTY2552223700PE</v>
      </c>
      <c r="AJ6195" t="str">
        <f>IF(RIGHT(MIS[[#This Row],[Main/Hedge]],4)="MAIN","MAIN","HEDGE")</f>
        <v>HEDGE</v>
      </c>
      <c r="AK6195" t="str" cm="1">
        <f t="array" ref="AK6195">_xlfn._xlws.FILTER(Table4[Column1],ISNUMBER(SEARCH(Table4[Column1],MIS[[#This Row],[OrderUniqueIdentifier]])),"")</f>
        <v>VWAP</v>
      </c>
      <c r="AL6195" t="str">
        <f>MIS[[#This Row],[Broker]]</f>
        <v>MO</v>
      </c>
      <c r="AM6195" t="str">
        <f>MIS[[#This Row],[ClientID]]</f>
        <v>OMDLAS1231</v>
      </c>
    </row>
    <row r="6196" spans="1:39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>
        <f>_xlfn.XLOOKUP(MIS[[#This Row],[TRADING SYMBOL]],[1]Sheet1!$D:$D,[1]Sheet1!$C:$C)</f>
        <v>4.55</v>
      </c>
      <c r="AE6196">
        <f>MIS[[#This Row],[OrderAverageTradedPrice]]*MIS[[#This Row],[OrderQuantity]]</f>
        <v>375</v>
      </c>
      <c r="AF6196">
        <f>MIS[[#This Row],[LTP]]*MIS[[#This Row],[OrderQuantity]]</f>
        <v>341.25</v>
      </c>
      <c r="AG6196">
        <f>IF(MIS[[#This Row],[OrderSide]]="SELL",MIS[[#This Row],[VALUE]]-MIS[[#This Row],[LIVE_VALUE]],MIS[[#This Row],[LIVE_VALUE]]-MIS[[#This Row],[VALUE]])</f>
        <v>33.75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6" t="str">
        <f>MIS[[#This Row],[TRADING SYMBOL]]</f>
        <v>NIFTY2552223700PE</v>
      </c>
      <c r="AJ6196" t="str">
        <f>IF(RIGHT(MIS[[#This Row],[Main/Hedge]],4)="MAIN","MAIN","HEDGE")</f>
        <v>HEDGE</v>
      </c>
      <c r="AK6196" t="str" cm="1">
        <f t="array" ref="AK6196">_xlfn._xlws.FILTER(Table4[Column1],ISNUMBER(SEARCH(Table4[Column1],MIS[[#This Row],[OrderUniqueIdentifier]])),"")</f>
        <v>VWAP</v>
      </c>
      <c r="AL6196" t="str">
        <f>MIS[[#This Row],[Broker]]</f>
        <v>MO</v>
      </c>
      <c r="AM6196" t="str">
        <f>MIS[[#This Row],[ClientID]]</f>
        <v>OMDLAS1234</v>
      </c>
    </row>
    <row r="6197" spans="1:39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>
        <f>_xlfn.XLOOKUP(MIS[[#This Row],[TRADING SYMBOL]],[1]Sheet1!$D:$D,[1]Sheet1!$C:$C)</f>
        <v>155.05000000000001</v>
      </c>
      <c r="AE6197">
        <f>MIS[[#This Row],[OrderAverageTradedPrice]]*MIS[[#This Row],[OrderQuantity]]</f>
        <v>108750</v>
      </c>
      <c r="AF6197">
        <f>MIS[[#This Row],[LTP]]*MIS[[#This Row],[OrderQuantity]]</f>
        <v>116287.50000000001</v>
      </c>
      <c r="AG6197">
        <f>IF(MIS[[#This Row],[OrderSide]]="SELL",MIS[[#This Row],[VALUE]]-MIS[[#This Row],[LIVE_VALUE]],MIS[[#This Row],[LIVE_VALUE]]-MIS[[#This Row],[VALUE]])</f>
        <v>7537.5000000000146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7" t="str">
        <f>MIS[[#This Row],[TRADING SYMBOL]]</f>
        <v>NIFTY2552225000PE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VWAP</v>
      </c>
      <c r="AL6197" t="str">
        <f>MIS[[#This Row],[Broker]]</f>
        <v>MO</v>
      </c>
      <c r="AM6197" t="str">
        <f>MIS[[#This Row],[ClientID]]</f>
        <v>SHSS083</v>
      </c>
    </row>
    <row r="6198" spans="1:39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>
        <f>_xlfn.XLOOKUP(MIS[[#This Row],[TRADING SYMBOL]],[1]Sheet1!$D:$D,[1]Sheet1!$C:$C)</f>
        <v>4.55</v>
      </c>
      <c r="AE6198">
        <f>MIS[[#This Row],[OrderAverageTradedPrice]]*MIS[[#This Row],[OrderQuantity]]</f>
        <v>6375</v>
      </c>
      <c r="AF6198">
        <f>MIS[[#This Row],[LTP]]*MIS[[#This Row],[OrderQuantity]]</f>
        <v>5801.25</v>
      </c>
      <c r="AG6198">
        <f>IF(MIS[[#This Row],[OrderSide]]="SELL",MIS[[#This Row],[VALUE]]-MIS[[#This Row],[LIVE_VALUE]],MIS[[#This Row],[LIVE_VALUE]]-MIS[[#This Row],[VALUE]])</f>
        <v>573.75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8" t="str">
        <f>MIS[[#This Row],[TRADING SYMBOL]]</f>
        <v>NIFTY2552223700PE</v>
      </c>
      <c r="AJ6198" t="str">
        <f>IF(RIGHT(MIS[[#This Row],[Main/Hedge]],4)="MAIN","MAIN","HEDGE")</f>
        <v>HEDGE</v>
      </c>
      <c r="AK6198" t="str" cm="1">
        <f t="array" ref="AK6198">_xlfn._xlws.FILTER(Table4[Column1],ISNUMBER(SEARCH(Table4[Column1],MIS[[#This Row],[OrderUniqueIdentifier]])),"")</f>
        <v>VWAP</v>
      </c>
      <c r="AL6198" t="str">
        <f>MIS[[#This Row],[Broker]]</f>
        <v>XTS</v>
      </c>
      <c r="AM6198" t="str">
        <f>MIS[[#This Row],[ClientID]]</f>
        <v>FIXAKE0000</v>
      </c>
    </row>
    <row r="6199" spans="1:39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>
        <f>_xlfn.XLOOKUP(MIS[[#This Row],[TRADING SYMBOL]],[1]Sheet1!$D:$D,[1]Sheet1!$C:$C)</f>
        <v>155.05000000000001</v>
      </c>
      <c r="AE6199">
        <f>MIS[[#This Row],[OrderAverageTradedPrice]]*MIS[[#This Row],[OrderQuantity]]</f>
        <v>98294.999999999854</v>
      </c>
      <c r="AF6199">
        <f>MIS[[#This Row],[LTP]]*MIS[[#This Row],[OrderQuantity]]</f>
        <v>104658.75000000001</v>
      </c>
      <c r="AG6199">
        <f>IF(MIS[[#This Row],[OrderSide]]="SELL",MIS[[#This Row],[VALUE]]-MIS[[#This Row],[LIVE_VALUE]],MIS[[#This Row],[LIVE_VALUE]]-MIS[[#This Row],[VALUE]])</f>
        <v>6363.7500000001601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9" t="str">
        <f>MIS[[#This Row],[TRADING SYMBOL]]</f>
        <v>NIFTY2552225000PE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VWAP</v>
      </c>
      <c r="AL6199" t="str">
        <f>MIS[[#This Row],[Broker]]</f>
        <v>AR</v>
      </c>
      <c r="AM6199" t="str">
        <f>MIS[[#This Row],[ClientID]]</f>
        <v>GDLP1S332</v>
      </c>
    </row>
    <row r="6200" spans="1:39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>
        <f>_xlfn.XLOOKUP(MIS[[#This Row],[TRADING SYMBOL]],[1]Sheet1!$D:$D,[1]Sheet1!$C:$C)</f>
        <v>155.05000000000001</v>
      </c>
      <c r="AE6200">
        <f>MIS[[#This Row],[OrderAverageTradedPrice]]*MIS[[#This Row],[OrderQuantity]]</f>
        <v>65520</v>
      </c>
      <c r="AF6200">
        <f>MIS[[#This Row],[LTP]]*MIS[[#This Row],[OrderQuantity]]</f>
        <v>69772.5</v>
      </c>
      <c r="AG6200">
        <f>IF(MIS[[#This Row],[OrderSide]]="SELL",MIS[[#This Row],[VALUE]]-MIS[[#This Row],[LIVE_VALUE]],MIS[[#This Row],[LIVE_VALUE]]-MIS[[#This Row],[VALUE]])</f>
        <v>4252.5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0" t="str">
        <f>MIS[[#This Row],[TRADING SYMBOL]]</f>
        <v>NIFTY2552225000PE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VWAP</v>
      </c>
      <c r="AL6200" t="str">
        <f>MIS[[#This Row],[Broker]]</f>
        <v>AR</v>
      </c>
      <c r="AM6200" t="str">
        <f>MIS[[#This Row],[ClientID]]</f>
        <v>GKOHNS211</v>
      </c>
    </row>
    <row r="6201" spans="1:39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>
        <f>_xlfn.XLOOKUP(MIS[[#This Row],[TRADING SYMBOL]],[1]Sheet1!$D:$D,[1]Sheet1!$C:$C)</f>
        <v>155.05000000000001</v>
      </c>
      <c r="AE6201">
        <f>MIS[[#This Row],[OrderAverageTradedPrice]]*MIS[[#This Row],[OrderQuantity]]</f>
        <v>10931.25</v>
      </c>
      <c r="AF6201">
        <f>MIS[[#This Row],[LTP]]*MIS[[#This Row],[OrderQuantity]]</f>
        <v>11628.75</v>
      </c>
      <c r="AG6201">
        <f>IF(MIS[[#This Row],[OrderSide]]="SELL",MIS[[#This Row],[VALUE]]-MIS[[#This Row],[LIVE_VALUE]],MIS[[#This Row],[LIVE_VALUE]]-MIS[[#This Row],[VALUE]])</f>
        <v>697.5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1" t="str">
        <f>MIS[[#This Row],[TRADING SYMBOL]]</f>
        <v>NIFTY2552225000PE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VWAP</v>
      </c>
      <c r="AL6201" t="str">
        <f>MIS[[#This Row],[Broker]]</f>
        <v>AR</v>
      </c>
      <c r="AM6201" t="str">
        <f>MIS[[#This Row],[ClientID]]</f>
        <v>JPF1A188</v>
      </c>
    </row>
    <row r="6202" spans="1:39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>
        <f>_xlfn.XLOOKUP(MIS[[#This Row],[TRADING SYMBOL]],[1]Sheet1!$D:$D,[1]Sheet1!$C:$C)</f>
        <v>155.05000000000001</v>
      </c>
      <c r="AE6202">
        <f>MIS[[#This Row],[OrderAverageTradedPrice]]*MIS[[#This Row],[OrderQuantity]]</f>
        <v>65520</v>
      </c>
      <c r="AF6202">
        <f>MIS[[#This Row],[LTP]]*MIS[[#This Row],[OrderQuantity]]</f>
        <v>69772.5</v>
      </c>
      <c r="AG6202">
        <f>IF(MIS[[#This Row],[OrderSide]]="SELL",MIS[[#This Row],[VALUE]]-MIS[[#This Row],[LIVE_VALUE]],MIS[[#This Row],[LIVE_VALUE]]-MIS[[#This Row],[VALUE]])</f>
        <v>4252.5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2" t="str">
        <f>MIS[[#This Row],[TRADING SYMBOL]]</f>
        <v>NIFTY2552225000PE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VWAP</v>
      </c>
      <c r="AL6202" t="str">
        <f>MIS[[#This Row],[Broker]]</f>
        <v>AR</v>
      </c>
      <c r="AM6202" t="str">
        <f>MIS[[#This Row],[ClientID]]</f>
        <v>JPF1A195</v>
      </c>
    </row>
    <row r="6203" spans="1:39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>
        <f>_xlfn.XLOOKUP(MIS[[#This Row],[TRADING SYMBOL]],[1]Sheet1!$D:$D,[1]Sheet1!$C:$C)</f>
        <v>155.05000000000001</v>
      </c>
      <c r="AE6203">
        <f>MIS[[#This Row],[OrderAverageTradedPrice]]*MIS[[#This Row],[OrderQuantity]]</f>
        <v>21836.25</v>
      </c>
      <c r="AF6203">
        <f>MIS[[#This Row],[LTP]]*MIS[[#This Row],[OrderQuantity]]</f>
        <v>23257.5</v>
      </c>
      <c r="AG6203">
        <f>IF(MIS[[#This Row],[OrderSide]]="SELL",MIS[[#This Row],[VALUE]]-MIS[[#This Row],[LIVE_VALUE]],MIS[[#This Row],[LIVE_VALUE]]-MIS[[#This Row],[VALUE]])</f>
        <v>1421.25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3" t="str">
        <f>MIS[[#This Row],[TRADING SYMBOL]]</f>
        <v>NIFTY2552225000PE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VWAP</v>
      </c>
      <c r="AL6203" t="str">
        <f>MIS[[#This Row],[Broker]]</f>
        <v>AR</v>
      </c>
      <c r="AM6203" t="str">
        <f>MIS[[#This Row],[ClientID]]</f>
        <v>JPF1D162</v>
      </c>
    </row>
    <row r="6204" spans="1:39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>
        <f>_xlfn.XLOOKUP(MIS[[#This Row],[TRADING SYMBOL]],[1]Sheet1!$D:$D,[1]Sheet1!$C:$C)</f>
        <v>155.05000000000001</v>
      </c>
      <c r="AE6204">
        <f>MIS[[#This Row],[OrderAverageTradedPrice]]*MIS[[#This Row],[OrderQuantity]]</f>
        <v>10923.75</v>
      </c>
      <c r="AF6204">
        <f>MIS[[#This Row],[LTP]]*MIS[[#This Row],[OrderQuantity]]</f>
        <v>11628.75</v>
      </c>
      <c r="AG6204">
        <f>IF(MIS[[#This Row],[OrderSide]]="SELL",MIS[[#This Row],[VALUE]]-MIS[[#This Row],[LIVE_VALUE]],MIS[[#This Row],[LIVE_VALUE]]-MIS[[#This Row],[VALUE]])</f>
        <v>705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4" t="str">
        <f>MIS[[#This Row],[TRADING SYMBOL]]</f>
        <v>NIFTY2552225000PE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VWAP</v>
      </c>
      <c r="AL6204" t="str">
        <f>MIS[[#This Row],[Broker]]</f>
        <v>AR</v>
      </c>
      <c r="AM6204" t="str">
        <f>MIS[[#This Row],[ClientID]]</f>
        <v>JPF1D166</v>
      </c>
    </row>
    <row r="6205" spans="1:39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>
        <f>_xlfn.XLOOKUP(MIS[[#This Row],[TRADING SYMBOL]],[1]Sheet1!$D:$D,[1]Sheet1!$C:$C)</f>
        <v>155.05000000000001</v>
      </c>
      <c r="AE6205">
        <f>MIS[[#This Row],[OrderAverageTradedPrice]]*MIS[[#This Row],[OrderQuantity]]</f>
        <v>21840</v>
      </c>
      <c r="AF6205">
        <f>MIS[[#This Row],[LTP]]*MIS[[#This Row],[OrderQuantity]]</f>
        <v>23257.5</v>
      </c>
      <c r="AG6205">
        <f>IF(MIS[[#This Row],[OrderSide]]="SELL",MIS[[#This Row],[VALUE]]-MIS[[#This Row],[LIVE_VALUE]],MIS[[#This Row],[LIVE_VALUE]]-MIS[[#This Row],[VALUE]])</f>
        <v>1417.5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5" t="str">
        <f>MIS[[#This Row],[TRADING SYMBOL]]</f>
        <v>NIFTY2552225000PE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VWAP</v>
      </c>
      <c r="AL6205" t="str">
        <f>MIS[[#This Row],[Broker]]</f>
        <v>AR</v>
      </c>
      <c r="AM6205" t="str">
        <f>MIS[[#This Row],[ClientID]]</f>
        <v>JPF1G102</v>
      </c>
    </row>
    <row r="6206" spans="1:39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>
        <f>_xlfn.XLOOKUP(MIS[[#This Row],[TRADING SYMBOL]],[1]Sheet1!$D:$D,[1]Sheet1!$C:$C)</f>
        <v>155.05000000000001</v>
      </c>
      <c r="AE6206">
        <f>MIS[[#This Row],[OrderAverageTradedPrice]]*MIS[[#This Row],[OrderQuantity]]</f>
        <v>10923.75</v>
      </c>
      <c r="AF6206">
        <f>MIS[[#This Row],[LTP]]*MIS[[#This Row],[OrderQuantity]]</f>
        <v>11628.75</v>
      </c>
      <c r="AG6206">
        <f>IF(MIS[[#This Row],[OrderSide]]="SELL",MIS[[#This Row],[VALUE]]-MIS[[#This Row],[LIVE_VALUE]],MIS[[#This Row],[LIVE_VALUE]]-MIS[[#This Row],[VALUE]])</f>
        <v>705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6" t="str">
        <f>MIS[[#This Row],[TRADING SYMBOL]]</f>
        <v>NIFTY2552225000PE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VWAP</v>
      </c>
      <c r="AL6206" t="str">
        <f>MIS[[#This Row],[Broker]]</f>
        <v>AR</v>
      </c>
      <c r="AM6206" t="str">
        <f>MIS[[#This Row],[ClientID]]</f>
        <v>JPF1G157</v>
      </c>
    </row>
    <row r="6207" spans="1:39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>
        <f>_xlfn.XLOOKUP(MIS[[#This Row],[TRADING SYMBOL]],[1]Sheet1!$D:$D,[1]Sheet1!$C:$C)</f>
        <v>155.05000000000001</v>
      </c>
      <c r="AE6207">
        <f>MIS[[#This Row],[OrderAverageTradedPrice]]*MIS[[#This Row],[OrderQuantity]]</f>
        <v>21840</v>
      </c>
      <c r="AF6207">
        <f>MIS[[#This Row],[LTP]]*MIS[[#This Row],[OrderQuantity]]</f>
        <v>23257.5</v>
      </c>
      <c r="AG6207">
        <f>IF(MIS[[#This Row],[OrderSide]]="SELL",MIS[[#This Row],[VALUE]]-MIS[[#This Row],[LIVE_VALUE]],MIS[[#This Row],[LIVE_VALUE]]-MIS[[#This Row],[VALUE]])</f>
        <v>1417.5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7" t="str">
        <f>MIS[[#This Row],[TRADING SYMBOL]]</f>
        <v>NIFTY2552225000PE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VWAP</v>
      </c>
      <c r="AL6207" t="str">
        <f>MIS[[#This Row],[Broker]]</f>
        <v>AR</v>
      </c>
      <c r="AM6207" t="str">
        <f>MIS[[#This Row],[ClientID]]</f>
        <v>JPF1H106</v>
      </c>
    </row>
    <row r="6208" spans="1:39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>
        <f>_xlfn.XLOOKUP(MIS[[#This Row],[TRADING SYMBOL]],[1]Sheet1!$D:$D,[1]Sheet1!$C:$C)</f>
        <v>4.55</v>
      </c>
      <c r="AE6208">
        <f>MIS[[#This Row],[OrderAverageTradedPrice]]*MIS[[#This Row],[OrderQuantity]]</f>
        <v>375</v>
      </c>
      <c r="AF6208">
        <f>MIS[[#This Row],[LTP]]*MIS[[#This Row],[OrderQuantity]]</f>
        <v>341.25</v>
      </c>
      <c r="AG6208">
        <f>IF(MIS[[#This Row],[OrderSide]]="SELL",MIS[[#This Row],[VALUE]]-MIS[[#This Row],[LIVE_VALUE]],MIS[[#This Row],[LIVE_VALUE]]-MIS[[#This Row],[VALUE]])</f>
        <v>33.75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8" t="str">
        <f>MIS[[#This Row],[TRADING SYMBOL]]</f>
        <v>NIFTY2552223700PE</v>
      </c>
      <c r="AJ6208" t="str">
        <f>IF(RIGHT(MIS[[#This Row],[Main/Hedge]],4)="MAIN","MAIN","HEDGE")</f>
        <v>HEDGE</v>
      </c>
      <c r="AK6208" t="str" cm="1">
        <f t="array" ref="AK6208">_xlfn._xlws.FILTER(Table4[Column1],ISNUMBER(SEARCH(Table4[Column1],MIS[[#This Row],[OrderUniqueIdentifier]])),"")</f>
        <v>VWAP</v>
      </c>
      <c r="AL6208" t="str">
        <f>MIS[[#This Row],[Broker]]</f>
        <v>AR</v>
      </c>
      <c r="AM6208" t="str">
        <f>MIS[[#This Row],[ClientID]]</f>
        <v>JPF1J101</v>
      </c>
    </row>
    <row r="6209" spans="1:39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>
        <f>_xlfn.XLOOKUP(MIS[[#This Row],[TRADING SYMBOL]],[1]Sheet1!$D:$D,[1]Sheet1!$C:$C)</f>
        <v>155.05000000000001</v>
      </c>
      <c r="AE6209">
        <f>MIS[[#This Row],[OrderAverageTradedPrice]]*MIS[[#This Row],[OrderQuantity]]</f>
        <v>10920</v>
      </c>
      <c r="AF6209">
        <f>MIS[[#This Row],[LTP]]*MIS[[#This Row],[OrderQuantity]]</f>
        <v>11628.75</v>
      </c>
      <c r="AG6209">
        <f>IF(MIS[[#This Row],[OrderSide]]="SELL",MIS[[#This Row],[VALUE]]-MIS[[#This Row],[LIVE_VALUE]],MIS[[#This Row],[LIVE_VALUE]]-MIS[[#This Row],[VALUE]])</f>
        <v>708.75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9" t="str">
        <f>MIS[[#This Row],[TRADING SYMBOL]]</f>
        <v>NIFTY2552225000PE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VWAP</v>
      </c>
      <c r="AL6209" t="str">
        <f>MIS[[#This Row],[Broker]]</f>
        <v>AR</v>
      </c>
      <c r="AM6209" t="str">
        <f>MIS[[#This Row],[ClientID]]</f>
        <v>JPF1K163</v>
      </c>
    </row>
    <row r="6210" spans="1:39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>
        <f>_xlfn.XLOOKUP(MIS[[#This Row],[TRADING SYMBOL]],[1]Sheet1!$D:$D,[1]Sheet1!$C:$C)</f>
        <v>155.05000000000001</v>
      </c>
      <c r="AE6210">
        <f>MIS[[#This Row],[OrderAverageTradedPrice]]*MIS[[#This Row],[OrderQuantity]]</f>
        <v>10935</v>
      </c>
      <c r="AF6210">
        <f>MIS[[#This Row],[LTP]]*MIS[[#This Row],[OrderQuantity]]</f>
        <v>11628.75</v>
      </c>
      <c r="AG6210">
        <f>IF(MIS[[#This Row],[OrderSide]]="SELL",MIS[[#This Row],[VALUE]]-MIS[[#This Row],[LIVE_VALUE]],MIS[[#This Row],[LIVE_VALUE]]-MIS[[#This Row],[VALUE]])</f>
        <v>693.75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0" t="str">
        <f>MIS[[#This Row],[TRADING SYMBOL]]</f>
        <v>NIFTY2552225000PE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VWAP</v>
      </c>
      <c r="AL6210" t="str">
        <f>MIS[[#This Row],[Broker]]</f>
        <v>AR</v>
      </c>
      <c r="AM6210" t="str">
        <f>MIS[[#This Row],[ClientID]]</f>
        <v>JPF1M170</v>
      </c>
    </row>
    <row r="6211" spans="1:39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>
        <f>_xlfn.XLOOKUP(MIS[[#This Row],[TRADING SYMBOL]],[1]Sheet1!$D:$D,[1]Sheet1!$C:$C)</f>
        <v>155.05000000000001</v>
      </c>
      <c r="AE6211">
        <f>MIS[[#This Row],[OrderAverageTradedPrice]]*MIS[[#This Row],[OrderQuantity]]</f>
        <v>76440</v>
      </c>
      <c r="AF6211">
        <f>MIS[[#This Row],[LTP]]*MIS[[#This Row],[OrderQuantity]]</f>
        <v>81401.25</v>
      </c>
      <c r="AG6211">
        <f>IF(MIS[[#This Row],[OrderSide]]="SELL",MIS[[#This Row],[VALUE]]-MIS[[#This Row],[LIVE_VALUE]],MIS[[#This Row],[LIVE_VALUE]]-MIS[[#This Row],[VALUE]])</f>
        <v>4961.25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1" t="str">
        <f>MIS[[#This Row],[TRADING SYMBOL]]</f>
        <v>NIFTY2552225000PE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VWAP</v>
      </c>
      <c r="AL6211" t="str">
        <f>MIS[[#This Row],[Broker]]</f>
        <v>AR</v>
      </c>
      <c r="AM6211" t="str">
        <f>MIS[[#This Row],[ClientID]]</f>
        <v>JPF1M176</v>
      </c>
    </row>
    <row r="6212" spans="1:39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>
        <f>_xlfn.XLOOKUP(MIS[[#This Row],[TRADING SYMBOL]],[1]Sheet1!$D:$D,[1]Sheet1!$C:$C)</f>
        <v>155.05000000000001</v>
      </c>
      <c r="AE6212">
        <f>MIS[[#This Row],[OrderAverageTradedPrice]]*MIS[[#This Row],[OrderQuantity]]</f>
        <v>65534.999999999854</v>
      </c>
      <c r="AF6212">
        <f>MIS[[#This Row],[LTP]]*MIS[[#This Row],[OrderQuantity]]</f>
        <v>69772.5</v>
      </c>
      <c r="AG6212">
        <f>IF(MIS[[#This Row],[OrderSide]]="SELL",MIS[[#This Row],[VALUE]]-MIS[[#This Row],[LIVE_VALUE]],MIS[[#This Row],[LIVE_VALUE]]-MIS[[#This Row],[VALUE]])</f>
        <v>4237.5000000001455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2" t="str">
        <f>MIS[[#This Row],[TRADING SYMBOL]]</f>
        <v>NIFTY2552225000PE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VWAP</v>
      </c>
      <c r="AL6212" t="str">
        <f>MIS[[#This Row],[Broker]]</f>
        <v>AR</v>
      </c>
      <c r="AM6212" t="str">
        <f>MIS[[#This Row],[ClientID]]</f>
        <v>JPF1N117</v>
      </c>
    </row>
    <row r="6213" spans="1:39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>
        <f>_xlfn.XLOOKUP(MIS[[#This Row],[TRADING SYMBOL]],[1]Sheet1!$D:$D,[1]Sheet1!$C:$C)</f>
        <v>155.05000000000001</v>
      </c>
      <c r="AE6213">
        <f>MIS[[#This Row],[OrderAverageTradedPrice]]*MIS[[#This Row],[OrderQuantity]]</f>
        <v>10935</v>
      </c>
      <c r="AF6213">
        <f>MIS[[#This Row],[LTP]]*MIS[[#This Row],[OrderQuantity]]</f>
        <v>11628.75</v>
      </c>
      <c r="AG6213">
        <f>IF(MIS[[#This Row],[OrderSide]]="SELL",MIS[[#This Row],[VALUE]]-MIS[[#This Row],[LIVE_VALUE]],MIS[[#This Row],[LIVE_VALUE]]-MIS[[#This Row],[VALUE]])</f>
        <v>693.75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3" t="str">
        <f>MIS[[#This Row],[TRADING SYMBOL]]</f>
        <v>NIFTY2552225000PE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VWAP</v>
      </c>
      <c r="AL6213" t="str">
        <f>MIS[[#This Row],[Broker]]</f>
        <v>AR</v>
      </c>
      <c r="AM6213" t="str">
        <f>MIS[[#This Row],[ClientID]]</f>
        <v>JPF1O151</v>
      </c>
    </row>
    <row r="6214" spans="1:39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>
        <f>_xlfn.XLOOKUP(MIS[[#This Row],[TRADING SYMBOL]],[1]Sheet1!$D:$D,[1]Sheet1!$C:$C)</f>
        <v>155.05000000000001</v>
      </c>
      <c r="AE6214">
        <f>MIS[[#This Row],[OrderAverageTradedPrice]]*MIS[[#This Row],[OrderQuantity]]</f>
        <v>21840</v>
      </c>
      <c r="AF6214">
        <f>MIS[[#This Row],[LTP]]*MIS[[#This Row],[OrderQuantity]]</f>
        <v>23257.5</v>
      </c>
      <c r="AG6214">
        <f>IF(MIS[[#This Row],[OrderSide]]="SELL",MIS[[#This Row],[VALUE]]-MIS[[#This Row],[LIVE_VALUE]],MIS[[#This Row],[LIVE_VALUE]]-MIS[[#This Row],[VALUE]])</f>
        <v>1417.5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4" t="str">
        <f>MIS[[#This Row],[TRADING SYMBOL]]</f>
        <v>NIFTY2552225000PE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VWAP</v>
      </c>
      <c r="AL6214" t="str">
        <f>MIS[[#This Row],[Broker]]</f>
        <v>AR</v>
      </c>
      <c r="AM6214" t="str">
        <f>MIS[[#This Row],[ClientID]]</f>
        <v>JPF1P111</v>
      </c>
    </row>
    <row r="6215" spans="1:39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>
        <f>_xlfn.XLOOKUP(MIS[[#This Row],[TRADING SYMBOL]],[1]Sheet1!$D:$D,[1]Sheet1!$C:$C)</f>
        <v>155.05000000000001</v>
      </c>
      <c r="AE6215">
        <f>MIS[[#This Row],[OrderAverageTradedPrice]]*MIS[[#This Row],[OrderQuantity]]</f>
        <v>32625</v>
      </c>
      <c r="AF6215">
        <f>MIS[[#This Row],[LTP]]*MIS[[#This Row],[OrderQuantity]]</f>
        <v>34886.25</v>
      </c>
      <c r="AG6215">
        <f>IF(MIS[[#This Row],[OrderSide]]="SELL",MIS[[#This Row],[VALUE]]-MIS[[#This Row],[LIVE_VALUE]],MIS[[#This Row],[LIVE_VALUE]]-MIS[[#This Row],[VALUE]])</f>
        <v>2261.25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5" t="str">
        <f>MIS[[#This Row],[TRADING SYMBOL]]</f>
        <v>NIFTY2552225000PE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VWAP</v>
      </c>
      <c r="AL6215" t="str">
        <f>MIS[[#This Row],[Broker]]</f>
        <v>AR</v>
      </c>
      <c r="AM6215" t="str">
        <f>MIS[[#This Row],[ClientID]]</f>
        <v>JPF1R205</v>
      </c>
    </row>
    <row r="6216" spans="1:39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>
        <f>_xlfn.XLOOKUP(MIS[[#This Row],[TRADING SYMBOL]],[1]Sheet1!$D:$D,[1]Sheet1!$C:$C)</f>
        <v>155.05000000000001</v>
      </c>
      <c r="AE6216">
        <f>MIS[[#This Row],[OrderAverageTradedPrice]]*MIS[[#This Row],[OrderQuantity]]</f>
        <v>10920</v>
      </c>
      <c r="AF6216">
        <f>MIS[[#This Row],[LTP]]*MIS[[#This Row],[OrderQuantity]]</f>
        <v>11628.75</v>
      </c>
      <c r="AG6216">
        <f>IF(MIS[[#This Row],[OrderSide]]="SELL",MIS[[#This Row],[VALUE]]-MIS[[#This Row],[LIVE_VALUE]],MIS[[#This Row],[LIVE_VALUE]]-MIS[[#This Row],[VALUE]])</f>
        <v>708.75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6" t="str">
        <f>MIS[[#This Row],[TRADING SYMBOL]]</f>
        <v>NIFTY2552225000PE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VWAP</v>
      </c>
      <c r="AL6216" t="str">
        <f>MIS[[#This Row],[Broker]]</f>
        <v>AR</v>
      </c>
      <c r="AM6216" t="str">
        <f>MIS[[#This Row],[ClientID]]</f>
        <v>JPF1S104</v>
      </c>
    </row>
    <row r="6217" spans="1:39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>
        <f>_xlfn.XLOOKUP(MIS[[#This Row],[TRADING SYMBOL]],[1]Sheet1!$D:$D,[1]Sheet1!$C:$C)</f>
        <v>155.05000000000001</v>
      </c>
      <c r="AE6217">
        <f>MIS[[#This Row],[OrderAverageTradedPrice]]*MIS[[#This Row],[OrderQuantity]]</f>
        <v>10920</v>
      </c>
      <c r="AF6217">
        <f>MIS[[#This Row],[LTP]]*MIS[[#This Row],[OrderQuantity]]</f>
        <v>11628.75</v>
      </c>
      <c r="AG6217">
        <f>IF(MIS[[#This Row],[OrderSide]]="SELL",MIS[[#This Row],[VALUE]]-MIS[[#This Row],[LIVE_VALUE]],MIS[[#This Row],[LIVE_VALUE]]-MIS[[#This Row],[VALUE]])</f>
        <v>708.75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7" t="str">
        <f>MIS[[#This Row],[TRADING SYMBOL]]</f>
        <v>NIFTY2552225000PE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VWAP</v>
      </c>
      <c r="AL6217" t="str">
        <f>MIS[[#This Row],[Broker]]</f>
        <v>AR</v>
      </c>
      <c r="AM6217" t="str">
        <f>MIS[[#This Row],[ClientID]]</f>
        <v>JPF1S131</v>
      </c>
    </row>
    <row r="6218" spans="1:39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>
        <f>_xlfn.XLOOKUP(MIS[[#This Row],[TRADING SYMBOL]],[1]Sheet1!$D:$D,[1]Sheet1!$C:$C)</f>
        <v>155.05000000000001</v>
      </c>
      <c r="AE6218">
        <f>MIS[[#This Row],[OrderAverageTradedPrice]]*MIS[[#This Row],[OrderQuantity]]</f>
        <v>32771.25</v>
      </c>
      <c r="AF6218">
        <f>MIS[[#This Row],[LTP]]*MIS[[#This Row],[OrderQuantity]]</f>
        <v>34886.25</v>
      </c>
      <c r="AG6218">
        <f>IF(MIS[[#This Row],[OrderSide]]="SELL",MIS[[#This Row],[VALUE]]-MIS[[#This Row],[LIVE_VALUE]],MIS[[#This Row],[LIVE_VALUE]]-MIS[[#This Row],[VALUE]])</f>
        <v>2115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8" t="str">
        <f>MIS[[#This Row],[TRADING SYMBOL]]</f>
        <v>NIFTY2552225000PE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VWAP</v>
      </c>
      <c r="AL6218" t="str">
        <f>MIS[[#This Row],[Broker]]</f>
        <v>AR</v>
      </c>
      <c r="AM6218" t="str">
        <f>MIS[[#This Row],[ClientID]]</f>
        <v>JPF1S152</v>
      </c>
    </row>
    <row r="6219" spans="1:39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>
        <f>_xlfn.XLOOKUP(MIS[[#This Row],[TRADING SYMBOL]],[1]Sheet1!$D:$D,[1]Sheet1!$C:$C)</f>
        <v>155.05000000000001</v>
      </c>
      <c r="AE6219">
        <f>MIS[[#This Row],[OrderAverageTradedPrice]]*MIS[[#This Row],[OrderQuantity]]</f>
        <v>21840</v>
      </c>
      <c r="AF6219">
        <f>MIS[[#This Row],[LTP]]*MIS[[#This Row],[OrderQuantity]]</f>
        <v>23257.5</v>
      </c>
      <c r="AG6219">
        <f>IF(MIS[[#This Row],[OrderSide]]="SELL",MIS[[#This Row],[VALUE]]-MIS[[#This Row],[LIVE_VALUE]],MIS[[#This Row],[LIVE_VALUE]]-MIS[[#This Row],[VALUE]])</f>
        <v>1417.5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9" t="str">
        <f>MIS[[#This Row],[TRADING SYMBOL]]</f>
        <v>NIFTY2552225000PE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VWAP</v>
      </c>
      <c r="AL6219" t="str">
        <f>MIS[[#This Row],[Broker]]</f>
        <v>AR</v>
      </c>
      <c r="AM6219" t="str">
        <f>MIS[[#This Row],[ClientID]]</f>
        <v>JPF1V179</v>
      </c>
    </row>
    <row r="6220" spans="1:39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>
        <f>_xlfn.XLOOKUP(MIS[[#This Row],[TRADING SYMBOL]],[1]Sheet1!$D:$D,[1]Sheet1!$C:$C)</f>
        <v>155.05000000000001</v>
      </c>
      <c r="AE6220">
        <f>MIS[[#This Row],[OrderAverageTradedPrice]]*MIS[[#This Row],[OrderQuantity]]</f>
        <v>54675.000000000007</v>
      </c>
      <c r="AF6220">
        <f>MIS[[#This Row],[LTP]]*MIS[[#This Row],[OrderQuantity]]</f>
        <v>58143.750000000007</v>
      </c>
      <c r="AG6220">
        <f>IF(MIS[[#This Row],[OrderSide]]="SELL",MIS[[#This Row],[VALUE]]-MIS[[#This Row],[LIVE_VALUE]],MIS[[#This Row],[LIVE_VALUE]]-MIS[[#This Row],[VALUE]])</f>
        <v>3468.75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0" t="str">
        <f>MIS[[#This Row],[TRADING SYMBOL]]</f>
        <v>NIFTY2552225000PE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VWAP</v>
      </c>
      <c r="AL6220" t="str">
        <f>MIS[[#This Row],[Broker]]</f>
        <v>AR</v>
      </c>
      <c r="AM6220" t="str">
        <f>MIS[[#This Row],[ClientID]]</f>
        <v>JPS7A101</v>
      </c>
    </row>
    <row r="6221" spans="1:39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>
        <f>_xlfn.XLOOKUP(MIS[[#This Row],[TRADING SYMBOL]],[1]Sheet1!$D:$D,[1]Sheet1!$C:$C)</f>
        <v>155.05000000000001</v>
      </c>
      <c r="AE6221">
        <f>MIS[[#This Row],[OrderAverageTradedPrice]]*MIS[[#This Row],[OrderQuantity]]</f>
        <v>10886.25</v>
      </c>
      <c r="AF6221">
        <f>MIS[[#This Row],[LTP]]*MIS[[#This Row],[OrderQuantity]]</f>
        <v>11628.75</v>
      </c>
      <c r="AG6221">
        <f>IF(MIS[[#This Row],[OrderSide]]="SELL",MIS[[#This Row],[VALUE]]-MIS[[#This Row],[LIVE_VALUE]],MIS[[#This Row],[LIVE_VALUE]]-MIS[[#This Row],[VALUE]])</f>
        <v>742.5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1" t="str">
        <f>MIS[[#This Row],[TRADING SYMBOL]]</f>
        <v>NIFTY2552225000PE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VWAP</v>
      </c>
      <c r="AL6221" t="str">
        <f>MIS[[#This Row],[Broker]]</f>
        <v>IIFL</v>
      </c>
      <c r="AM6221" t="str">
        <f>MIS[[#This Row],[ClientID]]</f>
        <v>FINE1M02</v>
      </c>
    </row>
    <row r="6222" spans="1:39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>
        <f>_xlfn.XLOOKUP(MIS[[#This Row],[TRADING SYMBOL]],[1]Sheet1!$D:$D,[1]Sheet1!$C:$C)</f>
        <v>155.05000000000001</v>
      </c>
      <c r="AE6222">
        <f>MIS[[#This Row],[OrderAverageTradedPrice]]*MIS[[#This Row],[OrderQuantity]]</f>
        <v>108993.74999999999</v>
      </c>
      <c r="AF6222">
        <f>MIS[[#This Row],[LTP]]*MIS[[#This Row],[OrderQuantity]]</f>
        <v>116287.50000000001</v>
      </c>
      <c r="AG6222">
        <f>IF(MIS[[#This Row],[OrderSide]]="SELL",MIS[[#This Row],[VALUE]]-MIS[[#This Row],[LIVE_VALUE]],MIS[[#This Row],[LIVE_VALUE]]-MIS[[#This Row],[VALUE]])</f>
        <v>7293.7500000000291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2" t="str">
        <f>MIS[[#This Row],[TRADING SYMBOL]]</f>
        <v>NIFTY2552225000PE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VWAP</v>
      </c>
      <c r="AL6222" t="str">
        <f>MIS[[#This Row],[Broker]]</f>
        <v>JM</v>
      </c>
      <c r="AM6222" t="str">
        <f>MIS[[#This Row],[ClientID]]</f>
        <v>12314412</v>
      </c>
    </row>
    <row r="6223" spans="1:39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>
        <f>_xlfn.XLOOKUP(MIS[[#This Row],[TRADING SYMBOL]],[1]Sheet1!$D:$D,[1]Sheet1!$C:$C)</f>
        <v>155.05000000000001</v>
      </c>
      <c r="AE6223">
        <f>MIS[[#This Row],[OrderAverageTradedPrice]]*MIS[[#This Row],[OrderQuantity]]</f>
        <v>207071.24999999881</v>
      </c>
      <c r="AF6223">
        <f>MIS[[#This Row],[LTP]]*MIS[[#This Row],[OrderQuantity]]</f>
        <v>220946.25000000003</v>
      </c>
      <c r="AG6223">
        <f>IF(MIS[[#This Row],[OrderSide]]="SELL",MIS[[#This Row],[VALUE]]-MIS[[#This Row],[LIVE_VALUE]],MIS[[#This Row],[LIVE_VALUE]]-MIS[[#This Row],[VALUE]])</f>
        <v>13875.000000001222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3" t="str">
        <f>MIS[[#This Row],[TRADING SYMBOL]]</f>
        <v>NIFTY2552225000PE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VWAP</v>
      </c>
      <c r="AL6223" t="str">
        <f>MIS[[#This Row],[Broker]]</f>
        <v>JM</v>
      </c>
      <c r="AM6223" t="str">
        <f>MIS[[#This Row],[ClientID]]</f>
        <v>12314455</v>
      </c>
    </row>
    <row r="6224" spans="1:39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>
        <f>_xlfn.XLOOKUP(MIS[[#This Row],[TRADING SYMBOL]],[1]Sheet1!$D:$D,[1]Sheet1!$C:$C)</f>
        <v>155.05000000000001</v>
      </c>
      <c r="AE6224">
        <f>MIS[[#This Row],[OrderAverageTradedPrice]]*MIS[[#This Row],[OrderQuantity]]</f>
        <v>10901.25</v>
      </c>
      <c r="AF6224">
        <f>MIS[[#This Row],[LTP]]*MIS[[#This Row],[OrderQuantity]]</f>
        <v>11628.75</v>
      </c>
      <c r="AG6224">
        <f>IF(MIS[[#This Row],[OrderSide]]="SELL",MIS[[#This Row],[VALUE]]-MIS[[#This Row],[LIVE_VALUE]],MIS[[#This Row],[LIVE_VALUE]]-MIS[[#This Row],[VALUE]])</f>
        <v>727.5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4" t="str">
        <f>MIS[[#This Row],[TRADING SYMBOL]]</f>
        <v>NIFTY2552225000PE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VWAP</v>
      </c>
      <c r="AL6224" t="str">
        <f>MIS[[#This Row],[Broker]]</f>
        <v>JM</v>
      </c>
      <c r="AM6224" t="str">
        <f>MIS[[#This Row],[ClientID]]</f>
        <v>12314526</v>
      </c>
    </row>
    <row r="6225" spans="1:39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>
        <f>_xlfn.XLOOKUP(MIS[[#This Row],[TRADING SYMBOL]],[1]Sheet1!$D:$D,[1]Sheet1!$C:$C)</f>
        <v>155.05000000000001</v>
      </c>
      <c r="AE6225">
        <f>MIS[[#This Row],[OrderAverageTradedPrice]]*MIS[[#This Row],[OrderQuantity]]</f>
        <v>21772.5</v>
      </c>
      <c r="AF6225">
        <f>MIS[[#This Row],[LTP]]*MIS[[#This Row],[OrderQuantity]]</f>
        <v>23257.5</v>
      </c>
      <c r="AG6225">
        <f>IF(MIS[[#This Row],[OrderSide]]="SELL",MIS[[#This Row],[VALUE]]-MIS[[#This Row],[LIVE_VALUE]],MIS[[#This Row],[LIVE_VALUE]]-MIS[[#This Row],[VALUE]])</f>
        <v>1485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5" t="str">
        <f>MIS[[#This Row],[TRADING SYMBOL]]</f>
        <v>NIFTY2552225000PE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VWAP</v>
      </c>
      <c r="AL6225" t="str">
        <f>MIS[[#This Row],[Broker]]</f>
        <v>JM</v>
      </c>
      <c r="AM6225" t="str">
        <f>MIS[[#This Row],[ClientID]]</f>
        <v>12314604</v>
      </c>
    </row>
    <row r="6226" spans="1:39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>
        <f>_xlfn.XLOOKUP(MIS[[#This Row],[TRADING SYMBOL]],[1]Sheet1!$D:$D,[1]Sheet1!$C:$C)</f>
        <v>155.05000000000001</v>
      </c>
      <c r="AE6226">
        <f>MIS[[#This Row],[OrderAverageTradedPrice]]*MIS[[#This Row],[OrderQuantity]]</f>
        <v>21802.5</v>
      </c>
      <c r="AF6226">
        <f>MIS[[#This Row],[LTP]]*MIS[[#This Row],[OrderQuantity]]</f>
        <v>23257.5</v>
      </c>
      <c r="AG6226">
        <f>IF(MIS[[#This Row],[OrderSide]]="SELL",MIS[[#This Row],[VALUE]]-MIS[[#This Row],[LIVE_VALUE]],MIS[[#This Row],[LIVE_VALUE]]-MIS[[#This Row],[VALUE]])</f>
        <v>1455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6" t="str">
        <f>MIS[[#This Row],[TRADING SYMBOL]]</f>
        <v>NIFTY2552225000PE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VWAP</v>
      </c>
      <c r="AL6226" t="str">
        <f>MIS[[#This Row],[Broker]]</f>
        <v>JM</v>
      </c>
      <c r="AM6226" t="str">
        <f>MIS[[#This Row],[ClientID]]</f>
        <v>12314883</v>
      </c>
    </row>
    <row r="6227" spans="1:39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>
        <f>_xlfn.XLOOKUP(MIS[[#This Row],[TRADING SYMBOL]],[1]Sheet1!$D:$D,[1]Sheet1!$C:$C)</f>
        <v>4.55</v>
      </c>
      <c r="AE6227">
        <f>MIS[[#This Row],[OrderAverageTradedPrice]]*MIS[[#This Row],[OrderQuantity]]</f>
        <v>1500</v>
      </c>
      <c r="AF6227">
        <f>MIS[[#This Row],[LTP]]*MIS[[#This Row],[OrderQuantity]]</f>
        <v>1365</v>
      </c>
      <c r="AG6227">
        <f>IF(MIS[[#This Row],[OrderSide]]="SELL",MIS[[#This Row],[VALUE]]-MIS[[#This Row],[LIVE_VALUE]],MIS[[#This Row],[LIVE_VALUE]]-MIS[[#This Row],[VALUE]])</f>
        <v>135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7" t="str">
        <f>MIS[[#This Row],[TRADING SYMBOL]]</f>
        <v>NIFTY2552223700PE</v>
      </c>
      <c r="AJ6227" t="str">
        <f>IF(RIGHT(MIS[[#This Row],[Main/Hedge]],4)="MAIN","MAIN","HEDGE")</f>
        <v>HEDGE</v>
      </c>
      <c r="AK6227" t="str" cm="1">
        <f t="array" ref="AK6227">_xlfn._xlws.FILTER(Table4[Column1],ISNUMBER(SEARCH(Table4[Column1],MIS[[#This Row],[OrderUniqueIdentifier]])),"")</f>
        <v>VWAP</v>
      </c>
      <c r="AL6227" t="str">
        <f>MIS[[#This Row],[Broker]]</f>
        <v>JM</v>
      </c>
      <c r="AM6227" t="str">
        <f>MIS[[#This Row],[ClientID]]</f>
        <v>12314964</v>
      </c>
    </row>
    <row r="6228" spans="1:39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>
        <f>_xlfn.XLOOKUP(MIS[[#This Row],[TRADING SYMBOL]],[1]Sheet1!$D:$D,[1]Sheet1!$C:$C)</f>
        <v>4.55</v>
      </c>
      <c r="AE6228">
        <f>MIS[[#This Row],[OrderAverageTradedPrice]]*MIS[[#This Row],[OrderQuantity]]</f>
        <v>2625</v>
      </c>
      <c r="AF6228">
        <f>MIS[[#This Row],[LTP]]*MIS[[#This Row],[OrderQuantity]]</f>
        <v>2388.75</v>
      </c>
      <c r="AG6228">
        <f>IF(MIS[[#This Row],[OrderSide]]="SELL",MIS[[#This Row],[VALUE]]-MIS[[#This Row],[LIVE_VALUE]],MIS[[#This Row],[LIVE_VALUE]]-MIS[[#This Row],[VALUE]])</f>
        <v>236.25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8" t="str">
        <f>MIS[[#This Row],[TRADING SYMBOL]]</f>
        <v>NIFTY2552223700PE</v>
      </c>
      <c r="AJ6228" t="str">
        <f>IF(RIGHT(MIS[[#This Row],[Main/Hedge]],4)="MAIN","MAIN","HEDGE")</f>
        <v>HEDGE</v>
      </c>
      <c r="AK6228" t="str" cm="1">
        <f t="array" ref="AK6228">_xlfn._xlws.FILTER(Table4[Column1],ISNUMBER(SEARCH(Table4[Column1],MIS[[#This Row],[OrderUniqueIdentifier]])),"")</f>
        <v>VWAP</v>
      </c>
      <c r="AL6228" t="str">
        <f>MIS[[#This Row],[Broker]]</f>
        <v>MO</v>
      </c>
      <c r="AM6228" t="str">
        <f>MIS[[#This Row],[ClientID]]</f>
        <v>DELD991</v>
      </c>
    </row>
    <row r="6229" spans="1:39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>
        <f>_xlfn.XLOOKUP(MIS[[#This Row],[TRADING SYMBOL]],[1]Sheet1!$D:$D,[1]Sheet1!$C:$C)</f>
        <v>155.05000000000001</v>
      </c>
      <c r="AE6229">
        <f>MIS[[#This Row],[OrderAverageTradedPrice]]*MIS[[#This Row],[OrderQuantity]]</f>
        <v>54487.500000000007</v>
      </c>
      <c r="AF6229">
        <f>MIS[[#This Row],[LTP]]*MIS[[#This Row],[OrderQuantity]]</f>
        <v>58143.750000000007</v>
      </c>
      <c r="AG6229">
        <f>IF(MIS[[#This Row],[OrderSide]]="SELL",MIS[[#This Row],[VALUE]]-MIS[[#This Row],[LIVE_VALUE]],MIS[[#This Row],[LIVE_VALUE]]-MIS[[#This Row],[VALUE]])</f>
        <v>3656.25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9" t="str">
        <f>MIS[[#This Row],[TRADING SYMBOL]]</f>
        <v>NIFTY2552225000PE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VWAP</v>
      </c>
      <c r="AL6229" t="str">
        <f>MIS[[#This Row],[Broker]]</f>
        <v>MO</v>
      </c>
      <c r="AM6229" t="str">
        <f>MIS[[#This Row],[ClientID]]</f>
        <v>FINE1F02</v>
      </c>
    </row>
    <row r="6230" spans="1:39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>
        <f>_xlfn.XLOOKUP(MIS[[#This Row],[TRADING SYMBOL]],[1]Sheet1!$D:$D,[1]Sheet1!$C:$C)</f>
        <v>4.55</v>
      </c>
      <c r="AE6230">
        <f>MIS[[#This Row],[OrderAverageTradedPrice]]*MIS[[#This Row],[OrderQuantity]]</f>
        <v>1500</v>
      </c>
      <c r="AF6230">
        <f>MIS[[#This Row],[LTP]]*MIS[[#This Row],[OrderQuantity]]</f>
        <v>1365</v>
      </c>
      <c r="AG6230">
        <f>IF(MIS[[#This Row],[OrderSide]]="SELL",MIS[[#This Row],[VALUE]]-MIS[[#This Row],[LIVE_VALUE]],MIS[[#This Row],[LIVE_VALUE]]-MIS[[#This Row],[VALUE]])</f>
        <v>135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0" t="str">
        <f>MIS[[#This Row],[TRADING SYMBOL]]</f>
        <v>NIFTY2552223700PE</v>
      </c>
      <c r="AJ6230" t="str">
        <f>IF(RIGHT(MIS[[#This Row],[Main/Hedge]],4)="MAIN","MAIN","HEDGE")</f>
        <v>HEDGE</v>
      </c>
      <c r="AK6230" t="str" cm="1">
        <f t="array" ref="AK6230">_xlfn._xlws.FILTER(Table4[Column1],ISNUMBER(SEARCH(Table4[Column1],MIS[[#This Row],[OrderUniqueIdentifier]])),"")</f>
        <v>VWAP</v>
      </c>
      <c r="AL6230" t="str">
        <f>MIS[[#This Row],[Broker]]</f>
        <v>MO</v>
      </c>
      <c r="AM6230" t="str">
        <f>MIS[[#This Row],[ClientID]]</f>
        <v>JR0546</v>
      </c>
    </row>
    <row r="6231" spans="1:39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>
        <f>_xlfn.XLOOKUP(MIS[[#This Row],[TRADING SYMBOL]],[1]Sheet1!$D:$D,[1]Sheet1!$C:$C)</f>
        <v>155.05000000000001</v>
      </c>
      <c r="AE6231">
        <f>MIS[[#This Row],[OrderAverageTradedPrice]]*MIS[[#This Row],[OrderQuantity]]</f>
        <v>76282.5</v>
      </c>
      <c r="AF6231">
        <f>MIS[[#This Row],[LTP]]*MIS[[#This Row],[OrderQuantity]]</f>
        <v>81401.25</v>
      </c>
      <c r="AG6231">
        <f>IF(MIS[[#This Row],[OrderSide]]="SELL",MIS[[#This Row],[VALUE]]-MIS[[#This Row],[LIVE_VALUE]],MIS[[#This Row],[LIVE_VALUE]]-MIS[[#This Row],[VALUE]])</f>
        <v>5118.75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1" t="str">
        <f>MIS[[#This Row],[TRADING SYMBOL]]</f>
        <v>NIFTY2552225000PE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VWAP</v>
      </c>
      <c r="AL6231" t="str">
        <f>MIS[[#This Row],[Broker]]</f>
        <v>MO</v>
      </c>
      <c r="AM6231" t="str">
        <f>MIS[[#This Row],[ClientID]]</f>
        <v>OMDLAS1203</v>
      </c>
    </row>
    <row r="6232" spans="1:39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>
        <f>_xlfn.XLOOKUP(MIS[[#This Row],[TRADING SYMBOL]],[1]Sheet1!$D:$D,[1]Sheet1!$C:$C)</f>
        <v>155.05000000000001</v>
      </c>
      <c r="AE6232">
        <f>MIS[[#This Row],[OrderAverageTradedPrice]]*MIS[[#This Row],[OrderQuantity]]</f>
        <v>65475</v>
      </c>
      <c r="AF6232">
        <f>MIS[[#This Row],[LTP]]*MIS[[#This Row],[OrderQuantity]]</f>
        <v>69772.5</v>
      </c>
      <c r="AG6232">
        <f>IF(MIS[[#This Row],[OrderSide]]="SELL",MIS[[#This Row],[VALUE]]-MIS[[#This Row],[LIVE_VALUE]],MIS[[#This Row],[LIVE_VALUE]]-MIS[[#This Row],[VALUE]])</f>
        <v>4297.5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2" t="str">
        <f>MIS[[#This Row],[TRADING SYMBOL]]</f>
        <v>NIFTY2552225000PE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VWAP</v>
      </c>
      <c r="AL6232" t="str">
        <f>MIS[[#This Row],[Broker]]</f>
        <v>MO</v>
      </c>
      <c r="AM6232" t="str">
        <f>MIS[[#This Row],[ClientID]]</f>
        <v>OMDLAS1215</v>
      </c>
    </row>
    <row r="6233" spans="1:39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>
        <f>_xlfn.XLOOKUP(MIS[[#This Row],[TRADING SYMBOL]],[1]Sheet1!$D:$D,[1]Sheet1!$C:$C)</f>
        <v>155.05000000000001</v>
      </c>
      <c r="AE6233">
        <f>MIS[[#This Row],[OrderAverageTradedPrice]]*MIS[[#This Row],[OrderQuantity]]</f>
        <v>21795</v>
      </c>
      <c r="AF6233">
        <f>MIS[[#This Row],[LTP]]*MIS[[#This Row],[OrderQuantity]]</f>
        <v>23257.5</v>
      </c>
      <c r="AG6233">
        <f>IF(MIS[[#This Row],[OrderSide]]="SELL",MIS[[#This Row],[VALUE]]-MIS[[#This Row],[LIVE_VALUE]],MIS[[#This Row],[LIVE_VALUE]]-MIS[[#This Row],[VALUE]])</f>
        <v>1462.5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3" t="str">
        <f>MIS[[#This Row],[TRADING SYMBOL]]</f>
        <v>NIFTY2552225000PE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VWAP</v>
      </c>
      <c r="AL6233" t="str">
        <f>MIS[[#This Row],[Broker]]</f>
        <v>MO</v>
      </c>
      <c r="AM6233" t="str">
        <f>MIS[[#This Row],[ClientID]]</f>
        <v>OMDLAS1220</v>
      </c>
    </row>
    <row r="6234" spans="1:39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>
        <f>_xlfn.XLOOKUP(MIS[[#This Row],[TRADING SYMBOL]],[1]Sheet1!$D:$D,[1]Sheet1!$C:$C)</f>
        <v>155.05000000000001</v>
      </c>
      <c r="AE6234">
        <f>MIS[[#This Row],[OrderAverageTradedPrice]]*MIS[[#This Row],[OrderQuantity]]</f>
        <v>21795</v>
      </c>
      <c r="AF6234">
        <f>MIS[[#This Row],[LTP]]*MIS[[#This Row],[OrderQuantity]]</f>
        <v>23257.5</v>
      </c>
      <c r="AG6234">
        <f>IF(MIS[[#This Row],[OrderSide]]="SELL",MIS[[#This Row],[VALUE]]-MIS[[#This Row],[LIVE_VALUE]],MIS[[#This Row],[LIVE_VALUE]]-MIS[[#This Row],[VALUE]])</f>
        <v>1462.5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4" t="str">
        <f>MIS[[#This Row],[TRADING SYMBOL]]</f>
        <v>NIFTY2552225000PE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VWAP</v>
      </c>
      <c r="AL6234" t="str">
        <f>MIS[[#This Row],[Broker]]</f>
        <v>MO</v>
      </c>
      <c r="AM6234" t="str">
        <f>MIS[[#This Row],[ClientID]]</f>
        <v>OMDLAS1223</v>
      </c>
    </row>
    <row r="6235" spans="1:39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>
        <f>_xlfn.XLOOKUP(MIS[[#This Row],[TRADING SYMBOL]],[1]Sheet1!$D:$D,[1]Sheet1!$C:$C)</f>
        <v>155.05000000000001</v>
      </c>
      <c r="AE6235">
        <f>MIS[[#This Row],[OrderAverageTradedPrice]]*MIS[[#This Row],[OrderQuantity]]</f>
        <v>87315</v>
      </c>
      <c r="AF6235">
        <f>MIS[[#This Row],[LTP]]*MIS[[#This Row],[OrderQuantity]]</f>
        <v>93030</v>
      </c>
      <c r="AG6235">
        <f>IF(MIS[[#This Row],[OrderSide]]="SELL",MIS[[#This Row],[VALUE]]-MIS[[#This Row],[LIVE_VALUE]],MIS[[#This Row],[LIVE_VALUE]]-MIS[[#This Row],[VALUE]])</f>
        <v>5715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5" t="str">
        <f>MIS[[#This Row],[TRADING SYMBOL]]</f>
        <v>NIFTY2552225000PE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VWAP</v>
      </c>
      <c r="AL6235" t="str">
        <f>MIS[[#This Row],[Broker]]</f>
        <v>MO</v>
      </c>
      <c r="AM6235" t="str">
        <f>MIS[[#This Row],[ClientID]]</f>
        <v>OMDLAS1225</v>
      </c>
    </row>
    <row r="6236" spans="1:39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>
        <f>_xlfn.XLOOKUP(MIS[[#This Row],[TRADING SYMBOL]],[1]Sheet1!$D:$D,[1]Sheet1!$C:$C)</f>
        <v>155.05000000000001</v>
      </c>
      <c r="AE6236">
        <f>MIS[[#This Row],[OrderAverageTradedPrice]]*MIS[[#This Row],[OrderQuantity]]</f>
        <v>87157.5</v>
      </c>
      <c r="AF6236">
        <f>MIS[[#This Row],[LTP]]*MIS[[#This Row],[OrderQuantity]]</f>
        <v>93030</v>
      </c>
      <c r="AG6236">
        <f>IF(MIS[[#This Row],[OrderSide]]="SELL",MIS[[#This Row],[VALUE]]-MIS[[#This Row],[LIVE_VALUE]],MIS[[#This Row],[LIVE_VALUE]]-MIS[[#This Row],[VALUE]])</f>
        <v>5872.5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6" t="str">
        <f>MIS[[#This Row],[TRADING SYMBOL]]</f>
        <v>NIFTY2552225000PE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VWAP</v>
      </c>
      <c r="AL6236" t="str">
        <f>MIS[[#This Row],[Broker]]</f>
        <v>MO</v>
      </c>
      <c r="AM6236" t="str">
        <f>MIS[[#This Row],[ClientID]]</f>
        <v>OMDLAS1226</v>
      </c>
    </row>
    <row r="6237" spans="1:39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>
        <f>_xlfn.XLOOKUP(MIS[[#This Row],[TRADING SYMBOL]],[1]Sheet1!$D:$D,[1]Sheet1!$C:$C)</f>
        <v>155.05000000000001</v>
      </c>
      <c r="AE6237">
        <f>MIS[[#This Row],[OrderAverageTradedPrice]]*MIS[[#This Row],[OrderQuantity]]</f>
        <v>65385.000000000007</v>
      </c>
      <c r="AF6237">
        <f>MIS[[#This Row],[LTP]]*MIS[[#This Row],[OrderQuantity]]</f>
        <v>69772.5</v>
      </c>
      <c r="AG6237">
        <f>IF(MIS[[#This Row],[OrderSide]]="SELL",MIS[[#This Row],[VALUE]]-MIS[[#This Row],[LIVE_VALUE]],MIS[[#This Row],[LIVE_VALUE]]-MIS[[#This Row],[VALUE]])</f>
        <v>4387.4999999999927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7" t="str">
        <f>MIS[[#This Row],[TRADING SYMBOL]]</f>
        <v>NIFTY2552225000PE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VWAP</v>
      </c>
      <c r="AL6237" t="str">
        <f>MIS[[#This Row],[Broker]]</f>
        <v>MO</v>
      </c>
      <c r="AM6237" t="str">
        <f>MIS[[#This Row],[ClientID]]</f>
        <v>OMDLAS1227</v>
      </c>
    </row>
    <row r="6238" spans="1:39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>
        <f>_xlfn.XLOOKUP(MIS[[#This Row],[TRADING SYMBOL]],[1]Sheet1!$D:$D,[1]Sheet1!$C:$C)</f>
        <v>155.05000000000001</v>
      </c>
      <c r="AE6238">
        <f>MIS[[#This Row],[OrderAverageTradedPrice]]*MIS[[#This Row],[OrderQuantity]]</f>
        <v>119883.74999999969</v>
      </c>
      <c r="AF6238">
        <f>MIS[[#This Row],[LTP]]*MIS[[#This Row],[OrderQuantity]]</f>
        <v>127916.25000000001</v>
      </c>
      <c r="AG6238">
        <f>IF(MIS[[#This Row],[OrderSide]]="SELL",MIS[[#This Row],[VALUE]]-MIS[[#This Row],[LIVE_VALUE]],MIS[[#This Row],[LIVE_VALUE]]-MIS[[#This Row],[VALUE]])</f>
        <v>8032.5000000003201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8" t="str">
        <f>MIS[[#This Row],[TRADING SYMBOL]]</f>
        <v>NIFTY2552225000PE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VWAP</v>
      </c>
      <c r="AL6238" t="str">
        <f>MIS[[#This Row],[Broker]]</f>
        <v>MO</v>
      </c>
      <c r="AM6238" t="str">
        <f>MIS[[#This Row],[ClientID]]</f>
        <v>OMDLAS1229</v>
      </c>
    </row>
    <row r="6239" spans="1:39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>
        <f>_xlfn.XLOOKUP(MIS[[#This Row],[TRADING SYMBOL]],[1]Sheet1!$D:$D,[1]Sheet1!$C:$C)</f>
        <v>155.05000000000001</v>
      </c>
      <c r="AE6239">
        <f>MIS[[#This Row],[OrderAverageTradedPrice]]*MIS[[#This Row],[OrderQuantity]]</f>
        <v>21840</v>
      </c>
      <c r="AF6239">
        <f>MIS[[#This Row],[LTP]]*MIS[[#This Row],[OrderQuantity]]</f>
        <v>23257.5</v>
      </c>
      <c r="AG6239">
        <f>IF(MIS[[#This Row],[OrderSide]]="SELL",MIS[[#This Row],[VALUE]]-MIS[[#This Row],[LIVE_VALUE]],MIS[[#This Row],[LIVE_VALUE]]-MIS[[#This Row],[VALUE]])</f>
        <v>1417.5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9" t="str">
        <f>MIS[[#This Row],[TRADING SYMBOL]]</f>
        <v>NIFTY2552225000PE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VWAP</v>
      </c>
      <c r="AL6239" t="str">
        <f>MIS[[#This Row],[Broker]]</f>
        <v>MO</v>
      </c>
      <c r="AM6239" t="str">
        <f>MIS[[#This Row],[ClientID]]</f>
        <v>OMDLAS1230</v>
      </c>
    </row>
    <row r="6240" spans="1:39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>
        <f>_xlfn.XLOOKUP(MIS[[#This Row],[TRADING SYMBOL]],[1]Sheet1!$D:$D,[1]Sheet1!$C:$C)</f>
        <v>155.05000000000001</v>
      </c>
      <c r="AE6240">
        <f>MIS[[#This Row],[OrderAverageTradedPrice]]*MIS[[#This Row],[OrderQuantity]]</f>
        <v>10920</v>
      </c>
      <c r="AF6240">
        <f>MIS[[#This Row],[LTP]]*MIS[[#This Row],[OrderQuantity]]</f>
        <v>11628.75</v>
      </c>
      <c r="AG6240">
        <f>IF(MIS[[#This Row],[OrderSide]]="SELL",MIS[[#This Row],[VALUE]]-MIS[[#This Row],[LIVE_VALUE]],MIS[[#This Row],[LIVE_VALUE]]-MIS[[#This Row],[VALUE]])</f>
        <v>708.75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0" t="str">
        <f>MIS[[#This Row],[TRADING SYMBOL]]</f>
        <v>NIFTY2552225000PE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VWAP</v>
      </c>
      <c r="AL6240" t="str">
        <f>MIS[[#This Row],[Broker]]</f>
        <v>MO</v>
      </c>
      <c r="AM6240" t="str">
        <f>MIS[[#This Row],[ClientID]]</f>
        <v>OMDLAS1231</v>
      </c>
    </row>
    <row r="6241" spans="1:39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>
        <f>_xlfn.XLOOKUP(MIS[[#This Row],[TRADING SYMBOL]],[1]Sheet1!$D:$D,[1]Sheet1!$C:$C)</f>
        <v>155.05000000000001</v>
      </c>
      <c r="AE6241">
        <f>MIS[[#This Row],[OrderAverageTradedPrice]]*MIS[[#This Row],[OrderQuantity]]</f>
        <v>10908.75</v>
      </c>
      <c r="AF6241">
        <f>MIS[[#This Row],[LTP]]*MIS[[#This Row],[OrderQuantity]]</f>
        <v>11628.75</v>
      </c>
      <c r="AG6241">
        <f>IF(MIS[[#This Row],[OrderSide]]="SELL",MIS[[#This Row],[VALUE]]-MIS[[#This Row],[LIVE_VALUE]],MIS[[#This Row],[LIVE_VALUE]]-MIS[[#This Row],[VALUE]])</f>
        <v>720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1" t="str">
        <f>MIS[[#This Row],[TRADING SYMBOL]]</f>
        <v>NIFTY2552225000PE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VWAP</v>
      </c>
      <c r="AL6241" t="str">
        <f>MIS[[#This Row],[Broker]]</f>
        <v>MO</v>
      </c>
      <c r="AM6241" t="str">
        <f>MIS[[#This Row],[ClientID]]</f>
        <v>OMDLAS1234</v>
      </c>
    </row>
    <row r="6242" spans="1:39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>
        <f>_xlfn.XLOOKUP(MIS[[#This Row],[TRADING SYMBOL]],[1]Sheet1!$D:$D,[1]Sheet1!$C:$C)</f>
        <v>155.05000000000001</v>
      </c>
      <c r="AE6242">
        <f>MIS[[#This Row],[OrderAverageTradedPrice]]*MIS[[#This Row],[OrderQuantity]]</f>
        <v>185219.99999999985</v>
      </c>
      <c r="AF6242">
        <f>MIS[[#This Row],[LTP]]*MIS[[#This Row],[OrderQuantity]]</f>
        <v>197688.75</v>
      </c>
      <c r="AG6242">
        <f>IF(MIS[[#This Row],[OrderSide]]="SELL",MIS[[#This Row],[VALUE]]-MIS[[#This Row],[LIVE_VALUE]],MIS[[#This Row],[LIVE_VALUE]]-MIS[[#This Row],[VALUE]])</f>
        <v>12468.750000000146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2" t="str">
        <f>MIS[[#This Row],[TRADING SYMBOL]]</f>
        <v>NIFTY2552225000PE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VWAP</v>
      </c>
      <c r="AL6242" t="str">
        <f>MIS[[#This Row],[Broker]]</f>
        <v>XTS</v>
      </c>
      <c r="AM6242" t="str">
        <f>MIS[[#This Row],[ClientID]]</f>
        <v>FIXAKE0000</v>
      </c>
    </row>
    <row r="6243" spans="1:39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>
        <f>_xlfn.XLOOKUP(MIS[[#This Row],[TRADING SYMBOL]],[1]Sheet1!$D:$D,[1]Sheet1!$C:$C)</f>
        <v>155.05000000000001</v>
      </c>
      <c r="AE6243">
        <f>MIS[[#This Row],[OrderAverageTradedPrice]]*MIS[[#This Row],[OrderQuantity]]</f>
        <v>10912.5</v>
      </c>
      <c r="AF6243">
        <f>MIS[[#This Row],[LTP]]*MIS[[#This Row],[OrderQuantity]]</f>
        <v>11628.75</v>
      </c>
      <c r="AG6243">
        <f>IF(MIS[[#This Row],[OrderSide]]="SELL",MIS[[#This Row],[VALUE]]-MIS[[#This Row],[LIVE_VALUE]],MIS[[#This Row],[LIVE_VALUE]]-MIS[[#This Row],[VALUE]])</f>
        <v>716.25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3" t="str">
        <f>MIS[[#This Row],[TRADING SYMBOL]]</f>
        <v>NIFTY2552225000PE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VWAP</v>
      </c>
      <c r="AL6243" t="str">
        <f>MIS[[#This Row],[Broker]]</f>
        <v>AR</v>
      </c>
      <c r="AM6243" t="str">
        <f>MIS[[#This Row],[ClientID]]</f>
        <v>JPF1A104</v>
      </c>
    </row>
    <row r="6244" spans="1:39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>
        <f>_xlfn.XLOOKUP(MIS[[#This Row],[TRADING SYMBOL]],[1]Sheet1!$D:$D,[1]Sheet1!$C:$C)</f>
        <v>155.05000000000001</v>
      </c>
      <c r="AE6244">
        <f>MIS[[#This Row],[OrderAverageTradedPrice]]*MIS[[#This Row],[OrderQuantity]]</f>
        <v>21825</v>
      </c>
      <c r="AF6244">
        <f>MIS[[#This Row],[LTP]]*MIS[[#This Row],[OrderQuantity]]</f>
        <v>23257.5</v>
      </c>
      <c r="AG6244">
        <f>IF(MIS[[#This Row],[OrderSide]]="SELL",MIS[[#This Row],[VALUE]]-MIS[[#This Row],[LIVE_VALUE]],MIS[[#This Row],[LIVE_VALUE]]-MIS[[#This Row],[VALUE]])</f>
        <v>1432.5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4" t="str">
        <f>MIS[[#This Row],[TRADING SYMBOL]]</f>
        <v>NIFTY2552225000PE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VWAP</v>
      </c>
      <c r="AL6244" t="str">
        <f>MIS[[#This Row],[Broker]]</f>
        <v>AR</v>
      </c>
      <c r="AM6244" t="str">
        <f>MIS[[#This Row],[ClientID]]</f>
        <v>JPF1A121</v>
      </c>
    </row>
    <row r="6245" spans="1:39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>
        <f>_xlfn.XLOOKUP(MIS[[#This Row],[TRADING SYMBOL]],[1]Sheet1!$D:$D,[1]Sheet1!$C:$C)</f>
        <v>155.05000000000001</v>
      </c>
      <c r="AE6245">
        <f>MIS[[#This Row],[OrderAverageTradedPrice]]*MIS[[#This Row],[OrderQuantity]]</f>
        <v>10912.5</v>
      </c>
      <c r="AF6245">
        <f>MIS[[#This Row],[LTP]]*MIS[[#This Row],[OrderQuantity]]</f>
        <v>11628.75</v>
      </c>
      <c r="AG6245">
        <f>IF(MIS[[#This Row],[OrderSide]]="SELL",MIS[[#This Row],[VALUE]]-MIS[[#This Row],[LIVE_VALUE]],MIS[[#This Row],[LIVE_VALUE]]-MIS[[#This Row],[VALUE]])</f>
        <v>716.25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5" t="str">
        <f>MIS[[#This Row],[TRADING SYMBOL]]</f>
        <v>NIFTY2552225000PE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VWAP</v>
      </c>
      <c r="AL6245" t="str">
        <f>MIS[[#This Row],[Broker]]</f>
        <v>AR</v>
      </c>
      <c r="AM6245" t="str">
        <f>MIS[[#This Row],[ClientID]]</f>
        <v>JPF1A122</v>
      </c>
    </row>
    <row r="6246" spans="1:39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>
        <f>_xlfn.XLOOKUP(MIS[[#This Row],[TRADING SYMBOL]],[1]Sheet1!$D:$D,[1]Sheet1!$C:$C)</f>
        <v>155.05000000000001</v>
      </c>
      <c r="AE6246">
        <f>MIS[[#This Row],[OrderAverageTradedPrice]]*MIS[[#This Row],[OrderQuantity]]</f>
        <v>21825</v>
      </c>
      <c r="AF6246">
        <f>MIS[[#This Row],[LTP]]*MIS[[#This Row],[OrderQuantity]]</f>
        <v>23257.5</v>
      </c>
      <c r="AG6246">
        <f>IF(MIS[[#This Row],[OrderSide]]="SELL",MIS[[#This Row],[VALUE]]-MIS[[#This Row],[LIVE_VALUE]],MIS[[#This Row],[LIVE_VALUE]]-MIS[[#This Row],[VALUE]])</f>
        <v>1432.5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6" t="str">
        <f>MIS[[#This Row],[TRADING SYMBOL]]</f>
        <v>NIFTY2552225000PE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VWAP</v>
      </c>
      <c r="AL6246" t="str">
        <f>MIS[[#This Row],[Broker]]</f>
        <v>AR</v>
      </c>
      <c r="AM6246" t="str">
        <f>MIS[[#This Row],[ClientID]]</f>
        <v>JPF1A184</v>
      </c>
    </row>
    <row r="6247" spans="1:39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>
        <f>_xlfn.XLOOKUP(MIS[[#This Row],[TRADING SYMBOL]],[1]Sheet1!$D:$D,[1]Sheet1!$C:$C)</f>
        <v>155.05000000000001</v>
      </c>
      <c r="AE6247">
        <f>MIS[[#This Row],[OrderAverageTradedPrice]]*MIS[[#This Row],[OrderQuantity]]</f>
        <v>43635</v>
      </c>
      <c r="AF6247">
        <f>MIS[[#This Row],[LTP]]*MIS[[#This Row],[OrderQuantity]]</f>
        <v>46515</v>
      </c>
      <c r="AG6247">
        <f>IF(MIS[[#This Row],[OrderSide]]="SELL",MIS[[#This Row],[VALUE]]-MIS[[#This Row],[LIVE_VALUE]],MIS[[#This Row],[LIVE_VALUE]]-MIS[[#This Row],[VALUE]])</f>
        <v>2880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7" t="str">
        <f>MIS[[#This Row],[TRADING SYMBOL]]</f>
        <v>NIFTY2552225000PE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VWAP</v>
      </c>
      <c r="AL6247" t="str">
        <f>MIS[[#This Row],[Broker]]</f>
        <v>AR</v>
      </c>
      <c r="AM6247" t="str">
        <f>MIS[[#This Row],[ClientID]]</f>
        <v>JPF1A187</v>
      </c>
    </row>
    <row r="6248" spans="1:39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>
        <f>_xlfn.XLOOKUP(MIS[[#This Row],[TRADING SYMBOL]],[1]Sheet1!$D:$D,[1]Sheet1!$C:$C)</f>
        <v>155.05000000000001</v>
      </c>
      <c r="AE6248">
        <f>MIS[[#This Row],[OrderAverageTradedPrice]]*MIS[[#This Row],[OrderQuantity]]</f>
        <v>21847.5</v>
      </c>
      <c r="AF6248">
        <f>MIS[[#This Row],[LTP]]*MIS[[#This Row],[OrderQuantity]]</f>
        <v>23257.5</v>
      </c>
      <c r="AG6248">
        <f>IF(MIS[[#This Row],[OrderSide]]="SELL",MIS[[#This Row],[VALUE]]-MIS[[#This Row],[LIVE_VALUE]],MIS[[#This Row],[LIVE_VALUE]]-MIS[[#This Row],[VALUE]])</f>
        <v>1410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8" t="str">
        <f>MIS[[#This Row],[TRADING SYMBOL]]</f>
        <v>NIFTY2552225000PE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VWAP</v>
      </c>
      <c r="AL6248" t="str">
        <f>MIS[[#This Row],[Broker]]</f>
        <v>AR</v>
      </c>
      <c r="AM6248" t="str">
        <f>MIS[[#This Row],[ClientID]]</f>
        <v>JPF1A200</v>
      </c>
    </row>
    <row r="6249" spans="1:39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>
        <f>_xlfn.XLOOKUP(MIS[[#This Row],[TRADING SYMBOL]],[1]Sheet1!$D:$D,[1]Sheet1!$C:$C)</f>
        <v>155.05000000000001</v>
      </c>
      <c r="AE6249">
        <f>MIS[[#This Row],[OrderAverageTradedPrice]]*MIS[[#This Row],[OrderQuantity]]</f>
        <v>10912.5</v>
      </c>
      <c r="AF6249">
        <f>MIS[[#This Row],[LTP]]*MIS[[#This Row],[OrderQuantity]]</f>
        <v>11628.75</v>
      </c>
      <c r="AG6249">
        <f>IF(MIS[[#This Row],[OrderSide]]="SELL",MIS[[#This Row],[VALUE]]-MIS[[#This Row],[LIVE_VALUE]],MIS[[#This Row],[LIVE_VALUE]]-MIS[[#This Row],[VALUE]])</f>
        <v>716.25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9" t="str">
        <f>MIS[[#This Row],[TRADING SYMBOL]]</f>
        <v>NIFTY2552225000PE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VWAP</v>
      </c>
      <c r="AL6249" t="str">
        <f>MIS[[#This Row],[Broker]]</f>
        <v>AR</v>
      </c>
      <c r="AM6249" t="str">
        <f>MIS[[#This Row],[ClientID]]</f>
        <v>JPF1A206</v>
      </c>
    </row>
    <row r="6250" spans="1:39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>
        <f>_xlfn.XLOOKUP(MIS[[#This Row],[TRADING SYMBOL]],[1]Sheet1!$D:$D,[1]Sheet1!$C:$C)</f>
        <v>4.55</v>
      </c>
      <c r="AE6250">
        <f>MIS[[#This Row],[OrderAverageTradedPrice]]*MIS[[#This Row],[OrderQuantity]]</f>
        <v>750</v>
      </c>
      <c r="AF6250">
        <f>MIS[[#This Row],[LTP]]*MIS[[#This Row],[OrderQuantity]]</f>
        <v>682.5</v>
      </c>
      <c r="AG6250">
        <f>IF(MIS[[#This Row],[OrderSide]]="SELL",MIS[[#This Row],[VALUE]]-MIS[[#This Row],[LIVE_VALUE]],MIS[[#This Row],[LIVE_VALUE]]-MIS[[#This Row],[VALUE]])</f>
        <v>67.5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0" t="str">
        <f>MIS[[#This Row],[TRADING SYMBOL]]</f>
        <v>NIFTY2552223700PE</v>
      </c>
      <c r="AJ6250" t="str">
        <f>IF(RIGHT(MIS[[#This Row],[Main/Hedge]],4)="MAIN","MAIN","HEDGE")</f>
        <v>HEDGE</v>
      </c>
      <c r="AK6250" t="str" cm="1">
        <f t="array" ref="AK6250">_xlfn._xlws.FILTER(Table4[Column1],ISNUMBER(SEARCH(Table4[Column1],MIS[[#This Row],[OrderUniqueIdentifier]])),"")</f>
        <v>VWAP</v>
      </c>
      <c r="AL6250" t="str">
        <f>MIS[[#This Row],[Broker]]</f>
        <v>AR</v>
      </c>
      <c r="AM6250" t="str">
        <f>MIS[[#This Row],[ClientID]]</f>
        <v>JPF1A207</v>
      </c>
    </row>
    <row r="6251" spans="1:39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>
        <f>_xlfn.XLOOKUP(MIS[[#This Row],[TRADING SYMBOL]],[1]Sheet1!$D:$D,[1]Sheet1!$C:$C)</f>
        <v>155.05000000000001</v>
      </c>
      <c r="AE6251">
        <f>MIS[[#This Row],[OrderAverageTradedPrice]]*MIS[[#This Row],[OrderQuantity]]</f>
        <v>10923.75</v>
      </c>
      <c r="AF6251">
        <f>MIS[[#This Row],[LTP]]*MIS[[#This Row],[OrderQuantity]]</f>
        <v>11628.75</v>
      </c>
      <c r="AG6251">
        <f>IF(MIS[[#This Row],[OrderSide]]="SELL",MIS[[#This Row],[VALUE]]-MIS[[#This Row],[LIVE_VALUE]],MIS[[#This Row],[LIVE_VALUE]]-MIS[[#This Row],[VALUE]])</f>
        <v>705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1" t="str">
        <f>MIS[[#This Row],[TRADING SYMBOL]]</f>
        <v>NIFTY2552225000PE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VWAP</v>
      </c>
      <c r="AL6251" t="str">
        <f>MIS[[#This Row],[Broker]]</f>
        <v>AR</v>
      </c>
      <c r="AM6251" t="str">
        <f>MIS[[#This Row],[ClientID]]</f>
        <v>JPF1A208</v>
      </c>
    </row>
    <row r="6252" spans="1:39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>
        <f>_xlfn.XLOOKUP(MIS[[#This Row],[TRADING SYMBOL]],[1]Sheet1!$D:$D,[1]Sheet1!$C:$C)</f>
        <v>155.05000000000001</v>
      </c>
      <c r="AE6252">
        <f>MIS[[#This Row],[OrderAverageTradedPrice]]*MIS[[#This Row],[OrderQuantity]]</f>
        <v>21870</v>
      </c>
      <c r="AF6252">
        <f>MIS[[#This Row],[LTP]]*MIS[[#This Row],[OrderQuantity]]</f>
        <v>23257.5</v>
      </c>
      <c r="AG6252">
        <f>IF(MIS[[#This Row],[OrderSide]]="SELL",MIS[[#This Row],[VALUE]]-MIS[[#This Row],[LIVE_VALUE]],MIS[[#This Row],[LIVE_VALUE]]-MIS[[#This Row],[VALUE]])</f>
        <v>1387.5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2" t="str">
        <f>MIS[[#This Row],[TRADING SYMBOL]]</f>
        <v>NIFTY2552225000PE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VWAP</v>
      </c>
      <c r="AL6252" t="str">
        <f>MIS[[#This Row],[Broker]]</f>
        <v>AR</v>
      </c>
      <c r="AM6252" t="str">
        <f>MIS[[#This Row],[ClientID]]</f>
        <v>JPF1A222</v>
      </c>
    </row>
    <row r="6253" spans="1:39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>
        <f>_xlfn.XLOOKUP(MIS[[#This Row],[TRADING SYMBOL]],[1]Sheet1!$D:$D,[1]Sheet1!$C:$C)</f>
        <v>155.05000000000001</v>
      </c>
      <c r="AE6253">
        <f>MIS[[#This Row],[OrderAverageTradedPrice]]*MIS[[#This Row],[OrderQuantity]]</f>
        <v>43710</v>
      </c>
      <c r="AF6253">
        <f>MIS[[#This Row],[LTP]]*MIS[[#This Row],[OrderQuantity]]</f>
        <v>46515</v>
      </c>
      <c r="AG6253">
        <f>IF(MIS[[#This Row],[OrderSide]]="SELL",MIS[[#This Row],[VALUE]]-MIS[[#This Row],[LIVE_VALUE]],MIS[[#This Row],[LIVE_VALUE]]-MIS[[#This Row],[VALUE]])</f>
        <v>2805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3" t="str">
        <f>MIS[[#This Row],[TRADING SYMBOL]]</f>
        <v>NIFTY2552225000PE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VWAP</v>
      </c>
      <c r="AL6253" t="str">
        <f>MIS[[#This Row],[Broker]]</f>
        <v>AR</v>
      </c>
      <c r="AM6253" t="str">
        <f>MIS[[#This Row],[ClientID]]</f>
        <v>JPF1A229</v>
      </c>
    </row>
    <row r="6254" spans="1:39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>
        <f>_xlfn.XLOOKUP(MIS[[#This Row],[TRADING SYMBOL]],[1]Sheet1!$D:$D,[1]Sheet1!$C:$C)</f>
        <v>155.05000000000001</v>
      </c>
      <c r="AE6254">
        <f>MIS[[#This Row],[OrderAverageTradedPrice]]*MIS[[#This Row],[OrderQuantity]]</f>
        <v>21870</v>
      </c>
      <c r="AF6254">
        <f>MIS[[#This Row],[LTP]]*MIS[[#This Row],[OrderQuantity]]</f>
        <v>23257.5</v>
      </c>
      <c r="AG6254">
        <f>IF(MIS[[#This Row],[OrderSide]]="SELL",MIS[[#This Row],[VALUE]]-MIS[[#This Row],[LIVE_VALUE]],MIS[[#This Row],[LIVE_VALUE]]-MIS[[#This Row],[VALUE]])</f>
        <v>1387.5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4" t="str">
        <f>MIS[[#This Row],[TRADING SYMBOL]]</f>
        <v>NIFTY2552225000PE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VWAP</v>
      </c>
      <c r="AL6254" t="str">
        <f>MIS[[#This Row],[Broker]]</f>
        <v>AR</v>
      </c>
      <c r="AM6254" t="str">
        <f>MIS[[#This Row],[ClientID]]</f>
        <v>JPF1D107</v>
      </c>
    </row>
    <row r="6255" spans="1:39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>
        <f>_xlfn.XLOOKUP(MIS[[#This Row],[TRADING SYMBOL]],[1]Sheet1!$D:$D,[1]Sheet1!$C:$C)</f>
        <v>155.05000000000001</v>
      </c>
      <c r="AE6255">
        <f>MIS[[#This Row],[OrderAverageTradedPrice]]*MIS[[#This Row],[OrderQuantity]]</f>
        <v>21858.75</v>
      </c>
      <c r="AF6255">
        <f>MIS[[#This Row],[LTP]]*MIS[[#This Row],[OrderQuantity]]</f>
        <v>23257.5</v>
      </c>
      <c r="AG6255">
        <f>IF(MIS[[#This Row],[OrderSide]]="SELL",MIS[[#This Row],[VALUE]]-MIS[[#This Row],[LIVE_VALUE]],MIS[[#This Row],[LIVE_VALUE]]-MIS[[#This Row],[VALUE]])</f>
        <v>1398.75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5" t="str">
        <f>MIS[[#This Row],[TRADING SYMBOL]]</f>
        <v>NIFTY2552225000PE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VWAP</v>
      </c>
      <c r="AL6255" t="str">
        <f>MIS[[#This Row],[Broker]]</f>
        <v>AR</v>
      </c>
      <c r="AM6255" t="str">
        <f>MIS[[#This Row],[ClientID]]</f>
        <v>JPF1G159</v>
      </c>
    </row>
    <row r="6256" spans="1:39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>
        <f>_xlfn.XLOOKUP(MIS[[#This Row],[TRADING SYMBOL]],[1]Sheet1!$D:$D,[1]Sheet1!$C:$C)</f>
        <v>155.05000000000001</v>
      </c>
      <c r="AE6256">
        <f>MIS[[#This Row],[OrderAverageTradedPrice]]*MIS[[#This Row],[OrderQuantity]]</f>
        <v>10935</v>
      </c>
      <c r="AF6256">
        <f>MIS[[#This Row],[LTP]]*MIS[[#This Row],[OrderQuantity]]</f>
        <v>11628.75</v>
      </c>
      <c r="AG6256">
        <f>IF(MIS[[#This Row],[OrderSide]]="SELL",MIS[[#This Row],[VALUE]]-MIS[[#This Row],[LIVE_VALUE]],MIS[[#This Row],[LIVE_VALUE]]-MIS[[#This Row],[VALUE]])</f>
        <v>693.75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6" t="str">
        <f>MIS[[#This Row],[TRADING SYMBOL]]</f>
        <v>NIFTY2552225000PE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VWAP</v>
      </c>
      <c r="AL6256" t="str">
        <f>MIS[[#This Row],[Broker]]</f>
        <v>AR</v>
      </c>
      <c r="AM6256" t="str">
        <f>MIS[[#This Row],[ClientID]]</f>
        <v>JPF1J101</v>
      </c>
    </row>
    <row r="6257" spans="1:39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>
        <f>_xlfn.XLOOKUP(MIS[[#This Row],[TRADING SYMBOL]],[1]Sheet1!$D:$D,[1]Sheet1!$C:$C)</f>
        <v>155.05000000000001</v>
      </c>
      <c r="AE6257">
        <f>MIS[[#This Row],[OrderAverageTradedPrice]]*MIS[[#This Row],[OrderQuantity]]</f>
        <v>21862.5</v>
      </c>
      <c r="AF6257">
        <f>MIS[[#This Row],[LTP]]*MIS[[#This Row],[OrderQuantity]]</f>
        <v>23257.5</v>
      </c>
      <c r="AG6257">
        <f>IF(MIS[[#This Row],[OrderSide]]="SELL",MIS[[#This Row],[VALUE]]-MIS[[#This Row],[LIVE_VALUE]],MIS[[#This Row],[LIVE_VALUE]]-MIS[[#This Row],[VALUE]])</f>
        <v>1395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7" t="str">
        <f>MIS[[#This Row],[TRADING SYMBOL]]</f>
        <v>NIFTY2552225000PE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VWAP</v>
      </c>
      <c r="AL6257" t="str">
        <f>MIS[[#This Row],[Broker]]</f>
        <v>AR</v>
      </c>
      <c r="AM6257" t="str">
        <f>MIS[[#This Row],[ClientID]]</f>
        <v>JPF1M118</v>
      </c>
    </row>
    <row r="6258" spans="1:39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>
        <f>_xlfn.XLOOKUP(MIS[[#This Row],[TRADING SYMBOL]],[1]Sheet1!$D:$D,[1]Sheet1!$C:$C)</f>
        <v>155.05000000000001</v>
      </c>
      <c r="AE6258">
        <f>MIS[[#This Row],[OrderAverageTradedPrice]]*MIS[[#This Row],[OrderQuantity]]</f>
        <v>21862.5</v>
      </c>
      <c r="AF6258">
        <f>MIS[[#This Row],[LTP]]*MIS[[#This Row],[OrderQuantity]]</f>
        <v>23257.5</v>
      </c>
      <c r="AG6258">
        <f>IF(MIS[[#This Row],[OrderSide]]="SELL",MIS[[#This Row],[VALUE]]-MIS[[#This Row],[LIVE_VALUE]],MIS[[#This Row],[LIVE_VALUE]]-MIS[[#This Row],[VALUE]])</f>
        <v>1395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8" t="str">
        <f>MIS[[#This Row],[TRADING SYMBOL]]</f>
        <v>NIFTY2552225000PE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VWAP</v>
      </c>
      <c r="AL6258" t="str">
        <f>MIS[[#This Row],[Broker]]</f>
        <v>AR</v>
      </c>
      <c r="AM6258" t="str">
        <f>MIS[[#This Row],[ClientID]]</f>
        <v>JPF1M174</v>
      </c>
    </row>
    <row r="6259" spans="1:39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>
        <f>_xlfn.XLOOKUP(MIS[[#This Row],[TRADING SYMBOL]],[1]Sheet1!$D:$D,[1]Sheet1!$C:$C)</f>
        <v>155.05000000000001</v>
      </c>
      <c r="AE6259">
        <f>MIS[[#This Row],[OrderAverageTradedPrice]]*MIS[[#This Row],[OrderQuantity]]</f>
        <v>65475</v>
      </c>
      <c r="AF6259">
        <f>MIS[[#This Row],[LTP]]*MIS[[#This Row],[OrderQuantity]]</f>
        <v>69772.5</v>
      </c>
      <c r="AG6259">
        <f>IF(MIS[[#This Row],[OrderSide]]="SELL",MIS[[#This Row],[VALUE]]-MIS[[#This Row],[LIVE_VALUE]],MIS[[#This Row],[LIVE_VALUE]]-MIS[[#This Row],[VALUE]])</f>
        <v>4297.5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9" t="str">
        <f>MIS[[#This Row],[TRADING SYMBOL]]</f>
        <v>NIFTY2552225000PE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VWAP</v>
      </c>
      <c r="AL6259" t="str">
        <f>MIS[[#This Row],[Broker]]</f>
        <v>AR</v>
      </c>
      <c r="AM6259" t="str">
        <f>MIS[[#This Row],[ClientID]]</f>
        <v>JPF1N112</v>
      </c>
    </row>
    <row r="6260" spans="1:39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>
        <f>_xlfn.XLOOKUP(MIS[[#This Row],[TRADING SYMBOL]],[1]Sheet1!$D:$D,[1]Sheet1!$C:$C)</f>
        <v>155.05000000000001</v>
      </c>
      <c r="AE6260">
        <f>MIS[[#This Row],[OrderAverageTradedPrice]]*MIS[[#This Row],[OrderQuantity]]</f>
        <v>10908.75</v>
      </c>
      <c r="AF6260">
        <f>MIS[[#This Row],[LTP]]*MIS[[#This Row],[OrderQuantity]]</f>
        <v>11628.75</v>
      </c>
      <c r="AG6260">
        <f>IF(MIS[[#This Row],[OrderSide]]="SELL",MIS[[#This Row],[VALUE]]-MIS[[#This Row],[LIVE_VALUE]],MIS[[#This Row],[LIVE_VALUE]]-MIS[[#This Row],[VALUE]])</f>
        <v>720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0" t="str">
        <f>MIS[[#This Row],[TRADING SYMBOL]]</f>
        <v>NIFTY2552225000PE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VWAP</v>
      </c>
      <c r="AL6260" t="str">
        <f>MIS[[#This Row],[Broker]]</f>
        <v>AR</v>
      </c>
      <c r="AM6260" t="str">
        <f>MIS[[#This Row],[ClientID]]</f>
        <v>JPF1N167</v>
      </c>
    </row>
    <row r="6261" spans="1:39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>
        <f>_xlfn.XLOOKUP(MIS[[#This Row],[TRADING SYMBOL]],[1]Sheet1!$D:$D,[1]Sheet1!$C:$C)</f>
        <v>155.05000000000001</v>
      </c>
      <c r="AE6261">
        <f>MIS[[#This Row],[OrderAverageTradedPrice]]*MIS[[#This Row],[OrderQuantity]]</f>
        <v>174723.75</v>
      </c>
      <c r="AF6261">
        <f>MIS[[#This Row],[LTP]]*MIS[[#This Row],[OrderQuantity]]</f>
        <v>186060</v>
      </c>
      <c r="AG6261">
        <f>IF(MIS[[#This Row],[OrderSide]]="SELL",MIS[[#This Row],[VALUE]]-MIS[[#This Row],[LIVE_VALUE]],MIS[[#This Row],[LIVE_VALUE]]-MIS[[#This Row],[VALUE]])</f>
        <v>11336.25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1" t="str">
        <f>MIS[[#This Row],[TRADING SYMBOL]]</f>
        <v>NIFTY2552225000PE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VWAP</v>
      </c>
      <c r="AL6261" t="str">
        <f>MIS[[#This Row],[Broker]]</f>
        <v>AR</v>
      </c>
      <c r="AM6261" t="str">
        <f>MIS[[#This Row],[ClientID]]</f>
        <v>JPF1N172</v>
      </c>
    </row>
    <row r="6262" spans="1:39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>
        <f>_xlfn.XLOOKUP(MIS[[#This Row],[TRADING SYMBOL]],[1]Sheet1!$D:$D,[1]Sheet1!$C:$C)</f>
        <v>155.05000000000001</v>
      </c>
      <c r="AE6262">
        <f>MIS[[#This Row],[OrderAverageTradedPrice]]*MIS[[#This Row],[OrderQuantity]]</f>
        <v>10935</v>
      </c>
      <c r="AF6262">
        <f>MIS[[#This Row],[LTP]]*MIS[[#This Row],[OrderQuantity]]</f>
        <v>11628.75</v>
      </c>
      <c r="AG6262">
        <f>IF(MIS[[#This Row],[OrderSide]]="SELL",MIS[[#This Row],[VALUE]]-MIS[[#This Row],[LIVE_VALUE]],MIS[[#This Row],[LIVE_VALUE]]-MIS[[#This Row],[VALUE]])</f>
        <v>693.75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2" t="str">
        <f>MIS[[#This Row],[TRADING SYMBOL]]</f>
        <v>NIFTY2552225000PE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VWAP</v>
      </c>
      <c r="AL6262" t="str">
        <f>MIS[[#This Row],[Broker]]</f>
        <v>AR</v>
      </c>
      <c r="AM6262" t="str">
        <f>MIS[[#This Row],[ClientID]]</f>
        <v>JPF1P112</v>
      </c>
    </row>
    <row r="6263" spans="1:39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>
        <f>_xlfn.XLOOKUP(MIS[[#This Row],[TRADING SYMBOL]],[1]Sheet1!$D:$D,[1]Sheet1!$C:$C)</f>
        <v>155.05000000000001</v>
      </c>
      <c r="AE6263">
        <f>MIS[[#This Row],[OrderAverageTradedPrice]]*MIS[[#This Row],[OrderQuantity]]</f>
        <v>65493.749999999702</v>
      </c>
      <c r="AF6263">
        <f>MIS[[#This Row],[LTP]]*MIS[[#This Row],[OrderQuantity]]</f>
        <v>69772.5</v>
      </c>
      <c r="AG6263">
        <f>IF(MIS[[#This Row],[OrderSide]]="SELL",MIS[[#This Row],[VALUE]]-MIS[[#This Row],[LIVE_VALUE]],MIS[[#This Row],[LIVE_VALUE]]-MIS[[#This Row],[VALUE]])</f>
        <v>4278.7500000002983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3" t="str">
        <f>MIS[[#This Row],[TRADING SYMBOL]]</f>
        <v>NIFTY2552225000PE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VWAP</v>
      </c>
      <c r="AL6263" t="str">
        <f>MIS[[#This Row],[Broker]]</f>
        <v>AR</v>
      </c>
      <c r="AM6263" t="str">
        <f>MIS[[#This Row],[ClientID]]</f>
        <v>JPF1P164</v>
      </c>
    </row>
    <row r="6264" spans="1:39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>
        <f>_xlfn.XLOOKUP(MIS[[#This Row],[TRADING SYMBOL]],[1]Sheet1!$D:$D,[1]Sheet1!$C:$C)</f>
        <v>155.05000000000001</v>
      </c>
      <c r="AE6264">
        <f>MIS[[#This Row],[OrderAverageTradedPrice]]*MIS[[#This Row],[OrderQuantity]]</f>
        <v>21862.5</v>
      </c>
      <c r="AF6264">
        <f>MIS[[#This Row],[LTP]]*MIS[[#This Row],[OrderQuantity]]</f>
        <v>23257.5</v>
      </c>
      <c r="AG6264">
        <f>IF(MIS[[#This Row],[OrderSide]]="SELL",MIS[[#This Row],[VALUE]]-MIS[[#This Row],[LIVE_VALUE]],MIS[[#This Row],[LIVE_VALUE]]-MIS[[#This Row],[VALUE]])</f>
        <v>1395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4" t="str">
        <f>MIS[[#This Row],[TRADING SYMBOL]]</f>
        <v>NIFTY2552225000PE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VWAP</v>
      </c>
      <c r="AL6264" t="str">
        <f>MIS[[#This Row],[Broker]]</f>
        <v>AR</v>
      </c>
      <c r="AM6264" t="str">
        <f>MIS[[#This Row],[ClientID]]</f>
        <v>JPF1P170</v>
      </c>
    </row>
    <row r="6265" spans="1:39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>
        <f>_xlfn.XLOOKUP(MIS[[#This Row],[TRADING SYMBOL]],[1]Sheet1!$D:$D,[1]Sheet1!$C:$C)</f>
        <v>155.05000000000001</v>
      </c>
      <c r="AE6265">
        <f>MIS[[#This Row],[OrderAverageTradedPrice]]*MIS[[#This Row],[OrderQuantity]]</f>
        <v>43657.5</v>
      </c>
      <c r="AF6265">
        <f>MIS[[#This Row],[LTP]]*MIS[[#This Row],[OrderQuantity]]</f>
        <v>46515</v>
      </c>
      <c r="AG6265">
        <f>IF(MIS[[#This Row],[OrderSide]]="SELL",MIS[[#This Row],[VALUE]]-MIS[[#This Row],[LIVE_VALUE]],MIS[[#This Row],[LIVE_VALUE]]-MIS[[#This Row],[VALUE]])</f>
        <v>2857.5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5" t="str">
        <f>MIS[[#This Row],[TRADING SYMBOL]]</f>
        <v>NIFTY2552225000PE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VWAP</v>
      </c>
      <c r="AL6265" t="str">
        <f>MIS[[#This Row],[Broker]]</f>
        <v>AR</v>
      </c>
      <c r="AM6265" t="str">
        <f>MIS[[#This Row],[ClientID]]</f>
        <v>JPF1R123</v>
      </c>
    </row>
    <row r="6266" spans="1:39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>
        <f>_xlfn.XLOOKUP(MIS[[#This Row],[TRADING SYMBOL]],[1]Sheet1!$D:$D,[1]Sheet1!$C:$C)</f>
        <v>155.05000000000001</v>
      </c>
      <c r="AE6266">
        <f>MIS[[#This Row],[OrderAverageTradedPrice]]*MIS[[#This Row],[OrderQuantity]]</f>
        <v>10935</v>
      </c>
      <c r="AF6266">
        <f>MIS[[#This Row],[LTP]]*MIS[[#This Row],[OrderQuantity]]</f>
        <v>11628.75</v>
      </c>
      <c r="AG6266">
        <f>IF(MIS[[#This Row],[OrderSide]]="SELL",MIS[[#This Row],[VALUE]]-MIS[[#This Row],[LIVE_VALUE]],MIS[[#This Row],[LIVE_VALUE]]-MIS[[#This Row],[VALUE]])</f>
        <v>693.75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6" t="str">
        <f>MIS[[#This Row],[TRADING SYMBOL]]</f>
        <v>NIFTY2552225000PE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VWAP</v>
      </c>
      <c r="AL6266" t="str">
        <f>MIS[[#This Row],[Broker]]</f>
        <v>AR</v>
      </c>
      <c r="AM6266" t="str">
        <f>MIS[[#This Row],[ClientID]]</f>
        <v>JPF1R134</v>
      </c>
    </row>
    <row r="6267" spans="1:39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>
        <f>_xlfn.XLOOKUP(MIS[[#This Row],[TRADING SYMBOL]],[1]Sheet1!$D:$D,[1]Sheet1!$C:$C)</f>
        <v>155.05000000000001</v>
      </c>
      <c r="AE6267">
        <f>MIS[[#This Row],[OrderAverageTradedPrice]]*MIS[[#This Row],[OrderQuantity]]</f>
        <v>32805</v>
      </c>
      <c r="AF6267">
        <f>MIS[[#This Row],[LTP]]*MIS[[#This Row],[OrderQuantity]]</f>
        <v>34886.25</v>
      </c>
      <c r="AG6267">
        <f>IF(MIS[[#This Row],[OrderSide]]="SELL",MIS[[#This Row],[VALUE]]-MIS[[#This Row],[LIVE_VALUE]],MIS[[#This Row],[LIVE_VALUE]]-MIS[[#This Row],[VALUE]])</f>
        <v>2081.25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7" t="str">
        <f>MIS[[#This Row],[TRADING SYMBOL]]</f>
        <v>NIFTY2552225000PE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VWAP</v>
      </c>
      <c r="AL6267" t="str">
        <f>MIS[[#This Row],[Broker]]</f>
        <v>AR</v>
      </c>
      <c r="AM6267" t="str">
        <f>MIS[[#This Row],[ClientID]]</f>
        <v>JPF1R193</v>
      </c>
    </row>
    <row r="6268" spans="1:39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>
        <f>_xlfn.XLOOKUP(MIS[[#This Row],[TRADING SYMBOL]],[1]Sheet1!$D:$D,[1]Sheet1!$C:$C)</f>
        <v>155.05000000000001</v>
      </c>
      <c r="AE6268">
        <f>MIS[[#This Row],[OrderAverageTradedPrice]]*MIS[[#This Row],[OrderQuantity]]</f>
        <v>10916.25</v>
      </c>
      <c r="AF6268">
        <f>MIS[[#This Row],[LTP]]*MIS[[#This Row],[OrderQuantity]]</f>
        <v>11628.75</v>
      </c>
      <c r="AG6268">
        <f>IF(MIS[[#This Row],[OrderSide]]="SELL",MIS[[#This Row],[VALUE]]-MIS[[#This Row],[LIVE_VALUE]],MIS[[#This Row],[LIVE_VALUE]]-MIS[[#This Row],[VALUE]])</f>
        <v>712.5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8" t="str">
        <f>MIS[[#This Row],[TRADING SYMBOL]]</f>
        <v>NIFTY2552225000PE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VWAP</v>
      </c>
      <c r="AL6268" t="str">
        <f>MIS[[#This Row],[Broker]]</f>
        <v>AR</v>
      </c>
      <c r="AM6268" t="str">
        <f>MIS[[#This Row],[ClientID]]</f>
        <v>JPF1R194</v>
      </c>
    </row>
    <row r="6269" spans="1:39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>
        <f>_xlfn.XLOOKUP(MIS[[#This Row],[TRADING SYMBOL]],[1]Sheet1!$D:$D,[1]Sheet1!$C:$C)</f>
        <v>155.05000000000001</v>
      </c>
      <c r="AE6269">
        <f>MIS[[#This Row],[OrderAverageTradedPrice]]*MIS[[#This Row],[OrderQuantity]]</f>
        <v>10927.5</v>
      </c>
      <c r="AF6269">
        <f>MIS[[#This Row],[LTP]]*MIS[[#This Row],[OrderQuantity]]</f>
        <v>11628.75</v>
      </c>
      <c r="AG6269">
        <f>IF(MIS[[#This Row],[OrderSide]]="SELL",MIS[[#This Row],[VALUE]]-MIS[[#This Row],[LIVE_VALUE]],MIS[[#This Row],[LIVE_VALUE]]-MIS[[#This Row],[VALUE]])</f>
        <v>701.25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9" t="str">
        <f>MIS[[#This Row],[TRADING SYMBOL]]</f>
        <v>NIFTY2552225000PE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VWAP</v>
      </c>
      <c r="AL6269" t="str">
        <f>MIS[[#This Row],[Broker]]</f>
        <v>AR</v>
      </c>
      <c r="AM6269" t="str">
        <f>MIS[[#This Row],[ClientID]]</f>
        <v>JPF1R203</v>
      </c>
    </row>
    <row r="6270" spans="1:39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>
        <f>_xlfn.XLOOKUP(MIS[[#This Row],[TRADING SYMBOL]],[1]Sheet1!$D:$D,[1]Sheet1!$C:$C)</f>
        <v>155.05000000000001</v>
      </c>
      <c r="AE6270">
        <f>MIS[[#This Row],[OrderAverageTradedPrice]]*MIS[[#This Row],[OrderQuantity]]</f>
        <v>21825</v>
      </c>
      <c r="AF6270">
        <f>MIS[[#This Row],[LTP]]*MIS[[#This Row],[OrderQuantity]]</f>
        <v>23257.5</v>
      </c>
      <c r="AG6270">
        <f>IF(MIS[[#This Row],[OrderSide]]="SELL",MIS[[#This Row],[VALUE]]-MIS[[#This Row],[LIVE_VALUE]],MIS[[#This Row],[LIVE_VALUE]]-MIS[[#This Row],[VALUE]])</f>
        <v>1432.5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0" t="str">
        <f>MIS[[#This Row],[TRADING SYMBOL]]</f>
        <v>NIFTY2552225000PE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VWAP</v>
      </c>
      <c r="AL6270" t="str">
        <f>MIS[[#This Row],[Broker]]</f>
        <v>AR</v>
      </c>
      <c r="AM6270" t="str">
        <f>MIS[[#This Row],[ClientID]]</f>
        <v>JPF1S138</v>
      </c>
    </row>
    <row r="6271" spans="1:39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>
        <f>_xlfn.XLOOKUP(MIS[[#This Row],[TRADING SYMBOL]],[1]Sheet1!$D:$D,[1]Sheet1!$C:$C)</f>
        <v>155.05000000000001</v>
      </c>
      <c r="AE6271">
        <f>MIS[[#This Row],[OrderAverageTradedPrice]]*MIS[[#This Row],[OrderQuantity]]</f>
        <v>10912.5</v>
      </c>
      <c r="AF6271">
        <f>MIS[[#This Row],[LTP]]*MIS[[#This Row],[OrderQuantity]]</f>
        <v>11628.75</v>
      </c>
      <c r="AG6271">
        <f>IF(MIS[[#This Row],[OrderSide]]="SELL",MIS[[#This Row],[VALUE]]-MIS[[#This Row],[LIVE_VALUE]],MIS[[#This Row],[LIVE_VALUE]]-MIS[[#This Row],[VALUE]])</f>
        <v>716.25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1" t="str">
        <f>MIS[[#This Row],[TRADING SYMBOL]]</f>
        <v>NIFTY2552225000PE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VWAP</v>
      </c>
      <c r="AL6271" t="str">
        <f>MIS[[#This Row],[Broker]]</f>
        <v>AR</v>
      </c>
      <c r="AM6271" t="str">
        <f>MIS[[#This Row],[ClientID]]</f>
        <v>JPF1S210</v>
      </c>
    </row>
    <row r="6272" spans="1:39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>
        <f>_xlfn.XLOOKUP(MIS[[#This Row],[TRADING SYMBOL]],[1]Sheet1!$D:$D,[1]Sheet1!$C:$C)</f>
        <v>155.05000000000001</v>
      </c>
      <c r="AE6272">
        <f>MIS[[#This Row],[OrderAverageTradedPrice]]*MIS[[#This Row],[OrderQuantity]]</f>
        <v>10908.75</v>
      </c>
      <c r="AF6272">
        <f>MIS[[#This Row],[LTP]]*MIS[[#This Row],[OrderQuantity]]</f>
        <v>11628.75</v>
      </c>
      <c r="AG6272">
        <f>IF(MIS[[#This Row],[OrderSide]]="SELL",MIS[[#This Row],[VALUE]]-MIS[[#This Row],[LIVE_VALUE]],MIS[[#This Row],[LIVE_VALUE]]-MIS[[#This Row],[VALUE]])</f>
        <v>720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2" t="str">
        <f>MIS[[#This Row],[TRADING SYMBOL]]</f>
        <v>NIFTY2552225000PE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VWAP</v>
      </c>
      <c r="AL6272" t="str">
        <f>MIS[[#This Row],[Broker]]</f>
        <v>AR</v>
      </c>
      <c r="AM6272" t="str">
        <f>MIS[[#This Row],[ClientID]]</f>
        <v>JPF1S213</v>
      </c>
    </row>
    <row r="6273" spans="1:39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>
        <f>_xlfn.XLOOKUP(MIS[[#This Row],[TRADING SYMBOL]],[1]Sheet1!$D:$D,[1]Sheet1!$C:$C)</f>
        <v>155.05000000000001</v>
      </c>
      <c r="AE6273">
        <f>MIS[[#This Row],[OrderAverageTradedPrice]]*MIS[[#This Row],[OrderQuantity]]</f>
        <v>21825</v>
      </c>
      <c r="AF6273">
        <f>MIS[[#This Row],[LTP]]*MIS[[#This Row],[OrderQuantity]]</f>
        <v>23257.5</v>
      </c>
      <c r="AG6273">
        <f>IF(MIS[[#This Row],[OrderSide]]="SELL",MIS[[#This Row],[VALUE]]-MIS[[#This Row],[LIVE_VALUE]],MIS[[#This Row],[LIVE_VALUE]]-MIS[[#This Row],[VALUE]])</f>
        <v>1432.5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3" t="str">
        <f>MIS[[#This Row],[TRADING SYMBOL]]</f>
        <v>NIFTY2552225000PE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VWAP</v>
      </c>
      <c r="AL6273" t="str">
        <f>MIS[[#This Row],[Broker]]</f>
        <v>AR</v>
      </c>
      <c r="AM6273" t="str">
        <f>MIS[[#This Row],[ClientID]]</f>
        <v>JPF1S218</v>
      </c>
    </row>
    <row r="6274" spans="1:39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>
        <f>_xlfn.XLOOKUP(MIS[[#This Row],[TRADING SYMBOL]],[1]Sheet1!$D:$D,[1]Sheet1!$C:$C)</f>
        <v>155.05000000000001</v>
      </c>
      <c r="AE6274">
        <f>MIS[[#This Row],[OrderAverageTradedPrice]]*MIS[[#This Row],[OrderQuantity]]</f>
        <v>21855</v>
      </c>
      <c r="AF6274">
        <f>MIS[[#This Row],[LTP]]*MIS[[#This Row],[OrderQuantity]]</f>
        <v>23257.5</v>
      </c>
      <c r="AG6274">
        <f>IF(MIS[[#This Row],[OrderSide]]="SELL",MIS[[#This Row],[VALUE]]-MIS[[#This Row],[LIVE_VALUE]],MIS[[#This Row],[LIVE_VALUE]]-MIS[[#This Row],[VALUE]])</f>
        <v>1402.5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4" t="str">
        <f>MIS[[#This Row],[TRADING SYMBOL]]</f>
        <v>NIFTY2552225000PE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VWAP</v>
      </c>
      <c r="AL6274" t="str">
        <f>MIS[[#This Row],[Broker]]</f>
        <v>AR</v>
      </c>
      <c r="AM6274" t="str">
        <f>MIS[[#This Row],[ClientID]]</f>
        <v>JPF1S222</v>
      </c>
    </row>
    <row r="6275" spans="1:39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>
        <f>_xlfn.XLOOKUP(MIS[[#This Row],[TRADING SYMBOL]],[1]Sheet1!$D:$D,[1]Sheet1!$C:$C)</f>
        <v>155.05000000000001</v>
      </c>
      <c r="AE6275">
        <f>MIS[[#This Row],[OrderAverageTradedPrice]]*MIS[[#This Row],[OrderQuantity]]</f>
        <v>10908.75</v>
      </c>
      <c r="AF6275">
        <f>MIS[[#This Row],[LTP]]*MIS[[#This Row],[OrderQuantity]]</f>
        <v>11628.75</v>
      </c>
      <c r="AG6275">
        <f>IF(MIS[[#This Row],[OrderSide]]="SELL",MIS[[#This Row],[VALUE]]-MIS[[#This Row],[LIVE_VALUE]],MIS[[#This Row],[LIVE_VALUE]]-MIS[[#This Row],[VALUE]])</f>
        <v>720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5" t="str">
        <f>MIS[[#This Row],[TRADING SYMBOL]]</f>
        <v>NIFTY2552225000PE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VWAP</v>
      </c>
      <c r="AL6275" t="str">
        <f>MIS[[#This Row],[Broker]]</f>
        <v>AR</v>
      </c>
      <c r="AM6275" t="str">
        <f>MIS[[#This Row],[ClientID]]</f>
        <v>JPF1T101</v>
      </c>
    </row>
    <row r="6276" spans="1:39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>
        <f>_xlfn.XLOOKUP(MIS[[#This Row],[TRADING SYMBOL]],[1]Sheet1!$D:$D,[1]Sheet1!$C:$C)</f>
        <v>155.05000000000001</v>
      </c>
      <c r="AE6276">
        <f>MIS[[#This Row],[OrderAverageTradedPrice]]*MIS[[#This Row],[OrderQuantity]]</f>
        <v>21858.75</v>
      </c>
      <c r="AF6276">
        <f>MIS[[#This Row],[LTP]]*MIS[[#This Row],[OrderQuantity]]</f>
        <v>23257.5</v>
      </c>
      <c r="AG6276">
        <f>IF(MIS[[#This Row],[OrderSide]]="SELL",MIS[[#This Row],[VALUE]]-MIS[[#This Row],[LIVE_VALUE]],MIS[[#This Row],[LIVE_VALUE]]-MIS[[#This Row],[VALUE]])</f>
        <v>1398.75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6" t="str">
        <f>MIS[[#This Row],[TRADING SYMBOL]]</f>
        <v>NIFTY2552225000PE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VWAP</v>
      </c>
      <c r="AL6276" t="str">
        <f>MIS[[#This Row],[Broker]]</f>
        <v>AR</v>
      </c>
      <c r="AM6276" t="str">
        <f>MIS[[#This Row],[ClientID]]</f>
        <v>JPF1V101</v>
      </c>
    </row>
    <row r="6277" spans="1:39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>
        <f>_xlfn.XLOOKUP(MIS[[#This Row],[TRADING SYMBOL]],[1]Sheet1!$D:$D,[1]Sheet1!$C:$C)</f>
        <v>155.05000000000001</v>
      </c>
      <c r="AE6277">
        <f>MIS[[#This Row],[OrderAverageTradedPrice]]*MIS[[#This Row],[OrderQuantity]]</f>
        <v>65549.999999999694</v>
      </c>
      <c r="AF6277">
        <f>MIS[[#This Row],[LTP]]*MIS[[#This Row],[OrderQuantity]]</f>
        <v>69772.5</v>
      </c>
      <c r="AG6277">
        <f>IF(MIS[[#This Row],[OrderSide]]="SELL",MIS[[#This Row],[VALUE]]-MIS[[#This Row],[LIVE_VALUE]],MIS[[#This Row],[LIVE_VALUE]]-MIS[[#This Row],[VALUE]])</f>
        <v>4222.5000000003056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7" t="str">
        <f>MIS[[#This Row],[TRADING SYMBOL]]</f>
        <v>NIFTY2552225000PE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VWAP</v>
      </c>
      <c r="AL6277" t="str">
        <f>MIS[[#This Row],[Broker]]</f>
        <v>AR</v>
      </c>
      <c r="AM6277" t="str">
        <f>MIS[[#This Row],[ClientID]]</f>
        <v>JPF1V110</v>
      </c>
    </row>
    <row r="6278" spans="1:39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>
        <f>_xlfn.XLOOKUP(MIS[[#This Row],[TRADING SYMBOL]],[1]Sheet1!$D:$D,[1]Sheet1!$C:$C)</f>
        <v>155.05000000000001</v>
      </c>
      <c r="AE6278">
        <f>MIS[[#This Row],[OrderAverageTradedPrice]]*MIS[[#This Row],[OrderQuantity]]</f>
        <v>10912.5</v>
      </c>
      <c r="AF6278">
        <f>MIS[[#This Row],[LTP]]*MIS[[#This Row],[OrderQuantity]]</f>
        <v>11628.75</v>
      </c>
      <c r="AG6278">
        <f>IF(MIS[[#This Row],[OrderSide]]="SELL",MIS[[#This Row],[VALUE]]-MIS[[#This Row],[LIVE_VALUE]],MIS[[#This Row],[LIVE_VALUE]]-MIS[[#This Row],[VALUE]])</f>
        <v>716.25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8" t="str">
        <f>MIS[[#This Row],[TRADING SYMBOL]]</f>
        <v>NIFTY2552225000PE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VWAP</v>
      </c>
      <c r="AL6278" t="str">
        <f>MIS[[#This Row],[Broker]]</f>
        <v>AR</v>
      </c>
      <c r="AM6278" t="str">
        <f>MIS[[#This Row],[ClientID]]</f>
        <v>JPF1V163</v>
      </c>
    </row>
    <row r="6279" spans="1:39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>
        <f>_xlfn.XLOOKUP(MIS[[#This Row],[TRADING SYMBOL]],[1]Sheet1!$D:$D,[1]Sheet1!$C:$C)</f>
        <v>155.05000000000001</v>
      </c>
      <c r="AE6279">
        <f>MIS[[#This Row],[OrderAverageTradedPrice]]*MIS[[#This Row],[OrderQuantity]]</f>
        <v>10931.25</v>
      </c>
      <c r="AF6279">
        <f>MIS[[#This Row],[LTP]]*MIS[[#This Row],[OrderQuantity]]</f>
        <v>11628.75</v>
      </c>
      <c r="AG6279">
        <f>IF(MIS[[#This Row],[OrderSide]]="SELL",MIS[[#This Row],[VALUE]]-MIS[[#This Row],[LIVE_VALUE]],MIS[[#This Row],[LIVE_VALUE]]-MIS[[#This Row],[VALUE]])</f>
        <v>697.5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9" t="str">
        <f>MIS[[#This Row],[TRADING SYMBOL]]</f>
        <v>NIFTY2552225000PE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VWAP</v>
      </c>
      <c r="AL6279" t="str">
        <f>MIS[[#This Row],[Broker]]</f>
        <v>AR</v>
      </c>
      <c r="AM6279" t="str">
        <f>MIS[[#This Row],[ClientID]]</f>
        <v>JPS7N102</v>
      </c>
    </row>
    <row r="6280" spans="1:39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>
        <f>_xlfn.XLOOKUP(MIS[[#This Row],[TRADING SYMBOL]],[1]Sheet1!$D:$D,[1]Sheet1!$C:$C)</f>
        <v>155.05000000000001</v>
      </c>
      <c r="AE6280">
        <f>MIS[[#This Row],[OrderAverageTradedPrice]]*MIS[[#This Row],[OrderQuantity]]</f>
        <v>261888.75</v>
      </c>
      <c r="AF6280">
        <f>MIS[[#This Row],[LTP]]*MIS[[#This Row],[OrderQuantity]]</f>
        <v>279090</v>
      </c>
      <c r="AG6280">
        <f>IF(MIS[[#This Row],[OrderSide]]="SELL",MIS[[#This Row],[VALUE]]-MIS[[#This Row],[LIVE_VALUE]],MIS[[#This Row],[LIVE_VALUE]]-MIS[[#This Row],[VALUE]])</f>
        <v>17201.25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0" t="str">
        <f>MIS[[#This Row],[TRADING SYMBOL]]</f>
        <v>NIFTY2552225000PE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VWAP</v>
      </c>
      <c r="AL6280" t="str">
        <f>MIS[[#This Row],[Broker]]</f>
        <v>JM</v>
      </c>
      <c r="AM6280" t="str">
        <f>MIS[[#This Row],[ClientID]]</f>
        <v>12314964</v>
      </c>
    </row>
    <row r="6281" spans="1:39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>
        <f>_xlfn.XLOOKUP(MIS[[#This Row],[TRADING SYMBOL]],[1]Sheet1!$D:$D,[1]Sheet1!$C:$C)</f>
        <v>155.05000000000001</v>
      </c>
      <c r="AE6281">
        <f>MIS[[#This Row],[OrderAverageTradedPrice]]*MIS[[#This Row],[OrderQuantity]]</f>
        <v>262046.25000000003</v>
      </c>
      <c r="AF6281">
        <f>MIS[[#This Row],[LTP]]*MIS[[#This Row],[OrderQuantity]]</f>
        <v>279090</v>
      </c>
      <c r="AG6281">
        <f>IF(MIS[[#This Row],[OrderSide]]="SELL",MIS[[#This Row],[VALUE]]-MIS[[#This Row],[LIVE_VALUE]],MIS[[#This Row],[LIVE_VALUE]]-MIS[[#This Row],[VALUE]])</f>
        <v>17043.749999999971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1" t="str">
        <f>MIS[[#This Row],[TRADING SYMBOL]]</f>
        <v>NIFTY2552225000PE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VWAP</v>
      </c>
      <c r="AL6281" t="str">
        <f>MIS[[#This Row],[Broker]]</f>
        <v>MO</v>
      </c>
      <c r="AM6281" t="str">
        <f>MIS[[#This Row],[ClientID]]</f>
        <v>DELD991</v>
      </c>
    </row>
    <row r="6282" spans="1:39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>
        <f>_xlfn.XLOOKUP(MIS[[#This Row],[TRADING SYMBOL]],[1]Sheet1!$D:$D,[1]Sheet1!$C:$C)</f>
        <v>155.05000000000001</v>
      </c>
      <c r="AE6282">
        <f>MIS[[#This Row],[OrderAverageTradedPrice]]*MIS[[#This Row],[OrderQuantity]]</f>
        <v>261929.99999999881</v>
      </c>
      <c r="AF6282">
        <f>MIS[[#This Row],[LTP]]*MIS[[#This Row],[OrderQuantity]]</f>
        <v>279090</v>
      </c>
      <c r="AG6282">
        <f>IF(MIS[[#This Row],[OrderSide]]="SELL",MIS[[#This Row],[VALUE]]-MIS[[#This Row],[LIVE_VALUE]],MIS[[#This Row],[LIVE_VALUE]]-MIS[[#This Row],[VALUE]])</f>
        <v>17160.000000001193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2" t="str">
        <f>MIS[[#This Row],[TRADING SYMBOL]]</f>
        <v>NIFTY2552225000PE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VWAP</v>
      </c>
      <c r="AL6282" t="str">
        <f>MIS[[#This Row],[Broker]]</f>
        <v>MO</v>
      </c>
      <c r="AM6282" t="str">
        <f>MIS[[#This Row],[ClientID]]</f>
        <v>JR0546</v>
      </c>
    </row>
    <row r="6283" spans="1:39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>
        <f>_xlfn.XLOOKUP(MIS[[#This Row],[TRADING SYMBOL]],[1]Sheet1!$D:$D,[1]Sheet1!$C:$C)</f>
        <v>155.05000000000001</v>
      </c>
      <c r="AE6283">
        <f>MIS[[#This Row],[OrderAverageTradedPrice]]*MIS[[#This Row],[OrderQuantity]]</f>
        <v>261723.74999999939</v>
      </c>
      <c r="AF6283">
        <f>MIS[[#This Row],[LTP]]*MIS[[#This Row],[OrderQuantity]]</f>
        <v>279090</v>
      </c>
      <c r="AG6283">
        <f>IF(MIS[[#This Row],[OrderSide]]="SELL",MIS[[#This Row],[VALUE]]-MIS[[#This Row],[LIVE_VALUE]],MIS[[#This Row],[LIVE_VALUE]]-MIS[[#This Row],[VALUE]])</f>
        <v>17366.250000000611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3" t="str">
        <f>MIS[[#This Row],[TRADING SYMBOL]]</f>
        <v>NIFTY2552225000PE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VWAP</v>
      </c>
      <c r="AL6283" t="str">
        <f>MIS[[#This Row],[Broker]]</f>
        <v>AR</v>
      </c>
      <c r="AM6283" t="str">
        <f>MIS[[#This Row],[ClientID]]</f>
        <v>JPF1A207</v>
      </c>
    </row>
    <row r="6284" spans="1:39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>
        <f>_xlfn.XLOOKUP(MIS[[#This Row],[TRADING SYMBOL]],[1]Sheet1!$D:$D,[1]Sheet1!$C:$C)</f>
        <v>155.05000000000001</v>
      </c>
      <c r="AE6284">
        <f>MIS[[#This Row],[OrderAverageTradedPrice]]*MIS[[#This Row],[OrderQuantity]]</f>
        <v>21855</v>
      </c>
      <c r="AF6284">
        <f>MIS[[#This Row],[LTP]]*MIS[[#This Row],[OrderQuantity]]</f>
        <v>23257.5</v>
      </c>
      <c r="AG6284">
        <f>IF(MIS[[#This Row],[OrderSide]]="SELL",MIS[[#This Row],[VALUE]]-MIS[[#This Row],[LIVE_VALUE]],MIS[[#This Row],[LIVE_VALUE]]-MIS[[#This Row],[VALUE]])</f>
        <v>1402.5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4" t="str">
        <f>MIS[[#This Row],[TRADING SYMBOL]]</f>
        <v>NIFTY2552225000PE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VWAP</v>
      </c>
      <c r="AL6284" t="str">
        <f>MIS[[#This Row],[Broker]]</f>
        <v>AR</v>
      </c>
      <c r="AM6284" t="str">
        <f>MIS[[#This Row],[ClientID]]</f>
        <v>JPF1A207</v>
      </c>
    </row>
    <row r="6285" spans="1:39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>
        <f>_xlfn.XLOOKUP(MIS[[#This Row],[TRADING SYMBOL]],[1]Sheet1!$D:$D,[1]Sheet1!$C:$C)</f>
        <v>155.05000000000001</v>
      </c>
      <c r="AE6285">
        <f>MIS[[#This Row],[OrderAverageTradedPrice]]*MIS[[#This Row],[OrderQuantity]]</f>
        <v>43638.75</v>
      </c>
      <c r="AF6285">
        <f>MIS[[#This Row],[LTP]]*MIS[[#This Row],[OrderQuantity]]</f>
        <v>46515</v>
      </c>
      <c r="AG6285">
        <f>IF(MIS[[#This Row],[OrderSide]]="SELL",MIS[[#This Row],[VALUE]]-MIS[[#This Row],[LIVE_VALUE]],MIS[[#This Row],[LIVE_VALUE]]-MIS[[#This Row],[VALUE]])</f>
        <v>2876.25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5" t="str">
        <f>MIS[[#This Row],[TRADING SYMBOL]]</f>
        <v>NIFTY2552225000PE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VWAP</v>
      </c>
      <c r="AL6285" t="str">
        <f>MIS[[#This Row],[Broker]]</f>
        <v>JM</v>
      </c>
      <c r="AM6285" t="str">
        <f>MIS[[#This Row],[ClientID]]</f>
        <v>12314964</v>
      </c>
    </row>
    <row r="6286" spans="1:39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>
        <f>_xlfn.XLOOKUP(MIS[[#This Row],[TRADING SYMBOL]],[1]Sheet1!$D:$D,[1]Sheet1!$C:$C)</f>
        <v>155.05000000000001</v>
      </c>
      <c r="AE6286">
        <f>MIS[[#This Row],[OrderAverageTradedPrice]]*MIS[[#This Row],[OrderQuantity]]</f>
        <v>76335</v>
      </c>
      <c r="AF6286">
        <f>MIS[[#This Row],[LTP]]*MIS[[#This Row],[OrderQuantity]]</f>
        <v>81401.25</v>
      </c>
      <c r="AG6286">
        <f>IF(MIS[[#This Row],[OrderSide]]="SELL",MIS[[#This Row],[VALUE]]-MIS[[#This Row],[LIVE_VALUE]],MIS[[#This Row],[LIVE_VALUE]]-MIS[[#This Row],[VALUE]])</f>
        <v>5066.25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6" t="str">
        <f>MIS[[#This Row],[TRADING SYMBOL]]</f>
        <v>NIFTY2552225000PE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VWAP</v>
      </c>
      <c r="AL6286" t="str">
        <f>MIS[[#This Row],[Broker]]</f>
        <v>MO</v>
      </c>
      <c r="AM6286" t="str">
        <f>MIS[[#This Row],[ClientID]]</f>
        <v>DELD991</v>
      </c>
    </row>
    <row r="6287" spans="1:39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>
        <f>_xlfn.XLOOKUP(MIS[[#This Row],[TRADING SYMBOL]],[1]Sheet1!$D:$D,[1]Sheet1!$C:$C)</f>
        <v>155.05000000000001</v>
      </c>
      <c r="AE6287">
        <f>MIS[[#This Row],[OrderAverageTradedPrice]]*MIS[[#This Row],[OrderQuantity]]</f>
        <v>43620</v>
      </c>
      <c r="AF6287">
        <f>MIS[[#This Row],[LTP]]*MIS[[#This Row],[OrderQuantity]]</f>
        <v>46515</v>
      </c>
      <c r="AG6287">
        <f>IF(MIS[[#This Row],[OrderSide]]="SELL",MIS[[#This Row],[VALUE]]-MIS[[#This Row],[LIVE_VALUE]],MIS[[#This Row],[LIVE_VALUE]]-MIS[[#This Row],[VALUE]])</f>
        <v>2895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7" t="str">
        <f>MIS[[#This Row],[TRADING SYMBOL]]</f>
        <v>NIFTY2552225000PE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VWAP</v>
      </c>
      <c r="AL6287" t="str">
        <f>MIS[[#This Row],[Broker]]</f>
        <v>MO</v>
      </c>
      <c r="AM6287" t="str">
        <f>MIS[[#This Row],[ClientID]]</f>
        <v>JR0546</v>
      </c>
    </row>
    <row r="6288" spans="1:39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>
        <f>_xlfn.XLOOKUP(MIS[[#This Row],[TRADING SYMBOL]],[1]Sheet1!$D:$D,[1]Sheet1!$C:$C)</f>
        <v>2.25</v>
      </c>
      <c r="AE6288">
        <f>MIS[[#This Row],[OrderAverageTradedPrice]]*MIS[[#This Row],[OrderQuantity]]</f>
        <v>172.5</v>
      </c>
      <c r="AF6288">
        <f>MIS[[#This Row],[LTP]]*MIS[[#This Row],[OrderQuantity]]</f>
        <v>168.75</v>
      </c>
      <c r="AG6288">
        <f>IF(MIS[[#This Row],[OrderSide]]="SELL",MIS[[#This Row],[VALUE]]-MIS[[#This Row],[LIVE_VALUE]],MIS[[#This Row],[LIVE_VALUE]]-MIS[[#This Row],[VALUE]])</f>
        <v>-3.75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8" t="str">
        <f>MIS[[#This Row],[TRADING SYMBOL]]</f>
        <v>NIFTY2552226300CE</v>
      </c>
      <c r="AJ6288" t="str">
        <f>IF(RIGHT(MIS[[#This Row],[Main/Hedge]],4)="MAIN","MAIN","HEDGE")</f>
        <v>HEDGE</v>
      </c>
      <c r="AK6288" t="str" cm="1">
        <f t="array" ref="AK6288">_xlfn._xlws.FILTER(Table4[Column1],ISNUMBER(SEARCH(Table4[Column1],MIS[[#This Row],[OrderUniqueIdentifier]])),"")</f>
        <v>LONGSHORT</v>
      </c>
      <c r="AL6288" t="str">
        <f>MIS[[#This Row],[Broker]]</f>
        <v>AR</v>
      </c>
      <c r="AM6288" t="str">
        <f>MIS[[#This Row],[ClientID]]</f>
        <v>JPF1A206</v>
      </c>
    </row>
    <row r="6289" spans="1:39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>
        <f>_xlfn.XLOOKUP(MIS[[#This Row],[TRADING SYMBOL]],[1]Sheet1!$D:$D,[1]Sheet1!$C:$C)</f>
        <v>2.25</v>
      </c>
      <c r="AE6289">
        <f>MIS[[#This Row],[OrderAverageTradedPrice]]*MIS[[#This Row],[OrderQuantity]]</f>
        <v>345</v>
      </c>
      <c r="AF6289">
        <f>MIS[[#This Row],[LTP]]*MIS[[#This Row],[OrderQuantity]]</f>
        <v>337.5</v>
      </c>
      <c r="AG6289">
        <f>IF(MIS[[#This Row],[OrderSide]]="SELL",MIS[[#This Row],[VALUE]]-MIS[[#This Row],[LIVE_VALUE]],MIS[[#This Row],[LIVE_VALUE]]-MIS[[#This Row],[VALUE]])</f>
        <v>-7.5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9" t="str">
        <f>MIS[[#This Row],[TRADING SYMBOL]]</f>
        <v>NIFTY2552226300CE</v>
      </c>
      <c r="AJ6289" t="str">
        <f>IF(RIGHT(MIS[[#This Row],[Main/Hedge]],4)="MAIN","MAIN","HEDGE")</f>
        <v>HEDGE</v>
      </c>
      <c r="AK6289" t="str" cm="1">
        <f t="array" ref="AK6289">_xlfn._xlws.FILTER(Table4[Column1],ISNUMBER(SEARCH(Table4[Column1],MIS[[#This Row],[OrderUniqueIdentifier]])),"")</f>
        <v>LONGSHORT</v>
      </c>
      <c r="AL6289" t="str">
        <f>MIS[[#This Row],[Broker]]</f>
        <v>AR</v>
      </c>
      <c r="AM6289" t="str">
        <f>MIS[[#This Row],[ClientID]]</f>
        <v>JPF1R193</v>
      </c>
    </row>
    <row r="6290" spans="1:39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>
        <f>_xlfn.XLOOKUP(MIS[[#This Row],[TRADING SYMBOL]],[1]Sheet1!$D:$D,[1]Sheet1!$C:$C)</f>
        <v>27.85</v>
      </c>
      <c r="AE6290">
        <f>MIS[[#This Row],[OrderAverageTradedPrice]]*MIS[[#This Row],[OrderQuantity]]</f>
        <v>6210</v>
      </c>
      <c r="AF6290">
        <f>MIS[[#This Row],[LTP]]*MIS[[#This Row],[OrderQuantity]]</f>
        <v>6266.25</v>
      </c>
      <c r="AG6290">
        <f>IF(MIS[[#This Row],[OrderSide]]="SELL",MIS[[#This Row],[VALUE]]-MIS[[#This Row],[LIVE_VALUE]],MIS[[#This Row],[LIVE_VALUE]]-MIS[[#This Row],[VALUE]])</f>
        <v>56.25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0" t="str">
        <f>MIS[[#This Row],[TRADING SYMBOL]]</f>
        <v>NIFTY2552225500CE</v>
      </c>
      <c r="AJ6290" t="str">
        <f>IF(RIGHT(MIS[[#This Row],[Main/Hedge]],4)="MAIN","MAIN","HEDGE")</f>
        <v>HEDGE</v>
      </c>
      <c r="AK6290" t="str" cm="1">
        <f t="array" ref="AK6290">_xlfn._xlws.FILTER(Table4[Column1],ISNUMBER(SEARCH(Table4[Column1],MIS[[#This Row],[OrderUniqueIdentifier]])),"")</f>
        <v>LONGSHORT</v>
      </c>
      <c r="AL6290" t="str">
        <f>MIS[[#This Row],[Broker]]</f>
        <v>TGL</v>
      </c>
      <c r="AM6290" t="str">
        <f>MIS[[#This Row],[ClientID]]</f>
        <v>TGL05</v>
      </c>
    </row>
    <row r="6291" spans="1:39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>
        <f>_xlfn.XLOOKUP(MIS[[#This Row],[TRADING SYMBOL]],[1]Sheet1!$D:$D,[1]Sheet1!$C:$C)</f>
        <v>155.05000000000001</v>
      </c>
      <c r="AE6291">
        <f>MIS[[#This Row],[OrderAverageTradedPrice]]*MIS[[#This Row],[OrderQuantity]]</f>
        <v>101388.75</v>
      </c>
      <c r="AF6291">
        <f>MIS[[#This Row],[LTP]]*MIS[[#This Row],[OrderQuantity]]</f>
        <v>93030</v>
      </c>
      <c r="AG6291">
        <f>IF(MIS[[#This Row],[OrderSide]]="SELL",MIS[[#This Row],[VALUE]]-MIS[[#This Row],[LIVE_VALUE]],MIS[[#This Row],[LIVE_VALUE]]-MIS[[#This Row],[VALUE]])</f>
        <v>-8358.75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1" t="str">
        <f>MIS[[#This Row],[TRADING SYMBOL]]</f>
        <v>NIFTY2552225000PE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LONGSHORT</v>
      </c>
      <c r="AL6291" t="str">
        <f>MIS[[#This Row],[Broker]]</f>
        <v>AR</v>
      </c>
      <c r="AM6291" t="str">
        <f>MIS[[#This Row],[ClientID]]</f>
        <v>JPF1A235</v>
      </c>
    </row>
    <row r="6292" spans="1:39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>
        <f>_xlfn.XLOOKUP(MIS[[#This Row],[TRADING SYMBOL]],[1]Sheet1!$D:$D,[1]Sheet1!$C:$C)</f>
        <v>2.25</v>
      </c>
      <c r="AE6292">
        <f>MIS[[#This Row],[OrderAverageTradedPrice]]*MIS[[#This Row],[OrderQuantity]]</f>
        <v>172.5</v>
      </c>
      <c r="AF6292">
        <f>MIS[[#This Row],[LTP]]*MIS[[#This Row],[OrderQuantity]]</f>
        <v>168.75</v>
      </c>
      <c r="AG6292">
        <f>IF(MIS[[#This Row],[OrderSide]]="SELL",MIS[[#This Row],[VALUE]]-MIS[[#This Row],[LIVE_VALUE]],MIS[[#This Row],[LIVE_VALUE]]-MIS[[#This Row],[VALUE]])</f>
        <v>-3.75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2" t="str">
        <f>MIS[[#This Row],[TRADING SYMBOL]]</f>
        <v>NIFTY2552226300CE</v>
      </c>
      <c r="AJ6292" t="str">
        <f>IF(RIGHT(MIS[[#This Row],[Main/Hedge]],4)="MAIN","MAIN","HEDGE")</f>
        <v>HEDGE</v>
      </c>
      <c r="AK6292" t="str" cm="1">
        <f t="array" ref="AK6292">_xlfn._xlws.FILTER(Table4[Column1],ISNUMBER(SEARCH(Table4[Column1],MIS[[#This Row],[OrderUniqueIdentifier]])),"")</f>
        <v>LONGSHORT</v>
      </c>
      <c r="AL6292" t="str">
        <f>MIS[[#This Row],[Broker]]</f>
        <v>AR</v>
      </c>
      <c r="AM6292" t="str">
        <f>MIS[[#This Row],[ClientID]]</f>
        <v>JPF1G159</v>
      </c>
    </row>
    <row r="6293" spans="1:39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>
        <f>_xlfn.XLOOKUP(MIS[[#This Row],[TRADING SYMBOL]],[1]Sheet1!$D:$D,[1]Sheet1!$C:$C)</f>
        <v>155.05000000000001</v>
      </c>
      <c r="AE6293">
        <f>MIS[[#This Row],[OrderAverageTradedPrice]]*MIS[[#This Row],[OrderQuantity]]</f>
        <v>50610</v>
      </c>
      <c r="AF6293">
        <f>MIS[[#This Row],[LTP]]*MIS[[#This Row],[OrderQuantity]]</f>
        <v>46515</v>
      </c>
      <c r="AG6293">
        <f>IF(MIS[[#This Row],[OrderSide]]="SELL",MIS[[#This Row],[VALUE]]-MIS[[#This Row],[LIVE_VALUE]],MIS[[#This Row],[LIVE_VALUE]]-MIS[[#This Row],[VALUE]])</f>
        <v>-4095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3" t="str">
        <f>MIS[[#This Row],[TRADING SYMBOL]]</f>
        <v>NIFTY2552225000PE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LONGSHORT</v>
      </c>
      <c r="AL6293" t="str">
        <f>MIS[[#This Row],[Broker]]</f>
        <v>CHOICE</v>
      </c>
      <c r="AM6293" t="str">
        <f>MIS[[#This Row],[ClientID]]</f>
        <v>D600</v>
      </c>
    </row>
    <row r="6294" spans="1:39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>
        <f>_xlfn.XLOOKUP(MIS[[#This Row],[TRADING SYMBOL]],[1]Sheet1!$D:$D,[1]Sheet1!$C:$C)</f>
        <v>155.05000000000001</v>
      </c>
      <c r="AE6294">
        <f>MIS[[#This Row],[OrderAverageTradedPrice]]*MIS[[#This Row],[OrderQuantity]]</f>
        <v>215643.74999999942</v>
      </c>
      <c r="AF6294">
        <f>MIS[[#This Row],[LTP]]*MIS[[#This Row],[OrderQuantity]]</f>
        <v>197688.75</v>
      </c>
      <c r="AG6294">
        <f>IF(MIS[[#This Row],[OrderSide]]="SELL",MIS[[#This Row],[VALUE]]-MIS[[#This Row],[LIVE_VALUE]],MIS[[#This Row],[LIVE_VALUE]]-MIS[[#This Row],[VALUE]])</f>
        <v>-17954.999999999418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4" t="str">
        <f>MIS[[#This Row],[TRADING SYMBOL]]</f>
        <v>NIFTY2552225000PE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LONGSHORT</v>
      </c>
      <c r="AL6294" t="str">
        <f>MIS[[#This Row],[Broker]]</f>
        <v>AR</v>
      </c>
      <c r="AM6294" t="str">
        <f>MIS[[#This Row],[ClientID]]</f>
        <v>JPF1A207</v>
      </c>
    </row>
    <row r="6295" spans="1:39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>
        <f>_xlfn.XLOOKUP(MIS[[#This Row],[TRADING SYMBOL]],[1]Sheet1!$D:$D,[1]Sheet1!$C:$C)</f>
        <v>2.25</v>
      </c>
      <c r="AE6295">
        <f>MIS[[#This Row],[OrderAverageTradedPrice]]*MIS[[#This Row],[OrderQuantity]]</f>
        <v>172.5</v>
      </c>
      <c r="AF6295">
        <f>MIS[[#This Row],[LTP]]*MIS[[#This Row],[OrderQuantity]]</f>
        <v>168.75</v>
      </c>
      <c r="AG6295">
        <f>IF(MIS[[#This Row],[OrderSide]]="SELL",MIS[[#This Row],[VALUE]]-MIS[[#This Row],[LIVE_VALUE]],MIS[[#This Row],[LIVE_VALUE]]-MIS[[#This Row],[VALUE]])</f>
        <v>-3.75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5" t="str">
        <f>MIS[[#This Row],[TRADING SYMBOL]]</f>
        <v>NIFTY2552226300CE</v>
      </c>
      <c r="AJ6295" t="str">
        <f>IF(RIGHT(MIS[[#This Row],[Main/Hedge]],4)="MAIN","MAIN","HEDGE")</f>
        <v>HEDGE</v>
      </c>
      <c r="AK6295" t="str" cm="1">
        <f t="array" ref="AK6295">_xlfn._xlws.FILTER(Table4[Column1],ISNUMBER(SEARCH(Table4[Column1],MIS[[#This Row],[OrderUniqueIdentifier]])),"")</f>
        <v>LONGSHORT</v>
      </c>
      <c r="AL6295" t="str">
        <f>MIS[[#This Row],[Broker]]</f>
        <v>AR</v>
      </c>
      <c r="AM6295" t="str">
        <f>MIS[[#This Row],[ClientID]]</f>
        <v>JPF1D166</v>
      </c>
    </row>
    <row r="6296" spans="1:39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>
        <f>_xlfn.XLOOKUP(MIS[[#This Row],[TRADING SYMBOL]],[1]Sheet1!$D:$D,[1]Sheet1!$C:$C)</f>
        <v>2.25</v>
      </c>
      <c r="AE6296">
        <f>MIS[[#This Row],[OrderAverageTradedPrice]]*MIS[[#This Row],[OrderQuantity]]</f>
        <v>172.5</v>
      </c>
      <c r="AF6296">
        <f>MIS[[#This Row],[LTP]]*MIS[[#This Row],[OrderQuantity]]</f>
        <v>168.75</v>
      </c>
      <c r="AG6296">
        <f>IF(MIS[[#This Row],[OrderSide]]="SELL",MIS[[#This Row],[VALUE]]-MIS[[#This Row],[LIVE_VALUE]],MIS[[#This Row],[LIVE_VALUE]]-MIS[[#This Row],[VALUE]])</f>
        <v>-3.75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6" t="str">
        <f>MIS[[#This Row],[TRADING SYMBOL]]</f>
        <v>NIFTY2552226300CE</v>
      </c>
      <c r="AJ6296" t="str">
        <f>IF(RIGHT(MIS[[#This Row],[Main/Hedge]],4)="MAIN","MAIN","HEDGE")</f>
        <v>HEDGE</v>
      </c>
      <c r="AK6296" t="str" cm="1">
        <f t="array" ref="AK6296">_xlfn._xlws.FILTER(Table4[Column1],ISNUMBER(SEARCH(Table4[Column1],MIS[[#This Row],[OrderUniqueIdentifier]])),"")</f>
        <v>LONGSHORT</v>
      </c>
      <c r="AL6296" t="str">
        <f>MIS[[#This Row],[Broker]]</f>
        <v>AR</v>
      </c>
      <c r="AM6296" t="str">
        <f>MIS[[#This Row],[ClientID]]</f>
        <v>JPF1J101</v>
      </c>
    </row>
    <row r="6297" spans="1:39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>
        <f>_xlfn.XLOOKUP(MIS[[#This Row],[TRADING SYMBOL]],[1]Sheet1!$D:$D,[1]Sheet1!$C:$C)</f>
        <v>155.05000000000001</v>
      </c>
      <c r="AE6297">
        <f>MIS[[#This Row],[OrderAverageTradedPrice]]*MIS[[#This Row],[OrderQuantity]]</f>
        <v>12675</v>
      </c>
      <c r="AF6297">
        <f>MIS[[#This Row],[LTP]]*MIS[[#This Row],[OrderQuantity]]</f>
        <v>11628.75</v>
      </c>
      <c r="AG6297">
        <f>IF(MIS[[#This Row],[OrderSide]]="SELL",MIS[[#This Row],[VALUE]]-MIS[[#This Row],[LIVE_VALUE]],MIS[[#This Row],[LIVE_VALUE]]-MIS[[#This Row],[VALUE]])</f>
        <v>-1046.25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7" t="str">
        <f>MIS[[#This Row],[TRADING SYMBOL]]</f>
        <v>NIFTY2552225000PE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LONGSHORT</v>
      </c>
      <c r="AL6297" t="str">
        <f>MIS[[#This Row],[Broker]]</f>
        <v>AR</v>
      </c>
      <c r="AM6297" t="str">
        <f>MIS[[#This Row],[ClientID]]</f>
        <v>JPF1M106</v>
      </c>
    </row>
    <row r="6298" spans="1:39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>
        <f>_xlfn.XLOOKUP(MIS[[#This Row],[TRADING SYMBOL]],[1]Sheet1!$D:$D,[1]Sheet1!$C:$C)</f>
        <v>2.25</v>
      </c>
      <c r="AE6298">
        <f>MIS[[#This Row],[OrderAverageTradedPrice]]*MIS[[#This Row],[OrderQuantity]]</f>
        <v>690</v>
      </c>
      <c r="AF6298">
        <f>MIS[[#This Row],[LTP]]*MIS[[#This Row],[OrderQuantity]]</f>
        <v>675</v>
      </c>
      <c r="AG6298">
        <f>IF(MIS[[#This Row],[OrderSide]]="SELL",MIS[[#This Row],[VALUE]]-MIS[[#This Row],[LIVE_VALUE]],MIS[[#This Row],[LIVE_VALUE]]-MIS[[#This Row],[VALUE]])</f>
        <v>-15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8" t="str">
        <f>MIS[[#This Row],[TRADING SYMBOL]]</f>
        <v>NIFTY2552226300CE</v>
      </c>
      <c r="AJ6298" t="str">
        <f>IF(RIGHT(MIS[[#This Row],[Main/Hedge]],4)="MAIN","MAIN","HEDGE")</f>
        <v>HEDGE</v>
      </c>
      <c r="AK6298" t="str" cm="1">
        <f t="array" ref="AK6298">_xlfn._xlws.FILTER(Table4[Column1],ISNUMBER(SEARCH(Table4[Column1],MIS[[#This Row],[OrderUniqueIdentifier]])),"")</f>
        <v>LONGSHORT</v>
      </c>
      <c r="AL6298" t="str">
        <f>MIS[[#This Row],[Broker]]</f>
        <v>AR</v>
      </c>
      <c r="AM6298" t="str">
        <f>MIS[[#This Row],[ClientID]]</f>
        <v>JPF1N117</v>
      </c>
    </row>
    <row r="6299" spans="1:39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>
        <f>_xlfn.XLOOKUP(MIS[[#This Row],[TRADING SYMBOL]],[1]Sheet1!$D:$D,[1]Sheet1!$C:$C)</f>
        <v>155.05000000000001</v>
      </c>
      <c r="AE6299">
        <f>MIS[[#This Row],[OrderAverageTradedPrice]]*MIS[[#This Row],[OrderQuantity]]</f>
        <v>12671.25</v>
      </c>
      <c r="AF6299">
        <f>MIS[[#This Row],[LTP]]*MIS[[#This Row],[OrderQuantity]]</f>
        <v>11628.75</v>
      </c>
      <c r="AG6299">
        <f>IF(MIS[[#This Row],[OrderSide]]="SELL",MIS[[#This Row],[VALUE]]-MIS[[#This Row],[LIVE_VALUE]],MIS[[#This Row],[LIVE_VALUE]]-MIS[[#This Row],[VALUE]])</f>
        <v>-1042.5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9" t="str">
        <f>MIS[[#This Row],[TRADING SYMBOL]]</f>
        <v>NIFTY2552225000PE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LONGSHORT</v>
      </c>
      <c r="AL6299" t="str">
        <f>MIS[[#This Row],[Broker]]</f>
        <v>AR</v>
      </c>
      <c r="AM6299" t="str">
        <f>MIS[[#This Row],[ClientID]]</f>
        <v>JPF1N180</v>
      </c>
    </row>
    <row r="6300" spans="1:39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>
        <f>_xlfn.XLOOKUP(MIS[[#This Row],[TRADING SYMBOL]],[1]Sheet1!$D:$D,[1]Sheet1!$C:$C)</f>
        <v>2.25</v>
      </c>
      <c r="AE6300">
        <f>MIS[[#This Row],[OrderAverageTradedPrice]]*MIS[[#This Row],[OrderQuantity]]</f>
        <v>517.5</v>
      </c>
      <c r="AF6300">
        <f>MIS[[#This Row],[LTP]]*MIS[[#This Row],[OrderQuantity]]</f>
        <v>506.25</v>
      </c>
      <c r="AG6300">
        <f>IF(MIS[[#This Row],[OrderSide]]="SELL",MIS[[#This Row],[VALUE]]-MIS[[#This Row],[LIVE_VALUE]],MIS[[#This Row],[LIVE_VALUE]]-MIS[[#This Row],[VALUE]])</f>
        <v>-11.25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0" t="str">
        <f>MIS[[#This Row],[TRADING SYMBOL]]</f>
        <v>NIFTY2552226300CE</v>
      </c>
      <c r="AJ6300" t="str">
        <f>IF(RIGHT(MIS[[#This Row],[Main/Hedge]],4)="MAIN","MAIN","HEDGE")</f>
        <v>HEDGE</v>
      </c>
      <c r="AK6300" t="str" cm="1">
        <f t="array" ref="AK6300">_xlfn._xlws.FILTER(Table4[Column1],ISNUMBER(SEARCH(Table4[Column1],MIS[[#This Row],[OrderUniqueIdentifier]])),"")</f>
        <v>LONGSHORT</v>
      </c>
      <c r="AL6300" t="str">
        <f>MIS[[#This Row],[Broker]]</f>
        <v>AR</v>
      </c>
      <c r="AM6300" t="str">
        <f>MIS[[#This Row],[ClientID]]</f>
        <v>JPF1R123</v>
      </c>
    </row>
    <row r="6301" spans="1:39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>
        <f>_xlfn.XLOOKUP(MIS[[#This Row],[TRADING SYMBOL]],[1]Sheet1!$D:$D,[1]Sheet1!$C:$C)</f>
        <v>155.05000000000001</v>
      </c>
      <c r="AE6301">
        <f>MIS[[#This Row],[OrderAverageTradedPrice]]*MIS[[#This Row],[OrderQuantity]]</f>
        <v>12682.5</v>
      </c>
      <c r="AF6301">
        <f>MIS[[#This Row],[LTP]]*MIS[[#This Row],[OrderQuantity]]</f>
        <v>11628.75</v>
      </c>
      <c r="AG6301">
        <f>IF(MIS[[#This Row],[OrderSide]]="SELL",MIS[[#This Row],[VALUE]]-MIS[[#This Row],[LIVE_VALUE]],MIS[[#This Row],[LIVE_VALUE]]-MIS[[#This Row],[VALUE]])</f>
        <v>-1053.75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1" t="str">
        <f>MIS[[#This Row],[TRADING SYMBOL]]</f>
        <v>NIFTY2552225000PE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LONGSHORT</v>
      </c>
      <c r="AL6301" t="str">
        <f>MIS[[#This Row],[Broker]]</f>
        <v>AR</v>
      </c>
      <c r="AM6301" t="str">
        <f>MIS[[#This Row],[ClientID]]</f>
        <v>JPF1S217</v>
      </c>
    </row>
    <row r="6302" spans="1:39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>
        <f>_xlfn.XLOOKUP(MIS[[#This Row],[TRADING SYMBOL]],[1]Sheet1!$D:$D,[1]Sheet1!$C:$C)</f>
        <v>2.25</v>
      </c>
      <c r="AE6302">
        <f>MIS[[#This Row],[OrderAverageTradedPrice]]*MIS[[#This Row],[OrderQuantity]]</f>
        <v>517.5</v>
      </c>
      <c r="AF6302">
        <f>MIS[[#This Row],[LTP]]*MIS[[#This Row],[OrderQuantity]]</f>
        <v>506.25</v>
      </c>
      <c r="AG6302">
        <f>IF(MIS[[#This Row],[OrderSide]]="SELL",MIS[[#This Row],[VALUE]]-MIS[[#This Row],[LIVE_VALUE]],MIS[[#This Row],[LIVE_VALUE]]-MIS[[#This Row],[VALUE]])</f>
        <v>-11.25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2" t="str">
        <f>MIS[[#This Row],[TRADING SYMBOL]]</f>
        <v>NIFTY2552226300CE</v>
      </c>
      <c r="AJ6302" t="str">
        <f>IF(RIGHT(MIS[[#This Row],[Main/Hedge]],4)="MAIN","MAIN","HEDGE")</f>
        <v>HEDGE</v>
      </c>
      <c r="AK6302" t="str" cm="1">
        <f t="array" ref="AK6302">_xlfn._xlws.FILTER(Table4[Column1],ISNUMBER(SEARCH(Table4[Column1],MIS[[#This Row],[OrderUniqueIdentifier]])),"")</f>
        <v>LONGSHORT</v>
      </c>
      <c r="AL6302" t="str">
        <f>MIS[[#This Row],[Broker]]</f>
        <v>AR</v>
      </c>
      <c r="AM6302" t="str">
        <f>MIS[[#This Row],[ClientID]]</f>
        <v>JPS7A101</v>
      </c>
    </row>
    <row r="6303" spans="1:39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>
        <f>_xlfn.XLOOKUP(MIS[[#This Row],[TRADING SYMBOL]],[1]Sheet1!$D:$D,[1]Sheet1!$C:$C)</f>
        <v>2.25</v>
      </c>
      <c r="AE6303">
        <f>MIS[[#This Row],[OrderAverageTradedPrice]]*MIS[[#This Row],[OrderQuantity]]</f>
        <v>172.5</v>
      </c>
      <c r="AF6303">
        <f>MIS[[#This Row],[LTP]]*MIS[[#This Row],[OrderQuantity]]</f>
        <v>168.75</v>
      </c>
      <c r="AG6303">
        <f>IF(MIS[[#This Row],[OrderSide]]="SELL",MIS[[#This Row],[VALUE]]-MIS[[#This Row],[LIVE_VALUE]],MIS[[#This Row],[LIVE_VALUE]]-MIS[[#This Row],[VALUE]])</f>
        <v>-3.75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3" t="str">
        <f>MIS[[#This Row],[TRADING SYMBOL]]</f>
        <v>NIFTY2552226300CE</v>
      </c>
      <c r="AJ6303" t="str">
        <f>IF(RIGHT(MIS[[#This Row],[Main/Hedge]],4)="MAIN","MAIN","HEDGE")</f>
        <v>HEDGE</v>
      </c>
      <c r="AK6303" t="str" cm="1">
        <f t="array" ref="AK6303">_xlfn._xlws.FILTER(Table4[Column1],ISNUMBER(SEARCH(Table4[Column1],MIS[[#This Row],[OrderUniqueIdentifier]])),"")</f>
        <v>LONGSHORT</v>
      </c>
      <c r="AL6303" t="str">
        <f>MIS[[#This Row],[Broker]]</f>
        <v>AR</v>
      </c>
      <c r="AM6303" t="str">
        <f>MIS[[#This Row],[ClientID]]</f>
        <v>JPS7N102</v>
      </c>
    </row>
    <row r="6304" spans="1:39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>
        <f>_xlfn.XLOOKUP(MIS[[#This Row],[TRADING SYMBOL]],[1]Sheet1!$D:$D,[1]Sheet1!$C:$C)</f>
        <v>155.05000000000001</v>
      </c>
      <c r="AE6304">
        <f>MIS[[#This Row],[OrderAverageTradedPrice]]*MIS[[#This Row],[OrderQuantity]]</f>
        <v>126854.99999999999</v>
      </c>
      <c r="AF6304">
        <f>MIS[[#This Row],[LTP]]*MIS[[#This Row],[OrderQuantity]]</f>
        <v>116287.50000000001</v>
      </c>
      <c r="AG6304">
        <f>IF(MIS[[#This Row],[OrderSide]]="SELL",MIS[[#This Row],[VALUE]]-MIS[[#This Row],[LIVE_VALUE]],MIS[[#This Row],[LIVE_VALUE]]-MIS[[#This Row],[VALUE]])</f>
        <v>-10567.499999999971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4" t="str">
        <f>MIS[[#This Row],[TRADING SYMBOL]]</f>
        <v>NIFTY2552225000PE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LONGSHORT</v>
      </c>
      <c r="AL6304" t="str">
        <f>MIS[[#This Row],[Broker]]</f>
        <v>JAINAM</v>
      </c>
      <c r="AM6304" t="str">
        <f>MIS[[#This Row],[ClientID]]</f>
        <v>DLL14013</v>
      </c>
    </row>
    <row r="6305" spans="1:39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>
        <f>_xlfn.XLOOKUP(MIS[[#This Row],[TRADING SYMBOL]],[1]Sheet1!$D:$D,[1]Sheet1!$C:$C)</f>
        <v>155.05000000000001</v>
      </c>
      <c r="AE6305">
        <f>MIS[[#This Row],[OrderAverageTradedPrice]]*MIS[[#This Row],[OrderQuantity]]</f>
        <v>76050</v>
      </c>
      <c r="AF6305">
        <f>MIS[[#This Row],[LTP]]*MIS[[#This Row],[OrderQuantity]]</f>
        <v>69772.5</v>
      </c>
      <c r="AG6305">
        <f>IF(MIS[[#This Row],[OrderSide]]="SELL",MIS[[#This Row],[VALUE]]-MIS[[#This Row],[LIVE_VALUE]],MIS[[#This Row],[LIVE_VALUE]]-MIS[[#This Row],[VALUE]])</f>
        <v>-6277.5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5" t="str">
        <f>MIS[[#This Row],[TRADING SYMBOL]]</f>
        <v>NIFTY2552225000PE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LONGSHORT</v>
      </c>
      <c r="AL6305" t="str">
        <f>MIS[[#This Row],[Broker]]</f>
        <v>AR</v>
      </c>
      <c r="AM6305" t="str">
        <f>MIS[[#This Row],[ClientID]]</f>
        <v>GDLP1S332</v>
      </c>
    </row>
    <row r="6306" spans="1:39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>
        <f>_xlfn.XLOOKUP(MIS[[#This Row],[TRADING SYMBOL]],[1]Sheet1!$D:$D,[1]Sheet1!$C:$C)</f>
        <v>2.25</v>
      </c>
      <c r="AE6306">
        <f>MIS[[#This Row],[OrderAverageTradedPrice]]*MIS[[#This Row],[OrderQuantity]]</f>
        <v>690</v>
      </c>
      <c r="AF6306">
        <f>MIS[[#This Row],[LTP]]*MIS[[#This Row],[OrderQuantity]]</f>
        <v>675</v>
      </c>
      <c r="AG6306">
        <f>IF(MIS[[#This Row],[OrderSide]]="SELL",MIS[[#This Row],[VALUE]]-MIS[[#This Row],[LIVE_VALUE]],MIS[[#This Row],[LIVE_VALUE]]-MIS[[#This Row],[VALUE]])</f>
        <v>-15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6" t="str">
        <f>MIS[[#This Row],[TRADING SYMBOL]]</f>
        <v>NIFTY2552226300CE</v>
      </c>
      <c r="AJ6306" t="str">
        <f>IF(RIGHT(MIS[[#This Row],[Main/Hedge]],4)="MAIN","MAIN","HEDGE")</f>
        <v>HEDGE</v>
      </c>
      <c r="AK6306" t="str" cm="1">
        <f t="array" ref="AK6306">_xlfn._xlws.FILTER(Table4[Column1],ISNUMBER(SEARCH(Table4[Column1],MIS[[#This Row],[OrderUniqueIdentifier]])),"")</f>
        <v>LONGSHORT</v>
      </c>
      <c r="AL6306" t="str">
        <f>MIS[[#This Row],[Broker]]</f>
        <v>AR</v>
      </c>
      <c r="AM6306" t="str">
        <f>MIS[[#This Row],[ClientID]]</f>
        <v>GKOHNS211</v>
      </c>
    </row>
    <row r="6307" spans="1:39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>
        <f>_xlfn.XLOOKUP(MIS[[#This Row],[TRADING SYMBOL]],[1]Sheet1!$D:$D,[1]Sheet1!$C:$C)</f>
        <v>2.25</v>
      </c>
      <c r="AE6307">
        <f>MIS[[#This Row],[OrderAverageTradedPrice]]*MIS[[#This Row],[OrderQuantity]]</f>
        <v>690</v>
      </c>
      <c r="AF6307">
        <f>MIS[[#This Row],[LTP]]*MIS[[#This Row],[OrderQuantity]]</f>
        <v>675</v>
      </c>
      <c r="AG6307">
        <f>IF(MIS[[#This Row],[OrderSide]]="SELL",MIS[[#This Row],[VALUE]]-MIS[[#This Row],[LIVE_VALUE]],MIS[[#This Row],[LIVE_VALUE]]-MIS[[#This Row],[VALUE]])</f>
        <v>-15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7" t="str">
        <f>MIS[[#This Row],[TRADING SYMBOL]]</f>
        <v>NIFTY2552226300CE</v>
      </c>
      <c r="AJ6307" t="str">
        <f>IF(RIGHT(MIS[[#This Row],[Main/Hedge]],4)="MAIN","MAIN","HEDGE")</f>
        <v>HEDGE</v>
      </c>
      <c r="AK6307" t="str" cm="1">
        <f t="array" ref="AK6307">_xlfn._xlws.FILTER(Table4[Column1],ISNUMBER(SEARCH(Table4[Column1],MIS[[#This Row],[OrderUniqueIdentifier]])),"")</f>
        <v>LONGSHORT</v>
      </c>
      <c r="AL6307" t="str">
        <f>MIS[[#This Row],[Broker]]</f>
        <v>AR</v>
      </c>
      <c r="AM6307" t="str">
        <f>MIS[[#This Row],[ClientID]]</f>
        <v>JPF1A195</v>
      </c>
    </row>
    <row r="6308" spans="1:39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>
        <f>_xlfn.XLOOKUP(MIS[[#This Row],[TRADING SYMBOL]],[1]Sheet1!$D:$D,[1]Sheet1!$C:$C)</f>
        <v>2.25</v>
      </c>
      <c r="AE6308">
        <f>MIS[[#This Row],[OrderAverageTradedPrice]]*MIS[[#This Row],[OrderQuantity]]</f>
        <v>517.5</v>
      </c>
      <c r="AF6308">
        <f>MIS[[#This Row],[LTP]]*MIS[[#This Row],[OrderQuantity]]</f>
        <v>506.25</v>
      </c>
      <c r="AG6308">
        <f>IF(MIS[[#This Row],[OrderSide]]="SELL",MIS[[#This Row],[VALUE]]-MIS[[#This Row],[LIVE_VALUE]],MIS[[#This Row],[LIVE_VALUE]]-MIS[[#This Row],[VALUE]])</f>
        <v>-11.25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8" t="str">
        <f>MIS[[#This Row],[TRADING SYMBOL]]</f>
        <v>NIFTY2552226300CE</v>
      </c>
      <c r="AJ6308" t="str">
        <f>IF(RIGHT(MIS[[#This Row],[Main/Hedge]],4)="MAIN","MAIN","HEDGE")</f>
        <v>HEDGE</v>
      </c>
      <c r="AK6308" t="str" cm="1">
        <f t="array" ref="AK6308">_xlfn._xlws.FILTER(Table4[Column1],ISNUMBER(SEARCH(Table4[Column1],MIS[[#This Row],[OrderUniqueIdentifier]])),"")</f>
        <v>LONGSHORT</v>
      </c>
      <c r="AL6308" t="str">
        <f>MIS[[#This Row],[Broker]]</f>
        <v>AR</v>
      </c>
      <c r="AM6308" t="str">
        <f>MIS[[#This Row],[ClientID]]</f>
        <v>JPF1A229</v>
      </c>
    </row>
    <row r="6309" spans="1:39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>
        <f>_xlfn.XLOOKUP(MIS[[#This Row],[TRADING SYMBOL]],[1]Sheet1!$D:$D,[1]Sheet1!$C:$C)</f>
        <v>155.05000000000001</v>
      </c>
      <c r="AE6309">
        <f>MIS[[#This Row],[OrderAverageTradedPrice]]*MIS[[#This Row],[OrderQuantity]]</f>
        <v>63453.75</v>
      </c>
      <c r="AF6309">
        <f>MIS[[#This Row],[LTP]]*MIS[[#This Row],[OrderQuantity]]</f>
        <v>58143.750000000007</v>
      </c>
      <c r="AG6309">
        <f>IF(MIS[[#This Row],[OrderSide]]="SELL",MIS[[#This Row],[VALUE]]-MIS[[#This Row],[LIVE_VALUE]],MIS[[#This Row],[LIVE_VALUE]]-MIS[[#This Row],[VALUE]])</f>
        <v>-5309.9999999999927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9" t="str">
        <f>MIS[[#This Row],[TRADING SYMBOL]]</f>
        <v>NIFTY2552225000PE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LONGSHORT</v>
      </c>
      <c r="AL6309" t="str">
        <f>MIS[[#This Row],[Broker]]</f>
        <v>AR</v>
      </c>
      <c r="AM6309" t="str">
        <f>MIS[[#This Row],[ClientID]]</f>
        <v>JPF1D108</v>
      </c>
    </row>
    <row r="6310" spans="1:39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>
        <f>_xlfn.XLOOKUP(MIS[[#This Row],[TRADING SYMBOL]],[1]Sheet1!$D:$D,[1]Sheet1!$C:$C)</f>
        <v>155.05000000000001</v>
      </c>
      <c r="AE6310">
        <f>MIS[[#This Row],[OrderAverageTradedPrice]]*MIS[[#This Row],[OrderQuantity]]</f>
        <v>12693.75</v>
      </c>
      <c r="AF6310">
        <f>MIS[[#This Row],[LTP]]*MIS[[#This Row],[OrderQuantity]]</f>
        <v>11628.75</v>
      </c>
      <c r="AG6310">
        <f>IF(MIS[[#This Row],[OrderSide]]="SELL",MIS[[#This Row],[VALUE]]-MIS[[#This Row],[LIVE_VALUE]],MIS[[#This Row],[LIVE_VALUE]]-MIS[[#This Row],[VALUE]])</f>
        <v>-1065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0" t="str">
        <f>MIS[[#This Row],[TRADING SYMBOL]]</f>
        <v>NIFTY2552225000PE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LONGSHORT</v>
      </c>
      <c r="AL6310" t="str">
        <f>MIS[[#This Row],[Broker]]</f>
        <v>AR</v>
      </c>
      <c r="AM6310" t="str">
        <f>MIS[[#This Row],[ClientID]]</f>
        <v>JPF1L102</v>
      </c>
    </row>
    <row r="6311" spans="1:39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>
        <f>_xlfn.XLOOKUP(MIS[[#This Row],[TRADING SYMBOL]],[1]Sheet1!$D:$D,[1]Sheet1!$C:$C)</f>
        <v>2.25</v>
      </c>
      <c r="AE6311">
        <f>MIS[[#This Row],[OrderAverageTradedPrice]]*MIS[[#This Row],[OrderQuantity]]</f>
        <v>172.5</v>
      </c>
      <c r="AF6311">
        <f>MIS[[#This Row],[LTP]]*MIS[[#This Row],[OrderQuantity]]</f>
        <v>168.75</v>
      </c>
      <c r="AG6311">
        <f>IF(MIS[[#This Row],[OrderSide]]="SELL",MIS[[#This Row],[VALUE]]-MIS[[#This Row],[LIVE_VALUE]],MIS[[#This Row],[LIVE_VALUE]]-MIS[[#This Row],[VALUE]])</f>
        <v>-3.75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1" t="str">
        <f>MIS[[#This Row],[TRADING SYMBOL]]</f>
        <v>NIFTY2552226300CE</v>
      </c>
      <c r="AJ6311" t="str">
        <f>IF(RIGHT(MIS[[#This Row],[Main/Hedge]],4)="MAIN","MAIN","HEDGE")</f>
        <v>HEDGE</v>
      </c>
      <c r="AK6311" t="str" cm="1">
        <f t="array" ref="AK6311">_xlfn._xlws.FILTER(Table4[Column1],ISNUMBER(SEARCH(Table4[Column1],MIS[[#This Row],[OrderUniqueIdentifier]])),"")</f>
        <v>LONGSHORT</v>
      </c>
      <c r="AL6311" t="str">
        <f>MIS[[#This Row],[Broker]]</f>
        <v>AR</v>
      </c>
      <c r="AM6311" t="str">
        <f>MIS[[#This Row],[ClientID]]</f>
        <v>JPF1M170</v>
      </c>
    </row>
    <row r="6312" spans="1:39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>
        <f>_xlfn.XLOOKUP(MIS[[#This Row],[TRADING SYMBOL]],[1]Sheet1!$D:$D,[1]Sheet1!$C:$C)</f>
        <v>2.25</v>
      </c>
      <c r="AE6312">
        <f>MIS[[#This Row],[OrderAverageTradedPrice]]*MIS[[#This Row],[OrderQuantity]]</f>
        <v>690</v>
      </c>
      <c r="AF6312">
        <f>MIS[[#This Row],[LTP]]*MIS[[#This Row],[OrderQuantity]]</f>
        <v>675</v>
      </c>
      <c r="AG6312">
        <f>IF(MIS[[#This Row],[OrderSide]]="SELL",MIS[[#This Row],[VALUE]]-MIS[[#This Row],[LIVE_VALUE]],MIS[[#This Row],[LIVE_VALUE]]-MIS[[#This Row],[VALUE]])</f>
        <v>-15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2" t="str">
        <f>MIS[[#This Row],[TRADING SYMBOL]]</f>
        <v>NIFTY2552226300CE</v>
      </c>
      <c r="AJ6312" t="str">
        <f>IF(RIGHT(MIS[[#This Row],[Main/Hedge]],4)="MAIN","MAIN","HEDGE")</f>
        <v>HEDGE</v>
      </c>
      <c r="AK6312" t="str" cm="1">
        <f t="array" ref="AK6312">_xlfn._xlws.FILTER(Table4[Column1],ISNUMBER(SEARCH(Table4[Column1],MIS[[#This Row],[OrderUniqueIdentifier]])),"")</f>
        <v>LONGSHORT</v>
      </c>
      <c r="AL6312" t="str">
        <f>MIS[[#This Row],[Broker]]</f>
        <v>AR</v>
      </c>
      <c r="AM6312" t="str">
        <f>MIS[[#This Row],[ClientID]]</f>
        <v>JPF1N112</v>
      </c>
    </row>
    <row r="6313" spans="1:39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>
        <f>_xlfn.XLOOKUP(MIS[[#This Row],[TRADING SYMBOL]],[1]Sheet1!$D:$D,[1]Sheet1!$C:$C)</f>
        <v>155.05000000000001</v>
      </c>
      <c r="AE6313">
        <f>MIS[[#This Row],[OrderAverageTradedPrice]]*MIS[[#This Row],[OrderQuantity]]</f>
        <v>25357.5</v>
      </c>
      <c r="AF6313">
        <f>MIS[[#This Row],[LTP]]*MIS[[#This Row],[OrderQuantity]]</f>
        <v>23257.5</v>
      </c>
      <c r="AG6313">
        <f>IF(MIS[[#This Row],[OrderSide]]="SELL",MIS[[#This Row],[VALUE]]-MIS[[#This Row],[LIVE_VALUE]],MIS[[#This Row],[LIVE_VALUE]]-MIS[[#This Row],[VALUE]])</f>
        <v>-2100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3" t="str">
        <f>MIS[[#This Row],[TRADING SYMBOL]]</f>
        <v>NIFTY2552225000PE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LONGSHORT</v>
      </c>
      <c r="AL6313" t="str">
        <f>MIS[[#This Row],[Broker]]</f>
        <v>AR</v>
      </c>
      <c r="AM6313" t="str">
        <f>MIS[[#This Row],[ClientID]]</f>
        <v>JPF1N171</v>
      </c>
    </row>
    <row r="6314" spans="1:39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>
        <f>_xlfn.XLOOKUP(MIS[[#This Row],[TRADING SYMBOL]],[1]Sheet1!$D:$D,[1]Sheet1!$C:$C)</f>
        <v>2.25</v>
      </c>
      <c r="AE6314">
        <f>MIS[[#This Row],[OrderAverageTradedPrice]]*MIS[[#This Row],[OrderQuantity]]</f>
        <v>172.5</v>
      </c>
      <c r="AF6314">
        <f>MIS[[#This Row],[LTP]]*MIS[[#This Row],[OrderQuantity]]</f>
        <v>168.75</v>
      </c>
      <c r="AG6314">
        <f>IF(MIS[[#This Row],[OrderSide]]="SELL",MIS[[#This Row],[VALUE]]-MIS[[#This Row],[LIVE_VALUE]],MIS[[#This Row],[LIVE_VALUE]]-MIS[[#This Row],[VALUE]])</f>
        <v>-3.75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4" t="str">
        <f>MIS[[#This Row],[TRADING SYMBOL]]</f>
        <v>NIFTY2552226300CE</v>
      </c>
      <c r="AJ6314" t="str">
        <f>IF(RIGHT(MIS[[#This Row],[Main/Hedge]],4)="MAIN","MAIN","HEDGE")</f>
        <v>HEDGE</v>
      </c>
      <c r="AK6314" t="str" cm="1">
        <f t="array" ref="AK6314">_xlfn._xlws.FILTER(Table4[Column1],ISNUMBER(SEARCH(Table4[Column1],MIS[[#This Row],[OrderUniqueIdentifier]])),"")</f>
        <v>LONGSHORT</v>
      </c>
      <c r="AL6314" t="str">
        <f>MIS[[#This Row],[Broker]]</f>
        <v>AR</v>
      </c>
      <c r="AM6314" t="str">
        <f>MIS[[#This Row],[ClientID]]</f>
        <v>JPF1O151</v>
      </c>
    </row>
    <row r="6315" spans="1:39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>
        <f>_xlfn.XLOOKUP(MIS[[#This Row],[TRADING SYMBOL]],[1]Sheet1!$D:$D,[1]Sheet1!$C:$C)</f>
        <v>2.25</v>
      </c>
      <c r="AE6315">
        <f>MIS[[#This Row],[OrderAverageTradedPrice]]*MIS[[#This Row],[OrderQuantity]]</f>
        <v>690</v>
      </c>
      <c r="AF6315">
        <f>MIS[[#This Row],[LTP]]*MIS[[#This Row],[OrderQuantity]]</f>
        <v>675</v>
      </c>
      <c r="AG6315">
        <f>IF(MIS[[#This Row],[OrderSide]]="SELL",MIS[[#This Row],[VALUE]]-MIS[[#This Row],[LIVE_VALUE]],MIS[[#This Row],[LIVE_VALUE]]-MIS[[#This Row],[VALUE]])</f>
        <v>-15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5" t="str">
        <f>MIS[[#This Row],[TRADING SYMBOL]]</f>
        <v>NIFTY2552226300CE</v>
      </c>
      <c r="AJ6315" t="str">
        <f>IF(RIGHT(MIS[[#This Row],[Main/Hedge]],4)="MAIN","MAIN","HEDGE")</f>
        <v>HEDGE</v>
      </c>
      <c r="AK6315" t="str" cm="1">
        <f t="array" ref="AK6315">_xlfn._xlws.FILTER(Table4[Column1],ISNUMBER(SEARCH(Table4[Column1],MIS[[#This Row],[OrderUniqueIdentifier]])),"")</f>
        <v>LONGSHORT</v>
      </c>
      <c r="AL6315" t="str">
        <f>MIS[[#This Row],[Broker]]</f>
        <v>AR</v>
      </c>
      <c r="AM6315" t="str">
        <f>MIS[[#This Row],[ClientID]]</f>
        <v>JPF1P164</v>
      </c>
    </row>
    <row r="6316" spans="1:39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>
        <f>_xlfn.XLOOKUP(MIS[[#This Row],[TRADING SYMBOL]],[1]Sheet1!$D:$D,[1]Sheet1!$C:$C)</f>
        <v>2.25</v>
      </c>
      <c r="AE6316">
        <f>MIS[[#This Row],[OrderAverageTradedPrice]]*MIS[[#This Row],[OrderQuantity]]</f>
        <v>172.5</v>
      </c>
      <c r="AF6316">
        <f>MIS[[#This Row],[LTP]]*MIS[[#This Row],[OrderQuantity]]</f>
        <v>168.75</v>
      </c>
      <c r="AG6316">
        <f>IF(MIS[[#This Row],[OrderSide]]="SELL",MIS[[#This Row],[VALUE]]-MIS[[#This Row],[LIVE_VALUE]],MIS[[#This Row],[LIVE_VALUE]]-MIS[[#This Row],[VALUE]])</f>
        <v>-3.75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6" t="str">
        <f>MIS[[#This Row],[TRADING SYMBOL]]</f>
        <v>NIFTY2552226300CE</v>
      </c>
      <c r="AJ6316" t="str">
        <f>IF(RIGHT(MIS[[#This Row],[Main/Hedge]],4)="MAIN","MAIN","HEDGE")</f>
        <v>HEDGE</v>
      </c>
      <c r="AK6316" t="str" cm="1">
        <f t="array" ref="AK6316">_xlfn._xlws.FILTER(Table4[Column1],ISNUMBER(SEARCH(Table4[Column1],MIS[[#This Row],[OrderUniqueIdentifier]])),"")</f>
        <v>LONGSHORT</v>
      </c>
      <c r="AL6316" t="str">
        <f>MIS[[#This Row],[Broker]]</f>
        <v>AR</v>
      </c>
      <c r="AM6316" t="str">
        <f>MIS[[#This Row],[ClientID]]</f>
        <v>JPF1R134</v>
      </c>
    </row>
    <row r="6317" spans="1:39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>
        <f>_xlfn.XLOOKUP(MIS[[#This Row],[TRADING SYMBOL]],[1]Sheet1!$D:$D,[1]Sheet1!$C:$C)</f>
        <v>155.05000000000001</v>
      </c>
      <c r="AE6317">
        <f>MIS[[#This Row],[OrderAverageTradedPrice]]*MIS[[#This Row],[OrderQuantity]]</f>
        <v>50752.5</v>
      </c>
      <c r="AF6317">
        <f>MIS[[#This Row],[LTP]]*MIS[[#This Row],[OrderQuantity]]</f>
        <v>46515</v>
      </c>
      <c r="AG6317">
        <f>IF(MIS[[#This Row],[OrderSide]]="SELL",MIS[[#This Row],[VALUE]]-MIS[[#This Row],[LIVE_VALUE]],MIS[[#This Row],[LIVE_VALUE]]-MIS[[#This Row],[VALUE]])</f>
        <v>-4237.5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7" t="str">
        <f>MIS[[#This Row],[TRADING SYMBOL]]</f>
        <v>NIFTY2552225000PE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LONGSHORT</v>
      </c>
      <c r="AL6317" t="str">
        <f>MIS[[#This Row],[Broker]]</f>
        <v>AR</v>
      </c>
      <c r="AM6317" t="str">
        <f>MIS[[#This Row],[ClientID]]</f>
        <v>JPF1R202</v>
      </c>
    </row>
    <row r="6318" spans="1:39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>
        <f>_xlfn.XLOOKUP(MIS[[#This Row],[TRADING SYMBOL]],[1]Sheet1!$D:$D,[1]Sheet1!$C:$C)</f>
        <v>2.25</v>
      </c>
      <c r="AE6318">
        <f>MIS[[#This Row],[OrderAverageTradedPrice]]*MIS[[#This Row],[OrderQuantity]]</f>
        <v>172.5</v>
      </c>
      <c r="AF6318">
        <f>MIS[[#This Row],[LTP]]*MIS[[#This Row],[OrderQuantity]]</f>
        <v>168.75</v>
      </c>
      <c r="AG6318">
        <f>IF(MIS[[#This Row],[OrderSide]]="SELL",MIS[[#This Row],[VALUE]]-MIS[[#This Row],[LIVE_VALUE]],MIS[[#This Row],[LIVE_VALUE]]-MIS[[#This Row],[VALUE]])</f>
        <v>-3.75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8" t="str">
        <f>MIS[[#This Row],[TRADING SYMBOL]]</f>
        <v>NIFTY2552226300CE</v>
      </c>
      <c r="AJ6318" t="str">
        <f>IF(RIGHT(MIS[[#This Row],[Main/Hedge]],4)="MAIN","MAIN","HEDGE")</f>
        <v>HEDGE</v>
      </c>
      <c r="AK6318" t="str" cm="1">
        <f t="array" ref="AK6318">_xlfn._xlws.FILTER(Table4[Column1],ISNUMBER(SEARCH(Table4[Column1],MIS[[#This Row],[OrderUniqueIdentifier]])),"")</f>
        <v>LONGSHORT</v>
      </c>
      <c r="AL6318" t="str">
        <f>MIS[[#This Row],[Broker]]</f>
        <v>AR</v>
      </c>
      <c r="AM6318" t="str">
        <f>MIS[[#This Row],[ClientID]]</f>
        <v>JPF1R203</v>
      </c>
    </row>
    <row r="6319" spans="1:39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>
        <f>_xlfn.XLOOKUP(MIS[[#This Row],[TRADING SYMBOL]],[1]Sheet1!$D:$D,[1]Sheet1!$C:$C)</f>
        <v>155.05000000000001</v>
      </c>
      <c r="AE6319">
        <f>MIS[[#This Row],[OrderAverageTradedPrice]]*MIS[[#This Row],[OrderQuantity]]</f>
        <v>25395</v>
      </c>
      <c r="AF6319">
        <f>MIS[[#This Row],[LTP]]*MIS[[#This Row],[OrderQuantity]]</f>
        <v>23257.5</v>
      </c>
      <c r="AG6319">
        <f>IF(MIS[[#This Row],[OrderSide]]="SELL",MIS[[#This Row],[VALUE]]-MIS[[#This Row],[LIVE_VALUE]],MIS[[#This Row],[LIVE_VALUE]]-MIS[[#This Row],[VALUE]])</f>
        <v>-2137.5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9" t="str">
        <f>MIS[[#This Row],[TRADING SYMBOL]]</f>
        <v>NIFTY2552225000PE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LONGSHORT</v>
      </c>
      <c r="AL6319" t="str">
        <f>MIS[[#This Row],[Broker]]</f>
        <v>AR</v>
      </c>
      <c r="AM6319" t="str">
        <f>MIS[[#This Row],[ClientID]]</f>
        <v>JPF1S152</v>
      </c>
    </row>
    <row r="6320" spans="1:39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>
        <f>_xlfn.XLOOKUP(MIS[[#This Row],[TRADING SYMBOL]],[1]Sheet1!$D:$D,[1]Sheet1!$C:$C)</f>
        <v>2.25</v>
      </c>
      <c r="AE6320">
        <f>MIS[[#This Row],[OrderAverageTradedPrice]]*MIS[[#This Row],[OrderQuantity]]</f>
        <v>690</v>
      </c>
      <c r="AF6320">
        <f>MIS[[#This Row],[LTP]]*MIS[[#This Row],[OrderQuantity]]</f>
        <v>675</v>
      </c>
      <c r="AG6320">
        <f>IF(MIS[[#This Row],[OrderSide]]="SELL",MIS[[#This Row],[VALUE]]-MIS[[#This Row],[LIVE_VALUE]],MIS[[#This Row],[LIVE_VALUE]]-MIS[[#This Row],[VALUE]])</f>
        <v>-15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0" t="str">
        <f>MIS[[#This Row],[TRADING SYMBOL]]</f>
        <v>NIFTY2552226300CE</v>
      </c>
      <c r="AJ6320" t="str">
        <f>IF(RIGHT(MIS[[#This Row],[Main/Hedge]],4)="MAIN","MAIN","HEDGE")</f>
        <v>HEDGE</v>
      </c>
      <c r="AK6320" t="str" cm="1">
        <f t="array" ref="AK6320">_xlfn._xlws.FILTER(Table4[Column1],ISNUMBER(SEARCH(Table4[Column1],MIS[[#This Row],[OrderUniqueIdentifier]])),"")</f>
        <v>LONGSHORT</v>
      </c>
      <c r="AL6320" t="str">
        <f>MIS[[#This Row],[Broker]]</f>
        <v>AR</v>
      </c>
      <c r="AM6320" t="str">
        <f>MIS[[#This Row],[ClientID]]</f>
        <v>JPF1V110</v>
      </c>
    </row>
    <row r="6321" spans="1:39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>
        <f>_xlfn.XLOOKUP(MIS[[#This Row],[TRADING SYMBOL]],[1]Sheet1!$D:$D,[1]Sheet1!$C:$C)</f>
        <v>155.05000000000001</v>
      </c>
      <c r="AE6321">
        <f>MIS[[#This Row],[OrderAverageTradedPrice]]*MIS[[#This Row],[OrderQuantity]]</f>
        <v>12675</v>
      </c>
      <c r="AF6321">
        <f>MIS[[#This Row],[LTP]]*MIS[[#This Row],[OrderQuantity]]</f>
        <v>11628.75</v>
      </c>
      <c r="AG6321">
        <f>IF(MIS[[#This Row],[OrderSide]]="SELL",MIS[[#This Row],[VALUE]]-MIS[[#This Row],[LIVE_VALUE]],MIS[[#This Row],[LIVE_VALUE]]-MIS[[#This Row],[VALUE]])</f>
        <v>-1046.25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1" t="str">
        <f>MIS[[#This Row],[TRADING SYMBOL]]</f>
        <v>NIFTY2552225000PE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LONGSHORT</v>
      </c>
      <c r="AL6321" t="str">
        <f>MIS[[#This Row],[Broker]]</f>
        <v>AR</v>
      </c>
      <c r="AM6321" t="str">
        <f>MIS[[#This Row],[ClientID]]</f>
        <v>JPF1V164</v>
      </c>
    </row>
    <row r="6322" spans="1:39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>
        <f>_xlfn.XLOOKUP(MIS[[#This Row],[TRADING SYMBOL]],[1]Sheet1!$D:$D,[1]Sheet1!$C:$C)</f>
        <v>155.05000000000001</v>
      </c>
      <c r="AE6322">
        <f>MIS[[#This Row],[OrderAverageTradedPrice]]*MIS[[#This Row],[OrderQuantity]]</f>
        <v>63468.75</v>
      </c>
      <c r="AF6322">
        <f>MIS[[#This Row],[LTP]]*MIS[[#This Row],[OrderQuantity]]</f>
        <v>58143.750000000007</v>
      </c>
      <c r="AG6322">
        <f>IF(MIS[[#This Row],[OrderSide]]="SELL",MIS[[#This Row],[VALUE]]-MIS[[#This Row],[LIVE_VALUE]],MIS[[#This Row],[LIVE_VALUE]]-MIS[[#This Row],[VALUE]])</f>
        <v>-5324.9999999999927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2" t="str">
        <f>MIS[[#This Row],[TRADING SYMBOL]]</f>
        <v>NIFTY2552225000PE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LONGSHORT</v>
      </c>
      <c r="AL6322" t="str">
        <f>MIS[[#This Row],[Broker]]</f>
        <v>JAINAM3001</v>
      </c>
      <c r="AM6322" t="str">
        <f>MIS[[#This Row],[ClientID]]</f>
        <v>DLL13461</v>
      </c>
    </row>
    <row r="6323" spans="1:39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>
        <f>_xlfn.XLOOKUP(MIS[[#This Row],[TRADING SYMBOL]],[1]Sheet1!$D:$D,[1]Sheet1!$C:$C)</f>
        <v>155.05000000000001</v>
      </c>
      <c r="AE6323">
        <f>MIS[[#This Row],[OrderAverageTradedPrice]]*MIS[[#This Row],[OrderQuantity]]</f>
        <v>12693.75</v>
      </c>
      <c r="AF6323">
        <f>MIS[[#This Row],[LTP]]*MIS[[#This Row],[OrderQuantity]]</f>
        <v>11628.75</v>
      </c>
      <c r="AG6323">
        <f>IF(MIS[[#This Row],[OrderSide]]="SELL",MIS[[#This Row],[VALUE]]-MIS[[#This Row],[LIVE_VALUE]],MIS[[#This Row],[LIVE_VALUE]]-MIS[[#This Row],[VALUE]])</f>
        <v>-1065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3" t="str">
        <f>MIS[[#This Row],[TRADING SYMBOL]]</f>
        <v>NIFTY2552225000PE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LONGSHORT</v>
      </c>
      <c r="AL6323" t="str">
        <f>MIS[[#This Row],[Broker]]</f>
        <v>JAINAM</v>
      </c>
      <c r="AM6323" t="str">
        <f>MIS[[#This Row],[ClientID]]</f>
        <v>MITH442</v>
      </c>
    </row>
    <row r="6324" spans="1:39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>
        <f>_xlfn.XLOOKUP(MIS[[#This Row],[TRADING SYMBOL]],[1]Sheet1!$D:$D,[1]Sheet1!$C:$C)</f>
        <v>155.05000000000001</v>
      </c>
      <c r="AE6324">
        <f>MIS[[#This Row],[OrderAverageTradedPrice]]*MIS[[#This Row],[OrderQuantity]]</f>
        <v>63446.25</v>
      </c>
      <c r="AF6324">
        <f>MIS[[#This Row],[LTP]]*MIS[[#This Row],[OrderQuantity]]</f>
        <v>58143.750000000007</v>
      </c>
      <c r="AG6324">
        <f>IF(MIS[[#This Row],[OrderSide]]="SELL",MIS[[#This Row],[VALUE]]-MIS[[#This Row],[LIVE_VALUE]],MIS[[#This Row],[LIVE_VALUE]]-MIS[[#This Row],[VALUE]])</f>
        <v>-5302.4999999999927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4" t="str">
        <f>MIS[[#This Row],[TRADING SYMBOL]]</f>
        <v>NIFTY2552225000PE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LONGSHORT</v>
      </c>
      <c r="AL6324" t="str">
        <f>MIS[[#This Row],[Broker]]</f>
        <v>MOTI</v>
      </c>
      <c r="AM6324" t="str">
        <f>MIS[[#This Row],[ClientID]]</f>
        <v>5708</v>
      </c>
    </row>
    <row r="6325" spans="1:39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>
        <f>_xlfn.XLOOKUP(MIS[[#This Row],[TRADING SYMBOL]],[1]Sheet1!$D:$D,[1]Sheet1!$C:$C)</f>
        <v>2.25</v>
      </c>
      <c r="AE6325">
        <f>MIS[[#This Row],[OrderAverageTradedPrice]]*MIS[[#This Row],[OrderQuantity]]</f>
        <v>172.5</v>
      </c>
      <c r="AF6325">
        <f>MIS[[#This Row],[LTP]]*MIS[[#This Row],[OrderQuantity]]</f>
        <v>168.75</v>
      </c>
      <c r="AG6325">
        <f>IF(MIS[[#This Row],[OrderSide]]="SELL",MIS[[#This Row],[VALUE]]-MIS[[#This Row],[LIVE_VALUE]],MIS[[#This Row],[LIVE_VALUE]]-MIS[[#This Row],[VALUE]])</f>
        <v>-3.75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5" t="str">
        <f>MIS[[#This Row],[TRADING SYMBOL]]</f>
        <v>NIFTY2552226300CE</v>
      </c>
      <c r="AJ6325" t="str">
        <f>IF(RIGHT(MIS[[#This Row],[Main/Hedge]],4)="MAIN","MAIN","HEDGE")</f>
        <v>HEDGE</v>
      </c>
      <c r="AK6325" t="str" cm="1">
        <f t="array" ref="AK6325">_xlfn._xlws.FILTER(Table4[Column1],ISNUMBER(SEARCH(Table4[Column1],MIS[[#This Row],[OrderUniqueIdentifier]])),"")</f>
        <v>LONGSHORT</v>
      </c>
      <c r="AL6325" t="str">
        <f>MIS[[#This Row],[Broker]]</f>
        <v>AR</v>
      </c>
      <c r="AM6325" t="str">
        <f>MIS[[#This Row],[ClientID]]</f>
        <v>JPF1A121</v>
      </c>
    </row>
    <row r="6326" spans="1:39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>
        <f>_xlfn.XLOOKUP(MIS[[#This Row],[TRADING SYMBOL]],[1]Sheet1!$D:$D,[1]Sheet1!$C:$C)</f>
        <v>2.25</v>
      </c>
      <c r="AE6326">
        <f>MIS[[#This Row],[OrderAverageTradedPrice]]*MIS[[#This Row],[OrderQuantity]]</f>
        <v>345</v>
      </c>
      <c r="AF6326">
        <f>MIS[[#This Row],[LTP]]*MIS[[#This Row],[OrderQuantity]]</f>
        <v>337.5</v>
      </c>
      <c r="AG6326">
        <f>IF(MIS[[#This Row],[OrderSide]]="SELL",MIS[[#This Row],[VALUE]]-MIS[[#This Row],[LIVE_VALUE]],MIS[[#This Row],[LIVE_VALUE]]-MIS[[#This Row],[VALUE]])</f>
        <v>-7.5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6" t="str">
        <f>MIS[[#This Row],[TRADING SYMBOL]]</f>
        <v>NIFTY2552226300CE</v>
      </c>
      <c r="AJ6326" t="str">
        <f>IF(RIGHT(MIS[[#This Row],[Main/Hedge]],4)="MAIN","MAIN","HEDGE")</f>
        <v>HEDGE</v>
      </c>
      <c r="AK6326" t="str" cm="1">
        <f t="array" ref="AK6326">_xlfn._xlws.FILTER(Table4[Column1],ISNUMBER(SEARCH(Table4[Column1],MIS[[#This Row],[OrderUniqueIdentifier]])),"")</f>
        <v>LONGSHORT</v>
      </c>
      <c r="AL6326" t="str">
        <f>MIS[[#This Row],[Broker]]</f>
        <v>AR</v>
      </c>
      <c r="AM6326" t="str">
        <f>MIS[[#This Row],[ClientID]]</f>
        <v>JPF1A187</v>
      </c>
    </row>
    <row r="6327" spans="1:39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>
        <f>_xlfn.XLOOKUP(MIS[[#This Row],[TRADING SYMBOL]],[1]Sheet1!$D:$D,[1]Sheet1!$C:$C)</f>
        <v>2.25</v>
      </c>
      <c r="AE6327">
        <f>MIS[[#This Row],[OrderAverageTradedPrice]]*MIS[[#This Row],[OrderQuantity]]</f>
        <v>172.5</v>
      </c>
      <c r="AF6327">
        <f>MIS[[#This Row],[LTP]]*MIS[[#This Row],[OrderQuantity]]</f>
        <v>168.75</v>
      </c>
      <c r="AG6327">
        <f>IF(MIS[[#This Row],[OrderSide]]="SELL",MIS[[#This Row],[VALUE]]-MIS[[#This Row],[LIVE_VALUE]],MIS[[#This Row],[LIVE_VALUE]]-MIS[[#This Row],[VALUE]])</f>
        <v>-3.75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7" t="str">
        <f>MIS[[#This Row],[TRADING SYMBOL]]</f>
        <v>NIFTY2552226300CE</v>
      </c>
      <c r="AJ6327" t="str">
        <f>IF(RIGHT(MIS[[#This Row],[Main/Hedge]],4)="MAIN","MAIN","HEDGE")</f>
        <v>HEDGE</v>
      </c>
      <c r="AK6327" t="str" cm="1">
        <f t="array" ref="AK6327">_xlfn._xlws.FILTER(Table4[Column1],ISNUMBER(SEARCH(Table4[Column1],MIS[[#This Row],[OrderUniqueIdentifier]])),"")</f>
        <v>LONGSHORT</v>
      </c>
      <c r="AL6327" t="str">
        <f>MIS[[#This Row],[Broker]]</f>
        <v>AR</v>
      </c>
      <c r="AM6327" t="str">
        <f>MIS[[#This Row],[ClientID]]</f>
        <v>JPF1A188</v>
      </c>
    </row>
    <row r="6328" spans="1:39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>
        <f>_xlfn.XLOOKUP(MIS[[#This Row],[TRADING SYMBOL]],[1]Sheet1!$D:$D,[1]Sheet1!$C:$C)</f>
        <v>2.25</v>
      </c>
      <c r="AE6328">
        <f>MIS[[#This Row],[OrderAverageTradedPrice]]*MIS[[#This Row],[OrderQuantity]]</f>
        <v>345</v>
      </c>
      <c r="AF6328">
        <f>MIS[[#This Row],[LTP]]*MIS[[#This Row],[OrderQuantity]]</f>
        <v>337.5</v>
      </c>
      <c r="AG6328">
        <f>IF(MIS[[#This Row],[OrderSide]]="SELL",MIS[[#This Row],[VALUE]]-MIS[[#This Row],[LIVE_VALUE]],MIS[[#This Row],[LIVE_VALUE]]-MIS[[#This Row],[VALUE]])</f>
        <v>-7.5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8" t="str">
        <f>MIS[[#This Row],[TRADING SYMBOL]]</f>
        <v>NIFTY2552226300CE</v>
      </c>
      <c r="AJ6328" t="str">
        <f>IF(RIGHT(MIS[[#This Row],[Main/Hedge]],4)="MAIN","MAIN","HEDGE")</f>
        <v>HEDGE</v>
      </c>
      <c r="AK6328" t="str" cm="1">
        <f t="array" ref="AK6328">_xlfn._xlws.FILTER(Table4[Column1],ISNUMBER(SEARCH(Table4[Column1],MIS[[#This Row],[OrderUniqueIdentifier]])),"")</f>
        <v>LONGSHORT</v>
      </c>
      <c r="AL6328" t="str">
        <f>MIS[[#This Row],[Broker]]</f>
        <v>AR</v>
      </c>
      <c r="AM6328" t="str">
        <f>MIS[[#This Row],[ClientID]]</f>
        <v>JPF1D162</v>
      </c>
    </row>
    <row r="6329" spans="1:39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>
        <f>_xlfn.XLOOKUP(MIS[[#This Row],[TRADING SYMBOL]],[1]Sheet1!$D:$D,[1]Sheet1!$C:$C)</f>
        <v>155.05000000000001</v>
      </c>
      <c r="AE6329">
        <f>MIS[[#This Row],[OrderAverageTradedPrice]]*MIS[[#This Row],[OrderQuantity]]</f>
        <v>114183.74999999993</v>
      </c>
      <c r="AF6329">
        <f>MIS[[#This Row],[LTP]]*MIS[[#This Row],[OrderQuantity]]</f>
        <v>104658.75000000001</v>
      </c>
      <c r="AG6329">
        <f>IF(MIS[[#This Row],[OrderSide]]="SELL",MIS[[#This Row],[VALUE]]-MIS[[#This Row],[LIVE_VALUE]],MIS[[#This Row],[LIVE_VALUE]]-MIS[[#This Row],[VALUE]])</f>
        <v>-9524.9999999999127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9" t="str">
        <f>MIS[[#This Row],[TRADING SYMBOL]]</f>
        <v>NIFTY2552225000PE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LONGSHORT</v>
      </c>
      <c r="AL6329" t="str">
        <f>MIS[[#This Row],[Broker]]</f>
        <v>AR</v>
      </c>
      <c r="AM6329" t="str">
        <f>MIS[[#This Row],[ClientID]]</f>
        <v>JPF1K110</v>
      </c>
    </row>
    <row r="6330" spans="1:39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>
        <f>_xlfn.XLOOKUP(MIS[[#This Row],[TRADING SYMBOL]],[1]Sheet1!$D:$D,[1]Sheet1!$C:$C)</f>
        <v>155.05000000000001</v>
      </c>
      <c r="AE6330">
        <f>MIS[[#This Row],[OrderAverageTradedPrice]]*MIS[[#This Row],[OrderQuantity]]</f>
        <v>63337.5</v>
      </c>
      <c r="AF6330">
        <f>MIS[[#This Row],[LTP]]*MIS[[#This Row],[OrderQuantity]]</f>
        <v>58143.750000000007</v>
      </c>
      <c r="AG6330">
        <f>IF(MIS[[#This Row],[OrderSide]]="SELL",MIS[[#This Row],[VALUE]]-MIS[[#This Row],[LIVE_VALUE]],MIS[[#This Row],[LIVE_VALUE]]-MIS[[#This Row],[VALUE]])</f>
        <v>-5193.7499999999927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0" t="str">
        <f>MIS[[#This Row],[TRADING SYMBOL]]</f>
        <v>NIFTY2552225000PE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LONGSHORT</v>
      </c>
      <c r="AL6330" t="str">
        <f>MIS[[#This Row],[Broker]]</f>
        <v>AR</v>
      </c>
      <c r="AM6330" t="str">
        <f>MIS[[#This Row],[ClientID]]</f>
        <v>JPF1M176</v>
      </c>
    </row>
    <row r="6331" spans="1:39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>
        <f>_xlfn.XLOOKUP(MIS[[#This Row],[TRADING SYMBOL]],[1]Sheet1!$D:$D,[1]Sheet1!$C:$C)</f>
        <v>155.05000000000001</v>
      </c>
      <c r="AE6331">
        <f>MIS[[#This Row],[OrderAverageTradedPrice]]*MIS[[#This Row],[OrderQuantity]]</f>
        <v>126802.5</v>
      </c>
      <c r="AF6331">
        <f>MIS[[#This Row],[LTP]]*MIS[[#This Row],[OrderQuantity]]</f>
        <v>116287.50000000001</v>
      </c>
      <c r="AG6331">
        <f>IF(MIS[[#This Row],[OrderSide]]="SELL",MIS[[#This Row],[VALUE]]-MIS[[#This Row],[LIVE_VALUE]],MIS[[#This Row],[LIVE_VALUE]]-MIS[[#This Row],[VALUE]])</f>
        <v>-10514.999999999985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1" t="str">
        <f>MIS[[#This Row],[TRADING SYMBOL]]</f>
        <v>NIFTY2552225000PE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LONGSHORT</v>
      </c>
      <c r="AL6331" t="str">
        <f>MIS[[#This Row],[Broker]]</f>
        <v>AR</v>
      </c>
      <c r="AM6331" t="str">
        <f>MIS[[#This Row],[ClientID]]</f>
        <v>JPF1N172</v>
      </c>
    </row>
    <row r="6332" spans="1:39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>
        <f>_xlfn.XLOOKUP(MIS[[#This Row],[TRADING SYMBOL]],[1]Sheet1!$D:$D,[1]Sheet1!$C:$C)</f>
        <v>2.25</v>
      </c>
      <c r="AE6332">
        <f>MIS[[#This Row],[OrderAverageTradedPrice]]*MIS[[#This Row],[OrderQuantity]]</f>
        <v>172.5</v>
      </c>
      <c r="AF6332">
        <f>MIS[[#This Row],[LTP]]*MIS[[#This Row],[OrderQuantity]]</f>
        <v>168.75</v>
      </c>
      <c r="AG6332">
        <f>IF(MIS[[#This Row],[OrderSide]]="SELL",MIS[[#This Row],[VALUE]]-MIS[[#This Row],[LIVE_VALUE]],MIS[[#This Row],[LIVE_VALUE]]-MIS[[#This Row],[VALUE]])</f>
        <v>-3.75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2" t="str">
        <f>MIS[[#This Row],[TRADING SYMBOL]]</f>
        <v>NIFTY2552226300CE</v>
      </c>
      <c r="AJ6332" t="str">
        <f>IF(RIGHT(MIS[[#This Row],[Main/Hedge]],4)="MAIN","MAIN","HEDGE")</f>
        <v>HEDGE</v>
      </c>
      <c r="AK6332" t="str" cm="1">
        <f t="array" ref="AK6332">_xlfn._xlws.FILTER(Table4[Column1],ISNUMBER(SEARCH(Table4[Column1],MIS[[#This Row],[OrderUniqueIdentifier]])),"")</f>
        <v>LONGSHORT</v>
      </c>
      <c r="AL6332" t="str">
        <f>MIS[[#This Row],[Broker]]</f>
        <v>AR</v>
      </c>
      <c r="AM6332" t="str">
        <f>MIS[[#This Row],[ClientID]]</f>
        <v>JPF1R194</v>
      </c>
    </row>
    <row r="6333" spans="1:39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>
        <f>_xlfn.XLOOKUP(MIS[[#This Row],[TRADING SYMBOL]],[1]Sheet1!$D:$D,[1]Sheet1!$C:$C)</f>
        <v>155.05000000000001</v>
      </c>
      <c r="AE6333">
        <f>MIS[[#This Row],[OrderAverageTradedPrice]]*MIS[[#This Row],[OrderQuantity]]</f>
        <v>101385</v>
      </c>
      <c r="AF6333">
        <f>MIS[[#This Row],[LTP]]*MIS[[#This Row],[OrderQuantity]]</f>
        <v>93030</v>
      </c>
      <c r="AG6333">
        <f>IF(MIS[[#This Row],[OrderSide]]="SELL",MIS[[#This Row],[VALUE]]-MIS[[#This Row],[LIVE_VALUE]],MIS[[#This Row],[LIVE_VALUE]]-MIS[[#This Row],[VALUE]])</f>
        <v>-8355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3" t="str">
        <f>MIS[[#This Row],[TRADING SYMBOL]]</f>
        <v>NIFTY2552225000PE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LONGSHORT</v>
      </c>
      <c r="AL6333" t="str">
        <f>MIS[[#This Row],[Broker]]</f>
        <v>AR</v>
      </c>
      <c r="AM6333" t="str">
        <f>MIS[[#This Row],[ClientID]]</f>
        <v>JPF1R197</v>
      </c>
    </row>
    <row r="6334" spans="1:39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>
        <f>_xlfn.XLOOKUP(MIS[[#This Row],[TRADING SYMBOL]],[1]Sheet1!$D:$D,[1]Sheet1!$C:$C)</f>
        <v>155.05000000000001</v>
      </c>
      <c r="AE6334">
        <f>MIS[[#This Row],[OrderAverageTradedPrice]]*MIS[[#This Row],[OrderQuantity]]</f>
        <v>25350</v>
      </c>
      <c r="AF6334">
        <f>MIS[[#This Row],[LTP]]*MIS[[#This Row],[OrderQuantity]]</f>
        <v>23257.5</v>
      </c>
      <c r="AG6334">
        <f>IF(MIS[[#This Row],[OrderSide]]="SELL",MIS[[#This Row],[VALUE]]-MIS[[#This Row],[LIVE_VALUE]],MIS[[#This Row],[LIVE_VALUE]]-MIS[[#This Row],[VALUE]])</f>
        <v>-2092.5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4" t="str">
        <f>MIS[[#This Row],[TRADING SYMBOL]]</f>
        <v>NIFTY2552225000PE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LONGSHORT</v>
      </c>
      <c r="AL6334" t="str">
        <f>MIS[[#This Row],[Broker]]</f>
        <v>AR</v>
      </c>
      <c r="AM6334" t="str">
        <f>MIS[[#This Row],[ClientID]]</f>
        <v>JPF1R199</v>
      </c>
    </row>
    <row r="6335" spans="1:39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>
        <f>_xlfn.XLOOKUP(MIS[[#This Row],[TRADING SYMBOL]],[1]Sheet1!$D:$D,[1]Sheet1!$C:$C)</f>
        <v>2.25</v>
      </c>
      <c r="AE6335">
        <f>MIS[[#This Row],[OrderAverageTradedPrice]]*MIS[[#This Row],[OrderQuantity]]</f>
        <v>172.5</v>
      </c>
      <c r="AF6335">
        <f>MIS[[#This Row],[LTP]]*MIS[[#This Row],[OrderQuantity]]</f>
        <v>168.75</v>
      </c>
      <c r="AG6335">
        <f>IF(MIS[[#This Row],[OrderSide]]="SELL",MIS[[#This Row],[VALUE]]-MIS[[#This Row],[LIVE_VALUE]],MIS[[#This Row],[LIVE_VALUE]]-MIS[[#This Row],[VALUE]])</f>
        <v>-3.75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5" t="str">
        <f>MIS[[#This Row],[TRADING SYMBOL]]</f>
        <v>NIFTY2552226300CE</v>
      </c>
      <c r="AJ6335" t="str">
        <f>IF(RIGHT(MIS[[#This Row],[Main/Hedge]],4)="MAIN","MAIN","HEDGE")</f>
        <v>HEDGE</v>
      </c>
      <c r="AK6335" t="str" cm="1">
        <f t="array" ref="AK6335">_xlfn._xlws.FILTER(Table4[Column1],ISNUMBER(SEARCH(Table4[Column1],MIS[[#This Row],[OrderUniqueIdentifier]])),"")</f>
        <v>LONGSHORT</v>
      </c>
      <c r="AL6335" t="str">
        <f>MIS[[#This Row],[Broker]]</f>
        <v>AR</v>
      </c>
      <c r="AM6335" t="str">
        <f>MIS[[#This Row],[ClientID]]</f>
        <v>JPF1S222</v>
      </c>
    </row>
    <row r="6336" spans="1:39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>
        <f>_xlfn.XLOOKUP(MIS[[#This Row],[TRADING SYMBOL]],[1]Sheet1!$D:$D,[1]Sheet1!$C:$C)</f>
        <v>155.05000000000001</v>
      </c>
      <c r="AE6336">
        <f>MIS[[#This Row],[OrderAverageTradedPrice]]*MIS[[#This Row],[OrderQuantity]]</f>
        <v>25365</v>
      </c>
      <c r="AF6336">
        <f>MIS[[#This Row],[LTP]]*MIS[[#This Row],[OrderQuantity]]</f>
        <v>23257.5</v>
      </c>
      <c r="AG6336">
        <f>IF(MIS[[#This Row],[OrderSide]]="SELL",MIS[[#This Row],[VALUE]]-MIS[[#This Row],[LIVE_VALUE]],MIS[[#This Row],[LIVE_VALUE]]-MIS[[#This Row],[VALUE]])</f>
        <v>-2107.5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6" t="str">
        <f>MIS[[#This Row],[TRADING SYMBOL]]</f>
        <v>NIFTY2552225000PE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LONGSHORT</v>
      </c>
      <c r="AL6336" t="str">
        <f>MIS[[#This Row],[Broker]]</f>
        <v>AR</v>
      </c>
      <c r="AM6336" t="str">
        <f>MIS[[#This Row],[ClientID]]</f>
        <v>JPP032</v>
      </c>
    </row>
    <row r="6337" spans="1:39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>
        <f>_xlfn.XLOOKUP(MIS[[#This Row],[TRADING SYMBOL]],[1]Sheet1!$D:$D,[1]Sheet1!$C:$C)</f>
        <v>2.25</v>
      </c>
      <c r="AE6337">
        <f>MIS[[#This Row],[OrderAverageTradedPrice]]*MIS[[#This Row],[OrderQuantity]]</f>
        <v>172.5</v>
      </c>
      <c r="AF6337">
        <f>MIS[[#This Row],[LTP]]*MIS[[#This Row],[OrderQuantity]]</f>
        <v>168.75</v>
      </c>
      <c r="AG6337">
        <f>IF(MIS[[#This Row],[OrderSide]]="SELL",MIS[[#This Row],[VALUE]]-MIS[[#This Row],[LIVE_VALUE]],MIS[[#This Row],[LIVE_VALUE]]-MIS[[#This Row],[VALUE]])</f>
        <v>-3.75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7" t="str">
        <f>MIS[[#This Row],[TRADING SYMBOL]]</f>
        <v>NIFTY2552226300CE</v>
      </c>
      <c r="AJ6337" t="str">
        <f>IF(RIGHT(MIS[[#This Row],[Main/Hedge]],4)="MAIN","MAIN","HEDGE")</f>
        <v>HEDGE</v>
      </c>
      <c r="AK6337" t="str" cm="1">
        <f t="array" ref="AK6337">_xlfn._xlws.FILTER(Table4[Column1],ISNUMBER(SEARCH(Table4[Column1],MIS[[#This Row],[OrderUniqueIdentifier]])),"")</f>
        <v>LONGSHORT</v>
      </c>
      <c r="AL6337" t="str">
        <f>MIS[[#This Row],[Broker]]</f>
        <v>MO</v>
      </c>
      <c r="AM6337" t="str">
        <f>MIS[[#This Row],[ClientID]]</f>
        <v>OMDLAS1233</v>
      </c>
    </row>
    <row r="6338" spans="1:39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>
        <f>_xlfn.XLOOKUP(MIS[[#This Row],[TRADING SYMBOL]],[1]Sheet1!$D:$D,[1]Sheet1!$C:$C)</f>
        <v>155.05000000000001</v>
      </c>
      <c r="AE6338">
        <f>MIS[[#This Row],[OrderAverageTradedPrice]]*MIS[[#This Row],[OrderQuantity]]</f>
        <v>113681.24999999955</v>
      </c>
      <c r="AF6338">
        <f>MIS[[#This Row],[LTP]]*MIS[[#This Row],[OrderQuantity]]</f>
        <v>104658.75000000001</v>
      </c>
      <c r="AG6338">
        <f>IF(MIS[[#This Row],[OrderSide]]="SELL",MIS[[#This Row],[VALUE]]-MIS[[#This Row],[LIVE_VALUE]],MIS[[#This Row],[LIVE_VALUE]]-MIS[[#This Row],[VALUE]])</f>
        <v>-9022.4999999995343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8" t="str">
        <f>MIS[[#This Row],[TRADING SYMBOL]]</f>
        <v>NIFTY2552225000PE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LONGSHORT</v>
      </c>
      <c r="AL6338" t="str">
        <f>MIS[[#This Row],[Broker]]</f>
        <v>AR</v>
      </c>
      <c r="AM6338" t="str">
        <f>MIS[[#This Row],[ClientID]]</f>
        <v>JPF1A197</v>
      </c>
    </row>
    <row r="6339" spans="1:39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>
        <f>_xlfn.XLOOKUP(MIS[[#This Row],[TRADING SYMBOL]],[1]Sheet1!$D:$D,[1]Sheet1!$C:$C)</f>
        <v>2.25</v>
      </c>
      <c r="AE6339">
        <f>MIS[[#This Row],[OrderAverageTradedPrice]]*MIS[[#This Row],[OrderQuantity]]</f>
        <v>172.5</v>
      </c>
      <c r="AF6339">
        <f>MIS[[#This Row],[LTP]]*MIS[[#This Row],[OrderQuantity]]</f>
        <v>168.75</v>
      </c>
      <c r="AG6339">
        <f>IF(MIS[[#This Row],[OrderSide]]="SELL",MIS[[#This Row],[VALUE]]-MIS[[#This Row],[LIVE_VALUE]],MIS[[#This Row],[LIVE_VALUE]]-MIS[[#This Row],[VALUE]])</f>
        <v>-3.75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9" t="str">
        <f>MIS[[#This Row],[TRADING SYMBOL]]</f>
        <v>NIFTY2552226300CE</v>
      </c>
      <c r="AJ6339" t="str">
        <f>IF(RIGHT(MIS[[#This Row],[Main/Hedge]],4)="MAIN","MAIN","HEDGE")</f>
        <v>HEDGE</v>
      </c>
      <c r="AK6339" t="str" cm="1">
        <f t="array" ref="AK6339">_xlfn._xlws.FILTER(Table4[Column1],ISNUMBER(SEARCH(Table4[Column1],MIS[[#This Row],[OrderUniqueIdentifier]])),"")</f>
        <v>LONGSHORT</v>
      </c>
      <c r="AL6339" t="str">
        <f>MIS[[#This Row],[Broker]]</f>
        <v>AR</v>
      </c>
      <c r="AM6339" t="str">
        <f>MIS[[#This Row],[ClientID]]</f>
        <v>JPF1D107</v>
      </c>
    </row>
    <row r="6340" spans="1:39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>
        <f>_xlfn.XLOOKUP(MIS[[#This Row],[TRADING SYMBOL]],[1]Sheet1!$D:$D,[1]Sheet1!$C:$C)</f>
        <v>2.25</v>
      </c>
      <c r="AE6340">
        <f>MIS[[#This Row],[OrderAverageTradedPrice]]*MIS[[#This Row],[OrderQuantity]]</f>
        <v>172.5</v>
      </c>
      <c r="AF6340">
        <f>MIS[[#This Row],[LTP]]*MIS[[#This Row],[OrderQuantity]]</f>
        <v>168.75</v>
      </c>
      <c r="AG6340">
        <f>IF(MIS[[#This Row],[OrderSide]]="SELL",MIS[[#This Row],[VALUE]]-MIS[[#This Row],[LIVE_VALUE]],MIS[[#This Row],[LIVE_VALUE]]-MIS[[#This Row],[VALUE]])</f>
        <v>-3.75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0" t="str">
        <f>MIS[[#This Row],[TRADING SYMBOL]]</f>
        <v>NIFTY2552226300CE</v>
      </c>
      <c r="AJ6340" t="str">
        <f>IF(RIGHT(MIS[[#This Row],[Main/Hedge]],4)="MAIN","MAIN","HEDGE")</f>
        <v>HEDGE</v>
      </c>
      <c r="AK6340" t="str" cm="1">
        <f t="array" ref="AK6340">_xlfn._xlws.FILTER(Table4[Column1],ISNUMBER(SEARCH(Table4[Column1],MIS[[#This Row],[OrderUniqueIdentifier]])),"")</f>
        <v>LONGSHORT</v>
      </c>
      <c r="AL6340" t="str">
        <f>MIS[[#This Row],[Broker]]</f>
        <v>AR</v>
      </c>
      <c r="AM6340" t="str">
        <f>MIS[[#This Row],[ClientID]]</f>
        <v>JPF1M118</v>
      </c>
    </row>
    <row r="6341" spans="1:39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>
        <f>_xlfn.XLOOKUP(MIS[[#This Row],[TRADING SYMBOL]],[1]Sheet1!$D:$D,[1]Sheet1!$C:$C)</f>
        <v>2.25</v>
      </c>
      <c r="AE6341">
        <f>MIS[[#This Row],[OrderAverageTradedPrice]]*MIS[[#This Row],[OrderQuantity]]</f>
        <v>172.5</v>
      </c>
      <c r="AF6341">
        <f>MIS[[#This Row],[LTP]]*MIS[[#This Row],[OrderQuantity]]</f>
        <v>168.75</v>
      </c>
      <c r="AG6341">
        <f>IF(MIS[[#This Row],[OrderSide]]="SELL",MIS[[#This Row],[VALUE]]-MIS[[#This Row],[LIVE_VALUE]],MIS[[#This Row],[LIVE_VALUE]]-MIS[[#This Row],[VALUE]])</f>
        <v>-3.75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1" t="str">
        <f>MIS[[#This Row],[TRADING SYMBOL]]</f>
        <v>NIFTY2552226300CE</v>
      </c>
      <c r="AJ6341" t="str">
        <f>IF(RIGHT(MIS[[#This Row],[Main/Hedge]],4)="MAIN","MAIN","HEDGE")</f>
        <v>HEDGE</v>
      </c>
      <c r="AK6341" t="str" cm="1">
        <f t="array" ref="AK6341">_xlfn._xlws.FILTER(Table4[Column1],ISNUMBER(SEARCH(Table4[Column1],MIS[[#This Row],[OrderUniqueIdentifier]])),"")</f>
        <v>LONGSHORT</v>
      </c>
      <c r="AL6341" t="str">
        <f>MIS[[#This Row],[Broker]]</f>
        <v>AR</v>
      </c>
      <c r="AM6341" t="str">
        <f>MIS[[#This Row],[ClientID]]</f>
        <v>JPF1M174</v>
      </c>
    </row>
    <row r="6342" spans="1:39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>
        <f>_xlfn.XLOOKUP(MIS[[#This Row],[TRADING SYMBOL]],[1]Sheet1!$D:$D,[1]Sheet1!$C:$C)</f>
        <v>155.05000000000001</v>
      </c>
      <c r="AE6342">
        <f>MIS[[#This Row],[OrderAverageTradedPrice]]*MIS[[#This Row],[OrderQuantity]]</f>
        <v>12622.5</v>
      </c>
      <c r="AF6342">
        <f>MIS[[#This Row],[LTP]]*MIS[[#This Row],[OrderQuantity]]</f>
        <v>11628.75</v>
      </c>
      <c r="AG6342">
        <f>IF(MIS[[#This Row],[OrderSide]]="SELL",MIS[[#This Row],[VALUE]]-MIS[[#This Row],[LIVE_VALUE]],MIS[[#This Row],[LIVE_VALUE]]-MIS[[#This Row],[VALUE]])</f>
        <v>-993.75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2" t="str">
        <f>MIS[[#This Row],[TRADING SYMBOL]]</f>
        <v>NIFTY2552225000PE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LONGSHORT</v>
      </c>
      <c r="AL6342" t="str">
        <f>MIS[[#This Row],[Broker]]</f>
        <v>AR</v>
      </c>
      <c r="AM6342" t="str">
        <f>MIS[[#This Row],[ClientID]]</f>
        <v>JPF1N173</v>
      </c>
    </row>
    <row r="6343" spans="1:39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>
        <f>_xlfn.XLOOKUP(MIS[[#This Row],[TRADING SYMBOL]],[1]Sheet1!$D:$D,[1]Sheet1!$C:$C)</f>
        <v>2.25</v>
      </c>
      <c r="AE6343">
        <f>MIS[[#This Row],[OrderAverageTradedPrice]]*MIS[[#This Row],[OrderQuantity]]</f>
        <v>172.5</v>
      </c>
      <c r="AF6343">
        <f>MIS[[#This Row],[LTP]]*MIS[[#This Row],[OrderQuantity]]</f>
        <v>168.75</v>
      </c>
      <c r="AG6343">
        <f>IF(MIS[[#This Row],[OrderSide]]="SELL",MIS[[#This Row],[VALUE]]-MIS[[#This Row],[LIVE_VALUE]],MIS[[#This Row],[LIVE_VALUE]]-MIS[[#This Row],[VALUE]])</f>
        <v>-3.75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3" t="str">
        <f>MIS[[#This Row],[TRADING SYMBOL]]</f>
        <v>NIFTY2552226300CE</v>
      </c>
      <c r="AJ6343" t="str">
        <f>IF(RIGHT(MIS[[#This Row],[Main/Hedge]],4)="MAIN","MAIN","HEDGE")</f>
        <v>HEDGE</v>
      </c>
      <c r="AK6343" t="str" cm="1">
        <f t="array" ref="AK6343">_xlfn._xlws.FILTER(Table4[Column1],ISNUMBER(SEARCH(Table4[Column1],MIS[[#This Row],[OrderUniqueIdentifier]])),"")</f>
        <v>LONGSHORT</v>
      </c>
      <c r="AL6343" t="str">
        <f>MIS[[#This Row],[Broker]]</f>
        <v>AR</v>
      </c>
      <c r="AM6343" t="str">
        <f>MIS[[#This Row],[ClientID]]</f>
        <v>JPF1P111</v>
      </c>
    </row>
    <row r="6344" spans="1:39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>
        <f>_xlfn.XLOOKUP(MIS[[#This Row],[TRADING SYMBOL]],[1]Sheet1!$D:$D,[1]Sheet1!$C:$C)</f>
        <v>155.05000000000001</v>
      </c>
      <c r="AE6344">
        <f>MIS[[#This Row],[OrderAverageTradedPrice]]*MIS[[#This Row],[OrderQuantity]]</f>
        <v>88417.499999999622</v>
      </c>
      <c r="AF6344">
        <f>MIS[[#This Row],[LTP]]*MIS[[#This Row],[OrderQuantity]]</f>
        <v>81401.25</v>
      </c>
      <c r="AG6344">
        <f>IF(MIS[[#This Row],[OrderSide]]="SELL",MIS[[#This Row],[VALUE]]-MIS[[#This Row],[LIVE_VALUE]],MIS[[#This Row],[LIVE_VALUE]]-MIS[[#This Row],[VALUE]])</f>
        <v>-7016.2499999996217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4" t="str">
        <f>MIS[[#This Row],[TRADING SYMBOL]]</f>
        <v>NIFTY2552225000PE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LONGSHORT</v>
      </c>
      <c r="AL6344" t="str">
        <f>MIS[[#This Row],[Broker]]</f>
        <v>AR</v>
      </c>
      <c r="AM6344" t="str">
        <f>MIS[[#This Row],[ClientID]]</f>
        <v>JPF1S132</v>
      </c>
    </row>
    <row r="6345" spans="1:39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>
        <f>_xlfn.XLOOKUP(MIS[[#This Row],[TRADING SYMBOL]],[1]Sheet1!$D:$D,[1]Sheet1!$C:$C)</f>
        <v>2.25</v>
      </c>
      <c r="AE6345">
        <f>MIS[[#This Row],[OrderAverageTradedPrice]]*MIS[[#This Row],[OrderQuantity]]</f>
        <v>172.5</v>
      </c>
      <c r="AF6345">
        <f>MIS[[#This Row],[LTP]]*MIS[[#This Row],[OrderQuantity]]</f>
        <v>168.75</v>
      </c>
      <c r="AG6345">
        <f>IF(MIS[[#This Row],[OrderSide]]="SELL",MIS[[#This Row],[VALUE]]-MIS[[#This Row],[LIVE_VALUE]],MIS[[#This Row],[LIVE_VALUE]]-MIS[[#This Row],[VALUE]])</f>
        <v>-3.75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5" t="str">
        <f>MIS[[#This Row],[TRADING SYMBOL]]</f>
        <v>NIFTY2552226300CE</v>
      </c>
      <c r="AJ6345" t="str">
        <f>IF(RIGHT(MIS[[#This Row],[Main/Hedge]],4)="MAIN","MAIN","HEDGE")</f>
        <v>HEDGE</v>
      </c>
      <c r="AK6345" t="str" cm="1">
        <f t="array" ref="AK6345">_xlfn._xlws.FILTER(Table4[Column1],ISNUMBER(SEARCH(Table4[Column1],MIS[[#This Row],[OrderUniqueIdentifier]])),"")</f>
        <v>LONGSHORT</v>
      </c>
      <c r="AL6345" t="str">
        <f>MIS[[#This Row],[Broker]]</f>
        <v>AR</v>
      </c>
      <c r="AM6345" t="str">
        <f>MIS[[#This Row],[ClientID]]</f>
        <v>JPF1S210</v>
      </c>
    </row>
    <row r="6346" spans="1:39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>
        <f>_xlfn.XLOOKUP(MIS[[#This Row],[TRADING SYMBOL]],[1]Sheet1!$D:$D,[1]Sheet1!$C:$C)</f>
        <v>2.25</v>
      </c>
      <c r="AE6346">
        <f>MIS[[#This Row],[OrderAverageTradedPrice]]*MIS[[#This Row],[OrderQuantity]]</f>
        <v>172.5</v>
      </c>
      <c r="AF6346">
        <f>MIS[[#This Row],[LTP]]*MIS[[#This Row],[OrderQuantity]]</f>
        <v>168.75</v>
      </c>
      <c r="AG6346">
        <f>IF(MIS[[#This Row],[OrderSide]]="SELL",MIS[[#This Row],[VALUE]]-MIS[[#This Row],[LIVE_VALUE]],MIS[[#This Row],[LIVE_VALUE]]-MIS[[#This Row],[VALUE]])</f>
        <v>-3.75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6" t="str">
        <f>MIS[[#This Row],[TRADING SYMBOL]]</f>
        <v>NIFTY2552226300CE</v>
      </c>
      <c r="AJ6346" t="str">
        <f>IF(RIGHT(MIS[[#This Row],[Main/Hedge]],4)="MAIN","MAIN","HEDGE")</f>
        <v>HEDGE</v>
      </c>
      <c r="AK6346" t="str" cm="1">
        <f t="array" ref="AK6346">_xlfn._xlws.FILTER(Table4[Column1],ISNUMBER(SEARCH(Table4[Column1],MIS[[#This Row],[OrderUniqueIdentifier]])),"")</f>
        <v>LONGSHORT</v>
      </c>
      <c r="AL6346" t="str">
        <f>MIS[[#This Row],[Broker]]</f>
        <v>AR</v>
      </c>
      <c r="AM6346" t="str">
        <f>MIS[[#This Row],[ClientID]]</f>
        <v>JPF1S218</v>
      </c>
    </row>
    <row r="6347" spans="1:39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>
        <f>_xlfn.XLOOKUP(MIS[[#This Row],[TRADING SYMBOL]],[1]Sheet1!$D:$D,[1]Sheet1!$C:$C)</f>
        <v>155.05000000000001</v>
      </c>
      <c r="AE6347">
        <f>MIS[[#This Row],[OrderAverageTradedPrice]]*MIS[[#This Row],[OrderQuantity]]</f>
        <v>12626.25</v>
      </c>
      <c r="AF6347">
        <f>MIS[[#This Row],[LTP]]*MIS[[#This Row],[OrderQuantity]]</f>
        <v>11628.75</v>
      </c>
      <c r="AG6347">
        <f>IF(MIS[[#This Row],[OrderSide]]="SELL",MIS[[#This Row],[VALUE]]-MIS[[#This Row],[LIVE_VALUE]],MIS[[#This Row],[LIVE_VALUE]]-MIS[[#This Row],[VALUE]])</f>
        <v>-997.5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7" t="str">
        <f>MIS[[#This Row],[TRADING SYMBOL]]</f>
        <v>NIFTY2552225000PE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LONGSHORT</v>
      </c>
      <c r="AL6347" t="str">
        <f>MIS[[#This Row],[Broker]]</f>
        <v>AR</v>
      </c>
      <c r="AM6347" t="str">
        <f>MIS[[#This Row],[ClientID]]</f>
        <v>JPF1S233</v>
      </c>
    </row>
    <row r="6348" spans="1:39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>
        <f>_xlfn.XLOOKUP(MIS[[#This Row],[TRADING SYMBOL]],[1]Sheet1!$D:$D,[1]Sheet1!$C:$C)</f>
        <v>2.25</v>
      </c>
      <c r="AE6348">
        <f>MIS[[#This Row],[OrderAverageTradedPrice]]*MIS[[#This Row],[OrderQuantity]]</f>
        <v>172.5</v>
      </c>
      <c r="AF6348">
        <f>MIS[[#This Row],[LTP]]*MIS[[#This Row],[OrderQuantity]]</f>
        <v>168.75</v>
      </c>
      <c r="AG6348">
        <f>IF(MIS[[#This Row],[OrderSide]]="SELL",MIS[[#This Row],[VALUE]]-MIS[[#This Row],[LIVE_VALUE]],MIS[[#This Row],[LIVE_VALUE]]-MIS[[#This Row],[VALUE]])</f>
        <v>-3.75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8" t="str">
        <f>MIS[[#This Row],[TRADING SYMBOL]]</f>
        <v>NIFTY2552226300CE</v>
      </c>
      <c r="AJ6348" t="str">
        <f>IF(RIGHT(MIS[[#This Row],[Main/Hedge]],4)="MAIN","MAIN","HEDGE")</f>
        <v>HEDGE</v>
      </c>
      <c r="AK6348" t="str" cm="1">
        <f t="array" ref="AK6348">_xlfn._xlws.FILTER(Table4[Column1],ISNUMBER(SEARCH(Table4[Column1],MIS[[#This Row],[OrderUniqueIdentifier]])),"")</f>
        <v>LONGSHORT</v>
      </c>
      <c r="AL6348" t="str">
        <f>MIS[[#This Row],[Broker]]</f>
        <v>JM</v>
      </c>
      <c r="AM6348" t="str">
        <f>MIS[[#This Row],[ClientID]]</f>
        <v>12314526</v>
      </c>
    </row>
    <row r="6349" spans="1:39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>
        <f>_xlfn.XLOOKUP(MIS[[#This Row],[TRADING SYMBOL]],[1]Sheet1!$D:$D,[1]Sheet1!$C:$C)</f>
        <v>2.25</v>
      </c>
      <c r="AE6349">
        <f>MIS[[#This Row],[OrderAverageTradedPrice]]*MIS[[#This Row],[OrderQuantity]]</f>
        <v>517.5</v>
      </c>
      <c r="AF6349">
        <f>MIS[[#This Row],[LTP]]*MIS[[#This Row],[OrderQuantity]]</f>
        <v>506.25</v>
      </c>
      <c r="AG6349">
        <f>IF(MIS[[#This Row],[OrderSide]]="SELL",MIS[[#This Row],[VALUE]]-MIS[[#This Row],[LIVE_VALUE]],MIS[[#This Row],[LIVE_VALUE]]-MIS[[#This Row],[VALUE]])</f>
        <v>-11.25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9" t="str">
        <f>MIS[[#This Row],[TRADING SYMBOL]]</f>
        <v>NIFTY2552226300CE</v>
      </c>
      <c r="AJ6349" t="str">
        <f>IF(RIGHT(MIS[[#This Row],[Main/Hedge]],4)="MAIN","MAIN","HEDGE")</f>
        <v>HEDGE</v>
      </c>
      <c r="AK6349" t="str" cm="1">
        <f t="array" ref="AK6349">_xlfn._xlws.FILTER(Table4[Column1],ISNUMBER(SEARCH(Table4[Column1],MIS[[#This Row],[OrderUniqueIdentifier]])),"")</f>
        <v>LONGSHORT</v>
      </c>
      <c r="AL6349" t="str">
        <f>MIS[[#This Row],[Broker]]</f>
        <v>MO</v>
      </c>
      <c r="AM6349" t="str">
        <f>MIS[[#This Row],[ClientID]]</f>
        <v>FINE1F02</v>
      </c>
    </row>
    <row r="6350" spans="1:39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>
        <f>_xlfn.XLOOKUP(MIS[[#This Row],[TRADING SYMBOL]],[1]Sheet1!$D:$D,[1]Sheet1!$C:$C)</f>
        <v>155.05000000000001</v>
      </c>
      <c r="AE6350">
        <f>MIS[[#This Row],[OrderAverageTradedPrice]]*MIS[[#This Row],[OrderQuantity]]</f>
        <v>227441.25</v>
      </c>
      <c r="AF6350">
        <f>MIS[[#This Row],[LTP]]*MIS[[#This Row],[OrderQuantity]]</f>
        <v>209317.50000000003</v>
      </c>
      <c r="AG6350">
        <f>IF(MIS[[#This Row],[OrderSide]]="SELL",MIS[[#This Row],[VALUE]]-MIS[[#This Row],[LIVE_VALUE]],MIS[[#This Row],[LIVE_VALUE]]-MIS[[#This Row],[VALUE]])</f>
        <v>-18123.749999999971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0" t="str">
        <f>MIS[[#This Row],[TRADING SYMBOL]]</f>
        <v>NIFTY2552225000PE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LONGSHORT</v>
      </c>
      <c r="AL6350" t="str">
        <f>MIS[[#This Row],[Broker]]</f>
        <v>MO</v>
      </c>
      <c r="AM6350" t="str">
        <f>MIS[[#This Row],[ClientID]]</f>
        <v>JR0546</v>
      </c>
    </row>
    <row r="6351" spans="1:39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>
        <f>_xlfn.XLOOKUP(MIS[[#This Row],[TRADING SYMBOL]],[1]Sheet1!$D:$D,[1]Sheet1!$C:$C)</f>
        <v>2.25</v>
      </c>
      <c r="AE6351">
        <f>MIS[[#This Row],[OrderAverageTradedPrice]]*MIS[[#This Row],[OrderQuantity]]</f>
        <v>690</v>
      </c>
      <c r="AF6351">
        <f>MIS[[#This Row],[LTP]]*MIS[[#This Row],[OrderQuantity]]</f>
        <v>675</v>
      </c>
      <c r="AG6351">
        <f>IF(MIS[[#This Row],[OrderSide]]="SELL",MIS[[#This Row],[VALUE]]-MIS[[#This Row],[LIVE_VALUE]],MIS[[#This Row],[LIVE_VALUE]]-MIS[[#This Row],[VALUE]])</f>
        <v>-15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1" t="str">
        <f>MIS[[#This Row],[TRADING SYMBOL]]</f>
        <v>NIFTY2552226300CE</v>
      </c>
      <c r="AJ6351" t="str">
        <f>IF(RIGHT(MIS[[#This Row],[Main/Hedge]],4)="MAIN","MAIN","HEDGE")</f>
        <v>HEDGE</v>
      </c>
      <c r="AK6351" t="str" cm="1">
        <f t="array" ref="AK6351">_xlfn._xlws.FILTER(Table4[Column1],ISNUMBER(SEARCH(Table4[Column1],MIS[[#This Row],[OrderUniqueIdentifier]])),"")</f>
        <v>LONGSHORT</v>
      </c>
      <c r="AL6351" t="str">
        <f>MIS[[#This Row],[Broker]]</f>
        <v>MO</v>
      </c>
      <c r="AM6351" t="str">
        <f>MIS[[#This Row],[ClientID]]</f>
        <v>OMDLAS1215</v>
      </c>
    </row>
    <row r="6352" spans="1:39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>
        <f>_xlfn.XLOOKUP(MIS[[#This Row],[TRADING SYMBOL]],[1]Sheet1!$D:$D,[1]Sheet1!$C:$C)</f>
        <v>2.25</v>
      </c>
      <c r="AE6352">
        <f>MIS[[#This Row],[OrderAverageTradedPrice]]*MIS[[#This Row],[OrderQuantity]]</f>
        <v>172.5</v>
      </c>
      <c r="AF6352">
        <f>MIS[[#This Row],[LTP]]*MIS[[#This Row],[OrderQuantity]]</f>
        <v>168.75</v>
      </c>
      <c r="AG6352">
        <f>IF(MIS[[#This Row],[OrderSide]]="SELL",MIS[[#This Row],[VALUE]]-MIS[[#This Row],[LIVE_VALUE]],MIS[[#This Row],[LIVE_VALUE]]-MIS[[#This Row],[VALUE]])</f>
        <v>-3.75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2" t="str">
        <f>MIS[[#This Row],[TRADING SYMBOL]]</f>
        <v>NIFTY2552226300CE</v>
      </c>
      <c r="AJ6352" t="str">
        <f>IF(RIGHT(MIS[[#This Row],[Main/Hedge]],4)="MAIN","MAIN","HEDGE")</f>
        <v>HEDGE</v>
      </c>
      <c r="AK6352" t="str" cm="1">
        <f t="array" ref="AK6352">_xlfn._xlws.FILTER(Table4[Column1],ISNUMBER(SEARCH(Table4[Column1],MIS[[#This Row],[OrderUniqueIdentifier]])),"")</f>
        <v>LONGSHORT</v>
      </c>
      <c r="AL6352" t="str">
        <f>MIS[[#This Row],[Broker]]</f>
        <v>MO</v>
      </c>
      <c r="AM6352" t="str">
        <f>MIS[[#This Row],[ClientID]]</f>
        <v>OMDLAS1230</v>
      </c>
    </row>
    <row r="6353" spans="1:39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>
        <f>_xlfn.XLOOKUP(MIS[[#This Row],[TRADING SYMBOL]],[1]Sheet1!$D:$D,[1]Sheet1!$C:$C)</f>
        <v>155.05000000000001</v>
      </c>
      <c r="AE6353">
        <f>MIS[[#This Row],[OrderAverageTradedPrice]]*MIS[[#This Row],[OrderQuantity]]</f>
        <v>113400</v>
      </c>
      <c r="AF6353">
        <f>MIS[[#This Row],[LTP]]*MIS[[#This Row],[OrderQuantity]]</f>
        <v>104658.75000000001</v>
      </c>
      <c r="AG6353">
        <f>IF(MIS[[#This Row],[OrderSide]]="SELL",MIS[[#This Row],[VALUE]]-MIS[[#This Row],[LIVE_VALUE]],MIS[[#This Row],[LIVE_VALUE]]-MIS[[#This Row],[VALUE]])</f>
        <v>-8741.2499999999854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3" t="str">
        <f>MIS[[#This Row],[TRADING SYMBOL]]</f>
        <v>NIFTY2552225000PE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LONGSHORT</v>
      </c>
      <c r="AL6353" t="str">
        <f>MIS[[#This Row],[Broker]]</f>
        <v>AR</v>
      </c>
      <c r="AM6353" t="str">
        <f>MIS[[#This Row],[ClientID]]</f>
        <v>GKOHN3R110</v>
      </c>
    </row>
    <row r="6354" spans="1:39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>
        <f>_xlfn.XLOOKUP(MIS[[#This Row],[TRADING SYMBOL]],[1]Sheet1!$D:$D,[1]Sheet1!$C:$C)</f>
        <v>155.05000000000001</v>
      </c>
      <c r="AE6354">
        <f>MIS[[#This Row],[OrderAverageTradedPrice]]*MIS[[#This Row],[OrderQuantity]]</f>
        <v>25222.5</v>
      </c>
      <c r="AF6354">
        <f>MIS[[#This Row],[LTP]]*MIS[[#This Row],[OrderQuantity]]</f>
        <v>23257.5</v>
      </c>
      <c r="AG6354">
        <f>IF(MIS[[#This Row],[OrderSide]]="SELL",MIS[[#This Row],[VALUE]]-MIS[[#This Row],[LIVE_VALUE]],MIS[[#This Row],[LIVE_VALUE]]-MIS[[#This Row],[VALUE]])</f>
        <v>-1965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4" t="str">
        <f>MIS[[#This Row],[TRADING SYMBOL]]</f>
        <v>NIFTY2552225000PE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LONGSHORT</v>
      </c>
      <c r="AL6354" t="str">
        <f>MIS[[#This Row],[Broker]]</f>
        <v>AR</v>
      </c>
      <c r="AM6354" t="str">
        <f>MIS[[#This Row],[ClientID]]</f>
        <v>JPF1A119</v>
      </c>
    </row>
    <row r="6355" spans="1:39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>
        <f>_xlfn.XLOOKUP(MIS[[#This Row],[TRADING SYMBOL]],[1]Sheet1!$D:$D,[1]Sheet1!$C:$C)</f>
        <v>2.25</v>
      </c>
      <c r="AE6355">
        <f>MIS[[#This Row],[OrderAverageTradedPrice]]*MIS[[#This Row],[OrderQuantity]]</f>
        <v>172.5</v>
      </c>
      <c r="AF6355">
        <f>MIS[[#This Row],[LTP]]*MIS[[#This Row],[OrderQuantity]]</f>
        <v>168.75</v>
      </c>
      <c r="AG6355">
        <f>IF(MIS[[#This Row],[OrderSide]]="SELL",MIS[[#This Row],[VALUE]]-MIS[[#This Row],[LIVE_VALUE]],MIS[[#This Row],[LIVE_VALUE]]-MIS[[#This Row],[VALUE]])</f>
        <v>-3.75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5" t="str">
        <f>MIS[[#This Row],[TRADING SYMBOL]]</f>
        <v>NIFTY2552226300CE</v>
      </c>
      <c r="AJ6355" t="str">
        <f>IF(RIGHT(MIS[[#This Row],[Main/Hedge]],4)="MAIN","MAIN","HEDGE")</f>
        <v>HEDGE</v>
      </c>
      <c r="AK6355" t="str" cm="1">
        <f t="array" ref="AK6355">_xlfn._xlws.FILTER(Table4[Column1],ISNUMBER(SEARCH(Table4[Column1],MIS[[#This Row],[OrderUniqueIdentifier]])),"")</f>
        <v>LONGSHORT</v>
      </c>
      <c r="AL6355" t="str">
        <f>MIS[[#This Row],[Broker]]</f>
        <v>AR</v>
      </c>
      <c r="AM6355" t="str">
        <f>MIS[[#This Row],[ClientID]]</f>
        <v>JPF1A184</v>
      </c>
    </row>
    <row r="6356" spans="1:39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>
        <f>_xlfn.XLOOKUP(MIS[[#This Row],[TRADING SYMBOL]],[1]Sheet1!$D:$D,[1]Sheet1!$C:$C)</f>
        <v>2.25</v>
      </c>
      <c r="AE6356">
        <f>MIS[[#This Row],[OrderAverageTradedPrice]]*MIS[[#This Row],[OrderQuantity]]</f>
        <v>172.5</v>
      </c>
      <c r="AF6356">
        <f>MIS[[#This Row],[LTP]]*MIS[[#This Row],[OrderQuantity]]</f>
        <v>168.75</v>
      </c>
      <c r="AG6356">
        <f>IF(MIS[[#This Row],[OrderSide]]="SELL",MIS[[#This Row],[VALUE]]-MIS[[#This Row],[LIVE_VALUE]],MIS[[#This Row],[LIVE_VALUE]]-MIS[[#This Row],[VALUE]])</f>
        <v>-3.75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6" t="str">
        <f>MIS[[#This Row],[TRADING SYMBOL]]</f>
        <v>NIFTY2552226300CE</v>
      </c>
      <c r="AJ6356" t="str">
        <f>IF(RIGHT(MIS[[#This Row],[Main/Hedge]],4)="MAIN","MAIN","HEDGE")</f>
        <v>HEDGE</v>
      </c>
      <c r="AK6356" t="str" cm="1">
        <f t="array" ref="AK6356">_xlfn._xlws.FILTER(Table4[Column1],ISNUMBER(SEARCH(Table4[Column1],MIS[[#This Row],[OrderUniqueIdentifier]])),"")</f>
        <v>LONGSHORT</v>
      </c>
      <c r="AL6356" t="str">
        <f>MIS[[#This Row],[Broker]]</f>
        <v>AR</v>
      </c>
      <c r="AM6356" t="str">
        <f>MIS[[#This Row],[ClientID]]</f>
        <v>JPF1A222</v>
      </c>
    </row>
    <row r="6357" spans="1:39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>
        <f>_xlfn.XLOOKUP(MIS[[#This Row],[TRADING SYMBOL]],[1]Sheet1!$D:$D,[1]Sheet1!$C:$C)</f>
        <v>2.25</v>
      </c>
      <c r="AE6357">
        <f>MIS[[#This Row],[OrderAverageTradedPrice]]*MIS[[#This Row],[OrderQuantity]]</f>
        <v>172.5</v>
      </c>
      <c r="AF6357">
        <f>MIS[[#This Row],[LTP]]*MIS[[#This Row],[OrderQuantity]]</f>
        <v>168.75</v>
      </c>
      <c r="AG6357">
        <f>IF(MIS[[#This Row],[OrderSide]]="SELL",MIS[[#This Row],[VALUE]]-MIS[[#This Row],[LIVE_VALUE]],MIS[[#This Row],[LIVE_VALUE]]-MIS[[#This Row],[VALUE]])</f>
        <v>-3.75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7" t="str">
        <f>MIS[[#This Row],[TRADING SYMBOL]]</f>
        <v>NIFTY2552226300CE</v>
      </c>
      <c r="AJ6357" t="str">
        <f>IF(RIGHT(MIS[[#This Row],[Main/Hedge]],4)="MAIN","MAIN","HEDGE")</f>
        <v>HEDGE</v>
      </c>
      <c r="AK6357" t="str" cm="1">
        <f t="array" ref="AK6357">_xlfn._xlws.FILTER(Table4[Column1],ISNUMBER(SEARCH(Table4[Column1],MIS[[#This Row],[OrderUniqueIdentifier]])),"")</f>
        <v>LONGSHORT</v>
      </c>
      <c r="AL6357" t="str">
        <f>MIS[[#This Row],[Broker]]</f>
        <v>AR</v>
      </c>
      <c r="AM6357" t="str">
        <f>MIS[[#This Row],[ClientID]]</f>
        <v>JPF1G102</v>
      </c>
    </row>
    <row r="6358" spans="1:39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>
        <f>_xlfn.XLOOKUP(MIS[[#This Row],[TRADING SYMBOL]],[1]Sheet1!$D:$D,[1]Sheet1!$C:$C)</f>
        <v>155.05000000000001</v>
      </c>
      <c r="AE6358">
        <f>MIS[[#This Row],[OrderAverageTradedPrice]]*MIS[[#This Row],[OrderQuantity]]</f>
        <v>25230</v>
      </c>
      <c r="AF6358">
        <f>MIS[[#This Row],[LTP]]*MIS[[#This Row],[OrderQuantity]]</f>
        <v>23257.5</v>
      </c>
      <c r="AG6358">
        <f>IF(MIS[[#This Row],[OrderSide]]="SELL",MIS[[#This Row],[VALUE]]-MIS[[#This Row],[LIVE_VALUE]],MIS[[#This Row],[LIVE_VALUE]]-MIS[[#This Row],[VALUE]])</f>
        <v>-1972.5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8" t="str">
        <f>MIS[[#This Row],[TRADING SYMBOL]]</f>
        <v>NIFTY2552225000PE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LONGSHORT</v>
      </c>
      <c r="AL6358" t="str">
        <f>MIS[[#This Row],[Broker]]</f>
        <v>AR</v>
      </c>
      <c r="AM6358" t="str">
        <f>MIS[[#This Row],[ClientID]]</f>
        <v>JPF1L103</v>
      </c>
    </row>
    <row r="6359" spans="1:39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>
        <f>_xlfn.XLOOKUP(MIS[[#This Row],[TRADING SYMBOL]],[1]Sheet1!$D:$D,[1]Sheet1!$C:$C)</f>
        <v>155.05000000000001</v>
      </c>
      <c r="AE6359">
        <f>MIS[[#This Row],[OrderAverageTradedPrice]]*MIS[[#This Row],[OrderQuantity]]</f>
        <v>25185</v>
      </c>
      <c r="AF6359">
        <f>MIS[[#This Row],[LTP]]*MIS[[#This Row],[OrderQuantity]]</f>
        <v>23257.5</v>
      </c>
      <c r="AG6359">
        <f>IF(MIS[[#This Row],[OrderSide]]="SELL",MIS[[#This Row],[VALUE]]-MIS[[#This Row],[LIVE_VALUE]],MIS[[#This Row],[LIVE_VALUE]]-MIS[[#This Row],[VALUE]])</f>
        <v>-1927.5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9" t="str">
        <f>MIS[[#This Row],[TRADING SYMBOL]]</f>
        <v>NIFTY2552225000PE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LONGSHORT</v>
      </c>
      <c r="AL6359" t="str">
        <f>MIS[[#This Row],[Broker]]</f>
        <v>AR</v>
      </c>
      <c r="AM6359" t="str">
        <f>MIS[[#This Row],[ClientID]]</f>
        <v>JPF1P165</v>
      </c>
    </row>
    <row r="6360" spans="1:39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>
        <f>_xlfn.XLOOKUP(MIS[[#This Row],[TRADING SYMBOL]],[1]Sheet1!$D:$D,[1]Sheet1!$C:$C)</f>
        <v>2.25</v>
      </c>
      <c r="AE6360">
        <f>MIS[[#This Row],[OrderAverageTradedPrice]]*MIS[[#This Row],[OrderQuantity]]</f>
        <v>172.5</v>
      </c>
      <c r="AF6360">
        <f>MIS[[#This Row],[LTP]]*MIS[[#This Row],[OrderQuantity]]</f>
        <v>168.75</v>
      </c>
      <c r="AG6360">
        <f>IF(MIS[[#This Row],[OrderSide]]="SELL",MIS[[#This Row],[VALUE]]-MIS[[#This Row],[LIVE_VALUE]],MIS[[#This Row],[LIVE_VALUE]]-MIS[[#This Row],[VALUE]])</f>
        <v>-3.75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0" t="str">
        <f>MIS[[#This Row],[TRADING SYMBOL]]</f>
        <v>NIFTY2552226300CE</v>
      </c>
      <c r="AJ6360" t="str">
        <f>IF(RIGHT(MIS[[#This Row],[Main/Hedge]],4)="MAIN","MAIN","HEDGE")</f>
        <v>HEDGE</v>
      </c>
      <c r="AK6360" t="str" cm="1">
        <f t="array" ref="AK6360">_xlfn._xlws.FILTER(Table4[Column1],ISNUMBER(SEARCH(Table4[Column1],MIS[[#This Row],[OrderUniqueIdentifier]])),"")</f>
        <v>LONGSHORT</v>
      </c>
      <c r="AL6360" t="str">
        <f>MIS[[#This Row],[Broker]]</f>
        <v>AR</v>
      </c>
      <c r="AM6360" t="str">
        <f>MIS[[#This Row],[ClientID]]</f>
        <v>JPF1P170</v>
      </c>
    </row>
    <row r="6361" spans="1:39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>
        <f>_xlfn.XLOOKUP(MIS[[#This Row],[TRADING SYMBOL]],[1]Sheet1!$D:$D,[1]Sheet1!$C:$C)</f>
        <v>155.05000000000001</v>
      </c>
      <c r="AE6361">
        <f>MIS[[#This Row],[OrderAverageTradedPrice]]*MIS[[#This Row],[OrderQuantity]]</f>
        <v>75555</v>
      </c>
      <c r="AF6361">
        <f>MIS[[#This Row],[LTP]]*MIS[[#This Row],[OrderQuantity]]</f>
        <v>69772.5</v>
      </c>
      <c r="AG6361">
        <f>IF(MIS[[#This Row],[OrderSide]]="SELL",MIS[[#This Row],[VALUE]]-MIS[[#This Row],[LIVE_VALUE]],MIS[[#This Row],[LIVE_VALUE]]-MIS[[#This Row],[VALUE]])</f>
        <v>-5782.5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1" t="str">
        <f>MIS[[#This Row],[TRADING SYMBOL]]</f>
        <v>NIFTY2552225000PE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LONGSHORT</v>
      </c>
      <c r="AL6361" t="str">
        <f>MIS[[#This Row],[Broker]]</f>
        <v>AR</v>
      </c>
      <c r="AM6361" t="str">
        <f>MIS[[#This Row],[ClientID]]</f>
        <v>JPF1S215</v>
      </c>
    </row>
    <row r="6362" spans="1:39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>
        <f>_xlfn.XLOOKUP(MIS[[#This Row],[TRADING SYMBOL]],[1]Sheet1!$D:$D,[1]Sheet1!$C:$C)</f>
        <v>155.05000000000001</v>
      </c>
      <c r="AE6362">
        <f>MIS[[#This Row],[OrderAverageTradedPrice]]*MIS[[#This Row],[OrderQuantity]]</f>
        <v>25200</v>
      </c>
      <c r="AF6362">
        <f>MIS[[#This Row],[LTP]]*MIS[[#This Row],[OrderQuantity]]</f>
        <v>23257.5</v>
      </c>
      <c r="AG6362">
        <f>IF(MIS[[#This Row],[OrderSide]]="SELL",MIS[[#This Row],[VALUE]]-MIS[[#This Row],[LIVE_VALUE]],MIS[[#This Row],[LIVE_VALUE]]-MIS[[#This Row],[VALUE]])</f>
        <v>-1942.5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2" t="str">
        <f>MIS[[#This Row],[TRADING SYMBOL]]</f>
        <v>NIFTY2552225000PE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LONGSHORT</v>
      </c>
      <c r="AL6362" t="str">
        <f>MIS[[#This Row],[Broker]]</f>
        <v>AR</v>
      </c>
      <c r="AM6362" t="str">
        <f>MIS[[#This Row],[ClientID]]</f>
        <v>JPF1Y102</v>
      </c>
    </row>
    <row r="6363" spans="1:39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>
        <f>_xlfn.XLOOKUP(MIS[[#This Row],[TRADING SYMBOL]],[1]Sheet1!$D:$D,[1]Sheet1!$C:$C)</f>
        <v>155.05000000000001</v>
      </c>
      <c r="AE6363">
        <f>MIS[[#This Row],[OrderAverageTradedPrice]]*MIS[[#This Row],[OrderQuantity]]</f>
        <v>264562.49999999924</v>
      </c>
      <c r="AF6363">
        <f>MIS[[#This Row],[LTP]]*MIS[[#This Row],[OrderQuantity]]</f>
        <v>244203.75000000003</v>
      </c>
      <c r="AG6363">
        <f>IF(MIS[[#This Row],[OrderSide]]="SELL",MIS[[#This Row],[VALUE]]-MIS[[#This Row],[LIVE_VALUE]],MIS[[#This Row],[LIVE_VALUE]]-MIS[[#This Row],[VALUE]])</f>
        <v>-20358.749999999214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3" t="str">
        <f>MIS[[#This Row],[TRADING SYMBOL]]</f>
        <v>NIFTY2552225000PE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LONGSHORT</v>
      </c>
      <c r="AL6363" t="str">
        <f>MIS[[#This Row],[Broker]]</f>
        <v>MO</v>
      </c>
      <c r="AM6363" t="str">
        <f>MIS[[#This Row],[ClientID]]</f>
        <v>DELD991</v>
      </c>
    </row>
    <row r="6364" spans="1:39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>
        <f>_xlfn.XLOOKUP(MIS[[#This Row],[TRADING SYMBOL]],[1]Sheet1!$D:$D,[1]Sheet1!$C:$C)</f>
        <v>155.05000000000001</v>
      </c>
      <c r="AE6364">
        <f>MIS[[#This Row],[OrderAverageTradedPrice]]*MIS[[#This Row],[OrderQuantity]]</f>
        <v>50370</v>
      </c>
      <c r="AF6364">
        <f>MIS[[#This Row],[LTP]]*MIS[[#This Row],[OrderQuantity]]</f>
        <v>46515</v>
      </c>
      <c r="AG6364">
        <f>IF(MIS[[#This Row],[OrderSide]]="SELL",MIS[[#This Row],[VALUE]]-MIS[[#This Row],[LIVE_VALUE]],MIS[[#This Row],[LIVE_VALUE]]-MIS[[#This Row],[VALUE]])</f>
        <v>-3855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4" t="str">
        <f>MIS[[#This Row],[TRADING SYMBOL]]</f>
        <v>NIFTY2552225000PE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LONGSHORT</v>
      </c>
      <c r="AL6364" t="str">
        <f>MIS[[#This Row],[Broker]]</f>
        <v>MO</v>
      </c>
      <c r="AM6364" t="str">
        <f>MIS[[#This Row],[ClientID]]</f>
        <v>OMDLAS1203</v>
      </c>
    </row>
    <row r="6365" spans="1:39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>
        <f>_xlfn.XLOOKUP(MIS[[#This Row],[TRADING SYMBOL]],[1]Sheet1!$D:$D,[1]Sheet1!$C:$C)</f>
        <v>2.25</v>
      </c>
      <c r="AE6365">
        <f>MIS[[#This Row],[OrderAverageTradedPrice]]*MIS[[#This Row],[OrderQuantity]]</f>
        <v>517.5</v>
      </c>
      <c r="AF6365">
        <f>MIS[[#This Row],[LTP]]*MIS[[#This Row],[OrderQuantity]]</f>
        <v>506.25</v>
      </c>
      <c r="AG6365">
        <f>IF(MIS[[#This Row],[OrderSide]]="SELL",MIS[[#This Row],[VALUE]]-MIS[[#This Row],[LIVE_VALUE]],MIS[[#This Row],[LIVE_VALUE]]-MIS[[#This Row],[VALUE]])</f>
        <v>-11.25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5" t="str">
        <f>MIS[[#This Row],[TRADING SYMBOL]]</f>
        <v>NIFTY2552226300CE</v>
      </c>
      <c r="AJ6365" t="str">
        <f>IF(RIGHT(MIS[[#This Row],[Main/Hedge]],4)="MAIN","MAIN","HEDGE")</f>
        <v>HEDGE</v>
      </c>
      <c r="AK6365" t="str" cm="1">
        <f t="array" ref="AK6365">_xlfn._xlws.FILTER(Table4[Column1],ISNUMBER(SEARCH(Table4[Column1],MIS[[#This Row],[OrderUniqueIdentifier]])),"")</f>
        <v>LONGSHORT</v>
      </c>
      <c r="AL6365" t="str">
        <f>MIS[[#This Row],[Broker]]</f>
        <v>MO</v>
      </c>
      <c r="AM6365" t="str">
        <f>MIS[[#This Row],[ClientID]]</f>
        <v>OMDLAS1223</v>
      </c>
    </row>
    <row r="6366" spans="1:39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>
        <f>_xlfn.XLOOKUP(MIS[[#This Row],[TRADING SYMBOL]],[1]Sheet1!$D:$D,[1]Sheet1!$C:$C)</f>
        <v>2.25</v>
      </c>
      <c r="AE6366">
        <f>MIS[[#This Row],[OrderAverageTradedPrice]]*MIS[[#This Row],[OrderQuantity]]</f>
        <v>172.5</v>
      </c>
      <c r="AF6366">
        <f>MIS[[#This Row],[LTP]]*MIS[[#This Row],[OrderQuantity]]</f>
        <v>168.75</v>
      </c>
      <c r="AG6366">
        <f>IF(MIS[[#This Row],[OrderSide]]="SELL",MIS[[#This Row],[VALUE]]-MIS[[#This Row],[LIVE_VALUE]],MIS[[#This Row],[LIVE_VALUE]]-MIS[[#This Row],[VALUE]])</f>
        <v>-3.75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6" t="str">
        <f>MIS[[#This Row],[TRADING SYMBOL]]</f>
        <v>NIFTY2552226300CE</v>
      </c>
      <c r="AJ6366" t="str">
        <f>IF(RIGHT(MIS[[#This Row],[Main/Hedge]],4)="MAIN","MAIN","HEDGE")</f>
        <v>HEDGE</v>
      </c>
      <c r="AK6366" t="str" cm="1">
        <f t="array" ref="AK6366">_xlfn._xlws.FILTER(Table4[Column1],ISNUMBER(SEARCH(Table4[Column1],MIS[[#This Row],[OrderUniqueIdentifier]])),"")</f>
        <v>LONGSHORT</v>
      </c>
      <c r="AL6366" t="str">
        <f>MIS[[#This Row],[Broker]]</f>
        <v>AR</v>
      </c>
      <c r="AM6366" t="str">
        <f>MIS[[#This Row],[ClientID]]</f>
        <v>JPF1A200</v>
      </c>
    </row>
    <row r="6367" spans="1:39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>
        <f>_xlfn.XLOOKUP(MIS[[#This Row],[TRADING SYMBOL]],[1]Sheet1!$D:$D,[1]Sheet1!$C:$C)</f>
        <v>155.05000000000001</v>
      </c>
      <c r="AE6367">
        <f>MIS[[#This Row],[OrderAverageTradedPrice]]*MIS[[#This Row],[OrderQuantity]]</f>
        <v>50561.25</v>
      </c>
      <c r="AF6367">
        <f>MIS[[#This Row],[LTP]]*MIS[[#This Row],[OrderQuantity]]</f>
        <v>46515</v>
      </c>
      <c r="AG6367">
        <f>IF(MIS[[#This Row],[OrderSide]]="SELL",MIS[[#This Row],[VALUE]]-MIS[[#This Row],[LIVE_VALUE]],MIS[[#This Row],[LIVE_VALUE]]-MIS[[#This Row],[VALUE]])</f>
        <v>-4046.25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7" t="str">
        <f>MIS[[#This Row],[TRADING SYMBOL]]</f>
        <v>NIFTY2552225000PE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LONGSHORT</v>
      </c>
      <c r="AL6367" t="str">
        <f>MIS[[#This Row],[Broker]]</f>
        <v>AR</v>
      </c>
      <c r="AM6367" t="str">
        <f>MIS[[#This Row],[ClientID]]</f>
        <v>JPF1C156</v>
      </c>
    </row>
    <row r="6368" spans="1:39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>
        <f>_xlfn.XLOOKUP(MIS[[#This Row],[TRADING SYMBOL]],[1]Sheet1!$D:$D,[1]Sheet1!$C:$C)</f>
        <v>2.25</v>
      </c>
      <c r="AE6368">
        <f>MIS[[#This Row],[OrderAverageTradedPrice]]*MIS[[#This Row],[OrderQuantity]]</f>
        <v>172.5</v>
      </c>
      <c r="AF6368">
        <f>MIS[[#This Row],[LTP]]*MIS[[#This Row],[OrderQuantity]]</f>
        <v>168.75</v>
      </c>
      <c r="AG6368">
        <f>IF(MIS[[#This Row],[OrderSide]]="SELL",MIS[[#This Row],[VALUE]]-MIS[[#This Row],[LIVE_VALUE]],MIS[[#This Row],[LIVE_VALUE]]-MIS[[#This Row],[VALUE]])</f>
        <v>-3.75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8" t="str">
        <f>MIS[[#This Row],[TRADING SYMBOL]]</f>
        <v>NIFTY2552226300CE</v>
      </c>
      <c r="AJ6368" t="str">
        <f>IF(RIGHT(MIS[[#This Row],[Main/Hedge]],4)="MAIN","MAIN","HEDGE")</f>
        <v>HEDGE</v>
      </c>
      <c r="AK6368" t="str" cm="1">
        <f t="array" ref="AK6368">_xlfn._xlws.FILTER(Table4[Column1],ISNUMBER(SEARCH(Table4[Column1],MIS[[#This Row],[OrderUniqueIdentifier]])),"")</f>
        <v>LONGSHORT</v>
      </c>
      <c r="AL6368" t="str">
        <f>MIS[[#This Row],[Broker]]</f>
        <v>AR</v>
      </c>
      <c r="AM6368" t="str">
        <f>MIS[[#This Row],[ClientID]]</f>
        <v>JPF1H106</v>
      </c>
    </row>
    <row r="6369" spans="1:39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>
        <f>_xlfn.XLOOKUP(MIS[[#This Row],[TRADING SYMBOL]],[1]Sheet1!$D:$D,[1]Sheet1!$C:$C)</f>
        <v>2.25</v>
      </c>
      <c r="AE6369">
        <f>MIS[[#This Row],[OrderAverageTradedPrice]]*MIS[[#This Row],[OrderQuantity]]</f>
        <v>172.5</v>
      </c>
      <c r="AF6369">
        <f>MIS[[#This Row],[LTP]]*MIS[[#This Row],[OrderQuantity]]</f>
        <v>168.75</v>
      </c>
      <c r="AG6369">
        <f>IF(MIS[[#This Row],[OrderSide]]="SELL",MIS[[#This Row],[VALUE]]-MIS[[#This Row],[LIVE_VALUE]],MIS[[#This Row],[LIVE_VALUE]]-MIS[[#This Row],[VALUE]])</f>
        <v>-3.75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9" t="str">
        <f>MIS[[#This Row],[TRADING SYMBOL]]</f>
        <v>NIFTY2552226300CE</v>
      </c>
      <c r="AJ6369" t="str">
        <f>IF(RIGHT(MIS[[#This Row],[Main/Hedge]],4)="MAIN","MAIN","HEDGE")</f>
        <v>HEDGE</v>
      </c>
      <c r="AK6369" t="str" cm="1">
        <f t="array" ref="AK6369">_xlfn._xlws.FILTER(Table4[Column1],ISNUMBER(SEARCH(Table4[Column1],MIS[[#This Row],[OrderUniqueIdentifier]])),"")</f>
        <v>LONGSHORT</v>
      </c>
      <c r="AL6369" t="str">
        <f>MIS[[#This Row],[Broker]]</f>
        <v>AR</v>
      </c>
      <c r="AM6369" t="str">
        <f>MIS[[#This Row],[ClientID]]</f>
        <v>JPF1K163</v>
      </c>
    </row>
    <row r="6370" spans="1:39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>
        <f>_xlfn.XLOOKUP(MIS[[#This Row],[TRADING SYMBOL]],[1]Sheet1!$D:$D,[1]Sheet1!$C:$C)</f>
        <v>155.05000000000001</v>
      </c>
      <c r="AE6370">
        <f>MIS[[#This Row],[OrderAverageTradedPrice]]*MIS[[#This Row],[OrderQuantity]]</f>
        <v>25275</v>
      </c>
      <c r="AF6370">
        <f>MIS[[#This Row],[LTP]]*MIS[[#This Row],[OrderQuantity]]</f>
        <v>23257.5</v>
      </c>
      <c r="AG6370">
        <f>IF(MIS[[#This Row],[OrderSide]]="SELL",MIS[[#This Row],[VALUE]]-MIS[[#This Row],[LIVE_VALUE]],MIS[[#This Row],[LIVE_VALUE]]-MIS[[#This Row],[VALUE]])</f>
        <v>-2017.5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0" t="str">
        <f>MIS[[#This Row],[TRADING SYMBOL]]</f>
        <v>NIFTY2552225000PE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LONGSHORT</v>
      </c>
      <c r="AL6370" t="str">
        <f>MIS[[#This Row],[Broker]]</f>
        <v>AR</v>
      </c>
      <c r="AM6370" t="str">
        <f>MIS[[#This Row],[ClientID]]</f>
        <v>JPF1R205</v>
      </c>
    </row>
    <row r="6371" spans="1:39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>
        <f>_xlfn.XLOOKUP(MIS[[#This Row],[TRADING SYMBOL]],[1]Sheet1!$D:$D,[1]Sheet1!$C:$C)</f>
        <v>155.05000000000001</v>
      </c>
      <c r="AE6371">
        <f>MIS[[#This Row],[OrderAverageTradedPrice]]*MIS[[#This Row],[OrderQuantity]]</f>
        <v>25342.5</v>
      </c>
      <c r="AF6371">
        <f>MIS[[#This Row],[LTP]]*MIS[[#This Row],[OrderQuantity]]</f>
        <v>23257.5</v>
      </c>
      <c r="AG6371">
        <f>IF(MIS[[#This Row],[OrderSide]]="SELL",MIS[[#This Row],[VALUE]]-MIS[[#This Row],[LIVE_VALUE]],MIS[[#This Row],[LIVE_VALUE]]-MIS[[#This Row],[VALUE]])</f>
        <v>-2085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1" t="str">
        <f>MIS[[#This Row],[TRADING SYMBOL]]</f>
        <v>NIFTY2552225000PE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LONGSHORT</v>
      </c>
      <c r="AL6371" t="str">
        <f>MIS[[#This Row],[Broker]]</f>
        <v>AR</v>
      </c>
      <c r="AM6371" t="str">
        <f>MIS[[#This Row],[ClientID]]</f>
        <v>JPF1S241</v>
      </c>
    </row>
    <row r="6372" spans="1:39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>
        <f>_xlfn.XLOOKUP(MIS[[#This Row],[TRADING SYMBOL]],[1]Sheet1!$D:$D,[1]Sheet1!$C:$C)</f>
        <v>2.25</v>
      </c>
      <c r="AE6372">
        <f>MIS[[#This Row],[OrderAverageTradedPrice]]*MIS[[#This Row],[OrderQuantity]]</f>
        <v>172.5</v>
      </c>
      <c r="AF6372">
        <f>MIS[[#This Row],[LTP]]*MIS[[#This Row],[OrderQuantity]]</f>
        <v>168.75</v>
      </c>
      <c r="AG6372">
        <f>IF(MIS[[#This Row],[OrderSide]]="SELL",MIS[[#This Row],[VALUE]]-MIS[[#This Row],[LIVE_VALUE]],MIS[[#This Row],[LIVE_VALUE]]-MIS[[#This Row],[VALUE]])</f>
        <v>-3.75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2" t="str">
        <f>MIS[[#This Row],[TRADING SYMBOL]]</f>
        <v>NIFTY2552226300CE</v>
      </c>
      <c r="AJ6372" t="str">
        <f>IF(RIGHT(MIS[[#This Row],[Main/Hedge]],4)="MAIN","MAIN","HEDGE")</f>
        <v>HEDGE</v>
      </c>
      <c r="AK6372" t="str" cm="1">
        <f t="array" ref="AK6372">_xlfn._xlws.FILTER(Table4[Column1],ISNUMBER(SEARCH(Table4[Column1],MIS[[#This Row],[OrderUniqueIdentifier]])),"")</f>
        <v>LONGSHORT</v>
      </c>
      <c r="AL6372" t="str">
        <f>MIS[[#This Row],[Broker]]</f>
        <v>AR</v>
      </c>
      <c r="AM6372" t="str">
        <f>MIS[[#This Row],[ClientID]]</f>
        <v>JPF1V101</v>
      </c>
    </row>
    <row r="6373" spans="1:39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>
        <f>_xlfn.XLOOKUP(MIS[[#This Row],[TRADING SYMBOL]],[1]Sheet1!$D:$D,[1]Sheet1!$C:$C)</f>
        <v>2.25</v>
      </c>
      <c r="AE6373">
        <f>MIS[[#This Row],[OrderAverageTradedPrice]]*MIS[[#This Row],[OrderQuantity]]</f>
        <v>172.5</v>
      </c>
      <c r="AF6373">
        <f>MIS[[#This Row],[LTP]]*MIS[[#This Row],[OrderQuantity]]</f>
        <v>168.75</v>
      </c>
      <c r="AG6373">
        <f>IF(MIS[[#This Row],[OrderSide]]="SELL",MIS[[#This Row],[VALUE]]-MIS[[#This Row],[LIVE_VALUE]],MIS[[#This Row],[LIVE_VALUE]]-MIS[[#This Row],[VALUE]])</f>
        <v>-3.75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3" t="str">
        <f>MIS[[#This Row],[TRADING SYMBOL]]</f>
        <v>NIFTY2552226300CE</v>
      </c>
      <c r="AJ6373" t="str">
        <f>IF(RIGHT(MIS[[#This Row],[Main/Hedge]],4)="MAIN","MAIN","HEDGE")</f>
        <v>HEDGE</v>
      </c>
      <c r="AK6373" t="str" cm="1">
        <f t="array" ref="AK6373">_xlfn._xlws.FILTER(Table4[Column1],ISNUMBER(SEARCH(Table4[Column1],MIS[[#This Row],[OrderUniqueIdentifier]])),"")</f>
        <v>LONGSHORT</v>
      </c>
      <c r="AL6373" t="str">
        <f>MIS[[#This Row],[Broker]]</f>
        <v>AR</v>
      </c>
      <c r="AM6373" t="str">
        <f>MIS[[#This Row],[ClientID]]</f>
        <v>JPF1V179</v>
      </c>
    </row>
    <row r="6374" spans="1:39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>
        <f>_xlfn.XLOOKUP(MIS[[#This Row],[TRADING SYMBOL]],[1]Sheet1!$D:$D,[1]Sheet1!$C:$C)</f>
        <v>155.05000000000001</v>
      </c>
      <c r="AE6374">
        <f>MIS[[#This Row],[OrderAverageTradedPrice]]*MIS[[#This Row],[OrderQuantity]]</f>
        <v>50685</v>
      </c>
      <c r="AF6374">
        <f>MIS[[#This Row],[LTP]]*MIS[[#This Row],[OrderQuantity]]</f>
        <v>46515</v>
      </c>
      <c r="AG6374">
        <f>IF(MIS[[#This Row],[OrderSide]]="SELL",MIS[[#This Row],[VALUE]]-MIS[[#This Row],[LIVE_VALUE]],MIS[[#This Row],[LIVE_VALUE]]-MIS[[#This Row],[VALUE]])</f>
        <v>-4170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4" t="str">
        <f>MIS[[#This Row],[TRADING SYMBOL]]</f>
        <v>NIFTY2552225000PE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LONGSHORT</v>
      </c>
      <c r="AL6374" t="str">
        <f>MIS[[#This Row],[Broker]]</f>
        <v>AR</v>
      </c>
      <c r="AM6374" t="str">
        <f>MIS[[#This Row],[ClientID]]</f>
        <v>JPS10M103</v>
      </c>
    </row>
    <row r="6375" spans="1:39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>
        <f>_xlfn.XLOOKUP(MIS[[#This Row],[TRADING SYMBOL]],[1]Sheet1!$D:$D,[1]Sheet1!$C:$C)</f>
        <v>155.05000000000001</v>
      </c>
      <c r="AE6375">
        <f>MIS[[#This Row],[OrderAverageTradedPrice]]*MIS[[#This Row],[OrderQuantity]]</f>
        <v>75825</v>
      </c>
      <c r="AF6375">
        <f>MIS[[#This Row],[LTP]]*MIS[[#This Row],[OrderQuantity]]</f>
        <v>69772.5</v>
      </c>
      <c r="AG6375">
        <f>IF(MIS[[#This Row],[OrderSide]]="SELL",MIS[[#This Row],[VALUE]]-MIS[[#This Row],[LIVE_VALUE]],MIS[[#This Row],[LIVE_VALUE]]-MIS[[#This Row],[VALUE]])</f>
        <v>-6052.5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5" t="str">
        <f>MIS[[#This Row],[TRADING SYMBOL]]</f>
        <v>NIFTY2552225000PE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LONGSHORT</v>
      </c>
      <c r="AL6375" t="str">
        <f>MIS[[#This Row],[Broker]]</f>
        <v>MO</v>
      </c>
      <c r="AM6375" t="str">
        <f>MIS[[#This Row],[ClientID]]</f>
        <v>OMDLAS1225</v>
      </c>
    </row>
    <row r="6376" spans="1:39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>
        <f>_xlfn.XLOOKUP(MIS[[#This Row],[TRADING SYMBOL]],[1]Sheet1!$D:$D,[1]Sheet1!$C:$C)</f>
        <v>155.05000000000001</v>
      </c>
      <c r="AE6376">
        <f>MIS[[#This Row],[OrderAverageTradedPrice]]*MIS[[#This Row],[OrderQuantity]]</f>
        <v>63367.499999999993</v>
      </c>
      <c r="AF6376">
        <f>MIS[[#This Row],[LTP]]*MIS[[#This Row],[OrderQuantity]]</f>
        <v>58143.750000000007</v>
      </c>
      <c r="AG6376">
        <f>IF(MIS[[#This Row],[OrderSide]]="SELL",MIS[[#This Row],[VALUE]]-MIS[[#This Row],[LIVE_VALUE]],MIS[[#This Row],[LIVE_VALUE]]-MIS[[#This Row],[VALUE]])</f>
        <v>-5223.7499999999854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6" t="str">
        <f>MIS[[#This Row],[TRADING SYMBOL]]</f>
        <v>NIFTY2552225000PE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LONGSHORT</v>
      </c>
      <c r="AL6376" t="str">
        <f>MIS[[#This Row],[Broker]]</f>
        <v>MO</v>
      </c>
      <c r="AM6376" t="str">
        <f>MIS[[#This Row],[ClientID]]</f>
        <v>OMDLAS1226</v>
      </c>
    </row>
    <row r="6377" spans="1:39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>
        <f>_xlfn.XLOOKUP(MIS[[#This Row],[TRADING SYMBOL]],[1]Sheet1!$D:$D,[1]Sheet1!$C:$C)</f>
        <v>155.05000000000001</v>
      </c>
      <c r="AE6377">
        <f>MIS[[#This Row],[OrderAverageTradedPrice]]*MIS[[#This Row],[OrderQuantity]]</f>
        <v>50460</v>
      </c>
      <c r="AF6377">
        <f>MIS[[#This Row],[LTP]]*MIS[[#This Row],[OrderQuantity]]</f>
        <v>46515</v>
      </c>
      <c r="AG6377">
        <f>IF(MIS[[#This Row],[OrderSide]]="SELL",MIS[[#This Row],[VALUE]]-MIS[[#This Row],[LIVE_VALUE]],MIS[[#This Row],[LIVE_VALUE]]-MIS[[#This Row],[VALUE]])</f>
        <v>-3945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7" t="str">
        <f>MIS[[#This Row],[TRADING SYMBOL]]</f>
        <v>NIFTY2552225000PE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LONGSHORT</v>
      </c>
      <c r="AL6377" t="str">
        <f>MIS[[#This Row],[Broker]]</f>
        <v>MO</v>
      </c>
      <c r="AM6377" t="str">
        <f>MIS[[#This Row],[ClientID]]</f>
        <v>OMDLAS1227</v>
      </c>
    </row>
    <row r="6378" spans="1:39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>
        <f>_xlfn.XLOOKUP(MIS[[#This Row],[TRADING SYMBOL]],[1]Sheet1!$D:$D,[1]Sheet1!$C:$C)</f>
        <v>155.05000000000001</v>
      </c>
      <c r="AE6378">
        <f>MIS[[#This Row],[OrderAverageTradedPrice]]*MIS[[#This Row],[OrderQuantity]]</f>
        <v>25305</v>
      </c>
      <c r="AF6378">
        <f>MIS[[#This Row],[LTP]]*MIS[[#This Row],[OrderQuantity]]</f>
        <v>23257.5</v>
      </c>
      <c r="AG6378">
        <f>IF(MIS[[#This Row],[OrderSide]]="SELL",MIS[[#This Row],[VALUE]]-MIS[[#This Row],[LIVE_VALUE]],MIS[[#This Row],[LIVE_VALUE]]-MIS[[#This Row],[VALUE]])</f>
        <v>-2047.5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8" t="str">
        <f>MIS[[#This Row],[TRADING SYMBOL]]</f>
        <v>NIFTY2552225000PE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LONGSHORT</v>
      </c>
      <c r="AL6378" t="str">
        <f>MIS[[#This Row],[Broker]]</f>
        <v>AR</v>
      </c>
      <c r="AM6378" t="str">
        <f>MIS[[#This Row],[ClientID]]</f>
        <v>GDL1R112</v>
      </c>
    </row>
    <row r="6379" spans="1:39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>
        <f>_xlfn.XLOOKUP(MIS[[#This Row],[TRADING SYMBOL]],[1]Sheet1!$D:$D,[1]Sheet1!$C:$C)</f>
        <v>155.05000000000001</v>
      </c>
      <c r="AE6379">
        <f>MIS[[#This Row],[OrderAverageTradedPrice]]*MIS[[#This Row],[OrderQuantity]]</f>
        <v>25252.5</v>
      </c>
      <c r="AF6379">
        <f>MIS[[#This Row],[LTP]]*MIS[[#This Row],[OrderQuantity]]</f>
        <v>23257.5</v>
      </c>
      <c r="AG6379">
        <f>IF(MIS[[#This Row],[OrderSide]]="SELL",MIS[[#This Row],[VALUE]]-MIS[[#This Row],[LIVE_VALUE]],MIS[[#This Row],[LIVE_VALUE]]-MIS[[#This Row],[VALUE]])</f>
        <v>-1995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9" t="str">
        <f>MIS[[#This Row],[TRADING SYMBOL]]</f>
        <v>NIFTY2552225000PE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LONGSHORT</v>
      </c>
      <c r="AL6379" t="str">
        <f>MIS[[#This Row],[Broker]]</f>
        <v>AR</v>
      </c>
      <c r="AM6379" t="str">
        <f>MIS[[#This Row],[ClientID]]</f>
        <v>HYD5K129</v>
      </c>
    </row>
    <row r="6380" spans="1:39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>
        <f>_xlfn.XLOOKUP(MIS[[#This Row],[TRADING SYMBOL]],[1]Sheet1!$D:$D,[1]Sheet1!$C:$C)</f>
        <v>2.25</v>
      </c>
      <c r="AE6380">
        <f>MIS[[#This Row],[OrderAverageTradedPrice]]*MIS[[#This Row],[OrderQuantity]]</f>
        <v>172.5</v>
      </c>
      <c r="AF6380">
        <f>MIS[[#This Row],[LTP]]*MIS[[#This Row],[OrderQuantity]]</f>
        <v>168.75</v>
      </c>
      <c r="AG6380">
        <f>IF(MIS[[#This Row],[OrderSide]]="SELL",MIS[[#This Row],[VALUE]]-MIS[[#This Row],[LIVE_VALUE]],MIS[[#This Row],[LIVE_VALUE]]-MIS[[#This Row],[VALUE]])</f>
        <v>-3.75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0" t="str">
        <f>MIS[[#This Row],[TRADING SYMBOL]]</f>
        <v>NIFTY2552226300CE</v>
      </c>
      <c r="AJ6380" t="str">
        <f>IF(RIGHT(MIS[[#This Row],[Main/Hedge]],4)="MAIN","MAIN","HEDGE")</f>
        <v>HEDGE</v>
      </c>
      <c r="AK6380" t="str" cm="1">
        <f t="array" ref="AK6380">_xlfn._xlws.FILTER(Table4[Column1],ISNUMBER(SEARCH(Table4[Column1],MIS[[#This Row],[OrderUniqueIdentifier]])),"")</f>
        <v>LONGSHORT</v>
      </c>
      <c r="AL6380" t="str">
        <f>MIS[[#This Row],[Broker]]</f>
        <v>AR</v>
      </c>
      <c r="AM6380" t="str">
        <f>MIS[[#This Row],[ClientID]]</f>
        <v>JPF1A104</v>
      </c>
    </row>
    <row r="6381" spans="1:39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>
        <f>_xlfn.XLOOKUP(MIS[[#This Row],[TRADING SYMBOL]],[1]Sheet1!$D:$D,[1]Sheet1!$C:$C)</f>
        <v>155.05000000000001</v>
      </c>
      <c r="AE6381">
        <f>MIS[[#This Row],[OrderAverageTradedPrice]]*MIS[[#This Row],[OrderQuantity]]</f>
        <v>63187.5</v>
      </c>
      <c r="AF6381">
        <f>MIS[[#This Row],[LTP]]*MIS[[#This Row],[OrderQuantity]]</f>
        <v>58143.750000000007</v>
      </c>
      <c r="AG6381">
        <f>IF(MIS[[#This Row],[OrderSide]]="SELL",MIS[[#This Row],[VALUE]]-MIS[[#This Row],[LIVE_VALUE]],MIS[[#This Row],[LIVE_VALUE]]-MIS[[#This Row],[VALUE]])</f>
        <v>-5043.7499999999927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1" t="str">
        <f>MIS[[#This Row],[TRADING SYMBOL]]</f>
        <v>NIFTY2552225000PE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LONGSHORT</v>
      </c>
      <c r="AL6381" t="str">
        <f>MIS[[#This Row],[Broker]]</f>
        <v>AR</v>
      </c>
      <c r="AM6381" t="str">
        <f>MIS[[#This Row],[ClientID]]</f>
        <v>JPF1H158</v>
      </c>
    </row>
    <row r="6382" spans="1:39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>
        <f>_xlfn.XLOOKUP(MIS[[#This Row],[TRADING SYMBOL]],[1]Sheet1!$D:$D,[1]Sheet1!$C:$C)</f>
        <v>155.05000000000001</v>
      </c>
      <c r="AE6382">
        <f>MIS[[#This Row],[OrderAverageTradedPrice]]*MIS[[#This Row],[OrderQuantity]]</f>
        <v>12648.75</v>
      </c>
      <c r="AF6382">
        <f>MIS[[#This Row],[LTP]]*MIS[[#This Row],[OrderQuantity]]</f>
        <v>11628.75</v>
      </c>
      <c r="AG6382">
        <f>IF(MIS[[#This Row],[OrderSide]]="SELL",MIS[[#This Row],[VALUE]]-MIS[[#This Row],[LIVE_VALUE]],MIS[[#This Row],[LIVE_VALUE]]-MIS[[#This Row],[VALUE]])</f>
        <v>-1020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2" t="str">
        <f>MIS[[#This Row],[TRADING SYMBOL]]</f>
        <v>NIFTY2552225000PE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LONGSHORT</v>
      </c>
      <c r="AL6382" t="str">
        <f>MIS[[#This Row],[Broker]]</f>
        <v>AR</v>
      </c>
      <c r="AM6382" t="str">
        <f>MIS[[#This Row],[ClientID]]</f>
        <v>JPF1K172</v>
      </c>
    </row>
    <row r="6383" spans="1:39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>
        <f>_xlfn.XLOOKUP(MIS[[#This Row],[TRADING SYMBOL]],[1]Sheet1!$D:$D,[1]Sheet1!$C:$C)</f>
        <v>2.25</v>
      </c>
      <c r="AE6383">
        <f>MIS[[#This Row],[OrderAverageTradedPrice]]*MIS[[#This Row],[OrderQuantity]]</f>
        <v>172.5</v>
      </c>
      <c r="AF6383">
        <f>MIS[[#This Row],[LTP]]*MIS[[#This Row],[OrderQuantity]]</f>
        <v>168.75</v>
      </c>
      <c r="AG6383">
        <f>IF(MIS[[#This Row],[OrderSide]]="SELL",MIS[[#This Row],[VALUE]]-MIS[[#This Row],[LIVE_VALUE]],MIS[[#This Row],[LIVE_VALUE]]-MIS[[#This Row],[VALUE]])</f>
        <v>-3.75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3" t="str">
        <f>MIS[[#This Row],[TRADING SYMBOL]]</f>
        <v>NIFTY2552226300CE</v>
      </c>
      <c r="AJ6383" t="str">
        <f>IF(RIGHT(MIS[[#This Row],[Main/Hedge]],4)="MAIN","MAIN","HEDGE")</f>
        <v>HEDGE</v>
      </c>
      <c r="AK6383" t="str" cm="1">
        <f t="array" ref="AK6383">_xlfn._xlws.FILTER(Table4[Column1],ISNUMBER(SEARCH(Table4[Column1],MIS[[#This Row],[OrderUniqueIdentifier]])),"")</f>
        <v>LONGSHORT</v>
      </c>
      <c r="AL6383" t="str">
        <f>MIS[[#This Row],[Broker]]</f>
        <v>AR</v>
      </c>
      <c r="AM6383" t="str">
        <f>MIS[[#This Row],[ClientID]]</f>
        <v>JPF1N167</v>
      </c>
    </row>
    <row r="6384" spans="1:39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>
        <f>_xlfn.XLOOKUP(MIS[[#This Row],[TRADING SYMBOL]],[1]Sheet1!$D:$D,[1]Sheet1!$C:$C)</f>
        <v>2.25</v>
      </c>
      <c r="AE6384">
        <f>MIS[[#This Row],[OrderAverageTradedPrice]]*MIS[[#This Row],[OrderQuantity]]</f>
        <v>172.5</v>
      </c>
      <c r="AF6384">
        <f>MIS[[#This Row],[LTP]]*MIS[[#This Row],[OrderQuantity]]</f>
        <v>168.75</v>
      </c>
      <c r="AG6384">
        <f>IF(MIS[[#This Row],[OrderSide]]="SELL",MIS[[#This Row],[VALUE]]-MIS[[#This Row],[LIVE_VALUE]],MIS[[#This Row],[LIVE_VALUE]]-MIS[[#This Row],[VALUE]])</f>
        <v>-3.75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4" t="str">
        <f>MIS[[#This Row],[TRADING SYMBOL]]</f>
        <v>NIFTY2552226300CE</v>
      </c>
      <c r="AJ6384" t="str">
        <f>IF(RIGHT(MIS[[#This Row],[Main/Hedge]],4)="MAIN","MAIN","HEDGE")</f>
        <v>HEDGE</v>
      </c>
      <c r="AK6384" t="str" cm="1">
        <f t="array" ref="AK6384">_xlfn._xlws.FILTER(Table4[Column1],ISNUMBER(SEARCH(Table4[Column1],MIS[[#This Row],[OrderUniqueIdentifier]])),"")</f>
        <v>LONGSHORT</v>
      </c>
      <c r="AL6384" t="str">
        <f>MIS[[#This Row],[Broker]]</f>
        <v>AR</v>
      </c>
      <c r="AM6384" t="str">
        <f>MIS[[#This Row],[ClientID]]</f>
        <v>JPF1S138</v>
      </c>
    </row>
    <row r="6385" spans="1:39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>
        <f>_xlfn.XLOOKUP(MIS[[#This Row],[TRADING SYMBOL]],[1]Sheet1!$D:$D,[1]Sheet1!$C:$C)</f>
        <v>155.05000000000001</v>
      </c>
      <c r="AE6385">
        <f>MIS[[#This Row],[OrderAverageTradedPrice]]*MIS[[#This Row],[OrderQuantity]]</f>
        <v>88515</v>
      </c>
      <c r="AF6385">
        <f>MIS[[#This Row],[LTP]]*MIS[[#This Row],[OrderQuantity]]</f>
        <v>81401.25</v>
      </c>
      <c r="AG6385">
        <f>IF(MIS[[#This Row],[OrderSide]]="SELL",MIS[[#This Row],[VALUE]]-MIS[[#This Row],[LIVE_VALUE]],MIS[[#This Row],[LIVE_VALUE]]-MIS[[#This Row],[VALUE]])</f>
        <v>-7113.75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5" t="str">
        <f>MIS[[#This Row],[TRADING SYMBOL]]</f>
        <v>NIFTY2552225000PE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LONGSHORT</v>
      </c>
      <c r="AL6385" t="str">
        <f>MIS[[#This Row],[Broker]]</f>
        <v>MO</v>
      </c>
      <c r="AM6385" t="str">
        <f>MIS[[#This Row],[ClientID]]</f>
        <v>OMDLAS1229</v>
      </c>
    </row>
    <row r="6386" spans="1:39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>
        <f>_xlfn.XLOOKUP(MIS[[#This Row],[TRADING SYMBOL]],[1]Sheet1!$D:$D,[1]Sheet1!$C:$C)</f>
        <v>155.05000000000001</v>
      </c>
      <c r="AE6386">
        <f>MIS[[#This Row],[OrderAverageTradedPrice]]*MIS[[#This Row],[OrderQuantity]]</f>
        <v>139203.74999999985</v>
      </c>
      <c r="AF6386">
        <f>MIS[[#This Row],[LTP]]*MIS[[#This Row],[OrderQuantity]]</f>
        <v>127916.25000000001</v>
      </c>
      <c r="AG6386">
        <f>IF(MIS[[#This Row],[OrderSide]]="SELL",MIS[[#This Row],[VALUE]]-MIS[[#This Row],[LIVE_VALUE]],MIS[[#This Row],[LIVE_VALUE]]-MIS[[#This Row],[VALUE]])</f>
        <v>-11287.49999999984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6" t="str">
        <f>MIS[[#This Row],[TRADING SYMBOL]]</f>
        <v>NIFTY2552225000PE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LONGSHORT</v>
      </c>
      <c r="AL6386" t="str">
        <f>MIS[[#This Row],[Broker]]</f>
        <v>XTS</v>
      </c>
      <c r="AM6386" t="str">
        <f>MIS[[#This Row],[ClientID]]</f>
        <v>FIXAKE0000</v>
      </c>
    </row>
    <row r="6387" spans="1:39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>
        <f>_xlfn.XLOOKUP(MIS[[#This Row],[TRADING SYMBOL]],[1]Sheet1!$D:$D,[1]Sheet1!$C:$C)</f>
        <v>155.05000000000001</v>
      </c>
      <c r="AE6387">
        <f>MIS[[#This Row],[OrderAverageTradedPrice]]*MIS[[#This Row],[OrderQuantity]]</f>
        <v>25320</v>
      </c>
      <c r="AF6387">
        <f>MIS[[#This Row],[LTP]]*MIS[[#This Row],[OrderQuantity]]</f>
        <v>23257.5</v>
      </c>
      <c r="AG6387">
        <f>IF(MIS[[#This Row],[OrderSide]]="SELL",MIS[[#This Row],[VALUE]]-MIS[[#This Row],[LIVE_VALUE]],MIS[[#This Row],[LIVE_VALUE]]-MIS[[#This Row],[VALUE]])</f>
        <v>-2062.5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7" t="str">
        <f>MIS[[#This Row],[TRADING SYMBOL]]</f>
        <v>NIFTY2552225000PE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LONGSHORT</v>
      </c>
      <c r="AL6387" t="str">
        <f>MIS[[#This Row],[Broker]]</f>
        <v>AR</v>
      </c>
      <c r="AM6387" t="str">
        <f>MIS[[#This Row],[ClientID]]</f>
        <v>GDLC2R124</v>
      </c>
    </row>
    <row r="6388" spans="1:39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>
        <f>_xlfn.XLOOKUP(MIS[[#This Row],[TRADING SYMBOL]],[1]Sheet1!$D:$D,[1]Sheet1!$C:$C)</f>
        <v>155.05000000000001</v>
      </c>
      <c r="AE6388">
        <f>MIS[[#This Row],[OrderAverageTradedPrice]]*MIS[[#This Row],[OrderQuantity]]</f>
        <v>25290</v>
      </c>
      <c r="AF6388">
        <f>MIS[[#This Row],[LTP]]*MIS[[#This Row],[OrderQuantity]]</f>
        <v>23257.5</v>
      </c>
      <c r="AG6388">
        <f>IF(MIS[[#This Row],[OrderSide]]="SELL",MIS[[#This Row],[VALUE]]-MIS[[#This Row],[LIVE_VALUE]],MIS[[#This Row],[LIVE_VALUE]]-MIS[[#This Row],[VALUE]])</f>
        <v>-2032.5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8" t="str">
        <f>MIS[[#This Row],[TRADING SYMBOL]]</f>
        <v>NIFTY2552225000PE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LONGSHORT</v>
      </c>
      <c r="AL6388" t="str">
        <f>MIS[[#This Row],[Broker]]</f>
        <v>AR</v>
      </c>
      <c r="AM6388" t="str">
        <f>MIS[[#This Row],[ClientID]]</f>
        <v>HOT133</v>
      </c>
    </row>
    <row r="6389" spans="1:39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>
        <f>_xlfn.XLOOKUP(MIS[[#This Row],[TRADING SYMBOL]],[1]Sheet1!$D:$D,[1]Sheet1!$C:$C)</f>
        <v>155.05000000000001</v>
      </c>
      <c r="AE6389">
        <f>MIS[[#This Row],[OrderAverageTradedPrice]]*MIS[[#This Row],[OrderQuantity]]</f>
        <v>25290</v>
      </c>
      <c r="AF6389">
        <f>MIS[[#This Row],[LTP]]*MIS[[#This Row],[OrderQuantity]]</f>
        <v>23257.5</v>
      </c>
      <c r="AG6389">
        <f>IF(MIS[[#This Row],[OrderSide]]="SELL",MIS[[#This Row],[VALUE]]-MIS[[#This Row],[LIVE_VALUE]],MIS[[#This Row],[LIVE_VALUE]]-MIS[[#This Row],[VALUE]])</f>
        <v>-2032.5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9" t="str">
        <f>MIS[[#This Row],[TRADING SYMBOL]]</f>
        <v>NIFTY2552225000PE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LONGSHORT</v>
      </c>
      <c r="AL6389" t="str">
        <f>MIS[[#This Row],[Broker]]</f>
        <v>AR</v>
      </c>
      <c r="AM6389" t="str">
        <f>MIS[[#This Row],[ClientID]]</f>
        <v>JPA1043</v>
      </c>
    </row>
    <row r="6390" spans="1:39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>
        <f>_xlfn.XLOOKUP(MIS[[#This Row],[TRADING SYMBOL]],[1]Sheet1!$D:$D,[1]Sheet1!$C:$C)</f>
        <v>155.05000000000001</v>
      </c>
      <c r="AE6390">
        <f>MIS[[#This Row],[OrderAverageTradedPrice]]*MIS[[#This Row],[OrderQuantity]]</f>
        <v>25275</v>
      </c>
      <c r="AF6390">
        <f>MIS[[#This Row],[LTP]]*MIS[[#This Row],[OrderQuantity]]</f>
        <v>23257.5</v>
      </c>
      <c r="AG6390">
        <f>IF(MIS[[#This Row],[OrderSide]]="SELL",MIS[[#This Row],[VALUE]]-MIS[[#This Row],[LIVE_VALUE]],MIS[[#This Row],[LIVE_VALUE]]-MIS[[#This Row],[VALUE]])</f>
        <v>-2017.5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0" t="str">
        <f>MIS[[#This Row],[TRADING SYMBOL]]</f>
        <v>NIFTY2552225000PE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LONGSHORT</v>
      </c>
      <c r="AL6390" t="str">
        <f>MIS[[#This Row],[Broker]]</f>
        <v>AR</v>
      </c>
      <c r="AM6390" t="str">
        <f>MIS[[#This Row],[ClientID]]</f>
        <v>JPP690</v>
      </c>
    </row>
    <row r="6391" spans="1:39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>
        <f>_xlfn.XLOOKUP(MIS[[#This Row],[TRADING SYMBOL]],[1]Sheet1!$D:$D,[1]Sheet1!$C:$C)</f>
        <v>155.05000000000001</v>
      </c>
      <c r="AE6391">
        <f>MIS[[#This Row],[OrderAverageTradedPrice]]*MIS[[#This Row],[OrderQuantity]]</f>
        <v>50617.5</v>
      </c>
      <c r="AF6391">
        <f>MIS[[#This Row],[LTP]]*MIS[[#This Row],[OrderQuantity]]</f>
        <v>46515</v>
      </c>
      <c r="AG6391">
        <f>IF(MIS[[#This Row],[OrderSide]]="SELL",MIS[[#This Row],[VALUE]]-MIS[[#This Row],[LIVE_VALUE]],MIS[[#This Row],[LIVE_VALUE]]-MIS[[#This Row],[VALUE]])</f>
        <v>-4102.5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1" t="str">
        <f>MIS[[#This Row],[TRADING SYMBOL]]</f>
        <v>NIFTY2552225000PE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LONGSHORT</v>
      </c>
      <c r="AL6391" t="str">
        <f>MIS[[#This Row],[Broker]]</f>
        <v>AR</v>
      </c>
      <c r="AM6391" t="str">
        <f>MIS[[#This Row],[ClientID]]</f>
        <v>JPS10G101</v>
      </c>
    </row>
    <row r="6392" spans="1:39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>
        <f>_xlfn.XLOOKUP(MIS[[#This Row],[TRADING SYMBOL]],[1]Sheet1!$D:$D,[1]Sheet1!$C:$C)</f>
        <v>155.05000000000001</v>
      </c>
      <c r="AE6392">
        <f>MIS[[#This Row],[OrderAverageTradedPrice]]*MIS[[#This Row],[OrderQuantity]]</f>
        <v>12637.5</v>
      </c>
      <c r="AF6392">
        <f>MIS[[#This Row],[LTP]]*MIS[[#This Row],[OrderQuantity]]</f>
        <v>11628.75</v>
      </c>
      <c r="AG6392">
        <f>IF(MIS[[#This Row],[OrderSide]]="SELL",MIS[[#This Row],[VALUE]]-MIS[[#This Row],[LIVE_VALUE]],MIS[[#This Row],[LIVE_VALUE]]-MIS[[#This Row],[VALUE]])</f>
        <v>-1008.75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2" t="str">
        <f>MIS[[#This Row],[TRADING SYMBOL]]</f>
        <v>NIFTY2552225000PE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LONGSHORT</v>
      </c>
      <c r="AL6392" t="str">
        <f>MIS[[#This Row],[Broker]]</f>
        <v>AR</v>
      </c>
      <c r="AM6392" t="str">
        <f>MIS[[#This Row],[ClientID]]</f>
        <v>JPS10S109</v>
      </c>
    </row>
    <row r="6393" spans="1:39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>
        <f>_xlfn.XLOOKUP(MIS[[#This Row],[TRADING SYMBOL]],[1]Sheet1!$D:$D,[1]Sheet1!$C:$C)</f>
        <v>155.05000000000001</v>
      </c>
      <c r="AE6393">
        <f>MIS[[#This Row],[OrderAverageTradedPrice]]*MIS[[#This Row],[OrderQuantity]]</f>
        <v>164373.74999999948</v>
      </c>
      <c r="AF6393">
        <f>MIS[[#This Row],[LTP]]*MIS[[#This Row],[OrderQuantity]]</f>
        <v>151173.75</v>
      </c>
      <c r="AG6393">
        <f>IF(MIS[[#This Row],[OrderSide]]="SELL",MIS[[#This Row],[VALUE]]-MIS[[#This Row],[LIVE_VALUE]],MIS[[#This Row],[LIVE_VALUE]]-MIS[[#This Row],[VALUE]])</f>
        <v>-13199.999999999476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3" t="str">
        <f>MIS[[#This Row],[TRADING SYMBOL]]</f>
        <v>NIFTY2552225000PE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LONGSHORT</v>
      </c>
      <c r="AL6393" t="str">
        <f>MIS[[#This Row],[Broker]]</f>
        <v>JM</v>
      </c>
      <c r="AM6393" t="str">
        <f>MIS[[#This Row],[ClientID]]</f>
        <v>12314455</v>
      </c>
    </row>
    <row r="6394" spans="1:39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>
        <f>_xlfn.XLOOKUP(MIS[[#This Row],[TRADING SYMBOL]],[1]Sheet1!$D:$D,[1]Sheet1!$C:$C)</f>
        <v>2.25</v>
      </c>
      <c r="AE6394">
        <f>MIS[[#This Row],[OrderAverageTradedPrice]]*MIS[[#This Row],[OrderQuantity]]</f>
        <v>172.5</v>
      </c>
      <c r="AF6394">
        <f>MIS[[#This Row],[LTP]]*MIS[[#This Row],[OrderQuantity]]</f>
        <v>168.75</v>
      </c>
      <c r="AG6394">
        <f>IF(MIS[[#This Row],[OrderSide]]="SELL",MIS[[#This Row],[VALUE]]-MIS[[#This Row],[LIVE_VALUE]],MIS[[#This Row],[LIVE_VALUE]]-MIS[[#This Row],[VALUE]])</f>
        <v>-3.75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4" t="str">
        <f>MIS[[#This Row],[TRADING SYMBOL]]</f>
        <v>NIFTY2552226300CE</v>
      </c>
      <c r="AJ6394" t="str">
        <f>IF(RIGHT(MIS[[#This Row],[Main/Hedge]],4)="MAIN","MAIN","HEDGE")</f>
        <v>HEDGE</v>
      </c>
      <c r="AK6394" t="str" cm="1">
        <f t="array" ref="AK6394">_xlfn._xlws.FILTER(Table4[Column1],ISNUMBER(SEARCH(Table4[Column1],MIS[[#This Row],[OrderUniqueIdentifier]])),"")</f>
        <v>LONGSHORT</v>
      </c>
      <c r="AL6394" t="str">
        <f>MIS[[#This Row],[Broker]]</f>
        <v>JM</v>
      </c>
      <c r="AM6394" t="str">
        <f>MIS[[#This Row],[ClientID]]</f>
        <v>12314604</v>
      </c>
    </row>
    <row r="6395" spans="1:39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>
        <f>_xlfn.XLOOKUP(MIS[[#This Row],[TRADING SYMBOL]],[1]Sheet1!$D:$D,[1]Sheet1!$C:$C)</f>
        <v>2.25</v>
      </c>
      <c r="AE6395">
        <f>MIS[[#This Row],[OrderAverageTradedPrice]]*MIS[[#This Row],[OrderQuantity]]</f>
        <v>172.5</v>
      </c>
      <c r="AF6395">
        <f>MIS[[#This Row],[LTP]]*MIS[[#This Row],[OrderQuantity]]</f>
        <v>168.75</v>
      </c>
      <c r="AG6395">
        <f>IF(MIS[[#This Row],[OrderSide]]="SELL",MIS[[#This Row],[VALUE]]-MIS[[#This Row],[LIVE_VALUE]],MIS[[#This Row],[LIVE_VALUE]]-MIS[[#This Row],[VALUE]])</f>
        <v>-3.75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5" t="str">
        <f>MIS[[#This Row],[TRADING SYMBOL]]</f>
        <v>NIFTY2552226300CE</v>
      </c>
      <c r="AJ6395" t="str">
        <f>IF(RIGHT(MIS[[#This Row],[Main/Hedge]],4)="MAIN","MAIN","HEDGE")</f>
        <v>HEDGE</v>
      </c>
      <c r="AK6395" t="str" cm="1">
        <f t="array" ref="AK6395">_xlfn._xlws.FILTER(Table4[Column1],ISNUMBER(SEARCH(Table4[Column1],MIS[[#This Row],[OrderUniqueIdentifier]])),"")</f>
        <v>LONGSHORT</v>
      </c>
      <c r="AL6395" t="str">
        <f>MIS[[#This Row],[Broker]]</f>
        <v>JM</v>
      </c>
      <c r="AM6395" t="str">
        <f>MIS[[#This Row],[ClientID]]</f>
        <v>12314883</v>
      </c>
    </row>
    <row r="6396" spans="1:39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>
        <f>_xlfn.XLOOKUP(MIS[[#This Row],[TRADING SYMBOL]],[1]Sheet1!$D:$D,[1]Sheet1!$C:$C)</f>
        <v>2.25</v>
      </c>
      <c r="AE6396">
        <f>MIS[[#This Row],[OrderAverageTradedPrice]]*MIS[[#This Row],[OrderQuantity]]</f>
        <v>172.5</v>
      </c>
      <c r="AF6396">
        <f>MIS[[#This Row],[LTP]]*MIS[[#This Row],[OrderQuantity]]</f>
        <v>168.75</v>
      </c>
      <c r="AG6396">
        <f>IF(MIS[[#This Row],[OrderSide]]="SELL",MIS[[#This Row],[VALUE]]-MIS[[#This Row],[LIVE_VALUE]],MIS[[#This Row],[LIVE_VALUE]]-MIS[[#This Row],[VALUE]])</f>
        <v>-3.75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6" t="str">
        <f>MIS[[#This Row],[TRADING SYMBOL]]</f>
        <v>NIFTY2552226300CE</v>
      </c>
      <c r="AJ6396" t="str">
        <f>IF(RIGHT(MIS[[#This Row],[Main/Hedge]],4)="MAIN","MAIN","HEDGE")</f>
        <v>HEDGE</v>
      </c>
      <c r="AK6396" t="str" cm="1">
        <f t="array" ref="AK6396">_xlfn._xlws.FILTER(Table4[Column1],ISNUMBER(SEARCH(Table4[Column1],MIS[[#This Row],[OrderUniqueIdentifier]])),"")</f>
        <v>LONGSHORT</v>
      </c>
      <c r="AL6396" t="str">
        <f>MIS[[#This Row],[Broker]]</f>
        <v>MO</v>
      </c>
      <c r="AM6396" t="str">
        <f>MIS[[#This Row],[ClientID]]</f>
        <v>OMDLAS1220</v>
      </c>
    </row>
    <row r="6397" spans="1:39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>
        <f>_xlfn.XLOOKUP(MIS[[#This Row],[TRADING SYMBOL]],[1]Sheet1!$D:$D,[1]Sheet1!$C:$C)</f>
        <v>155.05000000000001</v>
      </c>
      <c r="AE6397">
        <f>MIS[[#This Row],[OrderAverageTradedPrice]]*MIS[[#This Row],[OrderQuantity]]</f>
        <v>12686.25</v>
      </c>
      <c r="AF6397">
        <f>MIS[[#This Row],[LTP]]*MIS[[#This Row],[OrderQuantity]]</f>
        <v>11628.75</v>
      </c>
      <c r="AG6397">
        <f>IF(MIS[[#This Row],[OrderSide]]="SELL",MIS[[#This Row],[VALUE]]-MIS[[#This Row],[LIVE_VALUE]],MIS[[#This Row],[LIVE_VALUE]]-MIS[[#This Row],[VALUE]])</f>
        <v>-1057.5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7" t="str">
        <f>MIS[[#This Row],[TRADING SYMBOL]]</f>
        <v>NIFTY2552225000PE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LONGSHORT</v>
      </c>
      <c r="AL6397" t="str">
        <f>MIS[[#This Row],[Broker]]</f>
        <v>AR</v>
      </c>
      <c r="AM6397" t="str">
        <f>MIS[[#This Row],[ClientID]]</f>
        <v>JPF1N169</v>
      </c>
    </row>
    <row r="6398" spans="1:39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>
        <f>_xlfn.XLOOKUP(MIS[[#This Row],[TRADING SYMBOL]],[1]Sheet1!$D:$D,[1]Sheet1!$C:$C)</f>
        <v>155.05000000000001</v>
      </c>
      <c r="AE6398">
        <f>MIS[[#This Row],[OrderAverageTradedPrice]]*MIS[[#This Row],[OrderQuantity]]</f>
        <v>12678.75</v>
      </c>
      <c r="AF6398">
        <f>MIS[[#This Row],[LTP]]*MIS[[#This Row],[OrderQuantity]]</f>
        <v>11628.75</v>
      </c>
      <c r="AG6398">
        <f>IF(MIS[[#This Row],[OrderSide]]="SELL",MIS[[#This Row],[VALUE]]-MIS[[#This Row],[LIVE_VALUE]],MIS[[#This Row],[LIVE_VALUE]]-MIS[[#This Row],[VALUE]])</f>
        <v>-1050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8" t="str">
        <f>MIS[[#This Row],[TRADING SYMBOL]]</f>
        <v>NIFTY2552225000PE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LONGSHORT</v>
      </c>
      <c r="AL6398" t="str">
        <f>MIS[[#This Row],[Broker]]</f>
        <v>AR</v>
      </c>
      <c r="AM6398" t="str">
        <f>MIS[[#This Row],[ClientID]]</f>
        <v>JPS10U102</v>
      </c>
    </row>
    <row r="6399" spans="1:39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>
        <f>_xlfn.XLOOKUP(MIS[[#This Row],[TRADING SYMBOL]],[1]Sheet1!$D:$D,[1]Sheet1!$C:$C)</f>
        <v>155.05000000000001</v>
      </c>
      <c r="AE6399">
        <f>MIS[[#This Row],[OrderAverageTradedPrice]]*MIS[[#This Row],[OrderQuantity]]</f>
        <v>50752.5</v>
      </c>
      <c r="AF6399">
        <f>MIS[[#This Row],[LTP]]*MIS[[#This Row],[OrderQuantity]]</f>
        <v>46515</v>
      </c>
      <c r="AG6399">
        <f>IF(MIS[[#This Row],[OrderSide]]="SELL",MIS[[#This Row],[VALUE]]-MIS[[#This Row],[LIVE_VALUE]],MIS[[#This Row],[LIVE_VALUE]]-MIS[[#This Row],[VALUE]])</f>
        <v>-4237.5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9" t="str">
        <f>MIS[[#This Row],[TRADING SYMBOL]]</f>
        <v>NIFTY2552225000PE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LONGSHORT</v>
      </c>
      <c r="AL6399" t="str">
        <f>MIS[[#This Row],[Broker]]</f>
        <v>AR</v>
      </c>
      <c r="AM6399" t="str">
        <f>MIS[[#This Row],[ClientID]]</f>
        <v>JPS1787</v>
      </c>
    </row>
    <row r="6400" spans="1:39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>
        <f>_xlfn.XLOOKUP(MIS[[#This Row],[TRADING SYMBOL]],[1]Sheet1!$D:$D,[1]Sheet1!$C:$C)</f>
        <v>155.05000000000001</v>
      </c>
      <c r="AE6400">
        <f>MIS[[#This Row],[OrderAverageTradedPrice]]*MIS[[#This Row],[OrderQuantity]]</f>
        <v>76072.5</v>
      </c>
      <c r="AF6400">
        <f>MIS[[#This Row],[LTP]]*MIS[[#This Row],[OrderQuantity]]</f>
        <v>69772.5</v>
      </c>
      <c r="AG6400">
        <f>IF(MIS[[#This Row],[OrderSide]]="SELL",MIS[[#This Row],[VALUE]]-MIS[[#This Row],[LIVE_VALUE]],MIS[[#This Row],[LIVE_VALUE]]-MIS[[#This Row],[VALUE]])</f>
        <v>-6300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0" t="str">
        <f>MIS[[#This Row],[TRADING SYMBOL]]</f>
        <v>NIFTY2552225000PE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LONGSHORT</v>
      </c>
      <c r="AL6400" t="str">
        <f>MIS[[#This Row],[Broker]]</f>
        <v>JM</v>
      </c>
      <c r="AM6400" t="str">
        <f>MIS[[#This Row],[ClientID]]</f>
        <v>12314412</v>
      </c>
    </row>
    <row r="6401" spans="1:39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>
        <f>_xlfn.XLOOKUP(MIS[[#This Row],[TRADING SYMBOL]],[1]Sheet1!$D:$D,[1]Sheet1!$C:$C)</f>
        <v>155.05000000000001</v>
      </c>
      <c r="AE6401">
        <f>MIS[[#This Row],[OrderAverageTradedPrice]]*MIS[[#This Row],[OrderQuantity]]</f>
        <v>228187.49999999895</v>
      </c>
      <c r="AF6401">
        <f>MIS[[#This Row],[LTP]]*MIS[[#This Row],[OrderQuantity]]</f>
        <v>209317.50000000003</v>
      </c>
      <c r="AG6401">
        <f>IF(MIS[[#This Row],[OrderSide]]="SELL",MIS[[#This Row],[VALUE]]-MIS[[#This Row],[LIVE_VALUE]],MIS[[#This Row],[LIVE_VALUE]]-MIS[[#This Row],[VALUE]])</f>
        <v>-18869.999999998923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1" t="str">
        <f>MIS[[#This Row],[TRADING SYMBOL]]</f>
        <v>NIFTY2552225000PE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LONGSHORT</v>
      </c>
      <c r="AL6401" t="str">
        <f>MIS[[#This Row],[Broker]]</f>
        <v>JM</v>
      </c>
      <c r="AM6401" t="str">
        <f>MIS[[#This Row],[ClientID]]</f>
        <v>12314964</v>
      </c>
    </row>
    <row r="6402" spans="1:39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>
        <f>_xlfn.XLOOKUP(MIS[[#This Row],[TRADING SYMBOL]],[1]Sheet1!$D:$D,[1]Sheet1!$C:$C)</f>
        <v>155.05000000000001</v>
      </c>
      <c r="AE6402">
        <f>MIS[[#This Row],[OrderAverageTradedPrice]]*MIS[[#This Row],[OrderQuantity]]</f>
        <v>25380</v>
      </c>
      <c r="AF6402">
        <f>MIS[[#This Row],[LTP]]*MIS[[#This Row],[OrderQuantity]]</f>
        <v>23257.5</v>
      </c>
      <c r="AG6402">
        <f>IF(MIS[[#This Row],[OrderSide]]="SELL",MIS[[#This Row],[VALUE]]-MIS[[#This Row],[LIVE_VALUE]],MIS[[#This Row],[LIVE_VALUE]]-MIS[[#This Row],[VALUE]])</f>
        <v>-2122.5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2" t="str">
        <f>MIS[[#This Row],[TRADING SYMBOL]]</f>
        <v>NIFTY2552225000PE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LONGSHORT</v>
      </c>
      <c r="AL6402" t="str">
        <f>MIS[[#This Row],[Broker]]</f>
        <v>AR</v>
      </c>
      <c r="AM6402" t="str">
        <f>MIS[[#This Row],[ClientID]]</f>
        <v>GKOHNA327</v>
      </c>
    </row>
    <row r="6403" spans="1:39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>
        <f>_xlfn.XLOOKUP(MIS[[#This Row],[TRADING SYMBOL]],[1]Sheet1!$D:$D,[1]Sheet1!$C:$C)</f>
        <v>155.05000000000001</v>
      </c>
      <c r="AE6403">
        <f>MIS[[#This Row],[OrderAverageTradedPrice]]*MIS[[#This Row],[OrderQuantity]]</f>
        <v>12697.5</v>
      </c>
      <c r="AF6403">
        <f>MIS[[#This Row],[LTP]]*MIS[[#This Row],[OrderQuantity]]</f>
        <v>11628.75</v>
      </c>
      <c r="AG6403">
        <f>IF(MIS[[#This Row],[OrderSide]]="SELL",MIS[[#This Row],[VALUE]]-MIS[[#This Row],[LIVE_VALUE]],MIS[[#This Row],[LIVE_VALUE]]-MIS[[#This Row],[VALUE]])</f>
        <v>-1068.75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3" t="str">
        <f>MIS[[#This Row],[TRADING SYMBOL]]</f>
        <v>NIFTY2552225000PE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LONGSHORT</v>
      </c>
      <c r="AL6403" t="str">
        <f>MIS[[#This Row],[Broker]]</f>
        <v>AR</v>
      </c>
      <c r="AM6403" t="str">
        <f>MIS[[#This Row],[ClientID]]</f>
        <v>JPF1R212</v>
      </c>
    </row>
    <row r="6404" spans="1:39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>
        <f>_xlfn.XLOOKUP(MIS[[#This Row],[TRADING SYMBOL]],[1]Sheet1!$D:$D,[1]Sheet1!$C:$C)</f>
        <v>155.05000000000001</v>
      </c>
      <c r="AE6404">
        <f>MIS[[#This Row],[OrderAverageTradedPrice]]*MIS[[#This Row],[OrderQuantity]]</f>
        <v>63480</v>
      </c>
      <c r="AF6404">
        <f>MIS[[#This Row],[LTP]]*MIS[[#This Row],[OrderQuantity]]</f>
        <v>58143.750000000007</v>
      </c>
      <c r="AG6404">
        <f>IF(MIS[[#This Row],[OrderSide]]="SELL",MIS[[#This Row],[VALUE]]-MIS[[#This Row],[LIVE_VALUE]],MIS[[#This Row],[LIVE_VALUE]]-MIS[[#This Row],[VALUE]])</f>
        <v>-5336.2499999999927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4" t="str">
        <f>MIS[[#This Row],[TRADING SYMBOL]]</f>
        <v>NIFTY2552225000PE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LONGSHORT</v>
      </c>
      <c r="AL6404" t="str">
        <f>MIS[[#This Row],[Broker]]</f>
        <v>JM</v>
      </c>
      <c r="AM6404" t="str">
        <f>MIS[[#This Row],[ClientID]]</f>
        <v>12314927</v>
      </c>
    </row>
    <row r="6405" spans="1:39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>
        <f>_xlfn.XLOOKUP(MIS[[#This Row],[TRADING SYMBOL]],[1]Sheet1!$D:$D,[1]Sheet1!$C:$C)</f>
        <v>155.05000000000001</v>
      </c>
      <c r="AE6405">
        <f>MIS[[#This Row],[OrderAverageTradedPrice]]*MIS[[#This Row],[OrderQuantity]]</f>
        <v>76173.75</v>
      </c>
      <c r="AF6405">
        <f>MIS[[#This Row],[LTP]]*MIS[[#This Row],[OrderQuantity]]</f>
        <v>69772.5</v>
      </c>
      <c r="AG6405">
        <f>IF(MIS[[#This Row],[OrderSide]]="SELL",MIS[[#This Row],[VALUE]]-MIS[[#This Row],[LIVE_VALUE]],MIS[[#This Row],[LIVE_VALUE]]-MIS[[#This Row],[VALUE]])</f>
        <v>-6401.25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5" t="str">
        <f>MIS[[#This Row],[TRADING SYMBOL]]</f>
        <v>NIFTY2552225000PE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LONGSHORT</v>
      </c>
      <c r="AL6405" t="str">
        <f>MIS[[#This Row],[Broker]]</f>
        <v>MO</v>
      </c>
      <c r="AM6405" t="str">
        <f>MIS[[#This Row],[ClientID]]</f>
        <v>SHSS083</v>
      </c>
    </row>
    <row r="6406" spans="1:39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>
        <f>_xlfn.XLOOKUP(MIS[[#This Row],[TRADING SYMBOL]],[1]Sheet1!$D:$D,[1]Sheet1!$C:$C)</f>
        <v>155.05000000000001</v>
      </c>
      <c r="AE6406">
        <f>MIS[[#This Row],[OrderAverageTradedPrice]]*MIS[[#This Row],[OrderQuantity]]</f>
        <v>12750</v>
      </c>
      <c r="AF6406">
        <f>MIS[[#This Row],[LTP]]*MIS[[#This Row],[OrderQuantity]]</f>
        <v>11628.75</v>
      </c>
      <c r="AG6406">
        <f>IF(MIS[[#This Row],[OrderSide]]="SELL",MIS[[#This Row],[VALUE]]-MIS[[#This Row],[LIVE_VALUE]],MIS[[#This Row],[LIVE_VALUE]]-MIS[[#This Row],[VALUE]])</f>
        <v>-1121.25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6" t="str">
        <f>MIS[[#This Row],[TRADING SYMBOL]]</f>
        <v>NIFTY2552225000PE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LONGSHORT</v>
      </c>
      <c r="AL6406" t="str">
        <f>MIS[[#This Row],[Broker]]</f>
        <v>IIFL</v>
      </c>
      <c r="AM6406" t="str">
        <f>MIS[[#This Row],[ClientID]]</f>
        <v>FINE1P01</v>
      </c>
    </row>
    <row r="6407" spans="1:39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>
        <f>_xlfn.XLOOKUP(MIS[[#This Row],[TRADING SYMBOL]],[1]Sheet1!$D:$D,[1]Sheet1!$C:$C)</f>
        <v>155.05000000000001</v>
      </c>
      <c r="AE6407">
        <f>MIS[[#This Row],[OrderAverageTradedPrice]]*MIS[[#This Row],[OrderQuantity]]</f>
        <v>25710</v>
      </c>
      <c r="AF6407">
        <f>MIS[[#This Row],[LTP]]*MIS[[#This Row],[OrderQuantity]]</f>
        <v>23257.5</v>
      </c>
      <c r="AG6407">
        <f>IF(MIS[[#This Row],[OrderSide]]="SELL",MIS[[#This Row],[VALUE]]-MIS[[#This Row],[LIVE_VALUE]],MIS[[#This Row],[LIVE_VALUE]]-MIS[[#This Row],[VALUE]])</f>
        <v>-2452.5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7" t="str">
        <f>MIS[[#This Row],[TRADING SYMBOL]]</f>
        <v>NIFTY2552225000PE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LONGSHORT</v>
      </c>
      <c r="AL6407" t="str">
        <f>MIS[[#This Row],[Broker]]</f>
        <v>JM</v>
      </c>
      <c r="AM6407" t="str">
        <f>MIS[[#This Row],[ClientID]]</f>
        <v>12314417</v>
      </c>
    </row>
    <row r="6408" spans="1:39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>
        <f>_xlfn.XLOOKUP(MIS[[#This Row],[TRADING SYMBOL]],[1]Sheet1!$D:$D,[1]Sheet1!$C:$C)</f>
        <v>155.05000000000001</v>
      </c>
      <c r="AE6408">
        <f>MIS[[#This Row],[OrderAverageTradedPrice]]*MIS[[#This Row],[OrderQuantity]]</f>
        <v>25781.25</v>
      </c>
      <c r="AF6408">
        <f>MIS[[#This Row],[LTP]]*MIS[[#This Row],[OrderQuantity]]</f>
        <v>23257.5</v>
      </c>
      <c r="AG6408">
        <f>IF(MIS[[#This Row],[OrderSide]]="SELL",MIS[[#This Row],[VALUE]]-MIS[[#This Row],[LIVE_VALUE]],MIS[[#This Row],[LIVE_VALUE]]-MIS[[#This Row],[VALUE]])</f>
        <v>-2523.75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8" t="str">
        <f>MIS[[#This Row],[TRADING SYMBOL]]</f>
        <v>NIFTY2552225000PE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LONGSHORT</v>
      </c>
      <c r="AL6408" t="str">
        <f>MIS[[#This Row],[Broker]]</f>
        <v>JM</v>
      </c>
      <c r="AM6408" t="str">
        <f>MIS[[#This Row],[ClientID]]</f>
        <v>12314523</v>
      </c>
    </row>
    <row r="6409" spans="1:39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>
        <f>_xlfn.XLOOKUP(MIS[[#This Row],[TRADING SYMBOL]],[1]Sheet1!$D:$D,[1]Sheet1!$C:$C)</f>
        <v>155.05000000000001</v>
      </c>
      <c r="AE6409">
        <f>MIS[[#This Row],[OrderAverageTradedPrice]]*MIS[[#This Row],[OrderQuantity]]</f>
        <v>25725</v>
      </c>
      <c r="AF6409">
        <f>MIS[[#This Row],[LTP]]*MIS[[#This Row],[OrderQuantity]]</f>
        <v>23257.5</v>
      </c>
      <c r="AG6409">
        <f>IF(MIS[[#This Row],[OrderSide]]="SELL",MIS[[#This Row],[VALUE]]-MIS[[#This Row],[LIVE_VALUE]],MIS[[#This Row],[LIVE_VALUE]]-MIS[[#This Row],[VALUE]])</f>
        <v>-2467.5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9" t="str">
        <f>MIS[[#This Row],[TRADING SYMBOL]]</f>
        <v>NIFTY2552225000PE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LONGSHORT</v>
      </c>
      <c r="AL6409" t="str">
        <f>MIS[[#This Row],[Broker]]</f>
        <v>JM</v>
      </c>
      <c r="AM6409" t="str">
        <f>MIS[[#This Row],[ClientID]]</f>
        <v>12314576</v>
      </c>
    </row>
    <row r="6410" spans="1:39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>
        <f>_xlfn.XLOOKUP(MIS[[#This Row],[TRADING SYMBOL]],[1]Sheet1!$D:$D,[1]Sheet1!$C:$C)</f>
        <v>155.05000000000001</v>
      </c>
      <c r="AE6410">
        <f>MIS[[#This Row],[OrderAverageTradedPrice]]*MIS[[#This Row],[OrderQuantity]]</f>
        <v>13125</v>
      </c>
      <c r="AF6410">
        <f>MIS[[#This Row],[LTP]]*MIS[[#This Row],[OrderQuantity]]</f>
        <v>11628.75</v>
      </c>
      <c r="AG6410">
        <f>IF(MIS[[#This Row],[OrderSide]]="SELL",MIS[[#This Row],[VALUE]]-MIS[[#This Row],[LIVE_VALUE]],MIS[[#This Row],[LIVE_VALUE]]-MIS[[#This Row],[VALUE]])</f>
        <v>-1496.25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0" t="str">
        <f>MIS[[#This Row],[TRADING SYMBOL]]</f>
        <v>NIFTY2552225000PE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LONGSHORT</v>
      </c>
      <c r="AL6410" t="str">
        <f>MIS[[#This Row],[Broker]]</f>
        <v>AR</v>
      </c>
      <c r="AM6410" t="str">
        <f>MIS[[#This Row],[ClientID]]</f>
        <v>JPF1A206</v>
      </c>
    </row>
    <row r="6411" spans="1:39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>
        <f>_xlfn.XLOOKUP(MIS[[#This Row],[TRADING SYMBOL]],[1]Sheet1!$D:$D,[1]Sheet1!$C:$C)</f>
        <v>155.05000000000001</v>
      </c>
      <c r="AE6411">
        <f>MIS[[#This Row],[OrderAverageTradedPrice]]*MIS[[#This Row],[OrderQuantity]]</f>
        <v>26205</v>
      </c>
      <c r="AF6411">
        <f>MIS[[#This Row],[LTP]]*MIS[[#This Row],[OrderQuantity]]</f>
        <v>23257.5</v>
      </c>
      <c r="AG6411">
        <f>IF(MIS[[#This Row],[OrderSide]]="SELL",MIS[[#This Row],[VALUE]]-MIS[[#This Row],[LIVE_VALUE]],MIS[[#This Row],[LIVE_VALUE]]-MIS[[#This Row],[VALUE]])</f>
        <v>-2947.5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1" t="str">
        <f>MIS[[#This Row],[TRADING SYMBOL]]</f>
        <v>NIFTY2552225000PE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LONGSHORT</v>
      </c>
      <c r="AL6411" t="str">
        <f>MIS[[#This Row],[Broker]]</f>
        <v>AR</v>
      </c>
      <c r="AM6411" t="str">
        <f>MIS[[#This Row],[ClientID]]</f>
        <v>JPF1R193</v>
      </c>
    </row>
    <row r="6412" spans="1:39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>
        <f>_xlfn.XLOOKUP(MIS[[#This Row],[TRADING SYMBOL]],[1]Sheet1!$D:$D,[1]Sheet1!$C:$C)</f>
        <v>155.05000000000001</v>
      </c>
      <c r="AE6412">
        <f>MIS[[#This Row],[OrderAverageTradedPrice]]*MIS[[#This Row],[OrderQuantity]]</f>
        <v>39431.25</v>
      </c>
      <c r="AF6412">
        <f>MIS[[#This Row],[LTP]]*MIS[[#This Row],[OrderQuantity]]</f>
        <v>34886.25</v>
      </c>
      <c r="AG6412">
        <f>IF(MIS[[#This Row],[OrderSide]]="SELL",MIS[[#This Row],[VALUE]]-MIS[[#This Row],[LIVE_VALUE]],MIS[[#This Row],[LIVE_VALUE]]-MIS[[#This Row],[VALUE]])</f>
        <v>-4545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2" t="str">
        <f>MIS[[#This Row],[TRADING SYMBOL]]</f>
        <v>NIFTY2552225000PE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LONGSHORT</v>
      </c>
      <c r="AL6412" t="str">
        <f>MIS[[#This Row],[Broker]]</f>
        <v>AR</v>
      </c>
      <c r="AM6412" t="str">
        <f>MIS[[#This Row],[ClientID]]</f>
        <v>JPS7A101</v>
      </c>
    </row>
    <row r="6413" spans="1:39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>
        <f>_xlfn.XLOOKUP(MIS[[#This Row],[TRADING SYMBOL]],[1]Sheet1!$D:$D,[1]Sheet1!$C:$C)</f>
        <v>155.05000000000001</v>
      </c>
      <c r="AE6413">
        <f>MIS[[#This Row],[OrderAverageTradedPrice]]*MIS[[#This Row],[OrderQuantity]]</f>
        <v>13136.25</v>
      </c>
      <c r="AF6413">
        <f>MIS[[#This Row],[LTP]]*MIS[[#This Row],[OrderQuantity]]</f>
        <v>11628.75</v>
      </c>
      <c r="AG6413">
        <f>IF(MIS[[#This Row],[OrderSide]]="SELL",MIS[[#This Row],[VALUE]]-MIS[[#This Row],[LIVE_VALUE]],MIS[[#This Row],[LIVE_VALUE]]-MIS[[#This Row],[VALUE]])</f>
        <v>-1507.5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3" t="str">
        <f>MIS[[#This Row],[TRADING SYMBOL]]</f>
        <v>NIFTY2552225000PE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LONGSHORT</v>
      </c>
      <c r="AL6413" t="str">
        <f>MIS[[#This Row],[Broker]]</f>
        <v>AR</v>
      </c>
      <c r="AM6413" t="str">
        <f>MIS[[#This Row],[ClientID]]</f>
        <v>JPS7N102</v>
      </c>
    </row>
    <row r="6414" spans="1:39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>
        <f>_xlfn.XLOOKUP(MIS[[#This Row],[TRADING SYMBOL]],[1]Sheet1!$D:$D,[1]Sheet1!$C:$C)</f>
        <v>155.05000000000001</v>
      </c>
      <c r="AE6414">
        <f>MIS[[#This Row],[OrderAverageTradedPrice]]*MIS[[#This Row],[OrderQuantity]]</f>
        <v>39420</v>
      </c>
      <c r="AF6414">
        <f>MIS[[#This Row],[LTP]]*MIS[[#This Row],[OrderQuantity]]</f>
        <v>34886.25</v>
      </c>
      <c r="AG6414">
        <f>IF(MIS[[#This Row],[OrderSide]]="SELL",MIS[[#This Row],[VALUE]]-MIS[[#This Row],[LIVE_VALUE]],MIS[[#This Row],[LIVE_VALUE]]-MIS[[#This Row],[VALUE]])</f>
        <v>-4533.75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4" t="str">
        <f>MIS[[#This Row],[TRADING SYMBOL]]</f>
        <v>NIFTY2552225000PE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LONGSHORT</v>
      </c>
      <c r="AL6414" t="str">
        <f>MIS[[#This Row],[Broker]]</f>
        <v>TGL</v>
      </c>
      <c r="AM6414" t="str">
        <f>MIS[[#This Row],[ClientID]]</f>
        <v>TGL05</v>
      </c>
    </row>
    <row r="6415" spans="1:39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>
        <f>_xlfn.XLOOKUP(MIS[[#This Row],[TRADING SYMBOL]],[1]Sheet1!$D:$D,[1]Sheet1!$C:$C)</f>
        <v>155.05000000000001</v>
      </c>
      <c r="AE6415">
        <f>MIS[[#This Row],[OrderAverageTradedPrice]]*MIS[[#This Row],[OrderQuantity]]</f>
        <v>13121.25</v>
      </c>
      <c r="AF6415">
        <f>MIS[[#This Row],[LTP]]*MIS[[#This Row],[OrderQuantity]]</f>
        <v>11628.75</v>
      </c>
      <c r="AG6415">
        <f>IF(MIS[[#This Row],[OrderSide]]="SELL",MIS[[#This Row],[VALUE]]-MIS[[#This Row],[LIVE_VALUE]],MIS[[#This Row],[LIVE_VALUE]]-MIS[[#This Row],[VALUE]])</f>
        <v>-1492.5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5" t="str">
        <f>MIS[[#This Row],[TRADING SYMBOL]]</f>
        <v>NIFTY2552225000PE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LONGSHORT</v>
      </c>
      <c r="AL6415" t="str">
        <f>MIS[[#This Row],[Broker]]</f>
        <v>AR</v>
      </c>
      <c r="AM6415" t="str">
        <f>MIS[[#This Row],[ClientID]]</f>
        <v>JPF1D166</v>
      </c>
    </row>
    <row r="6416" spans="1:39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>
        <f>_xlfn.XLOOKUP(MIS[[#This Row],[TRADING SYMBOL]],[1]Sheet1!$D:$D,[1]Sheet1!$C:$C)</f>
        <v>155.05000000000001</v>
      </c>
      <c r="AE6416">
        <f>MIS[[#This Row],[OrderAverageTradedPrice]]*MIS[[#This Row],[OrderQuantity]]</f>
        <v>13147.5</v>
      </c>
      <c r="AF6416">
        <f>MIS[[#This Row],[LTP]]*MIS[[#This Row],[OrderQuantity]]</f>
        <v>11628.75</v>
      </c>
      <c r="AG6416">
        <f>IF(MIS[[#This Row],[OrderSide]]="SELL",MIS[[#This Row],[VALUE]]-MIS[[#This Row],[LIVE_VALUE]],MIS[[#This Row],[LIVE_VALUE]]-MIS[[#This Row],[VALUE]])</f>
        <v>-1518.75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6" t="str">
        <f>MIS[[#This Row],[TRADING SYMBOL]]</f>
        <v>NIFTY2552225000PE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LONGSHORT</v>
      </c>
      <c r="AL6416" t="str">
        <f>MIS[[#This Row],[Broker]]</f>
        <v>AR</v>
      </c>
      <c r="AM6416" t="str">
        <f>MIS[[#This Row],[ClientID]]</f>
        <v>JPF1J101</v>
      </c>
    </row>
    <row r="6417" spans="1:39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>
        <f>_xlfn.XLOOKUP(MIS[[#This Row],[TRADING SYMBOL]],[1]Sheet1!$D:$D,[1]Sheet1!$C:$C)</f>
        <v>155.05000000000001</v>
      </c>
      <c r="AE6417">
        <f>MIS[[#This Row],[OrderAverageTradedPrice]]*MIS[[#This Row],[OrderQuantity]]</f>
        <v>52537.5</v>
      </c>
      <c r="AF6417">
        <f>MIS[[#This Row],[LTP]]*MIS[[#This Row],[OrderQuantity]]</f>
        <v>46515</v>
      </c>
      <c r="AG6417">
        <f>IF(MIS[[#This Row],[OrderSide]]="SELL",MIS[[#This Row],[VALUE]]-MIS[[#This Row],[LIVE_VALUE]],MIS[[#This Row],[LIVE_VALUE]]-MIS[[#This Row],[VALUE]])</f>
        <v>-6022.5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7" t="str">
        <f>MIS[[#This Row],[TRADING SYMBOL]]</f>
        <v>NIFTY2552225000PE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LONGSHORT</v>
      </c>
      <c r="AL6417" t="str">
        <f>MIS[[#This Row],[Broker]]</f>
        <v>AR</v>
      </c>
      <c r="AM6417" t="str">
        <f>MIS[[#This Row],[ClientID]]</f>
        <v>JPF1N117</v>
      </c>
    </row>
    <row r="6418" spans="1:39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>
        <f>_xlfn.XLOOKUP(MIS[[#This Row],[TRADING SYMBOL]],[1]Sheet1!$D:$D,[1]Sheet1!$C:$C)</f>
        <v>155.05000000000001</v>
      </c>
      <c r="AE6418">
        <f>MIS[[#This Row],[OrderAverageTradedPrice]]*MIS[[#This Row],[OrderQuantity]]</f>
        <v>39487.5</v>
      </c>
      <c r="AF6418">
        <f>MIS[[#This Row],[LTP]]*MIS[[#This Row],[OrderQuantity]]</f>
        <v>34886.25</v>
      </c>
      <c r="AG6418">
        <f>IF(MIS[[#This Row],[OrderSide]]="SELL",MIS[[#This Row],[VALUE]]-MIS[[#This Row],[LIVE_VALUE]],MIS[[#This Row],[LIVE_VALUE]]-MIS[[#This Row],[VALUE]])</f>
        <v>-4601.25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8" t="str">
        <f>MIS[[#This Row],[TRADING SYMBOL]]</f>
        <v>NIFTY2552225000PE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LONGSHORT</v>
      </c>
      <c r="AL6418" t="str">
        <f>MIS[[#This Row],[Broker]]</f>
        <v>AR</v>
      </c>
      <c r="AM6418" t="str">
        <f>MIS[[#This Row],[ClientID]]</f>
        <v>JPF1R123</v>
      </c>
    </row>
    <row r="6419" spans="1:39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>
        <f>_xlfn.XLOOKUP(MIS[[#This Row],[TRADING SYMBOL]],[1]Sheet1!$D:$D,[1]Sheet1!$C:$C)</f>
        <v>155.05000000000001</v>
      </c>
      <c r="AE6419">
        <f>MIS[[#This Row],[OrderAverageTradedPrice]]*MIS[[#This Row],[OrderQuantity]]</f>
        <v>52485</v>
      </c>
      <c r="AF6419">
        <f>MIS[[#This Row],[LTP]]*MIS[[#This Row],[OrderQuantity]]</f>
        <v>46515</v>
      </c>
      <c r="AG6419">
        <f>IF(MIS[[#This Row],[OrderSide]]="SELL",MIS[[#This Row],[VALUE]]-MIS[[#This Row],[LIVE_VALUE]],MIS[[#This Row],[LIVE_VALUE]]-MIS[[#This Row],[VALUE]])</f>
        <v>-5970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9" t="str">
        <f>MIS[[#This Row],[TRADING SYMBOL]]</f>
        <v>NIFTY2552225000PE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LONGSHORT</v>
      </c>
      <c r="AL6419" t="str">
        <f>MIS[[#This Row],[Broker]]</f>
        <v>AR</v>
      </c>
      <c r="AM6419" t="str">
        <f>MIS[[#This Row],[ClientID]]</f>
        <v>JPF1V110</v>
      </c>
    </row>
    <row r="6420" spans="1:39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>
        <f>_xlfn.XLOOKUP(MIS[[#This Row],[TRADING SYMBOL]],[1]Sheet1!$D:$D,[1]Sheet1!$C:$C)</f>
        <v>155.05000000000001</v>
      </c>
      <c r="AE6420">
        <f>MIS[[#This Row],[OrderAverageTradedPrice]]*MIS[[#This Row],[OrderQuantity]]</f>
        <v>13128.75</v>
      </c>
      <c r="AF6420">
        <f>MIS[[#This Row],[LTP]]*MIS[[#This Row],[OrderQuantity]]</f>
        <v>11628.75</v>
      </c>
      <c r="AG6420">
        <f>IF(MIS[[#This Row],[OrderSide]]="SELL",MIS[[#This Row],[VALUE]]-MIS[[#This Row],[LIVE_VALUE]],MIS[[#This Row],[LIVE_VALUE]]-MIS[[#This Row],[VALUE]])</f>
        <v>-1500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0" t="str">
        <f>MIS[[#This Row],[TRADING SYMBOL]]</f>
        <v>NIFTY2552225000PE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LONGSHORT</v>
      </c>
      <c r="AL6420" t="str">
        <f>MIS[[#This Row],[Broker]]</f>
        <v>AR</v>
      </c>
      <c r="AM6420" t="str">
        <f>MIS[[#This Row],[ClientID]]</f>
        <v>JPF1A121</v>
      </c>
    </row>
    <row r="6421" spans="1:39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>
        <f>_xlfn.XLOOKUP(MIS[[#This Row],[TRADING SYMBOL]],[1]Sheet1!$D:$D,[1]Sheet1!$C:$C)</f>
        <v>155.05000000000001</v>
      </c>
      <c r="AE6421">
        <f>MIS[[#This Row],[OrderAverageTradedPrice]]*MIS[[#This Row],[OrderQuantity]]</f>
        <v>39408.75</v>
      </c>
      <c r="AF6421">
        <f>MIS[[#This Row],[LTP]]*MIS[[#This Row],[OrderQuantity]]</f>
        <v>34886.25</v>
      </c>
      <c r="AG6421">
        <f>IF(MIS[[#This Row],[OrderSide]]="SELL",MIS[[#This Row],[VALUE]]-MIS[[#This Row],[LIVE_VALUE]],MIS[[#This Row],[LIVE_VALUE]]-MIS[[#This Row],[VALUE]])</f>
        <v>-4522.5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1" t="str">
        <f>MIS[[#This Row],[TRADING SYMBOL]]</f>
        <v>NIFTY2552225000PE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LONGSHORT</v>
      </c>
      <c r="AL6421" t="str">
        <f>MIS[[#This Row],[Broker]]</f>
        <v>AR</v>
      </c>
      <c r="AM6421" t="str">
        <f>MIS[[#This Row],[ClientID]]</f>
        <v>JPF1A229</v>
      </c>
    </row>
    <row r="6422" spans="1:39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>
        <f>_xlfn.XLOOKUP(MIS[[#This Row],[TRADING SYMBOL]],[1]Sheet1!$D:$D,[1]Sheet1!$C:$C)</f>
        <v>155.05000000000001</v>
      </c>
      <c r="AE6422">
        <f>MIS[[#This Row],[OrderAverageTradedPrice]]*MIS[[#This Row],[OrderQuantity]]</f>
        <v>13121.25</v>
      </c>
      <c r="AF6422">
        <f>MIS[[#This Row],[LTP]]*MIS[[#This Row],[OrderQuantity]]</f>
        <v>11628.75</v>
      </c>
      <c r="AG6422">
        <f>IF(MIS[[#This Row],[OrderSide]]="SELL",MIS[[#This Row],[VALUE]]-MIS[[#This Row],[LIVE_VALUE]],MIS[[#This Row],[LIVE_VALUE]]-MIS[[#This Row],[VALUE]])</f>
        <v>-1492.5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2" t="str">
        <f>MIS[[#This Row],[TRADING SYMBOL]]</f>
        <v>NIFTY2552225000PE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LONGSHORT</v>
      </c>
      <c r="AL6422" t="str">
        <f>MIS[[#This Row],[Broker]]</f>
        <v>AR</v>
      </c>
      <c r="AM6422" t="str">
        <f>MIS[[#This Row],[ClientID]]</f>
        <v>JPF1G159</v>
      </c>
    </row>
    <row r="6423" spans="1:39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>
        <f>_xlfn.XLOOKUP(MIS[[#This Row],[TRADING SYMBOL]],[1]Sheet1!$D:$D,[1]Sheet1!$C:$C)</f>
        <v>155.05000000000001</v>
      </c>
      <c r="AE6423">
        <f>MIS[[#This Row],[OrderAverageTradedPrice]]*MIS[[#This Row],[OrderQuantity]]</f>
        <v>52395</v>
      </c>
      <c r="AF6423">
        <f>MIS[[#This Row],[LTP]]*MIS[[#This Row],[OrderQuantity]]</f>
        <v>46515</v>
      </c>
      <c r="AG6423">
        <f>IF(MIS[[#This Row],[OrderSide]]="SELL",MIS[[#This Row],[VALUE]]-MIS[[#This Row],[LIVE_VALUE]],MIS[[#This Row],[LIVE_VALUE]]-MIS[[#This Row],[VALUE]])</f>
        <v>-5880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3" t="str">
        <f>MIS[[#This Row],[TRADING SYMBOL]]</f>
        <v>NIFTY2552225000PE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LONGSHORT</v>
      </c>
      <c r="AL6423" t="str">
        <f>MIS[[#This Row],[Broker]]</f>
        <v>AR</v>
      </c>
      <c r="AM6423" t="str">
        <f>MIS[[#This Row],[ClientID]]</f>
        <v>JPF1N112</v>
      </c>
    </row>
    <row r="6424" spans="1:39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>
        <f>_xlfn.XLOOKUP(MIS[[#This Row],[TRADING SYMBOL]],[1]Sheet1!$D:$D,[1]Sheet1!$C:$C)</f>
        <v>155.05000000000001</v>
      </c>
      <c r="AE6424">
        <f>MIS[[#This Row],[OrderAverageTradedPrice]]*MIS[[#This Row],[OrderQuantity]]</f>
        <v>13125</v>
      </c>
      <c r="AF6424">
        <f>MIS[[#This Row],[LTP]]*MIS[[#This Row],[OrderQuantity]]</f>
        <v>11628.75</v>
      </c>
      <c r="AG6424">
        <f>IF(MIS[[#This Row],[OrderSide]]="SELL",MIS[[#This Row],[VALUE]]-MIS[[#This Row],[LIVE_VALUE]],MIS[[#This Row],[LIVE_VALUE]]-MIS[[#This Row],[VALUE]])</f>
        <v>-1496.25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4" t="str">
        <f>MIS[[#This Row],[TRADING SYMBOL]]</f>
        <v>NIFTY2552225000PE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LONGSHORT</v>
      </c>
      <c r="AL6424" t="str">
        <f>MIS[[#This Row],[Broker]]</f>
        <v>AR</v>
      </c>
      <c r="AM6424" t="str">
        <f>MIS[[#This Row],[ClientID]]</f>
        <v>JPF1O151</v>
      </c>
    </row>
    <row r="6425" spans="1:39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>
        <f>_xlfn.XLOOKUP(MIS[[#This Row],[TRADING SYMBOL]],[1]Sheet1!$D:$D,[1]Sheet1!$C:$C)</f>
        <v>155.05000000000001</v>
      </c>
      <c r="AE6425">
        <f>MIS[[#This Row],[OrderAverageTradedPrice]]*MIS[[#This Row],[OrderQuantity]]</f>
        <v>13106.25</v>
      </c>
      <c r="AF6425">
        <f>MIS[[#This Row],[LTP]]*MIS[[#This Row],[OrderQuantity]]</f>
        <v>11628.75</v>
      </c>
      <c r="AG6425">
        <f>IF(MIS[[#This Row],[OrderSide]]="SELL",MIS[[#This Row],[VALUE]]-MIS[[#This Row],[LIVE_VALUE]],MIS[[#This Row],[LIVE_VALUE]]-MIS[[#This Row],[VALUE]])</f>
        <v>-1477.5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5" t="str">
        <f>MIS[[#This Row],[TRADING SYMBOL]]</f>
        <v>NIFTY2552225000PE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LONGSHORT</v>
      </c>
      <c r="AL6425" t="str">
        <f>MIS[[#This Row],[Broker]]</f>
        <v>AR</v>
      </c>
      <c r="AM6425" t="str">
        <f>MIS[[#This Row],[ClientID]]</f>
        <v>JPF1R134</v>
      </c>
    </row>
    <row r="6426" spans="1:39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>
        <f>_xlfn.XLOOKUP(MIS[[#This Row],[TRADING SYMBOL]],[1]Sheet1!$D:$D,[1]Sheet1!$C:$C)</f>
        <v>155.05000000000001</v>
      </c>
      <c r="AE6426">
        <f>MIS[[#This Row],[OrderAverageTradedPrice]]*MIS[[#This Row],[OrderQuantity]]</f>
        <v>52440</v>
      </c>
      <c r="AF6426">
        <f>MIS[[#This Row],[LTP]]*MIS[[#This Row],[OrderQuantity]]</f>
        <v>46515</v>
      </c>
      <c r="AG6426">
        <f>IF(MIS[[#This Row],[OrderSide]]="SELL",MIS[[#This Row],[VALUE]]-MIS[[#This Row],[LIVE_VALUE]],MIS[[#This Row],[LIVE_VALUE]]-MIS[[#This Row],[VALUE]])</f>
        <v>-5925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6" t="str">
        <f>MIS[[#This Row],[TRADING SYMBOL]]</f>
        <v>NIFTY2552225000PE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LONGSHORT</v>
      </c>
      <c r="AL6426" t="str">
        <f>MIS[[#This Row],[Broker]]</f>
        <v>AR</v>
      </c>
      <c r="AM6426" t="str">
        <f>MIS[[#This Row],[ClientID]]</f>
        <v>JPF1A195</v>
      </c>
    </row>
    <row r="6427" spans="1:39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>
        <f>_xlfn.XLOOKUP(MIS[[#This Row],[TRADING SYMBOL]],[1]Sheet1!$D:$D,[1]Sheet1!$C:$C)</f>
        <v>155.05000000000001</v>
      </c>
      <c r="AE6427">
        <f>MIS[[#This Row],[OrderAverageTradedPrice]]*MIS[[#This Row],[OrderQuantity]]</f>
        <v>13091.25</v>
      </c>
      <c r="AF6427">
        <f>MIS[[#This Row],[LTP]]*MIS[[#This Row],[OrderQuantity]]</f>
        <v>11628.75</v>
      </c>
      <c r="AG6427">
        <f>IF(MIS[[#This Row],[OrderSide]]="SELL",MIS[[#This Row],[VALUE]]-MIS[[#This Row],[LIVE_VALUE]],MIS[[#This Row],[LIVE_VALUE]]-MIS[[#This Row],[VALUE]])</f>
        <v>-1462.5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7" t="str">
        <f>MIS[[#This Row],[TRADING SYMBOL]]</f>
        <v>NIFTY2552225000PE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LONGSHORT</v>
      </c>
      <c r="AL6427" t="str">
        <f>MIS[[#This Row],[Broker]]</f>
        <v>AR</v>
      </c>
      <c r="AM6427" t="str">
        <f>MIS[[#This Row],[ClientID]]</f>
        <v>JPF1M170</v>
      </c>
    </row>
    <row r="6428" spans="1:39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>
        <f>_xlfn.XLOOKUP(MIS[[#This Row],[TRADING SYMBOL]],[1]Sheet1!$D:$D,[1]Sheet1!$C:$C)</f>
        <v>155.05000000000001</v>
      </c>
      <c r="AE6428">
        <f>MIS[[#This Row],[OrderAverageTradedPrice]]*MIS[[#This Row],[OrderQuantity]]</f>
        <v>13125</v>
      </c>
      <c r="AF6428">
        <f>MIS[[#This Row],[LTP]]*MIS[[#This Row],[OrderQuantity]]</f>
        <v>11628.75</v>
      </c>
      <c r="AG6428">
        <f>IF(MIS[[#This Row],[OrderSide]]="SELL",MIS[[#This Row],[VALUE]]-MIS[[#This Row],[LIVE_VALUE]],MIS[[#This Row],[LIVE_VALUE]]-MIS[[#This Row],[VALUE]])</f>
        <v>-1496.25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8" t="str">
        <f>MIS[[#This Row],[TRADING SYMBOL]]</f>
        <v>NIFTY2552225000PE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LONGSHORT</v>
      </c>
      <c r="AL6428" t="str">
        <f>MIS[[#This Row],[Broker]]</f>
        <v>AR</v>
      </c>
      <c r="AM6428" t="str">
        <f>MIS[[#This Row],[ClientID]]</f>
        <v>JPF1M174</v>
      </c>
    </row>
    <row r="6429" spans="1:39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>
        <f>_xlfn.XLOOKUP(MIS[[#This Row],[TRADING SYMBOL]],[1]Sheet1!$D:$D,[1]Sheet1!$C:$C)</f>
        <v>155.05000000000001</v>
      </c>
      <c r="AE6429">
        <f>MIS[[#This Row],[OrderAverageTradedPrice]]*MIS[[#This Row],[OrderQuantity]]</f>
        <v>52590</v>
      </c>
      <c r="AF6429">
        <f>MIS[[#This Row],[LTP]]*MIS[[#This Row],[OrderQuantity]]</f>
        <v>46515</v>
      </c>
      <c r="AG6429">
        <f>IF(MIS[[#This Row],[OrderSide]]="SELL",MIS[[#This Row],[VALUE]]-MIS[[#This Row],[LIVE_VALUE]],MIS[[#This Row],[LIVE_VALUE]]-MIS[[#This Row],[VALUE]])</f>
        <v>-6075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9" t="str">
        <f>MIS[[#This Row],[TRADING SYMBOL]]</f>
        <v>NIFTY2552225000PE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LONGSHORT</v>
      </c>
      <c r="AL6429" t="str">
        <f>MIS[[#This Row],[Broker]]</f>
        <v>AR</v>
      </c>
      <c r="AM6429" t="str">
        <f>MIS[[#This Row],[ClientID]]</f>
        <v>JPF1P164</v>
      </c>
    </row>
    <row r="6430" spans="1:39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>
        <f>_xlfn.XLOOKUP(MIS[[#This Row],[TRADING SYMBOL]],[1]Sheet1!$D:$D,[1]Sheet1!$C:$C)</f>
        <v>155.05000000000001</v>
      </c>
      <c r="AE6430">
        <f>MIS[[#This Row],[OrderAverageTradedPrice]]*MIS[[#This Row],[OrderQuantity]]</f>
        <v>13113.75</v>
      </c>
      <c r="AF6430">
        <f>MIS[[#This Row],[LTP]]*MIS[[#This Row],[OrderQuantity]]</f>
        <v>11628.75</v>
      </c>
      <c r="AG6430">
        <f>IF(MIS[[#This Row],[OrderSide]]="SELL",MIS[[#This Row],[VALUE]]-MIS[[#This Row],[LIVE_VALUE]],MIS[[#This Row],[LIVE_VALUE]]-MIS[[#This Row],[VALUE]])</f>
        <v>-1485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0" t="str">
        <f>MIS[[#This Row],[TRADING SYMBOL]]</f>
        <v>NIFTY2552225000PE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LONGSHORT</v>
      </c>
      <c r="AL6430" t="str">
        <f>MIS[[#This Row],[Broker]]</f>
        <v>AR</v>
      </c>
      <c r="AM6430" t="str">
        <f>MIS[[#This Row],[ClientID]]</f>
        <v>JPF1R194</v>
      </c>
    </row>
    <row r="6431" spans="1:39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>
        <f>_xlfn.XLOOKUP(MIS[[#This Row],[TRADING SYMBOL]],[1]Sheet1!$D:$D,[1]Sheet1!$C:$C)</f>
        <v>155.05000000000001</v>
      </c>
      <c r="AE6431">
        <f>MIS[[#This Row],[OrderAverageTradedPrice]]*MIS[[#This Row],[OrderQuantity]]</f>
        <v>13125</v>
      </c>
      <c r="AF6431">
        <f>MIS[[#This Row],[LTP]]*MIS[[#This Row],[OrderQuantity]]</f>
        <v>11628.75</v>
      </c>
      <c r="AG6431">
        <f>IF(MIS[[#This Row],[OrderSide]]="SELL",MIS[[#This Row],[VALUE]]-MIS[[#This Row],[LIVE_VALUE]],MIS[[#This Row],[LIVE_VALUE]]-MIS[[#This Row],[VALUE]])</f>
        <v>-1496.25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1" t="str">
        <f>MIS[[#This Row],[TRADING SYMBOL]]</f>
        <v>NIFTY2552225000PE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LONGSHORT</v>
      </c>
      <c r="AL6431" t="str">
        <f>MIS[[#This Row],[Broker]]</f>
        <v>AR</v>
      </c>
      <c r="AM6431" t="str">
        <f>MIS[[#This Row],[ClientID]]</f>
        <v>JPF1R203</v>
      </c>
    </row>
    <row r="6432" spans="1:39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>
        <f>_xlfn.XLOOKUP(MIS[[#This Row],[TRADING SYMBOL]],[1]Sheet1!$D:$D,[1]Sheet1!$C:$C)</f>
        <v>155.05000000000001</v>
      </c>
      <c r="AE6432">
        <f>MIS[[#This Row],[OrderAverageTradedPrice]]*MIS[[#This Row],[OrderQuantity]]</f>
        <v>13162.5</v>
      </c>
      <c r="AF6432">
        <f>MIS[[#This Row],[LTP]]*MIS[[#This Row],[OrderQuantity]]</f>
        <v>11628.75</v>
      </c>
      <c r="AG6432">
        <f>IF(MIS[[#This Row],[OrderSide]]="SELL",MIS[[#This Row],[VALUE]]-MIS[[#This Row],[LIVE_VALUE]],MIS[[#This Row],[LIVE_VALUE]]-MIS[[#This Row],[VALUE]])</f>
        <v>-1533.75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2" t="str">
        <f>MIS[[#This Row],[TRADING SYMBOL]]</f>
        <v>NIFTY2552225000PE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LONGSHORT</v>
      </c>
      <c r="AL6432" t="str">
        <f>MIS[[#This Row],[Broker]]</f>
        <v>AR</v>
      </c>
      <c r="AM6432" t="str">
        <f>MIS[[#This Row],[ClientID]]</f>
        <v>JPF1S210</v>
      </c>
    </row>
    <row r="6433" spans="1:39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>
        <f>_xlfn.XLOOKUP(MIS[[#This Row],[TRADING SYMBOL]],[1]Sheet1!$D:$D,[1]Sheet1!$C:$C)</f>
        <v>155.05000000000001</v>
      </c>
      <c r="AE6433">
        <f>MIS[[#This Row],[OrderAverageTradedPrice]]*MIS[[#This Row],[OrderQuantity]]</f>
        <v>52691.25</v>
      </c>
      <c r="AF6433">
        <f>MIS[[#This Row],[LTP]]*MIS[[#This Row],[OrderQuantity]]</f>
        <v>46515</v>
      </c>
      <c r="AG6433">
        <f>IF(MIS[[#This Row],[OrderSide]]="SELL",MIS[[#This Row],[VALUE]]-MIS[[#This Row],[LIVE_VALUE]],MIS[[#This Row],[LIVE_VALUE]]-MIS[[#This Row],[VALUE]])</f>
        <v>-6176.25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3" t="str">
        <f>MIS[[#This Row],[TRADING SYMBOL]]</f>
        <v>NIFTY2552225000PE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LONGSHORT</v>
      </c>
      <c r="AL6433" t="str">
        <f>MIS[[#This Row],[Broker]]</f>
        <v>AR</v>
      </c>
      <c r="AM6433" t="str">
        <f>MIS[[#This Row],[ClientID]]</f>
        <v>GKOHNS211</v>
      </c>
    </row>
    <row r="6434" spans="1:39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>
        <f>_xlfn.XLOOKUP(MIS[[#This Row],[TRADING SYMBOL]],[1]Sheet1!$D:$D,[1]Sheet1!$C:$C)</f>
        <v>155.05000000000001</v>
      </c>
      <c r="AE6434">
        <f>MIS[[#This Row],[OrderAverageTradedPrice]]*MIS[[#This Row],[OrderQuantity]]</f>
        <v>13125</v>
      </c>
      <c r="AF6434">
        <f>MIS[[#This Row],[LTP]]*MIS[[#This Row],[OrderQuantity]]</f>
        <v>11628.75</v>
      </c>
      <c r="AG6434">
        <f>IF(MIS[[#This Row],[OrderSide]]="SELL",MIS[[#This Row],[VALUE]]-MIS[[#This Row],[LIVE_VALUE]],MIS[[#This Row],[LIVE_VALUE]]-MIS[[#This Row],[VALUE]])</f>
        <v>-1496.25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4" t="str">
        <f>MIS[[#This Row],[TRADING SYMBOL]]</f>
        <v>NIFTY2552225000PE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LONGSHORT</v>
      </c>
      <c r="AL6434" t="str">
        <f>MIS[[#This Row],[Broker]]</f>
        <v>AR</v>
      </c>
      <c r="AM6434" t="str">
        <f>MIS[[#This Row],[ClientID]]</f>
        <v>JPF1A188</v>
      </c>
    </row>
    <row r="6435" spans="1:39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>
        <f>_xlfn.XLOOKUP(MIS[[#This Row],[TRADING SYMBOL]],[1]Sheet1!$D:$D,[1]Sheet1!$C:$C)</f>
        <v>155.05000000000001</v>
      </c>
      <c r="AE6435">
        <f>MIS[[#This Row],[OrderAverageTradedPrice]]*MIS[[#This Row],[OrderQuantity]]</f>
        <v>13151.25</v>
      </c>
      <c r="AF6435">
        <f>MIS[[#This Row],[LTP]]*MIS[[#This Row],[OrderQuantity]]</f>
        <v>11628.75</v>
      </c>
      <c r="AG6435">
        <f>IF(MIS[[#This Row],[OrderSide]]="SELL",MIS[[#This Row],[VALUE]]-MIS[[#This Row],[LIVE_VALUE]],MIS[[#This Row],[LIVE_VALUE]]-MIS[[#This Row],[VALUE]])</f>
        <v>-1522.5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5" t="str">
        <f>MIS[[#This Row],[TRADING SYMBOL]]</f>
        <v>NIFTY2552225000PE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LONGSHORT</v>
      </c>
      <c r="AL6435" t="str">
        <f>MIS[[#This Row],[Broker]]</f>
        <v>AR</v>
      </c>
      <c r="AM6435" t="str">
        <f>MIS[[#This Row],[ClientID]]</f>
        <v>JPF1P111</v>
      </c>
    </row>
    <row r="6436" spans="1:39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>
        <f>_xlfn.XLOOKUP(MIS[[#This Row],[TRADING SYMBOL]],[1]Sheet1!$D:$D,[1]Sheet1!$C:$C)</f>
        <v>155.05000000000001</v>
      </c>
      <c r="AE6436">
        <f>MIS[[#This Row],[OrderAverageTradedPrice]]*MIS[[#This Row],[OrderQuantity]]</f>
        <v>13155</v>
      </c>
      <c r="AF6436">
        <f>MIS[[#This Row],[LTP]]*MIS[[#This Row],[OrderQuantity]]</f>
        <v>11628.75</v>
      </c>
      <c r="AG6436">
        <f>IF(MIS[[#This Row],[OrderSide]]="SELL",MIS[[#This Row],[VALUE]]-MIS[[#This Row],[LIVE_VALUE]],MIS[[#This Row],[LIVE_VALUE]]-MIS[[#This Row],[VALUE]])</f>
        <v>-1526.25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6" t="str">
        <f>MIS[[#This Row],[TRADING SYMBOL]]</f>
        <v>NIFTY2552225000PE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LONGSHORT</v>
      </c>
      <c r="AL6436" t="str">
        <f>MIS[[#This Row],[Broker]]</f>
        <v>AR</v>
      </c>
      <c r="AM6436" t="str">
        <f>MIS[[#This Row],[ClientID]]</f>
        <v>JPF1S218</v>
      </c>
    </row>
    <row r="6437" spans="1:39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>
        <f>_xlfn.XLOOKUP(MIS[[#This Row],[TRADING SYMBOL]],[1]Sheet1!$D:$D,[1]Sheet1!$C:$C)</f>
        <v>155.05000000000001</v>
      </c>
      <c r="AE6437">
        <f>MIS[[#This Row],[OrderAverageTradedPrice]]*MIS[[#This Row],[OrderQuantity]]</f>
        <v>13166.25</v>
      </c>
      <c r="AF6437">
        <f>MIS[[#This Row],[LTP]]*MIS[[#This Row],[OrderQuantity]]</f>
        <v>11628.75</v>
      </c>
      <c r="AG6437">
        <f>IF(MIS[[#This Row],[OrderSide]]="SELL",MIS[[#This Row],[VALUE]]-MIS[[#This Row],[LIVE_VALUE]],MIS[[#This Row],[LIVE_VALUE]]-MIS[[#This Row],[VALUE]])</f>
        <v>-1537.5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NIFTY2552225000PE</v>
      </c>
      <c r="AJ6437" t="str">
        <f>IF(RIGHT(MIS[[#This Row],[Main/Hedge]],4)="MAIN","MAIN","HEDGE")</f>
        <v>MAIN</v>
      </c>
      <c r="AK6437" t="str" cm="1">
        <f t="array" ref="AK6437">_xlfn._xlws.FILTER(Table4[Column1],ISNUMBER(SEARCH(Table4[Column1],MIS[[#This Row],[OrderUniqueIdentifier]])),"")</f>
        <v>LONGSHORT</v>
      </c>
      <c r="AL6437" t="str">
        <f>MIS[[#This Row],[Broker]]</f>
        <v>JM</v>
      </c>
      <c r="AM6437" t="str">
        <f>MIS[[#This Row],[ClientID]]</f>
        <v>12314526</v>
      </c>
    </row>
    <row r="6438" spans="1:39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>
        <f>_xlfn.XLOOKUP(MIS[[#This Row],[TRADING SYMBOL]],[1]Sheet1!$D:$D,[1]Sheet1!$C:$C)</f>
        <v>155.05000000000001</v>
      </c>
      <c r="AE6438">
        <f>MIS[[#This Row],[OrderAverageTradedPrice]]*MIS[[#This Row],[OrderQuantity]]</f>
        <v>13158.75</v>
      </c>
      <c r="AF6438">
        <f>MIS[[#This Row],[LTP]]*MIS[[#This Row],[OrderQuantity]]</f>
        <v>11628.75</v>
      </c>
      <c r="AG6438">
        <f>IF(MIS[[#This Row],[OrderSide]]="SELL",MIS[[#This Row],[VALUE]]-MIS[[#This Row],[LIVE_VALUE]],MIS[[#This Row],[LIVE_VALUE]]-MIS[[#This Row],[VALUE]])</f>
        <v>-1530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NIFTY2552225000PE</v>
      </c>
      <c r="AJ6438" t="str">
        <f>IF(RIGHT(MIS[[#This Row],[Main/Hedge]],4)="MAIN","MAIN","HEDGE")</f>
        <v>MAIN</v>
      </c>
      <c r="AK6438" t="str" cm="1">
        <f t="array" ref="AK6438">_xlfn._xlws.FILTER(Table4[Column1],ISNUMBER(SEARCH(Table4[Column1],MIS[[#This Row],[OrderUniqueIdentifier]])),"")</f>
        <v>LONGSHORT</v>
      </c>
      <c r="AL6438" t="str">
        <f>MIS[[#This Row],[Broker]]</f>
        <v>MO</v>
      </c>
      <c r="AM6438" t="str">
        <f>MIS[[#This Row],[ClientID]]</f>
        <v>OMDLAS1233</v>
      </c>
    </row>
    <row r="6439" spans="1:39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>
        <f>_xlfn.XLOOKUP(MIS[[#This Row],[TRADING SYMBOL]],[1]Sheet1!$D:$D,[1]Sheet1!$C:$C)</f>
        <v>155.05000000000001</v>
      </c>
      <c r="AE6439">
        <f>MIS[[#This Row],[OrderAverageTradedPrice]]*MIS[[#This Row],[OrderQuantity]]</f>
        <v>26370</v>
      </c>
      <c r="AF6439">
        <f>MIS[[#This Row],[LTP]]*MIS[[#This Row],[OrderQuantity]]</f>
        <v>23257.5</v>
      </c>
      <c r="AG6439">
        <f>IF(MIS[[#This Row],[OrderSide]]="SELL",MIS[[#This Row],[VALUE]]-MIS[[#This Row],[LIVE_VALUE]],MIS[[#This Row],[LIVE_VALUE]]-MIS[[#This Row],[VALUE]])</f>
        <v>-3112.5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NIFTY2552225000PE</v>
      </c>
      <c r="AJ6439" t="str">
        <f>IF(RIGHT(MIS[[#This Row],[Main/Hedge]],4)="MAIN","MAIN","HEDGE")</f>
        <v>MAIN</v>
      </c>
      <c r="AK6439" t="str" cm="1">
        <f t="array" ref="AK6439">_xlfn._xlws.FILTER(Table4[Column1],ISNUMBER(SEARCH(Table4[Column1],MIS[[#This Row],[OrderUniqueIdentifier]])),"")</f>
        <v>LONGSHORT</v>
      </c>
      <c r="AL6439" t="str">
        <f>MIS[[#This Row],[Broker]]</f>
        <v>AR</v>
      </c>
      <c r="AM6439" t="str">
        <f>MIS[[#This Row],[ClientID]]</f>
        <v>JPF1A187</v>
      </c>
    </row>
    <row r="6440" spans="1:39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>
        <f>_xlfn.XLOOKUP(MIS[[#This Row],[TRADING SYMBOL]],[1]Sheet1!$D:$D,[1]Sheet1!$C:$C)</f>
        <v>155.05000000000001</v>
      </c>
      <c r="AE6440">
        <f>MIS[[#This Row],[OrderAverageTradedPrice]]*MIS[[#This Row],[OrderQuantity]]</f>
        <v>13158.75</v>
      </c>
      <c r="AF6440">
        <f>MIS[[#This Row],[LTP]]*MIS[[#This Row],[OrderQuantity]]</f>
        <v>11628.75</v>
      </c>
      <c r="AG6440">
        <f>IF(MIS[[#This Row],[OrderSide]]="SELL",MIS[[#This Row],[VALUE]]-MIS[[#This Row],[LIVE_VALUE]],MIS[[#This Row],[LIVE_VALUE]]-MIS[[#This Row],[VALUE]])</f>
        <v>-1530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NIFTY2552225000PE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  <c r="AL6440" t="str">
        <f>MIS[[#This Row],[Broker]]</f>
        <v>AR</v>
      </c>
      <c r="AM6440" t="str">
        <f>MIS[[#This Row],[ClientID]]</f>
        <v>JPF1D107</v>
      </c>
    </row>
    <row r="6441" spans="1:39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>
        <f>_xlfn.XLOOKUP(MIS[[#This Row],[TRADING SYMBOL]],[1]Sheet1!$D:$D,[1]Sheet1!$C:$C)</f>
        <v>155.05000000000001</v>
      </c>
      <c r="AE6441">
        <f>MIS[[#This Row],[OrderAverageTradedPrice]]*MIS[[#This Row],[OrderQuantity]]</f>
        <v>13192.5</v>
      </c>
      <c r="AF6441">
        <f>MIS[[#This Row],[LTP]]*MIS[[#This Row],[OrderQuantity]]</f>
        <v>11628.75</v>
      </c>
      <c r="AG6441">
        <f>IF(MIS[[#This Row],[OrderSide]]="SELL",MIS[[#This Row],[VALUE]]-MIS[[#This Row],[LIVE_VALUE]],MIS[[#This Row],[LIVE_VALUE]]-MIS[[#This Row],[VALUE]])</f>
        <v>-1563.75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NIFTY2552225000PE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  <c r="AL6441" t="str">
        <f>MIS[[#This Row],[Broker]]</f>
        <v>AR</v>
      </c>
      <c r="AM6441" t="str">
        <f>MIS[[#This Row],[ClientID]]</f>
        <v>JPF1M118</v>
      </c>
    </row>
    <row r="6442" spans="1:39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>
        <f>_xlfn.XLOOKUP(MIS[[#This Row],[TRADING SYMBOL]],[1]Sheet1!$D:$D,[1]Sheet1!$C:$C)</f>
        <v>155.05000000000001</v>
      </c>
      <c r="AE6442">
        <f>MIS[[#This Row],[OrderAverageTradedPrice]]*MIS[[#This Row],[OrderQuantity]]</f>
        <v>13185</v>
      </c>
      <c r="AF6442">
        <f>MIS[[#This Row],[LTP]]*MIS[[#This Row],[OrderQuantity]]</f>
        <v>11628.75</v>
      </c>
      <c r="AG6442">
        <f>IF(MIS[[#This Row],[OrderSide]]="SELL",MIS[[#This Row],[VALUE]]-MIS[[#This Row],[LIVE_VALUE]],MIS[[#This Row],[LIVE_VALUE]]-MIS[[#This Row],[VALUE]])</f>
        <v>-1556.25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NIFTY2552225000PE</v>
      </c>
      <c r="AJ6442" t="str">
        <f>IF(RIGHT(MIS[[#This Row],[Main/Hedge]],4)="MAIN","MAIN","HEDGE")</f>
        <v>MAIN</v>
      </c>
      <c r="AK6442" t="str" cm="1">
        <f t="array" ref="AK6442">_xlfn._xlws.FILTER(Table4[Column1],ISNUMBER(SEARCH(Table4[Column1],MIS[[#This Row],[OrderUniqueIdentifier]])),"")</f>
        <v>LONGSHORT</v>
      </c>
      <c r="AL6442" t="str">
        <f>MIS[[#This Row],[Broker]]</f>
        <v>AR</v>
      </c>
      <c r="AM6442" t="str">
        <f>MIS[[#This Row],[ClientID]]</f>
        <v>JPF1S222</v>
      </c>
    </row>
    <row r="6443" spans="1:39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>
        <f>_xlfn.XLOOKUP(MIS[[#This Row],[TRADING SYMBOL]],[1]Sheet1!$D:$D,[1]Sheet1!$C:$C)</f>
        <v>155.05000000000001</v>
      </c>
      <c r="AE6443">
        <f>MIS[[#This Row],[OrderAverageTradedPrice]]*MIS[[#This Row],[OrderQuantity]]</f>
        <v>26257.5</v>
      </c>
      <c r="AF6443">
        <f>MIS[[#This Row],[LTP]]*MIS[[#This Row],[OrderQuantity]]</f>
        <v>23257.5</v>
      </c>
      <c r="AG6443">
        <f>IF(MIS[[#This Row],[OrderSide]]="SELL",MIS[[#This Row],[VALUE]]-MIS[[#This Row],[LIVE_VALUE]],MIS[[#This Row],[LIVE_VALUE]]-MIS[[#This Row],[VALUE]])</f>
        <v>-3000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NIFTY2552225000PE</v>
      </c>
      <c r="AJ6443" t="str">
        <f>IF(RIGHT(MIS[[#This Row],[Main/Hedge]],4)="MAIN","MAIN","HEDGE")</f>
        <v>MAIN</v>
      </c>
      <c r="AK6443" t="str" cm="1">
        <f t="array" ref="AK6443">_xlfn._xlws.FILTER(Table4[Column1],ISNUMBER(SEARCH(Table4[Column1],MIS[[#This Row],[OrderUniqueIdentifier]])),"")</f>
        <v>LONGSHORT</v>
      </c>
      <c r="AL6443" t="str">
        <f>MIS[[#This Row],[Broker]]</f>
        <v>AR</v>
      </c>
      <c r="AM6443" t="str">
        <f>MIS[[#This Row],[ClientID]]</f>
        <v>JPF1D162</v>
      </c>
    </row>
    <row r="6444" spans="1:39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>
        <f>_xlfn.XLOOKUP(MIS[[#This Row],[TRADING SYMBOL]],[1]Sheet1!$D:$D,[1]Sheet1!$C:$C)</f>
        <v>155.05000000000001</v>
      </c>
      <c r="AE6444">
        <f>MIS[[#This Row],[OrderAverageTradedPrice]]*MIS[[#This Row],[OrderQuantity]]</f>
        <v>13121.25</v>
      </c>
      <c r="AF6444">
        <f>MIS[[#This Row],[LTP]]*MIS[[#This Row],[OrderQuantity]]</f>
        <v>11628.75</v>
      </c>
      <c r="AG6444">
        <f>IF(MIS[[#This Row],[OrderSide]]="SELL",MIS[[#This Row],[VALUE]]-MIS[[#This Row],[LIVE_VALUE]],MIS[[#This Row],[LIVE_VALUE]]-MIS[[#This Row],[VALUE]])</f>
        <v>-1492.5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NIFTY2552225000PE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  <c r="AL6444" t="str">
        <f>MIS[[#This Row],[Broker]]</f>
        <v>AR</v>
      </c>
      <c r="AM6444" t="str">
        <f>MIS[[#This Row],[ClientID]]</f>
        <v>JPF1G102</v>
      </c>
    </row>
    <row r="6445" spans="1:39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>
        <f>_xlfn.XLOOKUP(MIS[[#This Row],[TRADING SYMBOL]],[1]Sheet1!$D:$D,[1]Sheet1!$C:$C)</f>
        <v>155.05000000000001</v>
      </c>
      <c r="AE6445">
        <f>MIS[[#This Row],[OrderAverageTradedPrice]]*MIS[[#This Row],[OrderQuantity]]</f>
        <v>13053.75</v>
      </c>
      <c r="AF6445">
        <f>MIS[[#This Row],[LTP]]*MIS[[#This Row],[OrderQuantity]]</f>
        <v>11628.75</v>
      </c>
      <c r="AG6445">
        <f>IF(MIS[[#This Row],[OrderSide]]="SELL",MIS[[#This Row],[VALUE]]-MIS[[#This Row],[LIVE_VALUE]],MIS[[#This Row],[LIVE_VALUE]]-MIS[[#This Row],[VALUE]])</f>
        <v>-1425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NIFTY2552225000PE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  <c r="AL6445" t="str">
        <f>MIS[[#This Row],[Broker]]</f>
        <v>AR</v>
      </c>
      <c r="AM6445" t="str">
        <f>MIS[[#This Row],[ClientID]]</f>
        <v>JPF1P170</v>
      </c>
    </row>
    <row r="6446" spans="1:39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>
        <f>_xlfn.XLOOKUP(MIS[[#This Row],[TRADING SYMBOL]],[1]Sheet1!$D:$D,[1]Sheet1!$C:$C)</f>
        <v>155.05000000000001</v>
      </c>
      <c r="AE6446">
        <f>MIS[[#This Row],[OrderAverageTradedPrice]]*MIS[[#This Row],[OrderQuantity]]</f>
        <v>52320</v>
      </c>
      <c r="AF6446">
        <f>MIS[[#This Row],[LTP]]*MIS[[#This Row],[OrderQuantity]]</f>
        <v>46515</v>
      </c>
      <c r="AG6446">
        <f>IF(MIS[[#This Row],[OrderSide]]="SELL",MIS[[#This Row],[VALUE]]-MIS[[#This Row],[LIVE_VALUE]],MIS[[#This Row],[LIVE_VALUE]]-MIS[[#This Row],[VALUE]])</f>
        <v>-5805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NIFTY2552225000PE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  <c r="AL6446" t="str">
        <f>MIS[[#This Row],[Broker]]</f>
        <v>MO</v>
      </c>
      <c r="AM6446" t="str">
        <f>MIS[[#This Row],[ClientID]]</f>
        <v>OMDLAS1215</v>
      </c>
    </row>
    <row r="6447" spans="1:39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>
        <f>_xlfn.XLOOKUP(MIS[[#This Row],[TRADING SYMBOL]],[1]Sheet1!$D:$D,[1]Sheet1!$C:$C)</f>
        <v>155.05000000000001</v>
      </c>
      <c r="AE6447">
        <f>MIS[[#This Row],[OrderAverageTradedPrice]]*MIS[[#This Row],[OrderQuantity]]</f>
        <v>13072.5</v>
      </c>
      <c r="AF6447">
        <f>MIS[[#This Row],[LTP]]*MIS[[#This Row],[OrderQuantity]]</f>
        <v>11628.75</v>
      </c>
      <c r="AG6447">
        <f>IF(MIS[[#This Row],[OrderSide]]="SELL",MIS[[#This Row],[VALUE]]-MIS[[#This Row],[LIVE_VALUE]],MIS[[#This Row],[LIVE_VALUE]]-MIS[[#This Row],[VALUE]])</f>
        <v>-1443.75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NIFTY2552225000PE</v>
      </c>
      <c r="AJ6447" t="str">
        <f>IF(RIGHT(MIS[[#This Row],[Main/Hedge]],4)="MAIN","MAIN","HEDGE")</f>
        <v>MAIN</v>
      </c>
      <c r="AK6447" t="str" cm="1">
        <f t="array" ref="AK6447">_xlfn._xlws.FILTER(Table4[Column1],ISNUMBER(SEARCH(Table4[Column1],MIS[[#This Row],[OrderUniqueIdentifier]])),"")</f>
        <v>LONGSHORT</v>
      </c>
      <c r="AL6447" t="str">
        <f>MIS[[#This Row],[Broker]]</f>
        <v>AR</v>
      </c>
      <c r="AM6447" t="str">
        <f>MIS[[#This Row],[ClientID]]</f>
        <v>JPF1A184</v>
      </c>
    </row>
    <row r="6448" spans="1:39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>
        <f>_xlfn.XLOOKUP(MIS[[#This Row],[TRADING SYMBOL]],[1]Sheet1!$D:$D,[1]Sheet1!$C:$C)</f>
        <v>155.05000000000001</v>
      </c>
      <c r="AE6448">
        <f>MIS[[#This Row],[OrderAverageTradedPrice]]*MIS[[#This Row],[OrderQuantity]]</f>
        <v>13053.75</v>
      </c>
      <c r="AF6448">
        <f>MIS[[#This Row],[LTP]]*MIS[[#This Row],[OrderQuantity]]</f>
        <v>11628.75</v>
      </c>
      <c r="AG6448">
        <f>IF(MIS[[#This Row],[OrderSide]]="SELL",MIS[[#This Row],[VALUE]]-MIS[[#This Row],[LIVE_VALUE]],MIS[[#This Row],[LIVE_VALUE]]-MIS[[#This Row],[VALUE]])</f>
        <v>-1425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NIFTY2552225000PE</v>
      </c>
      <c r="AJ6448" t="str">
        <f>IF(RIGHT(MIS[[#This Row],[Main/Hedge]],4)="MAIN","MAIN","HEDGE")</f>
        <v>MAIN</v>
      </c>
      <c r="AK6448" t="str" cm="1">
        <f t="array" ref="AK6448">_xlfn._xlws.FILTER(Table4[Column1],ISNUMBER(SEARCH(Table4[Column1],MIS[[#This Row],[OrderUniqueIdentifier]])),"")</f>
        <v>LONGSHORT</v>
      </c>
      <c r="AL6448" t="str">
        <f>MIS[[#This Row],[Broker]]</f>
        <v>AR</v>
      </c>
      <c r="AM6448" t="str">
        <f>MIS[[#This Row],[ClientID]]</f>
        <v>JPF1A222</v>
      </c>
    </row>
    <row r="6449" spans="1:39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>
        <f>_xlfn.XLOOKUP(MIS[[#This Row],[TRADING SYMBOL]],[1]Sheet1!$D:$D,[1]Sheet1!$C:$C)</f>
        <v>155.05000000000001</v>
      </c>
      <c r="AE6449">
        <f>MIS[[#This Row],[OrderAverageTradedPrice]]*MIS[[#This Row],[OrderQuantity]]</f>
        <v>39262.5</v>
      </c>
      <c r="AF6449">
        <f>MIS[[#This Row],[LTP]]*MIS[[#This Row],[OrderQuantity]]</f>
        <v>34886.25</v>
      </c>
      <c r="AG6449">
        <f>IF(MIS[[#This Row],[OrderSide]]="SELL",MIS[[#This Row],[VALUE]]-MIS[[#This Row],[LIVE_VALUE]],MIS[[#This Row],[LIVE_VALUE]]-MIS[[#This Row],[VALUE]])</f>
        <v>-4376.25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NIFTY2552225000PE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  <c r="AL6449" t="str">
        <f>MIS[[#This Row],[Broker]]</f>
        <v>MO</v>
      </c>
      <c r="AM6449" t="str">
        <f>MIS[[#This Row],[ClientID]]</f>
        <v>FINE1F02</v>
      </c>
    </row>
    <row r="6450" spans="1:39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>
        <f>_xlfn.XLOOKUP(MIS[[#This Row],[TRADING SYMBOL]],[1]Sheet1!$D:$D,[1]Sheet1!$C:$C)</f>
        <v>155.05000000000001</v>
      </c>
      <c r="AE6450">
        <f>MIS[[#This Row],[OrderAverageTradedPrice]]*MIS[[#This Row],[OrderQuantity]]</f>
        <v>13061.25</v>
      </c>
      <c r="AF6450">
        <f>MIS[[#This Row],[LTP]]*MIS[[#This Row],[OrderQuantity]]</f>
        <v>11628.75</v>
      </c>
      <c r="AG6450">
        <f>IF(MIS[[#This Row],[OrderSide]]="SELL",MIS[[#This Row],[VALUE]]-MIS[[#This Row],[LIVE_VALUE]],MIS[[#This Row],[LIVE_VALUE]]-MIS[[#This Row],[VALUE]])</f>
        <v>-1432.5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NIFTY2552225000PE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  <c r="AL6450" t="str">
        <f>MIS[[#This Row],[Broker]]</f>
        <v>MO</v>
      </c>
      <c r="AM6450" t="str">
        <f>MIS[[#This Row],[ClientID]]</f>
        <v>OMDLAS1230</v>
      </c>
    </row>
    <row r="6451" spans="1:39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>
        <f>_xlfn.XLOOKUP(MIS[[#This Row],[TRADING SYMBOL]],[1]Sheet1!$D:$D,[1]Sheet1!$C:$C)</f>
        <v>155.05000000000001</v>
      </c>
      <c r="AE6451">
        <f>MIS[[#This Row],[OrderAverageTradedPrice]]*MIS[[#This Row],[OrderQuantity]]</f>
        <v>13016.25</v>
      </c>
      <c r="AF6451">
        <f>MIS[[#This Row],[LTP]]*MIS[[#This Row],[OrderQuantity]]</f>
        <v>11628.75</v>
      </c>
      <c r="AG6451">
        <f>IF(MIS[[#This Row],[OrderSide]]="SELL",MIS[[#This Row],[VALUE]]-MIS[[#This Row],[LIVE_VALUE]],MIS[[#This Row],[LIVE_VALUE]]-MIS[[#This Row],[VALUE]])</f>
        <v>-1387.5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NIFTY2552225000PE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  <c r="AL6451" t="str">
        <f>MIS[[#This Row],[Broker]]</f>
        <v>AR</v>
      </c>
      <c r="AM6451" t="str">
        <f>MIS[[#This Row],[ClientID]]</f>
        <v>JPF1A200</v>
      </c>
    </row>
    <row r="6452" spans="1:39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>
        <f>_xlfn.XLOOKUP(MIS[[#This Row],[TRADING SYMBOL]],[1]Sheet1!$D:$D,[1]Sheet1!$C:$C)</f>
        <v>155.05000000000001</v>
      </c>
      <c r="AE6452">
        <f>MIS[[#This Row],[OrderAverageTradedPrice]]*MIS[[#This Row],[OrderQuantity]]</f>
        <v>13046.25</v>
      </c>
      <c r="AF6452">
        <f>MIS[[#This Row],[LTP]]*MIS[[#This Row],[OrderQuantity]]</f>
        <v>11628.75</v>
      </c>
      <c r="AG6452">
        <f>IF(MIS[[#This Row],[OrderSide]]="SELL",MIS[[#This Row],[VALUE]]-MIS[[#This Row],[LIVE_VALUE]],MIS[[#This Row],[LIVE_VALUE]]-MIS[[#This Row],[VALUE]])</f>
        <v>-1417.5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NIFTY2552225000PE</v>
      </c>
      <c r="AJ6452" t="str">
        <f>IF(RIGHT(MIS[[#This Row],[Main/Hedge]],4)="MAIN","MAIN","HEDGE")</f>
        <v>MAIN</v>
      </c>
      <c r="AK6452" t="str" cm="1">
        <f t="array" ref="AK6452">_xlfn._xlws.FILTER(Table4[Column1],ISNUMBER(SEARCH(Table4[Column1],MIS[[#This Row],[OrderUniqueIdentifier]])),"")</f>
        <v>LONGSHORT</v>
      </c>
      <c r="AL6452" t="str">
        <f>MIS[[#This Row],[Broker]]</f>
        <v>AR</v>
      </c>
      <c r="AM6452" t="str">
        <f>MIS[[#This Row],[ClientID]]</f>
        <v>JPF1V101</v>
      </c>
    </row>
    <row r="6453" spans="1:39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>
        <f>_xlfn.XLOOKUP(MIS[[#This Row],[TRADING SYMBOL]],[1]Sheet1!$D:$D,[1]Sheet1!$C:$C)</f>
        <v>155.05000000000001</v>
      </c>
      <c r="AE6453">
        <f>MIS[[#This Row],[OrderAverageTradedPrice]]*MIS[[#This Row],[OrderQuantity]]</f>
        <v>13057.5</v>
      </c>
      <c r="AF6453">
        <f>MIS[[#This Row],[LTP]]*MIS[[#This Row],[OrderQuantity]]</f>
        <v>11628.75</v>
      </c>
      <c r="AG6453">
        <f>IF(MIS[[#This Row],[OrderSide]]="SELL",MIS[[#This Row],[VALUE]]-MIS[[#This Row],[LIVE_VALUE]],MIS[[#This Row],[LIVE_VALUE]]-MIS[[#This Row],[VALUE]])</f>
        <v>-1428.75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NIFTY2552225000PE</v>
      </c>
      <c r="AJ6453" t="str">
        <f>IF(RIGHT(MIS[[#This Row],[Main/Hedge]],4)="MAIN","MAIN","HEDGE")</f>
        <v>MAIN</v>
      </c>
      <c r="AK6453" t="str" cm="1">
        <f t="array" ref="AK6453">_xlfn._xlws.FILTER(Table4[Column1],ISNUMBER(SEARCH(Table4[Column1],MIS[[#This Row],[OrderUniqueIdentifier]])),"")</f>
        <v>LONGSHORT</v>
      </c>
      <c r="AL6453" t="str">
        <f>MIS[[#This Row],[Broker]]</f>
        <v>AR</v>
      </c>
      <c r="AM6453" t="str">
        <f>MIS[[#This Row],[ClientID]]</f>
        <v>JPF1V179</v>
      </c>
    </row>
    <row r="6454" spans="1:39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>
        <f>_xlfn.XLOOKUP(MIS[[#This Row],[TRADING SYMBOL]],[1]Sheet1!$D:$D,[1]Sheet1!$C:$C)</f>
        <v>155.05000000000001</v>
      </c>
      <c r="AE6454">
        <f>MIS[[#This Row],[OrderAverageTradedPrice]]*MIS[[#This Row],[OrderQuantity]]</f>
        <v>39161.25</v>
      </c>
      <c r="AF6454">
        <f>MIS[[#This Row],[LTP]]*MIS[[#This Row],[OrderQuantity]]</f>
        <v>34886.25</v>
      </c>
      <c r="AG6454">
        <f>IF(MIS[[#This Row],[OrderSide]]="SELL",MIS[[#This Row],[VALUE]]-MIS[[#This Row],[LIVE_VALUE]],MIS[[#This Row],[LIVE_VALUE]]-MIS[[#This Row],[VALUE]])</f>
        <v>-4275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NIFTY2552225000PE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  <c r="AL6454" t="str">
        <f>MIS[[#This Row],[Broker]]</f>
        <v>MO</v>
      </c>
      <c r="AM6454" t="str">
        <f>MIS[[#This Row],[ClientID]]</f>
        <v>OMDLAS1223</v>
      </c>
    </row>
    <row r="6455" spans="1:39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>
        <f>_xlfn.XLOOKUP(MIS[[#This Row],[TRADING SYMBOL]],[1]Sheet1!$D:$D,[1]Sheet1!$C:$C)</f>
        <v>155.05000000000001</v>
      </c>
      <c r="AE6455">
        <f>MIS[[#This Row],[OrderAverageTradedPrice]]*MIS[[#This Row],[OrderQuantity]]</f>
        <v>13001.25</v>
      </c>
      <c r="AF6455">
        <f>MIS[[#This Row],[LTP]]*MIS[[#This Row],[OrderQuantity]]</f>
        <v>11628.75</v>
      </c>
      <c r="AG6455">
        <f>IF(MIS[[#This Row],[OrderSide]]="SELL",MIS[[#This Row],[VALUE]]-MIS[[#This Row],[LIVE_VALUE]],MIS[[#This Row],[LIVE_VALUE]]-MIS[[#This Row],[VALUE]])</f>
        <v>-1372.5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NIFTY2552225000PE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  <c r="AL6455" t="str">
        <f>MIS[[#This Row],[Broker]]</f>
        <v>AR</v>
      </c>
      <c r="AM6455" t="str">
        <f>MIS[[#This Row],[ClientID]]</f>
        <v>JPF1H106</v>
      </c>
    </row>
    <row r="6456" spans="1:39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>
        <f>_xlfn.XLOOKUP(MIS[[#This Row],[TRADING SYMBOL]],[1]Sheet1!$D:$D,[1]Sheet1!$C:$C)</f>
        <v>155.05000000000001</v>
      </c>
      <c r="AE6456">
        <f>MIS[[#This Row],[OrderAverageTradedPrice]]*MIS[[#This Row],[OrderQuantity]]</f>
        <v>12997.5</v>
      </c>
      <c r="AF6456">
        <f>MIS[[#This Row],[LTP]]*MIS[[#This Row],[OrderQuantity]]</f>
        <v>11628.75</v>
      </c>
      <c r="AG6456">
        <f>IF(MIS[[#This Row],[OrderSide]]="SELL",MIS[[#This Row],[VALUE]]-MIS[[#This Row],[LIVE_VALUE]],MIS[[#This Row],[LIVE_VALUE]]-MIS[[#This Row],[VALUE]])</f>
        <v>-1368.75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NIFTY2552225000PE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  <c r="AL6456" t="str">
        <f>MIS[[#This Row],[Broker]]</f>
        <v>AR</v>
      </c>
      <c r="AM6456" t="str">
        <f>MIS[[#This Row],[ClientID]]</f>
        <v>JPF1K163</v>
      </c>
    </row>
    <row r="6457" spans="1:39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>
        <f>_xlfn.XLOOKUP(MIS[[#This Row],[TRADING SYMBOL]],[1]Sheet1!$D:$D,[1]Sheet1!$C:$C)</f>
        <v>155.05000000000001</v>
      </c>
      <c r="AE6457">
        <f>MIS[[#This Row],[OrderAverageTradedPrice]]*MIS[[#This Row],[OrderQuantity]]</f>
        <v>13038.75</v>
      </c>
      <c r="AF6457">
        <f>MIS[[#This Row],[LTP]]*MIS[[#This Row],[OrderQuantity]]</f>
        <v>11628.75</v>
      </c>
      <c r="AG6457">
        <f>IF(MIS[[#This Row],[OrderSide]]="SELL",MIS[[#This Row],[VALUE]]-MIS[[#This Row],[LIVE_VALUE]],MIS[[#This Row],[LIVE_VALUE]]-MIS[[#This Row],[VALUE]])</f>
        <v>-1410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NIFTY2552225000PE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  <c r="AL6457" t="str">
        <f>MIS[[#This Row],[Broker]]</f>
        <v>AR</v>
      </c>
      <c r="AM6457" t="str">
        <f>MIS[[#This Row],[ClientID]]</f>
        <v>JPF1A104</v>
      </c>
    </row>
    <row r="6458" spans="1:39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>
        <f>_xlfn.XLOOKUP(MIS[[#This Row],[TRADING SYMBOL]],[1]Sheet1!$D:$D,[1]Sheet1!$C:$C)</f>
        <v>155.05000000000001</v>
      </c>
      <c r="AE6458">
        <f>MIS[[#This Row],[OrderAverageTradedPrice]]*MIS[[#This Row],[OrderQuantity]]</f>
        <v>13012.5</v>
      </c>
      <c r="AF6458">
        <f>MIS[[#This Row],[LTP]]*MIS[[#This Row],[OrderQuantity]]</f>
        <v>11628.75</v>
      </c>
      <c r="AG6458">
        <f>IF(MIS[[#This Row],[OrderSide]]="SELL",MIS[[#This Row],[VALUE]]-MIS[[#This Row],[LIVE_VALUE]],MIS[[#This Row],[LIVE_VALUE]]-MIS[[#This Row],[VALUE]])</f>
        <v>-1383.75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NIFTY2552225000PE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  <c r="AL6458" t="str">
        <f>MIS[[#This Row],[Broker]]</f>
        <v>AR</v>
      </c>
      <c r="AM6458" t="str">
        <f>MIS[[#This Row],[ClientID]]</f>
        <v>JPF1N167</v>
      </c>
    </row>
    <row r="6459" spans="1:39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>
        <f>_xlfn.XLOOKUP(MIS[[#This Row],[TRADING SYMBOL]],[1]Sheet1!$D:$D,[1]Sheet1!$C:$C)</f>
        <v>155.05000000000001</v>
      </c>
      <c r="AE6459">
        <f>MIS[[#This Row],[OrderAverageTradedPrice]]*MIS[[#This Row],[OrderQuantity]]</f>
        <v>13027.5</v>
      </c>
      <c r="AF6459">
        <f>MIS[[#This Row],[LTP]]*MIS[[#This Row],[OrderQuantity]]</f>
        <v>11628.75</v>
      </c>
      <c r="AG6459">
        <f>IF(MIS[[#This Row],[OrderSide]]="SELL",MIS[[#This Row],[VALUE]]-MIS[[#This Row],[LIVE_VALUE]],MIS[[#This Row],[LIVE_VALUE]]-MIS[[#This Row],[VALUE]])</f>
        <v>-1398.75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NIFTY2552225000PE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  <c r="AL6459" t="str">
        <f>MIS[[#This Row],[Broker]]</f>
        <v>AR</v>
      </c>
      <c r="AM6459" t="str">
        <f>MIS[[#This Row],[ClientID]]</f>
        <v>JPF1S138</v>
      </c>
    </row>
    <row r="6460" spans="1:39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>
        <f>_xlfn.XLOOKUP(MIS[[#This Row],[TRADING SYMBOL]],[1]Sheet1!$D:$D,[1]Sheet1!$C:$C)</f>
        <v>155.05000000000001</v>
      </c>
      <c r="AE6460">
        <f>MIS[[#This Row],[OrderAverageTradedPrice]]*MIS[[#This Row],[OrderQuantity]]</f>
        <v>13031.25</v>
      </c>
      <c r="AF6460">
        <f>MIS[[#This Row],[LTP]]*MIS[[#This Row],[OrderQuantity]]</f>
        <v>11628.75</v>
      </c>
      <c r="AG6460">
        <f>IF(MIS[[#This Row],[OrderSide]]="SELL",MIS[[#This Row],[VALUE]]-MIS[[#This Row],[LIVE_VALUE]],MIS[[#This Row],[LIVE_VALUE]]-MIS[[#This Row],[VALUE]])</f>
        <v>-1402.5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NIFTY2552225000PE</v>
      </c>
      <c r="AJ6460" t="str">
        <f>IF(RIGHT(MIS[[#This Row],[Main/Hedge]],4)="MAIN","MAIN","HEDGE")</f>
        <v>MAIN</v>
      </c>
      <c r="AK6460" t="str" cm="1">
        <f t="array" ref="AK6460">_xlfn._xlws.FILTER(Table4[Column1],ISNUMBER(SEARCH(Table4[Column1],MIS[[#This Row],[OrderUniqueIdentifier]])),"")</f>
        <v>LONGSHORT</v>
      </c>
      <c r="AL6460" t="str">
        <f>MIS[[#This Row],[Broker]]</f>
        <v>MO</v>
      </c>
      <c r="AM6460" t="str">
        <f>MIS[[#This Row],[ClientID]]</f>
        <v>OMDLAS1220</v>
      </c>
    </row>
    <row r="6461" spans="1:39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>
        <f>_xlfn.XLOOKUP(MIS[[#This Row],[TRADING SYMBOL]],[1]Sheet1!$D:$D,[1]Sheet1!$C:$C)</f>
        <v>155.05000000000001</v>
      </c>
      <c r="AE6461">
        <f>MIS[[#This Row],[OrderAverageTradedPrice]]*MIS[[#This Row],[OrderQuantity]]</f>
        <v>13121.25</v>
      </c>
      <c r="AF6461">
        <f>MIS[[#This Row],[LTP]]*MIS[[#This Row],[OrderQuantity]]</f>
        <v>11628.75</v>
      </c>
      <c r="AG6461">
        <f>IF(MIS[[#This Row],[OrderSide]]="SELL",MIS[[#This Row],[VALUE]]-MIS[[#This Row],[LIVE_VALUE]],MIS[[#This Row],[LIVE_VALUE]]-MIS[[#This Row],[VALUE]])</f>
        <v>-1492.5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NIFTY2552225000PE</v>
      </c>
      <c r="AJ6461" t="str">
        <f>IF(RIGHT(MIS[[#This Row],[Main/Hedge]],4)="MAIN","MAIN","HEDGE")</f>
        <v>MAIN</v>
      </c>
      <c r="AK6461" t="str" cm="1">
        <f t="array" ref="AK6461">_xlfn._xlws.FILTER(Table4[Column1],ISNUMBER(SEARCH(Table4[Column1],MIS[[#This Row],[OrderUniqueIdentifier]])),"")</f>
        <v>LONGSHORT</v>
      </c>
      <c r="AL6461" t="str">
        <f>MIS[[#This Row],[Broker]]</f>
        <v>JM</v>
      </c>
      <c r="AM6461" t="str">
        <f>MIS[[#This Row],[ClientID]]</f>
        <v>12314604</v>
      </c>
    </row>
    <row r="6462" spans="1:39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>
        <f>_xlfn.XLOOKUP(MIS[[#This Row],[TRADING SYMBOL]],[1]Sheet1!$D:$D,[1]Sheet1!$C:$C)</f>
        <v>155.05000000000001</v>
      </c>
      <c r="AE6462">
        <f>MIS[[#This Row],[OrderAverageTradedPrice]]*MIS[[#This Row],[OrderQuantity]]</f>
        <v>13125</v>
      </c>
      <c r="AF6462">
        <f>MIS[[#This Row],[LTP]]*MIS[[#This Row],[OrderQuantity]]</f>
        <v>11628.75</v>
      </c>
      <c r="AG6462">
        <f>IF(MIS[[#This Row],[OrderSide]]="SELL",MIS[[#This Row],[VALUE]]-MIS[[#This Row],[LIVE_VALUE]],MIS[[#This Row],[LIVE_VALUE]]-MIS[[#This Row],[VALUE]])</f>
        <v>-1496.25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NIFTY2552225000PE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  <c r="AL6462" t="str">
        <f>MIS[[#This Row],[Broker]]</f>
        <v>JM</v>
      </c>
      <c r="AM6462" t="str">
        <f>MIS[[#This Row],[ClientID]]</f>
        <v>12314883</v>
      </c>
    </row>
    <row r="6463" spans="1:39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>
        <f>_xlfn.XLOOKUP(MIS[[#This Row],[TRADING SYMBOL]],[1]Sheet1!$D:$D,[1]Sheet1!$C:$C)</f>
        <v>2.25</v>
      </c>
      <c r="AE6463">
        <f>MIS[[#This Row],[OrderAverageTradedPrice]]*MIS[[#This Row],[OrderQuantity]]</f>
        <v>2996.25</v>
      </c>
      <c r="AF6463">
        <f>MIS[[#This Row],[LTP]]*MIS[[#This Row],[OrderQuantity]]</f>
        <v>2868.75</v>
      </c>
      <c r="AG6463">
        <f>IF(MIS[[#This Row],[OrderSide]]="SELL",MIS[[#This Row],[VALUE]]-MIS[[#This Row],[LIVE_VALUE]],MIS[[#This Row],[LIVE_VALUE]]-MIS[[#This Row],[VALUE]])</f>
        <v>-127.5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NIFTY2552226300CE</v>
      </c>
      <c r="AJ6463" t="str">
        <f>IF(RIGHT(MIS[[#This Row],[Main/Hedge]],4)="MAIN","MAIN","HEDGE")</f>
        <v>HEDGE</v>
      </c>
      <c r="AK6463" t="str" cm="1">
        <f t="array" ref="AK6463">_xlfn._xlws.FILTER(Table4[Column1],ISNUMBER(SEARCH(Table4[Column1],MIS[[#This Row],[OrderUniqueIdentifier]])),"")</f>
        <v>LONGSHORT</v>
      </c>
      <c r="AL6463" t="str">
        <f>MIS[[#This Row],[Broker]]</f>
        <v>AR</v>
      </c>
      <c r="AM6463" t="str">
        <f>MIS[[#This Row],[ClientID]]</f>
        <v>JPF1A207</v>
      </c>
    </row>
    <row r="6464" spans="1:39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>
        <f>_xlfn.XLOOKUP(MIS[[#This Row],[TRADING SYMBOL]],[1]Sheet1!$D:$D,[1]Sheet1!$C:$C)</f>
        <v>2.25</v>
      </c>
      <c r="AE6464">
        <f>MIS[[#This Row],[OrderAverageTradedPrice]]*MIS[[#This Row],[OrderQuantity]]</f>
        <v>1410</v>
      </c>
      <c r="AF6464">
        <f>MIS[[#This Row],[LTP]]*MIS[[#This Row],[OrderQuantity]]</f>
        <v>1350</v>
      </c>
      <c r="AG6464">
        <f>IF(MIS[[#This Row],[OrderSide]]="SELL",MIS[[#This Row],[VALUE]]-MIS[[#This Row],[LIVE_VALUE]],MIS[[#This Row],[LIVE_VALUE]]-MIS[[#This Row],[VALUE]])</f>
        <v>-60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NIFTY2552226300CE</v>
      </c>
      <c r="AJ6464" t="str">
        <f>IF(RIGHT(MIS[[#This Row],[Main/Hedge]],4)="MAIN","MAIN","HEDGE")</f>
        <v>HEDGE</v>
      </c>
      <c r="AK6464" t="str" cm="1">
        <f t="array" ref="AK6464">_xlfn._xlws.FILTER(Table4[Column1],ISNUMBER(SEARCH(Table4[Column1],MIS[[#This Row],[OrderUniqueIdentifier]])),"")</f>
        <v>LONGSHORT</v>
      </c>
      <c r="AL6464" t="str">
        <f>MIS[[#This Row],[Broker]]</f>
        <v>AR</v>
      </c>
      <c r="AM6464" t="str">
        <f>MIS[[#This Row],[ClientID]]</f>
        <v>JPF1A235</v>
      </c>
    </row>
    <row r="6465" spans="1:39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>
        <f>_xlfn.XLOOKUP(MIS[[#This Row],[TRADING SYMBOL]],[1]Sheet1!$D:$D,[1]Sheet1!$C:$C)</f>
        <v>27.85</v>
      </c>
      <c r="AE6465">
        <f>MIS[[#This Row],[OrderAverageTradedPrice]]*MIS[[#This Row],[OrderQuantity]]</f>
        <v>8145</v>
      </c>
      <c r="AF6465">
        <f>MIS[[#This Row],[LTP]]*MIS[[#This Row],[OrderQuantity]]</f>
        <v>8355</v>
      </c>
      <c r="AG6465">
        <f>IF(MIS[[#This Row],[OrderSide]]="SELL",MIS[[#This Row],[VALUE]]-MIS[[#This Row],[LIVE_VALUE]],MIS[[#This Row],[LIVE_VALUE]]-MIS[[#This Row],[VALUE]])</f>
        <v>210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NIFTY2552225500CE</v>
      </c>
      <c r="AJ6465" t="str">
        <f>IF(RIGHT(MIS[[#This Row],[Main/Hedge]],4)="MAIN","MAIN","HEDGE")</f>
        <v>HEDGE</v>
      </c>
      <c r="AK6465" t="str" cm="1">
        <f t="array" ref="AK6465">_xlfn._xlws.FILTER(Table4[Column1],ISNUMBER(SEARCH(Table4[Column1],MIS[[#This Row],[OrderUniqueIdentifier]])),"")</f>
        <v>LONGSHORT</v>
      </c>
      <c r="AL6465" t="str">
        <f>MIS[[#This Row],[Broker]]</f>
        <v>CHOICE</v>
      </c>
      <c r="AM6465" t="str">
        <f>MIS[[#This Row],[ClientID]]</f>
        <v>D600</v>
      </c>
    </row>
    <row r="6466" spans="1:39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>
        <f>_xlfn.XLOOKUP(MIS[[#This Row],[TRADING SYMBOL]],[1]Sheet1!$D:$D,[1]Sheet1!$C:$C)</f>
        <v>2.25</v>
      </c>
      <c r="AE6466">
        <f>MIS[[#This Row],[OrderAverageTradedPrice]]*MIS[[#This Row],[OrderQuantity]]</f>
        <v>881.25</v>
      </c>
      <c r="AF6466">
        <f>MIS[[#This Row],[LTP]]*MIS[[#This Row],[OrderQuantity]]</f>
        <v>843.75</v>
      </c>
      <c r="AG6466">
        <f>IF(MIS[[#This Row],[OrderSide]]="SELL",MIS[[#This Row],[VALUE]]-MIS[[#This Row],[LIVE_VALUE]],MIS[[#This Row],[LIVE_VALUE]]-MIS[[#This Row],[VALUE]])</f>
        <v>-37.5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NIFTY2552226300CE</v>
      </c>
      <c r="AJ6466" t="str">
        <f>IF(RIGHT(MIS[[#This Row],[Main/Hedge]],4)="MAIN","MAIN","HEDGE")</f>
        <v>HEDGE</v>
      </c>
      <c r="AK6466" t="str" cm="1">
        <f t="array" ref="AK6466">_xlfn._xlws.FILTER(Table4[Column1],ISNUMBER(SEARCH(Table4[Column1],MIS[[#This Row],[OrderUniqueIdentifier]])),"")</f>
        <v>LONGSHORT</v>
      </c>
      <c r="AL6466" t="str">
        <f>MIS[[#This Row],[Broker]]</f>
        <v>AR</v>
      </c>
      <c r="AM6466" t="str">
        <f>MIS[[#This Row],[ClientID]]</f>
        <v>JPF1D108</v>
      </c>
    </row>
    <row r="6467" spans="1:39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>
        <f>_xlfn.XLOOKUP(MIS[[#This Row],[TRADING SYMBOL]],[1]Sheet1!$D:$D,[1]Sheet1!$C:$C)</f>
        <v>2.25</v>
      </c>
      <c r="AE6467">
        <f>MIS[[#This Row],[OrderAverageTradedPrice]]*MIS[[#This Row],[OrderQuantity]]</f>
        <v>176.25</v>
      </c>
      <c r="AF6467">
        <f>MIS[[#This Row],[LTP]]*MIS[[#This Row],[OrderQuantity]]</f>
        <v>168.75</v>
      </c>
      <c r="AG6467">
        <f>IF(MIS[[#This Row],[OrderSide]]="SELL",MIS[[#This Row],[VALUE]]-MIS[[#This Row],[LIVE_VALUE]],MIS[[#This Row],[LIVE_VALUE]]-MIS[[#This Row],[VALUE]])</f>
        <v>-7.5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NIFTY2552226300CE</v>
      </c>
      <c r="AJ6467" t="str">
        <f>IF(RIGHT(MIS[[#This Row],[Main/Hedge]],4)="MAIN","MAIN","HEDGE")</f>
        <v>HEDGE</v>
      </c>
      <c r="AK6467" t="str" cm="1">
        <f t="array" ref="AK6467">_xlfn._xlws.FILTER(Table4[Column1],ISNUMBER(SEARCH(Table4[Column1],MIS[[#This Row],[OrderUniqueIdentifier]])),"")</f>
        <v>LONGSHORT</v>
      </c>
      <c r="AL6467" t="str">
        <f>MIS[[#This Row],[Broker]]</f>
        <v>AR</v>
      </c>
      <c r="AM6467" t="str">
        <f>MIS[[#This Row],[ClientID]]</f>
        <v>JPF1S217</v>
      </c>
    </row>
    <row r="6468" spans="1:39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>
        <f>_xlfn.XLOOKUP(MIS[[#This Row],[TRADING SYMBOL]],[1]Sheet1!$D:$D,[1]Sheet1!$C:$C)</f>
        <v>2.25</v>
      </c>
      <c r="AE6468">
        <f>MIS[[#This Row],[OrderAverageTradedPrice]]*MIS[[#This Row],[OrderQuantity]]</f>
        <v>1057.5</v>
      </c>
      <c r="AF6468">
        <f>MIS[[#This Row],[LTP]]*MIS[[#This Row],[OrderQuantity]]</f>
        <v>1012.5</v>
      </c>
      <c r="AG6468">
        <f>IF(MIS[[#This Row],[OrderSide]]="SELL",MIS[[#This Row],[VALUE]]-MIS[[#This Row],[LIVE_VALUE]],MIS[[#This Row],[LIVE_VALUE]]-MIS[[#This Row],[VALUE]])</f>
        <v>-45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NIFTY2552226300CE</v>
      </c>
      <c r="AJ6468" t="str">
        <f>IF(RIGHT(MIS[[#This Row],[Main/Hedge]],4)="MAIN","MAIN","HEDGE")</f>
        <v>HEDGE</v>
      </c>
      <c r="AK6468" t="str" cm="1">
        <f t="array" ref="AK6468">_xlfn._xlws.FILTER(Table4[Column1],ISNUMBER(SEARCH(Table4[Column1],MIS[[#This Row],[OrderUniqueIdentifier]])),"")</f>
        <v>LONGSHORT</v>
      </c>
      <c r="AL6468" t="str">
        <f>MIS[[#This Row],[Broker]]</f>
        <v>AR</v>
      </c>
      <c r="AM6468" t="str">
        <f>MIS[[#This Row],[ClientID]]</f>
        <v>GDLP1S332</v>
      </c>
    </row>
    <row r="6469" spans="1:39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>
        <f>_xlfn.XLOOKUP(MIS[[#This Row],[TRADING SYMBOL]],[1]Sheet1!$D:$D,[1]Sheet1!$C:$C)</f>
        <v>2.25</v>
      </c>
      <c r="AE6469">
        <f>MIS[[#This Row],[OrderAverageTradedPrice]]*MIS[[#This Row],[OrderQuantity]]</f>
        <v>176.25</v>
      </c>
      <c r="AF6469">
        <f>MIS[[#This Row],[LTP]]*MIS[[#This Row],[OrderQuantity]]</f>
        <v>168.75</v>
      </c>
      <c r="AG6469">
        <f>IF(MIS[[#This Row],[OrderSide]]="SELL",MIS[[#This Row],[VALUE]]-MIS[[#This Row],[LIVE_VALUE]],MIS[[#This Row],[LIVE_VALUE]]-MIS[[#This Row],[VALUE]])</f>
        <v>-7.5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NIFTY2552226300CE</v>
      </c>
      <c r="AJ6469" t="str">
        <f>IF(RIGHT(MIS[[#This Row],[Main/Hedge]],4)="MAIN","MAIN","HEDGE")</f>
        <v>HEDGE</v>
      </c>
      <c r="AK6469" t="str" cm="1">
        <f t="array" ref="AK6469">_xlfn._xlws.FILTER(Table4[Column1],ISNUMBER(SEARCH(Table4[Column1],MIS[[#This Row],[OrderUniqueIdentifier]])),"")</f>
        <v>LONGSHORT</v>
      </c>
      <c r="AL6469" t="str">
        <f>MIS[[#This Row],[Broker]]</f>
        <v>AR</v>
      </c>
      <c r="AM6469" t="str">
        <f>MIS[[#This Row],[ClientID]]</f>
        <v>JPF1M106</v>
      </c>
    </row>
    <row r="6470" spans="1:39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>
        <f>_xlfn.XLOOKUP(MIS[[#This Row],[TRADING SYMBOL]],[1]Sheet1!$D:$D,[1]Sheet1!$C:$C)</f>
        <v>2.25</v>
      </c>
      <c r="AE6470">
        <f>MIS[[#This Row],[OrderAverageTradedPrice]]*MIS[[#This Row],[OrderQuantity]]</f>
        <v>881.25</v>
      </c>
      <c r="AF6470">
        <f>MIS[[#This Row],[LTP]]*MIS[[#This Row],[OrderQuantity]]</f>
        <v>843.75</v>
      </c>
      <c r="AG6470">
        <f>IF(MIS[[#This Row],[OrderSide]]="SELL",MIS[[#This Row],[VALUE]]-MIS[[#This Row],[LIVE_VALUE]],MIS[[#This Row],[LIVE_VALUE]]-MIS[[#This Row],[VALUE]])</f>
        <v>-37.5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NIFTY2552226300CE</v>
      </c>
      <c r="AJ6470" t="str">
        <f>IF(RIGHT(MIS[[#This Row],[Main/Hedge]],4)="MAIN","MAIN","HEDGE")</f>
        <v>HEDGE</v>
      </c>
      <c r="AK6470" t="str" cm="1">
        <f t="array" ref="AK6470">_xlfn._xlws.FILTER(Table4[Column1],ISNUMBER(SEARCH(Table4[Column1],MIS[[#This Row],[OrderUniqueIdentifier]])),"")</f>
        <v>LONGSHORT</v>
      </c>
      <c r="AL6470" t="str">
        <f>MIS[[#This Row],[Broker]]</f>
        <v>AR</v>
      </c>
      <c r="AM6470" t="str">
        <f>MIS[[#This Row],[ClientID]]</f>
        <v>JPF1M176</v>
      </c>
    </row>
    <row r="6471" spans="1:39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>
        <f>_xlfn.XLOOKUP(MIS[[#This Row],[TRADING SYMBOL]],[1]Sheet1!$D:$D,[1]Sheet1!$C:$C)</f>
        <v>2.25</v>
      </c>
      <c r="AE6471">
        <f>MIS[[#This Row],[OrderAverageTradedPrice]]*MIS[[#This Row],[OrderQuantity]]</f>
        <v>1762.5</v>
      </c>
      <c r="AF6471">
        <f>MIS[[#This Row],[LTP]]*MIS[[#This Row],[OrderQuantity]]</f>
        <v>1687.5</v>
      </c>
      <c r="AG6471">
        <f>IF(MIS[[#This Row],[OrderSide]]="SELL",MIS[[#This Row],[VALUE]]-MIS[[#This Row],[LIVE_VALUE]],MIS[[#This Row],[LIVE_VALUE]]-MIS[[#This Row],[VALUE]])</f>
        <v>-75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NIFTY2552226300CE</v>
      </c>
      <c r="AJ6471" t="str">
        <f>IF(RIGHT(MIS[[#This Row],[Main/Hedge]],4)="MAIN","MAIN","HEDGE")</f>
        <v>HEDGE</v>
      </c>
      <c r="AK6471" t="str" cm="1">
        <f t="array" ref="AK6471">_xlfn._xlws.FILTER(Table4[Column1],ISNUMBER(SEARCH(Table4[Column1],MIS[[#This Row],[OrderUniqueIdentifier]])),"")</f>
        <v>LONGSHORT</v>
      </c>
      <c r="AL6471" t="str">
        <f>MIS[[#This Row],[Broker]]</f>
        <v>AR</v>
      </c>
      <c r="AM6471" t="str">
        <f>MIS[[#This Row],[ClientID]]</f>
        <v>JPF1N172</v>
      </c>
    </row>
    <row r="6472" spans="1:39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>
        <f>_xlfn.XLOOKUP(MIS[[#This Row],[TRADING SYMBOL]],[1]Sheet1!$D:$D,[1]Sheet1!$C:$C)</f>
        <v>2.25</v>
      </c>
      <c r="AE6472">
        <f>MIS[[#This Row],[OrderAverageTradedPrice]]*MIS[[#This Row],[OrderQuantity]]</f>
        <v>176.25</v>
      </c>
      <c r="AF6472">
        <f>MIS[[#This Row],[LTP]]*MIS[[#This Row],[OrderQuantity]]</f>
        <v>168.75</v>
      </c>
      <c r="AG6472">
        <f>IF(MIS[[#This Row],[OrderSide]]="SELL",MIS[[#This Row],[VALUE]]-MIS[[#This Row],[LIVE_VALUE]],MIS[[#This Row],[LIVE_VALUE]]-MIS[[#This Row],[VALUE]])</f>
        <v>-7.5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NIFTY2552226300CE</v>
      </c>
      <c r="AJ6472" t="str">
        <f>IF(RIGHT(MIS[[#This Row],[Main/Hedge]],4)="MAIN","MAIN","HEDGE")</f>
        <v>HEDGE</v>
      </c>
      <c r="AK6472" t="str" cm="1">
        <f t="array" ref="AK6472">_xlfn._xlws.FILTER(Table4[Column1],ISNUMBER(SEARCH(Table4[Column1],MIS[[#This Row],[OrderUniqueIdentifier]])),"")</f>
        <v>LONGSHORT</v>
      </c>
      <c r="AL6472" t="str">
        <f>MIS[[#This Row],[Broker]]</f>
        <v>AR</v>
      </c>
      <c r="AM6472" t="str">
        <f>MIS[[#This Row],[ClientID]]</f>
        <v>JPF1N180</v>
      </c>
    </row>
    <row r="6473" spans="1:39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>
        <f>_xlfn.XLOOKUP(MIS[[#This Row],[TRADING SYMBOL]],[1]Sheet1!$D:$D,[1]Sheet1!$C:$C)</f>
        <v>2.25</v>
      </c>
      <c r="AE6473">
        <f>MIS[[#This Row],[OrderAverageTradedPrice]]*MIS[[#This Row],[OrderQuantity]]</f>
        <v>352.5</v>
      </c>
      <c r="AF6473">
        <f>MIS[[#This Row],[LTP]]*MIS[[#This Row],[OrderQuantity]]</f>
        <v>337.5</v>
      </c>
      <c r="AG6473">
        <f>IF(MIS[[#This Row],[OrderSide]]="SELL",MIS[[#This Row],[VALUE]]-MIS[[#This Row],[LIVE_VALUE]],MIS[[#This Row],[LIVE_VALUE]]-MIS[[#This Row],[VALUE]])</f>
        <v>-15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NIFTY2552226300CE</v>
      </c>
      <c r="AJ6473" t="str">
        <f>IF(RIGHT(MIS[[#This Row],[Main/Hedge]],4)="MAIN","MAIN","HEDGE")</f>
        <v>HEDGE</v>
      </c>
      <c r="AK6473" t="str" cm="1">
        <f t="array" ref="AK6473">_xlfn._xlws.FILTER(Table4[Column1],ISNUMBER(SEARCH(Table4[Column1],MIS[[#This Row],[OrderUniqueIdentifier]])),"")</f>
        <v>LONGSHORT</v>
      </c>
      <c r="AL6473" t="str">
        <f>MIS[[#This Row],[Broker]]</f>
        <v>AR</v>
      </c>
      <c r="AM6473" t="str">
        <f>MIS[[#This Row],[ClientID]]</f>
        <v>JPF1S152</v>
      </c>
    </row>
    <row r="6474" spans="1:39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>
        <f>_xlfn.XLOOKUP(MIS[[#This Row],[TRADING SYMBOL]],[1]Sheet1!$D:$D,[1]Sheet1!$C:$C)</f>
        <v>2.25</v>
      </c>
      <c r="AE6474">
        <f>MIS[[#This Row],[OrderAverageTradedPrice]]*MIS[[#This Row],[OrderQuantity]]</f>
        <v>1586.25</v>
      </c>
      <c r="AF6474">
        <f>MIS[[#This Row],[LTP]]*MIS[[#This Row],[OrderQuantity]]</f>
        <v>1518.75</v>
      </c>
      <c r="AG6474">
        <f>IF(MIS[[#This Row],[OrderSide]]="SELL",MIS[[#This Row],[VALUE]]-MIS[[#This Row],[LIVE_VALUE]],MIS[[#This Row],[LIVE_VALUE]]-MIS[[#This Row],[VALUE]])</f>
        <v>-67.5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NIFTY2552226300CE</v>
      </c>
      <c r="AJ6474" t="str">
        <f>IF(RIGHT(MIS[[#This Row],[Main/Hedge]],4)="MAIN","MAIN","HEDGE")</f>
        <v>HEDGE</v>
      </c>
      <c r="AK6474" t="str" cm="1">
        <f t="array" ref="AK6474">_xlfn._xlws.FILTER(Table4[Column1],ISNUMBER(SEARCH(Table4[Column1],MIS[[#This Row],[OrderUniqueIdentifier]])),"")</f>
        <v>LONGSHORT</v>
      </c>
      <c r="AL6474" t="str">
        <f>MIS[[#This Row],[Broker]]</f>
        <v>AR</v>
      </c>
      <c r="AM6474" t="str">
        <f>MIS[[#This Row],[ClientID]]</f>
        <v>JPF1A197</v>
      </c>
    </row>
    <row r="6475" spans="1:39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>
        <f>_xlfn.XLOOKUP(MIS[[#This Row],[TRADING SYMBOL]],[1]Sheet1!$D:$D,[1]Sheet1!$C:$C)</f>
        <v>2.25</v>
      </c>
      <c r="AE6475">
        <f>MIS[[#This Row],[OrderAverageTradedPrice]]*MIS[[#This Row],[OrderQuantity]]</f>
        <v>1586.25</v>
      </c>
      <c r="AF6475">
        <f>MIS[[#This Row],[LTP]]*MIS[[#This Row],[OrderQuantity]]</f>
        <v>1518.75</v>
      </c>
      <c r="AG6475">
        <f>IF(MIS[[#This Row],[OrderSide]]="SELL",MIS[[#This Row],[VALUE]]-MIS[[#This Row],[LIVE_VALUE]],MIS[[#This Row],[LIVE_VALUE]]-MIS[[#This Row],[VALUE]])</f>
        <v>-67.5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NIFTY2552226300CE</v>
      </c>
      <c r="AJ6475" t="str">
        <f>IF(RIGHT(MIS[[#This Row],[Main/Hedge]],4)="MAIN","MAIN","HEDGE")</f>
        <v>HEDGE</v>
      </c>
      <c r="AK6475" t="str" cm="1">
        <f t="array" ref="AK6475">_xlfn._xlws.FILTER(Table4[Column1],ISNUMBER(SEARCH(Table4[Column1],MIS[[#This Row],[OrderUniqueIdentifier]])),"")</f>
        <v>LONGSHORT</v>
      </c>
      <c r="AL6475" t="str">
        <f>MIS[[#This Row],[Broker]]</f>
        <v>AR</v>
      </c>
      <c r="AM6475" t="str">
        <f>MIS[[#This Row],[ClientID]]</f>
        <v>JPF1K110</v>
      </c>
    </row>
    <row r="6476" spans="1:39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>
        <f>_xlfn.XLOOKUP(MIS[[#This Row],[TRADING SYMBOL]],[1]Sheet1!$D:$D,[1]Sheet1!$C:$C)</f>
        <v>2.25</v>
      </c>
      <c r="AE6476">
        <f>MIS[[#This Row],[OrderAverageTradedPrice]]*MIS[[#This Row],[OrderQuantity]]</f>
        <v>176.25</v>
      </c>
      <c r="AF6476">
        <f>MIS[[#This Row],[LTP]]*MIS[[#This Row],[OrderQuantity]]</f>
        <v>168.75</v>
      </c>
      <c r="AG6476">
        <f>IF(MIS[[#This Row],[OrderSide]]="SELL",MIS[[#This Row],[VALUE]]-MIS[[#This Row],[LIVE_VALUE]],MIS[[#This Row],[LIVE_VALUE]]-MIS[[#This Row],[VALUE]])</f>
        <v>-7.5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NIFTY2552226300CE</v>
      </c>
      <c r="AJ6476" t="str">
        <f>IF(RIGHT(MIS[[#This Row],[Main/Hedge]],4)="MAIN","MAIN","HEDGE")</f>
        <v>HEDGE</v>
      </c>
      <c r="AK6476" t="str" cm="1">
        <f t="array" ref="AK6476">_xlfn._xlws.FILTER(Table4[Column1],ISNUMBER(SEARCH(Table4[Column1],MIS[[#This Row],[OrderUniqueIdentifier]])),"")</f>
        <v>LONGSHORT</v>
      </c>
      <c r="AL6476" t="str">
        <f>MIS[[#This Row],[Broker]]</f>
        <v>AR</v>
      </c>
      <c r="AM6476" t="str">
        <f>MIS[[#This Row],[ClientID]]</f>
        <v>JPF1L102</v>
      </c>
    </row>
    <row r="6477" spans="1:39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>
        <f>_xlfn.XLOOKUP(MIS[[#This Row],[TRADING SYMBOL]],[1]Sheet1!$D:$D,[1]Sheet1!$C:$C)</f>
        <v>2.25</v>
      </c>
      <c r="AE6477">
        <f>MIS[[#This Row],[OrderAverageTradedPrice]]*MIS[[#This Row],[OrderQuantity]]</f>
        <v>352.5</v>
      </c>
      <c r="AF6477">
        <f>MIS[[#This Row],[LTP]]*MIS[[#This Row],[OrderQuantity]]</f>
        <v>337.5</v>
      </c>
      <c r="AG6477">
        <f>IF(MIS[[#This Row],[OrderSide]]="SELL",MIS[[#This Row],[VALUE]]-MIS[[#This Row],[LIVE_VALUE]],MIS[[#This Row],[LIVE_VALUE]]-MIS[[#This Row],[VALUE]])</f>
        <v>-15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NIFTY2552226300CE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  <c r="AL6477" t="str">
        <f>MIS[[#This Row],[Broker]]</f>
        <v>AR</v>
      </c>
      <c r="AM6477" t="str">
        <f>MIS[[#This Row],[ClientID]]</f>
        <v>JPF1N171</v>
      </c>
    </row>
    <row r="6478" spans="1:39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>
        <f>_xlfn.XLOOKUP(MIS[[#This Row],[TRADING SYMBOL]],[1]Sheet1!$D:$D,[1]Sheet1!$C:$C)</f>
        <v>2.25</v>
      </c>
      <c r="AE6478">
        <f>MIS[[#This Row],[OrderAverageTradedPrice]]*MIS[[#This Row],[OrderQuantity]]</f>
        <v>1410</v>
      </c>
      <c r="AF6478">
        <f>MIS[[#This Row],[LTP]]*MIS[[#This Row],[OrderQuantity]]</f>
        <v>1350</v>
      </c>
      <c r="AG6478">
        <f>IF(MIS[[#This Row],[OrderSide]]="SELL",MIS[[#This Row],[VALUE]]-MIS[[#This Row],[LIVE_VALUE]],MIS[[#This Row],[LIVE_VALUE]]-MIS[[#This Row],[VALUE]])</f>
        <v>-60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NIFTY2552226300CE</v>
      </c>
      <c r="AJ6478" t="str">
        <f>IF(RIGHT(MIS[[#This Row],[Main/Hedge]],4)="MAIN","MAIN","HEDGE")</f>
        <v>HEDGE</v>
      </c>
      <c r="AK6478" t="str" cm="1">
        <f t="array" ref="AK6478">_xlfn._xlws.FILTER(Table4[Column1],ISNUMBER(SEARCH(Table4[Column1],MIS[[#This Row],[OrderUniqueIdentifier]])),"")</f>
        <v>LONGSHORT</v>
      </c>
      <c r="AL6478" t="str">
        <f>MIS[[#This Row],[Broker]]</f>
        <v>AR</v>
      </c>
      <c r="AM6478" t="str">
        <f>MIS[[#This Row],[ClientID]]</f>
        <v>JPF1R197</v>
      </c>
    </row>
    <row r="6479" spans="1:39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>
        <f>_xlfn.XLOOKUP(MIS[[#This Row],[TRADING SYMBOL]],[1]Sheet1!$D:$D,[1]Sheet1!$C:$C)</f>
        <v>2.25</v>
      </c>
      <c r="AE6479">
        <f>MIS[[#This Row],[OrderAverageTradedPrice]]*MIS[[#This Row],[OrderQuantity]]</f>
        <v>352.5</v>
      </c>
      <c r="AF6479">
        <f>MIS[[#This Row],[LTP]]*MIS[[#This Row],[OrderQuantity]]</f>
        <v>337.5</v>
      </c>
      <c r="AG6479">
        <f>IF(MIS[[#This Row],[OrderSide]]="SELL",MIS[[#This Row],[VALUE]]-MIS[[#This Row],[LIVE_VALUE]],MIS[[#This Row],[LIVE_VALUE]]-MIS[[#This Row],[VALUE]])</f>
        <v>-15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NIFTY2552226300CE</v>
      </c>
      <c r="AJ6479" t="str">
        <f>IF(RIGHT(MIS[[#This Row],[Main/Hedge]],4)="MAIN","MAIN","HEDGE")</f>
        <v>HEDGE</v>
      </c>
      <c r="AK6479" t="str" cm="1">
        <f t="array" ref="AK6479">_xlfn._xlws.FILTER(Table4[Column1],ISNUMBER(SEARCH(Table4[Column1],MIS[[#This Row],[OrderUniqueIdentifier]])),"")</f>
        <v>LONGSHORT</v>
      </c>
      <c r="AL6479" t="str">
        <f>MIS[[#This Row],[Broker]]</f>
        <v>AR</v>
      </c>
      <c r="AM6479" t="str">
        <f>MIS[[#This Row],[ClientID]]</f>
        <v>JPF1R199</v>
      </c>
    </row>
    <row r="6480" spans="1:39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>
        <f>_xlfn.XLOOKUP(MIS[[#This Row],[TRADING SYMBOL]],[1]Sheet1!$D:$D,[1]Sheet1!$C:$C)</f>
        <v>2.25</v>
      </c>
      <c r="AE6480">
        <f>MIS[[#This Row],[OrderAverageTradedPrice]]*MIS[[#This Row],[OrderQuantity]]</f>
        <v>705</v>
      </c>
      <c r="AF6480">
        <f>MIS[[#This Row],[LTP]]*MIS[[#This Row],[OrderQuantity]]</f>
        <v>675</v>
      </c>
      <c r="AG6480">
        <f>IF(MIS[[#This Row],[OrderSide]]="SELL",MIS[[#This Row],[VALUE]]-MIS[[#This Row],[LIVE_VALUE]],MIS[[#This Row],[LIVE_VALUE]]-MIS[[#This Row],[VALUE]])</f>
        <v>-30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NIFTY2552226300CE</v>
      </c>
      <c r="AJ6480" t="str">
        <f>IF(RIGHT(MIS[[#This Row],[Main/Hedge]],4)="MAIN","MAIN","HEDGE")</f>
        <v>HEDGE</v>
      </c>
      <c r="AK6480" t="str" cm="1">
        <f t="array" ref="AK6480">_xlfn._xlws.FILTER(Table4[Column1],ISNUMBER(SEARCH(Table4[Column1],MIS[[#This Row],[OrderUniqueIdentifier]])),"")</f>
        <v>LONGSHORT</v>
      </c>
      <c r="AL6480" t="str">
        <f>MIS[[#This Row],[Broker]]</f>
        <v>AR</v>
      </c>
      <c r="AM6480" t="str">
        <f>MIS[[#This Row],[ClientID]]</f>
        <v>JPF1R202</v>
      </c>
    </row>
    <row r="6481" spans="1:39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>
        <f>_xlfn.XLOOKUP(MIS[[#This Row],[TRADING SYMBOL]],[1]Sheet1!$D:$D,[1]Sheet1!$C:$C)</f>
        <v>2.25</v>
      </c>
      <c r="AE6481">
        <f>MIS[[#This Row],[OrderAverageTradedPrice]]*MIS[[#This Row],[OrderQuantity]]</f>
        <v>176.25</v>
      </c>
      <c r="AF6481">
        <f>MIS[[#This Row],[LTP]]*MIS[[#This Row],[OrderQuantity]]</f>
        <v>168.75</v>
      </c>
      <c r="AG6481">
        <f>IF(MIS[[#This Row],[OrderSide]]="SELL",MIS[[#This Row],[VALUE]]-MIS[[#This Row],[LIVE_VALUE]],MIS[[#This Row],[LIVE_VALUE]]-MIS[[#This Row],[VALUE]])</f>
        <v>-7.5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NIFTY2552226300CE</v>
      </c>
      <c r="AJ6481" t="str">
        <f>IF(RIGHT(MIS[[#This Row],[Main/Hedge]],4)="MAIN","MAIN","HEDGE")</f>
        <v>HEDGE</v>
      </c>
      <c r="AK6481" t="str" cm="1">
        <f t="array" ref="AK6481">_xlfn._xlws.FILTER(Table4[Column1],ISNUMBER(SEARCH(Table4[Column1],MIS[[#This Row],[OrderUniqueIdentifier]])),"")</f>
        <v>LONGSHORT</v>
      </c>
      <c r="AL6481" t="str">
        <f>MIS[[#This Row],[Broker]]</f>
        <v>AR</v>
      </c>
      <c r="AM6481" t="str">
        <f>MIS[[#This Row],[ClientID]]</f>
        <v>JPF1V164</v>
      </c>
    </row>
    <row r="6482" spans="1:39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>
        <f>_xlfn.XLOOKUP(MIS[[#This Row],[TRADING SYMBOL]],[1]Sheet1!$D:$D,[1]Sheet1!$C:$C)</f>
        <v>2.25</v>
      </c>
      <c r="AE6482">
        <f>MIS[[#This Row],[OrderAverageTradedPrice]]*MIS[[#This Row],[OrderQuantity]]</f>
        <v>352.5</v>
      </c>
      <c r="AF6482">
        <f>MIS[[#This Row],[LTP]]*MIS[[#This Row],[OrderQuantity]]</f>
        <v>337.5</v>
      </c>
      <c r="AG6482">
        <f>IF(MIS[[#This Row],[OrderSide]]="SELL",MIS[[#This Row],[VALUE]]-MIS[[#This Row],[LIVE_VALUE]],MIS[[#This Row],[LIVE_VALUE]]-MIS[[#This Row],[VALUE]])</f>
        <v>-15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NIFTY2552226300CE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  <c r="AL6482" t="str">
        <f>MIS[[#This Row],[Broker]]</f>
        <v>AR</v>
      </c>
      <c r="AM6482" t="str">
        <f>MIS[[#This Row],[ClientID]]</f>
        <v>JPP032</v>
      </c>
    </row>
    <row r="6483" spans="1:39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>
        <f>_xlfn.XLOOKUP(MIS[[#This Row],[TRADING SYMBOL]],[1]Sheet1!$D:$D,[1]Sheet1!$C:$C)</f>
        <v>2.25</v>
      </c>
      <c r="AE6483">
        <f>MIS[[#This Row],[OrderAverageTradedPrice]]*MIS[[#This Row],[OrderQuantity]]</f>
        <v>176.25</v>
      </c>
      <c r="AF6483">
        <f>MIS[[#This Row],[LTP]]*MIS[[#This Row],[OrderQuantity]]</f>
        <v>168.75</v>
      </c>
      <c r="AG6483">
        <f>IF(MIS[[#This Row],[OrderSide]]="SELL",MIS[[#This Row],[VALUE]]-MIS[[#This Row],[LIVE_VALUE]],MIS[[#This Row],[LIVE_VALUE]]-MIS[[#This Row],[VALUE]])</f>
        <v>-7.5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NIFTY2552226300CE</v>
      </c>
      <c r="AJ6483" t="str">
        <f>IF(RIGHT(MIS[[#This Row],[Main/Hedge]],4)="MAIN","MAIN","HEDGE")</f>
        <v>HEDGE</v>
      </c>
      <c r="AK6483" t="str" cm="1">
        <f t="array" ref="AK6483">_xlfn._xlws.FILTER(Table4[Column1],ISNUMBER(SEARCH(Table4[Column1],MIS[[#This Row],[OrderUniqueIdentifier]])),"")</f>
        <v>LONGSHORT</v>
      </c>
      <c r="AL6483" t="str">
        <f>MIS[[#This Row],[Broker]]</f>
        <v>JAINAM</v>
      </c>
      <c r="AM6483" t="str">
        <f>MIS[[#This Row],[ClientID]]</f>
        <v>MITH442</v>
      </c>
    </row>
    <row r="6484" spans="1:39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>
        <f>_xlfn.XLOOKUP(MIS[[#This Row],[TRADING SYMBOL]],[1]Sheet1!$D:$D,[1]Sheet1!$C:$C)</f>
        <v>2.25</v>
      </c>
      <c r="AE6484">
        <f>MIS[[#This Row],[OrderAverageTradedPrice]]*MIS[[#This Row],[OrderQuantity]]</f>
        <v>3701.25</v>
      </c>
      <c r="AF6484">
        <f>MIS[[#This Row],[LTP]]*MIS[[#This Row],[OrderQuantity]]</f>
        <v>3543.75</v>
      </c>
      <c r="AG6484">
        <f>IF(MIS[[#This Row],[OrderSide]]="SELL",MIS[[#This Row],[VALUE]]-MIS[[#This Row],[LIVE_VALUE]],MIS[[#This Row],[LIVE_VALUE]]-MIS[[#This Row],[VALUE]])</f>
        <v>-157.5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NIFTY2552226300CE</v>
      </c>
      <c r="AJ6484" t="str">
        <f>IF(RIGHT(MIS[[#This Row],[Main/Hedge]],4)="MAIN","MAIN","HEDGE")</f>
        <v>HEDGE</v>
      </c>
      <c r="AK6484" t="str" cm="1">
        <f t="array" ref="AK6484">_xlfn._xlws.FILTER(Table4[Column1],ISNUMBER(SEARCH(Table4[Column1],MIS[[#This Row],[OrderUniqueIdentifier]])),"")</f>
        <v>LONGSHORT</v>
      </c>
      <c r="AL6484" t="str">
        <f>MIS[[#This Row],[Broker]]</f>
        <v>MO</v>
      </c>
      <c r="AM6484" t="str">
        <f>MIS[[#This Row],[ClientID]]</f>
        <v>DELD991</v>
      </c>
    </row>
    <row r="6485" spans="1:39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>
        <f>_xlfn.XLOOKUP(MIS[[#This Row],[TRADING SYMBOL]],[1]Sheet1!$D:$D,[1]Sheet1!$C:$C)</f>
        <v>2.25</v>
      </c>
      <c r="AE6485">
        <f>MIS[[#This Row],[OrderAverageTradedPrice]]*MIS[[#This Row],[OrderQuantity]]</f>
        <v>3172.5</v>
      </c>
      <c r="AF6485">
        <f>MIS[[#This Row],[LTP]]*MIS[[#This Row],[OrderQuantity]]</f>
        <v>3037.5</v>
      </c>
      <c r="AG6485">
        <f>IF(MIS[[#This Row],[OrderSide]]="SELL",MIS[[#This Row],[VALUE]]-MIS[[#This Row],[LIVE_VALUE]],MIS[[#This Row],[LIVE_VALUE]]-MIS[[#This Row],[VALUE]])</f>
        <v>-135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NIFTY2552226300CE</v>
      </c>
      <c r="AJ6485" t="str">
        <f>IF(RIGHT(MIS[[#This Row],[Main/Hedge]],4)="MAIN","MAIN","HEDGE")</f>
        <v>HEDGE</v>
      </c>
      <c r="AK6485" t="str" cm="1">
        <f t="array" ref="AK6485">_xlfn._xlws.FILTER(Table4[Column1],ISNUMBER(SEARCH(Table4[Column1],MIS[[#This Row],[OrderUniqueIdentifier]])),"")</f>
        <v>LONGSHORT</v>
      </c>
      <c r="AL6485" t="str">
        <f>MIS[[#This Row],[Broker]]</f>
        <v>MO</v>
      </c>
      <c r="AM6485" t="str">
        <f>MIS[[#This Row],[ClientID]]</f>
        <v>JR0546</v>
      </c>
    </row>
    <row r="6486" spans="1:39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>
        <f>_xlfn.XLOOKUP(MIS[[#This Row],[TRADING SYMBOL]],[1]Sheet1!$D:$D,[1]Sheet1!$C:$C)</f>
        <v>2.25</v>
      </c>
      <c r="AE6486">
        <f>MIS[[#This Row],[OrderAverageTradedPrice]]*MIS[[#This Row],[OrderQuantity]]</f>
        <v>705</v>
      </c>
      <c r="AF6486">
        <f>MIS[[#This Row],[LTP]]*MIS[[#This Row],[OrderQuantity]]</f>
        <v>675</v>
      </c>
      <c r="AG6486">
        <f>IF(MIS[[#This Row],[OrderSide]]="SELL",MIS[[#This Row],[VALUE]]-MIS[[#This Row],[LIVE_VALUE]],MIS[[#This Row],[LIVE_VALUE]]-MIS[[#This Row],[VALUE]])</f>
        <v>-30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NIFTY2552226300CE</v>
      </c>
      <c r="AJ6486" t="str">
        <f>IF(RIGHT(MIS[[#This Row],[Main/Hedge]],4)="MAIN","MAIN","HEDGE")</f>
        <v>HEDGE</v>
      </c>
      <c r="AK6486" t="str" cm="1">
        <f t="array" ref="AK6486">_xlfn._xlws.FILTER(Table4[Column1],ISNUMBER(SEARCH(Table4[Column1],MIS[[#This Row],[OrderUniqueIdentifier]])),"")</f>
        <v>LONGSHORT</v>
      </c>
      <c r="AL6486" t="str">
        <f>MIS[[#This Row],[Broker]]</f>
        <v>MO</v>
      </c>
      <c r="AM6486" t="str">
        <f>MIS[[#This Row],[ClientID]]</f>
        <v>OMDLAS1203</v>
      </c>
    </row>
    <row r="6487" spans="1:39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>
        <f>_xlfn.XLOOKUP(MIS[[#This Row],[TRADING SYMBOL]],[1]Sheet1!$D:$D,[1]Sheet1!$C:$C)</f>
        <v>2.25</v>
      </c>
      <c r="AE6487">
        <f>MIS[[#This Row],[OrderAverageTradedPrice]]*MIS[[#This Row],[OrderQuantity]]</f>
        <v>1586.25</v>
      </c>
      <c r="AF6487">
        <f>MIS[[#This Row],[LTP]]*MIS[[#This Row],[OrderQuantity]]</f>
        <v>1518.75</v>
      </c>
      <c r="AG6487">
        <f>IF(MIS[[#This Row],[OrderSide]]="SELL",MIS[[#This Row],[VALUE]]-MIS[[#This Row],[LIVE_VALUE]],MIS[[#This Row],[LIVE_VALUE]]-MIS[[#This Row],[VALUE]])</f>
        <v>-67.5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NIFTY2552226300CE</v>
      </c>
      <c r="AJ6487" t="str">
        <f>IF(RIGHT(MIS[[#This Row],[Main/Hedge]],4)="MAIN","MAIN","HEDGE")</f>
        <v>HEDGE</v>
      </c>
      <c r="AK6487" t="str" cm="1">
        <f t="array" ref="AK6487">_xlfn._xlws.FILTER(Table4[Column1],ISNUMBER(SEARCH(Table4[Column1],MIS[[#This Row],[OrderUniqueIdentifier]])),"")</f>
        <v>LONGSHORT</v>
      </c>
      <c r="AL6487" t="str">
        <f>MIS[[#This Row],[Broker]]</f>
        <v>AR</v>
      </c>
      <c r="AM6487" t="str">
        <f>MIS[[#This Row],[ClientID]]</f>
        <v>GKOHN3R110</v>
      </c>
    </row>
    <row r="6488" spans="1:39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>
        <f>_xlfn.XLOOKUP(MIS[[#This Row],[TRADING SYMBOL]],[1]Sheet1!$D:$D,[1]Sheet1!$C:$C)</f>
        <v>2.25</v>
      </c>
      <c r="AE6488">
        <f>MIS[[#This Row],[OrderAverageTradedPrice]]*MIS[[#This Row],[OrderQuantity]]</f>
        <v>352.5</v>
      </c>
      <c r="AF6488">
        <f>MIS[[#This Row],[LTP]]*MIS[[#This Row],[OrderQuantity]]</f>
        <v>337.5</v>
      </c>
      <c r="AG6488">
        <f>IF(MIS[[#This Row],[OrderSide]]="SELL",MIS[[#This Row],[VALUE]]-MIS[[#This Row],[LIVE_VALUE]],MIS[[#This Row],[LIVE_VALUE]]-MIS[[#This Row],[VALUE]])</f>
        <v>-15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NIFTY2552226300CE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  <c r="AL6488" t="str">
        <f>MIS[[#This Row],[Broker]]</f>
        <v>AR</v>
      </c>
      <c r="AM6488" t="str">
        <f>MIS[[#This Row],[ClientID]]</f>
        <v>JPF1A119</v>
      </c>
    </row>
    <row r="6489" spans="1:39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>
        <f>_xlfn.XLOOKUP(MIS[[#This Row],[TRADING SYMBOL]],[1]Sheet1!$D:$D,[1]Sheet1!$C:$C)</f>
        <v>2.25</v>
      </c>
      <c r="AE6489">
        <f>MIS[[#This Row],[OrderAverageTradedPrice]]*MIS[[#This Row],[OrderQuantity]]</f>
        <v>176.25</v>
      </c>
      <c r="AF6489">
        <f>MIS[[#This Row],[LTP]]*MIS[[#This Row],[OrderQuantity]]</f>
        <v>168.75</v>
      </c>
      <c r="AG6489">
        <f>IF(MIS[[#This Row],[OrderSide]]="SELL",MIS[[#This Row],[VALUE]]-MIS[[#This Row],[LIVE_VALUE]],MIS[[#This Row],[LIVE_VALUE]]-MIS[[#This Row],[VALUE]])</f>
        <v>-7.5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NIFTY2552226300CE</v>
      </c>
      <c r="AJ6489" t="str">
        <f>IF(RIGHT(MIS[[#This Row],[Main/Hedge]],4)="MAIN","MAIN","HEDGE")</f>
        <v>HEDGE</v>
      </c>
      <c r="AK6489" t="str" cm="1">
        <f t="array" ref="AK6489">_xlfn._xlws.FILTER(Table4[Column1],ISNUMBER(SEARCH(Table4[Column1],MIS[[#This Row],[OrderUniqueIdentifier]])),"")</f>
        <v>LONGSHORT</v>
      </c>
      <c r="AL6489" t="str">
        <f>MIS[[#This Row],[Broker]]</f>
        <v>AR</v>
      </c>
      <c r="AM6489" t="str">
        <f>MIS[[#This Row],[ClientID]]</f>
        <v>JPF1N173</v>
      </c>
    </row>
    <row r="6490" spans="1:39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>
        <f>_xlfn.XLOOKUP(MIS[[#This Row],[TRADING SYMBOL]],[1]Sheet1!$D:$D,[1]Sheet1!$C:$C)</f>
        <v>2.25</v>
      </c>
      <c r="AE6490">
        <f>MIS[[#This Row],[OrderAverageTradedPrice]]*MIS[[#This Row],[OrderQuantity]]</f>
        <v>352.5</v>
      </c>
      <c r="AF6490">
        <f>MIS[[#This Row],[LTP]]*MIS[[#This Row],[OrderQuantity]]</f>
        <v>337.5</v>
      </c>
      <c r="AG6490">
        <f>IF(MIS[[#This Row],[OrderSide]]="SELL",MIS[[#This Row],[VALUE]]-MIS[[#This Row],[LIVE_VALUE]],MIS[[#This Row],[LIVE_VALUE]]-MIS[[#This Row],[VALUE]])</f>
        <v>-15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NIFTY2552226300CE</v>
      </c>
      <c r="AJ6490" t="str">
        <f>IF(RIGHT(MIS[[#This Row],[Main/Hedge]],4)="MAIN","MAIN","HEDGE")</f>
        <v>HEDGE</v>
      </c>
      <c r="AK6490" t="str" cm="1">
        <f t="array" ref="AK6490">_xlfn._xlws.FILTER(Table4[Column1],ISNUMBER(SEARCH(Table4[Column1],MIS[[#This Row],[OrderUniqueIdentifier]])),"")</f>
        <v>LONGSHORT</v>
      </c>
      <c r="AL6490" t="str">
        <f>MIS[[#This Row],[Broker]]</f>
        <v>AR</v>
      </c>
      <c r="AM6490" t="str">
        <f>MIS[[#This Row],[ClientID]]</f>
        <v>JPF1P165</v>
      </c>
    </row>
    <row r="6491" spans="1:39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>
        <f>_xlfn.XLOOKUP(MIS[[#This Row],[TRADING SYMBOL]],[1]Sheet1!$D:$D,[1]Sheet1!$C:$C)</f>
        <v>2.25</v>
      </c>
      <c r="AE6491">
        <f>MIS[[#This Row],[OrderAverageTradedPrice]]*MIS[[#This Row],[OrderQuantity]]</f>
        <v>1233.75</v>
      </c>
      <c r="AF6491">
        <f>MIS[[#This Row],[LTP]]*MIS[[#This Row],[OrderQuantity]]</f>
        <v>1181.25</v>
      </c>
      <c r="AG6491">
        <f>IF(MIS[[#This Row],[OrderSide]]="SELL",MIS[[#This Row],[VALUE]]-MIS[[#This Row],[LIVE_VALUE]],MIS[[#This Row],[LIVE_VALUE]]-MIS[[#This Row],[VALUE]])</f>
        <v>-52.5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NIFTY2552226300CE</v>
      </c>
      <c r="AJ6491" t="str">
        <f>IF(RIGHT(MIS[[#This Row],[Main/Hedge]],4)="MAIN","MAIN","HEDGE")</f>
        <v>HEDGE</v>
      </c>
      <c r="AK6491" t="str" cm="1">
        <f t="array" ref="AK6491">_xlfn._xlws.FILTER(Table4[Column1],ISNUMBER(SEARCH(Table4[Column1],MIS[[#This Row],[OrderUniqueIdentifier]])),"")</f>
        <v>LONGSHORT</v>
      </c>
      <c r="AL6491" t="str">
        <f>MIS[[#This Row],[Broker]]</f>
        <v>AR</v>
      </c>
      <c r="AM6491" t="str">
        <f>MIS[[#This Row],[ClientID]]</f>
        <v>JPF1S132</v>
      </c>
    </row>
    <row r="6492" spans="1:39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>
        <f>_xlfn.XLOOKUP(MIS[[#This Row],[TRADING SYMBOL]],[1]Sheet1!$D:$D,[1]Sheet1!$C:$C)</f>
        <v>2.25</v>
      </c>
      <c r="AE6492">
        <f>MIS[[#This Row],[OrderAverageTradedPrice]]*MIS[[#This Row],[OrderQuantity]]</f>
        <v>1057.5</v>
      </c>
      <c r="AF6492">
        <f>MIS[[#This Row],[LTP]]*MIS[[#This Row],[OrderQuantity]]</f>
        <v>1012.5</v>
      </c>
      <c r="AG6492">
        <f>IF(MIS[[#This Row],[OrderSide]]="SELL",MIS[[#This Row],[VALUE]]-MIS[[#This Row],[LIVE_VALUE]],MIS[[#This Row],[LIVE_VALUE]]-MIS[[#This Row],[VALUE]])</f>
        <v>-45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NIFTY2552226300CE</v>
      </c>
      <c r="AJ6492" t="str">
        <f>IF(RIGHT(MIS[[#This Row],[Main/Hedge]],4)="MAIN","MAIN","HEDGE")</f>
        <v>HEDGE</v>
      </c>
      <c r="AK6492" t="str" cm="1">
        <f t="array" ref="AK6492">_xlfn._xlws.FILTER(Table4[Column1],ISNUMBER(SEARCH(Table4[Column1],MIS[[#This Row],[OrderUniqueIdentifier]])),"")</f>
        <v>LONGSHORT</v>
      </c>
      <c r="AL6492" t="str">
        <f>MIS[[#This Row],[Broker]]</f>
        <v>AR</v>
      </c>
      <c r="AM6492" t="str">
        <f>MIS[[#This Row],[ClientID]]</f>
        <v>JPF1S215</v>
      </c>
    </row>
    <row r="6493" spans="1:39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>
        <f>_xlfn.XLOOKUP(MIS[[#This Row],[TRADING SYMBOL]],[1]Sheet1!$D:$D,[1]Sheet1!$C:$C)</f>
        <v>2.25</v>
      </c>
      <c r="AE6493">
        <f>MIS[[#This Row],[OrderAverageTradedPrice]]*MIS[[#This Row],[OrderQuantity]]</f>
        <v>176.25</v>
      </c>
      <c r="AF6493">
        <f>MIS[[#This Row],[LTP]]*MIS[[#This Row],[OrderQuantity]]</f>
        <v>168.75</v>
      </c>
      <c r="AG6493">
        <f>IF(MIS[[#This Row],[OrderSide]]="SELL",MIS[[#This Row],[VALUE]]-MIS[[#This Row],[LIVE_VALUE]],MIS[[#This Row],[LIVE_VALUE]]-MIS[[#This Row],[VALUE]])</f>
        <v>-7.5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NIFTY2552226300CE</v>
      </c>
      <c r="AJ6493" t="str">
        <f>IF(RIGHT(MIS[[#This Row],[Main/Hedge]],4)="MAIN","MAIN","HEDGE")</f>
        <v>HEDGE</v>
      </c>
      <c r="AK6493" t="str" cm="1">
        <f t="array" ref="AK6493">_xlfn._xlws.FILTER(Table4[Column1],ISNUMBER(SEARCH(Table4[Column1],MIS[[#This Row],[OrderUniqueIdentifier]])),"")</f>
        <v>LONGSHORT</v>
      </c>
      <c r="AL6493" t="str">
        <f>MIS[[#This Row],[Broker]]</f>
        <v>AR</v>
      </c>
      <c r="AM6493" t="str">
        <f>MIS[[#This Row],[ClientID]]</f>
        <v>JPF1S233</v>
      </c>
    </row>
    <row r="6494" spans="1:39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>
        <f>_xlfn.XLOOKUP(MIS[[#This Row],[TRADING SYMBOL]],[1]Sheet1!$D:$D,[1]Sheet1!$C:$C)</f>
        <v>2.25</v>
      </c>
      <c r="AE6494">
        <f>MIS[[#This Row],[OrderAverageTradedPrice]]*MIS[[#This Row],[OrderQuantity]]</f>
        <v>352.5</v>
      </c>
      <c r="AF6494">
        <f>MIS[[#This Row],[LTP]]*MIS[[#This Row],[OrderQuantity]]</f>
        <v>337.5</v>
      </c>
      <c r="AG6494">
        <f>IF(MIS[[#This Row],[OrderSide]]="SELL",MIS[[#This Row],[VALUE]]-MIS[[#This Row],[LIVE_VALUE]],MIS[[#This Row],[LIVE_VALUE]]-MIS[[#This Row],[VALUE]])</f>
        <v>-15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NIFTY2552226300CE</v>
      </c>
      <c r="AJ6494" t="str">
        <f>IF(RIGHT(MIS[[#This Row],[Main/Hedge]],4)="MAIN","MAIN","HEDGE")</f>
        <v>HEDGE</v>
      </c>
      <c r="AK6494" t="str" cm="1">
        <f t="array" ref="AK6494">_xlfn._xlws.FILTER(Table4[Column1],ISNUMBER(SEARCH(Table4[Column1],MIS[[#This Row],[OrderUniqueIdentifier]])),"")</f>
        <v>LONGSHORT</v>
      </c>
      <c r="AL6494" t="str">
        <f>MIS[[#This Row],[Broker]]</f>
        <v>AR</v>
      </c>
      <c r="AM6494" t="str">
        <f>MIS[[#This Row],[ClientID]]</f>
        <v>JPF1Y102</v>
      </c>
    </row>
    <row r="6495" spans="1:39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>
        <f>_xlfn.XLOOKUP(MIS[[#This Row],[TRADING SYMBOL]],[1]Sheet1!$D:$D,[1]Sheet1!$C:$C)</f>
        <v>2.25</v>
      </c>
      <c r="AE6495">
        <f>MIS[[#This Row],[OrderAverageTradedPrice]]*MIS[[#This Row],[OrderQuantity]]</f>
        <v>705</v>
      </c>
      <c r="AF6495">
        <f>MIS[[#This Row],[LTP]]*MIS[[#This Row],[OrderQuantity]]</f>
        <v>675</v>
      </c>
      <c r="AG6495">
        <f>IF(MIS[[#This Row],[OrderSide]]="SELL",MIS[[#This Row],[VALUE]]-MIS[[#This Row],[LIVE_VALUE]],MIS[[#This Row],[LIVE_VALUE]]-MIS[[#This Row],[VALUE]])</f>
        <v>-30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NIFTY2552226300CE</v>
      </c>
      <c r="AJ6495" t="str">
        <f>IF(RIGHT(MIS[[#This Row],[Main/Hedge]],4)="MAIN","MAIN","HEDGE")</f>
        <v>HEDGE</v>
      </c>
      <c r="AK6495" t="str" cm="1">
        <f t="array" ref="AK6495">_xlfn._xlws.FILTER(Table4[Column1],ISNUMBER(SEARCH(Table4[Column1],MIS[[#This Row],[OrderUniqueIdentifier]])),"")</f>
        <v>LONGSHORT</v>
      </c>
      <c r="AL6495" t="str">
        <f>MIS[[#This Row],[Broker]]</f>
        <v>AR</v>
      </c>
      <c r="AM6495" t="str">
        <f>MIS[[#This Row],[ClientID]]</f>
        <v>JPS10M103</v>
      </c>
    </row>
    <row r="6496" spans="1:39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>
        <f>_xlfn.XLOOKUP(MIS[[#This Row],[TRADING SYMBOL]],[1]Sheet1!$D:$D,[1]Sheet1!$C:$C)</f>
        <v>2.25</v>
      </c>
      <c r="AE6496">
        <f>MIS[[#This Row],[OrderAverageTradedPrice]]*MIS[[#This Row],[OrderQuantity]]</f>
        <v>1057.5</v>
      </c>
      <c r="AF6496">
        <f>MIS[[#This Row],[LTP]]*MIS[[#This Row],[OrderQuantity]]</f>
        <v>1012.5</v>
      </c>
      <c r="AG6496">
        <f>IF(MIS[[#This Row],[OrderSide]]="SELL",MIS[[#This Row],[VALUE]]-MIS[[#This Row],[LIVE_VALUE]],MIS[[#This Row],[LIVE_VALUE]]-MIS[[#This Row],[VALUE]])</f>
        <v>-45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NIFTY2552226300CE</v>
      </c>
      <c r="AJ6496" t="str">
        <f>IF(RIGHT(MIS[[#This Row],[Main/Hedge]],4)="MAIN","MAIN","HEDGE")</f>
        <v>HEDGE</v>
      </c>
      <c r="AK6496" t="str" cm="1">
        <f t="array" ref="AK6496">_xlfn._xlws.FILTER(Table4[Column1],ISNUMBER(SEARCH(Table4[Column1],MIS[[#This Row],[OrderUniqueIdentifier]])),"")</f>
        <v>LONGSHORT</v>
      </c>
      <c r="AL6496" t="str">
        <f>MIS[[#This Row],[Broker]]</f>
        <v>MO</v>
      </c>
      <c r="AM6496" t="str">
        <f>MIS[[#This Row],[ClientID]]</f>
        <v>OMDLAS1225</v>
      </c>
    </row>
    <row r="6497" spans="1:39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>
        <f>_xlfn.XLOOKUP(MIS[[#This Row],[TRADING SYMBOL]],[1]Sheet1!$D:$D,[1]Sheet1!$C:$C)</f>
        <v>2.25</v>
      </c>
      <c r="AE6497">
        <f>MIS[[#This Row],[OrderAverageTradedPrice]]*MIS[[#This Row],[OrderQuantity]]</f>
        <v>881.25</v>
      </c>
      <c r="AF6497">
        <f>MIS[[#This Row],[LTP]]*MIS[[#This Row],[OrderQuantity]]</f>
        <v>843.75</v>
      </c>
      <c r="AG6497">
        <f>IF(MIS[[#This Row],[OrderSide]]="SELL",MIS[[#This Row],[VALUE]]-MIS[[#This Row],[LIVE_VALUE]],MIS[[#This Row],[LIVE_VALUE]]-MIS[[#This Row],[VALUE]])</f>
        <v>-37.5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NIFTY2552226300CE</v>
      </c>
      <c r="AJ6497" t="str">
        <f>IF(RIGHT(MIS[[#This Row],[Main/Hedge]],4)="MAIN","MAIN","HEDGE")</f>
        <v>HEDGE</v>
      </c>
      <c r="AK6497" t="str" cm="1">
        <f t="array" ref="AK6497">_xlfn._xlws.FILTER(Table4[Column1],ISNUMBER(SEARCH(Table4[Column1],MIS[[#This Row],[OrderUniqueIdentifier]])),"")</f>
        <v>LONGSHORT</v>
      </c>
      <c r="AL6497" t="str">
        <f>MIS[[#This Row],[Broker]]</f>
        <v>MO</v>
      </c>
      <c r="AM6497" t="str">
        <f>MIS[[#This Row],[ClientID]]</f>
        <v>OMDLAS1226</v>
      </c>
    </row>
    <row r="6498" spans="1:39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>
        <f>_xlfn.XLOOKUP(MIS[[#This Row],[TRADING SYMBOL]],[1]Sheet1!$D:$D,[1]Sheet1!$C:$C)</f>
        <v>2.25</v>
      </c>
      <c r="AE6498">
        <f>MIS[[#This Row],[OrderAverageTradedPrice]]*MIS[[#This Row],[OrderQuantity]]</f>
        <v>705</v>
      </c>
      <c r="AF6498">
        <f>MIS[[#This Row],[LTP]]*MIS[[#This Row],[OrderQuantity]]</f>
        <v>675</v>
      </c>
      <c r="AG6498">
        <f>IF(MIS[[#This Row],[OrderSide]]="SELL",MIS[[#This Row],[VALUE]]-MIS[[#This Row],[LIVE_VALUE]],MIS[[#This Row],[LIVE_VALUE]]-MIS[[#This Row],[VALUE]])</f>
        <v>-30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NIFTY2552226300CE</v>
      </c>
      <c r="AJ6498" t="str">
        <f>IF(RIGHT(MIS[[#This Row],[Main/Hedge]],4)="MAIN","MAIN","HEDGE")</f>
        <v>HEDGE</v>
      </c>
      <c r="AK6498" t="str" cm="1">
        <f t="array" ref="AK6498">_xlfn._xlws.FILTER(Table4[Column1],ISNUMBER(SEARCH(Table4[Column1],MIS[[#This Row],[OrderUniqueIdentifier]])),"")</f>
        <v>LONGSHORT</v>
      </c>
      <c r="AL6498" t="str">
        <f>MIS[[#This Row],[Broker]]</f>
        <v>MO</v>
      </c>
      <c r="AM6498" t="str">
        <f>MIS[[#This Row],[ClientID]]</f>
        <v>OMDLAS1227</v>
      </c>
    </row>
    <row r="6499" spans="1:39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>
        <f>_xlfn.XLOOKUP(MIS[[#This Row],[TRADING SYMBOL]],[1]Sheet1!$D:$D,[1]Sheet1!$C:$C)</f>
        <v>2.25</v>
      </c>
      <c r="AE6499">
        <f>MIS[[#This Row],[OrderAverageTradedPrice]]*MIS[[#This Row],[OrderQuantity]]</f>
        <v>1233.75</v>
      </c>
      <c r="AF6499">
        <f>MIS[[#This Row],[LTP]]*MIS[[#This Row],[OrderQuantity]]</f>
        <v>1181.25</v>
      </c>
      <c r="AG6499">
        <f>IF(MIS[[#This Row],[OrderSide]]="SELL",MIS[[#This Row],[VALUE]]-MIS[[#This Row],[LIVE_VALUE]],MIS[[#This Row],[LIVE_VALUE]]-MIS[[#This Row],[VALUE]])</f>
        <v>-52.5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NIFTY2552226300CE</v>
      </c>
      <c r="AJ6499" t="str">
        <f>IF(RIGHT(MIS[[#This Row],[Main/Hedge]],4)="MAIN","MAIN","HEDGE")</f>
        <v>HEDGE</v>
      </c>
      <c r="AK6499" t="str" cm="1">
        <f t="array" ref="AK6499">_xlfn._xlws.FILTER(Table4[Column1],ISNUMBER(SEARCH(Table4[Column1],MIS[[#This Row],[OrderUniqueIdentifier]])),"")</f>
        <v>LONGSHORT</v>
      </c>
      <c r="AL6499" t="str">
        <f>MIS[[#This Row],[Broker]]</f>
        <v>MO</v>
      </c>
      <c r="AM6499" t="str">
        <f>MIS[[#This Row],[ClientID]]</f>
        <v>OMDLAS1229</v>
      </c>
    </row>
    <row r="6500" spans="1:39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>
        <f>_xlfn.XLOOKUP(MIS[[#This Row],[TRADING SYMBOL]],[1]Sheet1!$D:$D,[1]Sheet1!$C:$C)</f>
        <v>2.25</v>
      </c>
      <c r="AE6500">
        <f>MIS[[#This Row],[OrderAverageTradedPrice]]*MIS[[#This Row],[OrderQuantity]]</f>
        <v>352.5</v>
      </c>
      <c r="AF6500">
        <f>MIS[[#This Row],[LTP]]*MIS[[#This Row],[OrderQuantity]]</f>
        <v>337.5</v>
      </c>
      <c r="AG6500">
        <f>IF(MIS[[#This Row],[OrderSide]]="SELL",MIS[[#This Row],[VALUE]]-MIS[[#This Row],[LIVE_VALUE]],MIS[[#This Row],[LIVE_VALUE]]-MIS[[#This Row],[VALUE]])</f>
        <v>-15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NIFTY2552226300CE</v>
      </c>
      <c r="AJ6500" t="str">
        <f>IF(RIGHT(MIS[[#This Row],[Main/Hedge]],4)="MAIN","MAIN","HEDGE")</f>
        <v>HEDGE</v>
      </c>
      <c r="AK6500" t="str" cm="1">
        <f t="array" ref="AK6500">_xlfn._xlws.FILTER(Table4[Column1],ISNUMBER(SEARCH(Table4[Column1],MIS[[#This Row],[OrderUniqueIdentifier]])),"")</f>
        <v>LONGSHORT</v>
      </c>
      <c r="AL6500" t="str">
        <f>MIS[[#This Row],[Broker]]</f>
        <v>AR</v>
      </c>
      <c r="AM6500" t="str">
        <f>MIS[[#This Row],[ClientID]]</f>
        <v>GDL1R112</v>
      </c>
    </row>
    <row r="6501" spans="1:39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>
        <f>_xlfn.XLOOKUP(MIS[[#This Row],[TRADING SYMBOL]],[1]Sheet1!$D:$D,[1]Sheet1!$C:$C)</f>
        <v>2.25</v>
      </c>
      <c r="AE6501">
        <f>MIS[[#This Row],[OrderAverageTradedPrice]]*MIS[[#This Row],[OrderQuantity]]</f>
        <v>352.5</v>
      </c>
      <c r="AF6501">
        <f>MIS[[#This Row],[LTP]]*MIS[[#This Row],[OrderQuantity]]</f>
        <v>337.5</v>
      </c>
      <c r="AG6501">
        <f>IF(MIS[[#This Row],[OrderSide]]="SELL",MIS[[#This Row],[VALUE]]-MIS[[#This Row],[LIVE_VALUE]],MIS[[#This Row],[LIVE_VALUE]]-MIS[[#This Row],[VALUE]])</f>
        <v>-15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NIFTY2552226300CE</v>
      </c>
      <c r="AJ6501" t="str">
        <f>IF(RIGHT(MIS[[#This Row],[Main/Hedge]],4)="MAIN","MAIN","HEDGE")</f>
        <v>HEDGE</v>
      </c>
      <c r="AK6501" t="str" cm="1">
        <f t="array" ref="AK6501">_xlfn._xlws.FILTER(Table4[Column1],ISNUMBER(SEARCH(Table4[Column1],MIS[[#This Row],[OrderUniqueIdentifier]])),"")</f>
        <v>LONGSHORT</v>
      </c>
      <c r="AL6501" t="str">
        <f>MIS[[#This Row],[Broker]]</f>
        <v>AR</v>
      </c>
      <c r="AM6501" t="str">
        <f>MIS[[#This Row],[ClientID]]</f>
        <v>GDLC2R124</v>
      </c>
    </row>
    <row r="6502" spans="1:39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>
        <f>_xlfn.XLOOKUP(MIS[[#This Row],[TRADING SYMBOL]],[1]Sheet1!$D:$D,[1]Sheet1!$C:$C)</f>
        <v>2.25</v>
      </c>
      <c r="AE6502">
        <f>MIS[[#This Row],[OrderAverageTradedPrice]]*MIS[[#This Row],[OrderQuantity]]</f>
        <v>352.5</v>
      </c>
      <c r="AF6502">
        <f>MIS[[#This Row],[LTP]]*MIS[[#This Row],[OrderQuantity]]</f>
        <v>337.5</v>
      </c>
      <c r="AG6502">
        <f>IF(MIS[[#This Row],[OrderSide]]="SELL",MIS[[#This Row],[VALUE]]-MIS[[#This Row],[LIVE_VALUE]],MIS[[#This Row],[LIVE_VALUE]]-MIS[[#This Row],[VALUE]])</f>
        <v>-15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NIFTY2552226300CE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  <c r="AL6502" t="str">
        <f>MIS[[#This Row],[Broker]]</f>
        <v>AR</v>
      </c>
      <c r="AM6502" t="str">
        <f>MIS[[#This Row],[ClientID]]</f>
        <v>HYD5K129</v>
      </c>
    </row>
    <row r="6503" spans="1:39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>
        <f>_xlfn.XLOOKUP(MIS[[#This Row],[TRADING SYMBOL]],[1]Sheet1!$D:$D,[1]Sheet1!$C:$C)</f>
        <v>2.25</v>
      </c>
      <c r="AE6503">
        <f>MIS[[#This Row],[OrderAverageTradedPrice]]*MIS[[#This Row],[OrderQuantity]]</f>
        <v>352.5</v>
      </c>
      <c r="AF6503">
        <f>MIS[[#This Row],[LTP]]*MIS[[#This Row],[OrderQuantity]]</f>
        <v>337.5</v>
      </c>
      <c r="AG6503">
        <f>IF(MIS[[#This Row],[OrderSide]]="SELL",MIS[[#This Row],[VALUE]]-MIS[[#This Row],[LIVE_VALUE]],MIS[[#This Row],[LIVE_VALUE]]-MIS[[#This Row],[VALUE]])</f>
        <v>-15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NIFTY2552226300CE</v>
      </c>
      <c r="AJ6503" t="str">
        <f>IF(RIGHT(MIS[[#This Row],[Main/Hedge]],4)="MAIN","MAIN","HEDGE")</f>
        <v>HEDGE</v>
      </c>
      <c r="AK6503" t="str" cm="1">
        <f t="array" ref="AK6503">_xlfn._xlws.FILTER(Table4[Column1],ISNUMBER(SEARCH(Table4[Column1],MIS[[#This Row],[OrderUniqueIdentifier]])),"")</f>
        <v>LONGSHORT</v>
      </c>
      <c r="AL6503" t="str">
        <f>MIS[[#This Row],[Broker]]</f>
        <v>AR</v>
      </c>
      <c r="AM6503" t="str">
        <f>MIS[[#This Row],[ClientID]]</f>
        <v>JPA1043</v>
      </c>
    </row>
    <row r="6504" spans="1:39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>
        <f>_xlfn.XLOOKUP(MIS[[#This Row],[TRADING SYMBOL]],[1]Sheet1!$D:$D,[1]Sheet1!$C:$C)</f>
        <v>2.25</v>
      </c>
      <c r="AE6504">
        <f>MIS[[#This Row],[OrderAverageTradedPrice]]*MIS[[#This Row],[OrderQuantity]]</f>
        <v>705</v>
      </c>
      <c r="AF6504">
        <f>MIS[[#This Row],[LTP]]*MIS[[#This Row],[OrderQuantity]]</f>
        <v>675</v>
      </c>
      <c r="AG6504">
        <f>IF(MIS[[#This Row],[OrderSide]]="SELL",MIS[[#This Row],[VALUE]]-MIS[[#This Row],[LIVE_VALUE]],MIS[[#This Row],[LIVE_VALUE]]-MIS[[#This Row],[VALUE]])</f>
        <v>-30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NIFTY2552226300CE</v>
      </c>
      <c r="AJ6504" t="str">
        <f>IF(RIGHT(MIS[[#This Row],[Main/Hedge]],4)="MAIN","MAIN","HEDGE")</f>
        <v>HEDGE</v>
      </c>
      <c r="AK6504" t="str" cm="1">
        <f t="array" ref="AK6504">_xlfn._xlws.FILTER(Table4[Column1],ISNUMBER(SEARCH(Table4[Column1],MIS[[#This Row],[OrderUniqueIdentifier]])),"")</f>
        <v>LONGSHORT</v>
      </c>
      <c r="AL6504" t="str">
        <f>MIS[[#This Row],[Broker]]</f>
        <v>AR</v>
      </c>
      <c r="AM6504" t="str">
        <f>MIS[[#This Row],[ClientID]]</f>
        <v>JPF1C156</v>
      </c>
    </row>
    <row r="6505" spans="1:39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>
        <f>_xlfn.XLOOKUP(MIS[[#This Row],[TRADING SYMBOL]],[1]Sheet1!$D:$D,[1]Sheet1!$C:$C)</f>
        <v>2.25</v>
      </c>
      <c r="AE6505">
        <f>MIS[[#This Row],[OrderAverageTradedPrice]]*MIS[[#This Row],[OrderQuantity]]</f>
        <v>881.25</v>
      </c>
      <c r="AF6505">
        <f>MIS[[#This Row],[LTP]]*MIS[[#This Row],[OrderQuantity]]</f>
        <v>843.75</v>
      </c>
      <c r="AG6505">
        <f>IF(MIS[[#This Row],[OrderSide]]="SELL",MIS[[#This Row],[VALUE]]-MIS[[#This Row],[LIVE_VALUE]],MIS[[#This Row],[LIVE_VALUE]]-MIS[[#This Row],[VALUE]])</f>
        <v>-37.5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NIFTY2552226300CE</v>
      </c>
      <c r="AJ6505" t="str">
        <f>IF(RIGHT(MIS[[#This Row],[Main/Hedge]],4)="MAIN","MAIN","HEDGE")</f>
        <v>HEDGE</v>
      </c>
      <c r="AK6505" t="str" cm="1">
        <f t="array" ref="AK6505">_xlfn._xlws.FILTER(Table4[Column1],ISNUMBER(SEARCH(Table4[Column1],MIS[[#This Row],[OrderUniqueIdentifier]])),"")</f>
        <v>LONGSHORT</v>
      </c>
      <c r="AL6505" t="str">
        <f>MIS[[#This Row],[Broker]]</f>
        <v>AR</v>
      </c>
      <c r="AM6505" t="str">
        <f>MIS[[#This Row],[ClientID]]</f>
        <v>JPF1H158</v>
      </c>
    </row>
    <row r="6506" spans="1:39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>
        <f>_xlfn.XLOOKUP(MIS[[#This Row],[TRADING SYMBOL]],[1]Sheet1!$D:$D,[1]Sheet1!$C:$C)</f>
        <v>2.25</v>
      </c>
      <c r="AE6506">
        <f>MIS[[#This Row],[OrderAverageTradedPrice]]*MIS[[#This Row],[OrderQuantity]]</f>
        <v>176.25</v>
      </c>
      <c r="AF6506">
        <f>MIS[[#This Row],[LTP]]*MIS[[#This Row],[OrderQuantity]]</f>
        <v>168.75</v>
      </c>
      <c r="AG6506">
        <f>IF(MIS[[#This Row],[OrderSide]]="SELL",MIS[[#This Row],[VALUE]]-MIS[[#This Row],[LIVE_VALUE]],MIS[[#This Row],[LIVE_VALUE]]-MIS[[#This Row],[VALUE]])</f>
        <v>-7.5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NIFTY2552226300CE</v>
      </c>
      <c r="AJ6506" t="str">
        <f>IF(RIGHT(MIS[[#This Row],[Main/Hedge]],4)="MAIN","MAIN","HEDGE")</f>
        <v>HEDGE</v>
      </c>
      <c r="AK6506" t="str" cm="1">
        <f t="array" ref="AK6506">_xlfn._xlws.FILTER(Table4[Column1],ISNUMBER(SEARCH(Table4[Column1],MIS[[#This Row],[OrderUniqueIdentifier]])),"")</f>
        <v>LONGSHORT</v>
      </c>
      <c r="AL6506" t="str">
        <f>MIS[[#This Row],[Broker]]</f>
        <v>AR</v>
      </c>
      <c r="AM6506" t="str">
        <f>MIS[[#This Row],[ClientID]]</f>
        <v>JPF1K172</v>
      </c>
    </row>
    <row r="6507" spans="1:39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>
        <f>_xlfn.XLOOKUP(MIS[[#This Row],[TRADING SYMBOL]],[1]Sheet1!$D:$D,[1]Sheet1!$C:$C)</f>
        <v>2.25</v>
      </c>
      <c r="AE6507">
        <f>MIS[[#This Row],[OrderAverageTradedPrice]]*MIS[[#This Row],[OrderQuantity]]</f>
        <v>352.5</v>
      </c>
      <c r="AF6507">
        <f>MIS[[#This Row],[LTP]]*MIS[[#This Row],[OrderQuantity]]</f>
        <v>337.5</v>
      </c>
      <c r="AG6507">
        <f>IF(MIS[[#This Row],[OrderSide]]="SELL",MIS[[#This Row],[VALUE]]-MIS[[#This Row],[LIVE_VALUE]],MIS[[#This Row],[LIVE_VALUE]]-MIS[[#This Row],[VALUE]])</f>
        <v>-15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NIFTY2552226300CE</v>
      </c>
      <c r="AJ6507" t="str">
        <f>IF(RIGHT(MIS[[#This Row],[Main/Hedge]],4)="MAIN","MAIN","HEDGE")</f>
        <v>HEDGE</v>
      </c>
      <c r="AK6507" t="str" cm="1">
        <f t="array" ref="AK6507">_xlfn._xlws.FILTER(Table4[Column1],ISNUMBER(SEARCH(Table4[Column1],MIS[[#This Row],[OrderUniqueIdentifier]])),"")</f>
        <v>LONGSHORT</v>
      </c>
      <c r="AL6507" t="str">
        <f>MIS[[#This Row],[Broker]]</f>
        <v>AR</v>
      </c>
      <c r="AM6507" t="str">
        <f>MIS[[#This Row],[ClientID]]</f>
        <v>JPF1L103</v>
      </c>
    </row>
    <row r="6508" spans="1:39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>
        <f>_xlfn.XLOOKUP(MIS[[#This Row],[TRADING SYMBOL]],[1]Sheet1!$D:$D,[1]Sheet1!$C:$C)</f>
        <v>2.25</v>
      </c>
      <c r="AE6508">
        <f>MIS[[#This Row],[OrderAverageTradedPrice]]*MIS[[#This Row],[OrderQuantity]]</f>
        <v>352.5</v>
      </c>
      <c r="AF6508">
        <f>MIS[[#This Row],[LTP]]*MIS[[#This Row],[OrderQuantity]]</f>
        <v>337.5</v>
      </c>
      <c r="AG6508">
        <f>IF(MIS[[#This Row],[OrderSide]]="SELL",MIS[[#This Row],[VALUE]]-MIS[[#This Row],[LIVE_VALUE]],MIS[[#This Row],[LIVE_VALUE]]-MIS[[#This Row],[VALUE]])</f>
        <v>-15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NIFTY2552226300CE</v>
      </c>
      <c r="AJ6508" t="str">
        <f>IF(RIGHT(MIS[[#This Row],[Main/Hedge]],4)="MAIN","MAIN","HEDGE")</f>
        <v>HEDGE</v>
      </c>
      <c r="AK6508" t="str" cm="1">
        <f t="array" ref="AK6508">_xlfn._xlws.FILTER(Table4[Column1],ISNUMBER(SEARCH(Table4[Column1],MIS[[#This Row],[OrderUniqueIdentifier]])),"")</f>
        <v>LONGSHORT</v>
      </c>
      <c r="AL6508" t="str">
        <f>MIS[[#This Row],[Broker]]</f>
        <v>AR</v>
      </c>
      <c r="AM6508" t="str">
        <f>MIS[[#This Row],[ClientID]]</f>
        <v>JPF1R205</v>
      </c>
    </row>
    <row r="6509" spans="1:39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>
        <f>_xlfn.XLOOKUP(MIS[[#This Row],[TRADING SYMBOL]],[1]Sheet1!$D:$D,[1]Sheet1!$C:$C)</f>
        <v>2.25</v>
      </c>
      <c r="AE6509">
        <f>MIS[[#This Row],[OrderAverageTradedPrice]]*MIS[[#This Row],[OrderQuantity]]</f>
        <v>352.5</v>
      </c>
      <c r="AF6509">
        <f>MIS[[#This Row],[LTP]]*MIS[[#This Row],[OrderQuantity]]</f>
        <v>337.5</v>
      </c>
      <c r="AG6509">
        <f>IF(MIS[[#This Row],[OrderSide]]="SELL",MIS[[#This Row],[VALUE]]-MIS[[#This Row],[LIVE_VALUE]],MIS[[#This Row],[LIVE_VALUE]]-MIS[[#This Row],[VALUE]])</f>
        <v>-15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NIFTY2552226300CE</v>
      </c>
      <c r="AJ6509" t="str">
        <f>IF(RIGHT(MIS[[#This Row],[Main/Hedge]],4)="MAIN","MAIN","HEDGE")</f>
        <v>HEDGE</v>
      </c>
      <c r="AK6509" t="str" cm="1">
        <f t="array" ref="AK6509">_xlfn._xlws.FILTER(Table4[Column1],ISNUMBER(SEARCH(Table4[Column1],MIS[[#This Row],[OrderUniqueIdentifier]])),"")</f>
        <v>LONGSHORT</v>
      </c>
      <c r="AL6509" t="str">
        <f>MIS[[#This Row],[Broker]]</f>
        <v>AR</v>
      </c>
      <c r="AM6509" t="str">
        <f>MIS[[#This Row],[ClientID]]</f>
        <v>JPF1S241</v>
      </c>
    </row>
    <row r="6510" spans="1:39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>
        <f>_xlfn.XLOOKUP(MIS[[#This Row],[TRADING SYMBOL]],[1]Sheet1!$D:$D,[1]Sheet1!$C:$C)</f>
        <v>2.25</v>
      </c>
      <c r="AE6510">
        <f>MIS[[#This Row],[OrderAverageTradedPrice]]*MIS[[#This Row],[OrderQuantity]]</f>
        <v>705</v>
      </c>
      <c r="AF6510">
        <f>MIS[[#This Row],[LTP]]*MIS[[#This Row],[OrderQuantity]]</f>
        <v>675</v>
      </c>
      <c r="AG6510">
        <f>IF(MIS[[#This Row],[OrderSide]]="SELL",MIS[[#This Row],[VALUE]]-MIS[[#This Row],[LIVE_VALUE]],MIS[[#This Row],[LIVE_VALUE]]-MIS[[#This Row],[VALUE]])</f>
        <v>-30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NIFTY2552226300CE</v>
      </c>
      <c r="AJ6510" t="str">
        <f>IF(RIGHT(MIS[[#This Row],[Main/Hedge]],4)="MAIN","MAIN","HEDGE")</f>
        <v>HEDGE</v>
      </c>
      <c r="AK6510" t="str" cm="1">
        <f t="array" ref="AK6510">_xlfn._xlws.FILTER(Table4[Column1],ISNUMBER(SEARCH(Table4[Column1],MIS[[#This Row],[OrderUniqueIdentifier]])),"")</f>
        <v>LONGSHORT</v>
      </c>
      <c r="AL6510" t="str">
        <f>MIS[[#This Row],[Broker]]</f>
        <v>AR</v>
      </c>
      <c r="AM6510" t="str">
        <f>MIS[[#This Row],[ClientID]]</f>
        <v>JPS10G101</v>
      </c>
    </row>
    <row r="6511" spans="1:39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>
        <f>_xlfn.XLOOKUP(MIS[[#This Row],[TRADING SYMBOL]],[1]Sheet1!$D:$D,[1]Sheet1!$C:$C)</f>
        <v>2.25</v>
      </c>
      <c r="AE6511">
        <f>MIS[[#This Row],[OrderAverageTradedPrice]]*MIS[[#This Row],[OrderQuantity]]</f>
        <v>1938.75</v>
      </c>
      <c r="AF6511">
        <f>MIS[[#This Row],[LTP]]*MIS[[#This Row],[OrderQuantity]]</f>
        <v>1856.25</v>
      </c>
      <c r="AG6511">
        <f>IF(MIS[[#This Row],[OrderSide]]="SELL",MIS[[#This Row],[VALUE]]-MIS[[#This Row],[LIVE_VALUE]],MIS[[#This Row],[LIVE_VALUE]]-MIS[[#This Row],[VALUE]])</f>
        <v>-82.5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NIFTY2552226300CE</v>
      </c>
      <c r="AJ6511" t="str">
        <f>IF(RIGHT(MIS[[#This Row],[Main/Hedge]],4)="MAIN","MAIN","HEDGE")</f>
        <v>HEDGE</v>
      </c>
      <c r="AK6511" t="str" cm="1">
        <f t="array" ref="AK6511">_xlfn._xlws.FILTER(Table4[Column1],ISNUMBER(SEARCH(Table4[Column1],MIS[[#This Row],[OrderUniqueIdentifier]])),"")</f>
        <v>LONGSHORT</v>
      </c>
      <c r="AL6511" t="str">
        <f>MIS[[#This Row],[Broker]]</f>
        <v>XTS</v>
      </c>
      <c r="AM6511" t="str">
        <f>MIS[[#This Row],[ClientID]]</f>
        <v>FIXAKE0000</v>
      </c>
    </row>
    <row r="6512" spans="1:39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>
        <f>_xlfn.XLOOKUP(MIS[[#This Row],[TRADING SYMBOL]],[1]Sheet1!$D:$D,[1]Sheet1!$C:$C)</f>
        <v>2.25</v>
      </c>
      <c r="AE6512">
        <f>MIS[[#This Row],[OrderAverageTradedPrice]]*MIS[[#This Row],[OrderQuantity]]</f>
        <v>352.5</v>
      </c>
      <c r="AF6512">
        <f>MIS[[#This Row],[LTP]]*MIS[[#This Row],[OrderQuantity]]</f>
        <v>337.5</v>
      </c>
      <c r="AG6512">
        <f>IF(MIS[[#This Row],[OrderSide]]="SELL",MIS[[#This Row],[VALUE]]-MIS[[#This Row],[LIVE_VALUE]],MIS[[#This Row],[LIVE_VALUE]]-MIS[[#This Row],[VALUE]])</f>
        <v>-15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NIFTY2552226300CE</v>
      </c>
      <c r="AJ6512" t="str">
        <f>IF(RIGHT(MIS[[#This Row],[Main/Hedge]],4)="MAIN","MAIN","HEDGE")</f>
        <v>HEDGE</v>
      </c>
      <c r="AK6512" t="str" cm="1">
        <f t="array" ref="AK6512">_xlfn._xlws.FILTER(Table4[Column1],ISNUMBER(SEARCH(Table4[Column1],MIS[[#This Row],[OrderUniqueIdentifier]])),"")</f>
        <v>LONGSHORT</v>
      </c>
      <c r="AL6512" t="str">
        <f>MIS[[#This Row],[Broker]]</f>
        <v>AR</v>
      </c>
      <c r="AM6512" t="str">
        <f>MIS[[#This Row],[ClientID]]</f>
        <v>HOT133</v>
      </c>
    </row>
    <row r="6513" spans="1:39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>
        <f>_xlfn.XLOOKUP(MIS[[#This Row],[TRADING SYMBOL]],[1]Sheet1!$D:$D,[1]Sheet1!$C:$C)</f>
        <v>2.25</v>
      </c>
      <c r="AE6513">
        <f>MIS[[#This Row],[OrderAverageTradedPrice]]*MIS[[#This Row],[OrderQuantity]]</f>
        <v>176.25</v>
      </c>
      <c r="AF6513">
        <f>MIS[[#This Row],[LTP]]*MIS[[#This Row],[OrderQuantity]]</f>
        <v>168.75</v>
      </c>
      <c r="AG6513">
        <f>IF(MIS[[#This Row],[OrderSide]]="SELL",MIS[[#This Row],[VALUE]]-MIS[[#This Row],[LIVE_VALUE]],MIS[[#This Row],[LIVE_VALUE]]-MIS[[#This Row],[VALUE]])</f>
        <v>-7.5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NIFTY2552226300CE</v>
      </c>
      <c r="AJ6513" t="str">
        <f>IF(RIGHT(MIS[[#This Row],[Main/Hedge]],4)="MAIN","MAIN","HEDGE")</f>
        <v>HEDGE</v>
      </c>
      <c r="AK6513" t="str" cm="1">
        <f t="array" ref="AK6513">_xlfn._xlws.FILTER(Table4[Column1],ISNUMBER(SEARCH(Table4[Column1],MIS[[#This Row],[OrderUniqueIdentifier]])),"")</f>
        <v>LONGSHORT</v>
      </c>
      <c r="AL6513" t="str">
        <f>MIS[[#This Row],[Broker]]</f>
        <v>AR</v>
      </c>
      <c r="AM6513" t="str">
        <f>MIS[[#This Row],[ClientID]]</f>
        <v>JPF1N169</v>
      </c>
    </row>
    <row r="6514" spans="1:39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>
        <f>_xlfn.XLOOKUP(MIS[[#This Row],[TRADING SYMBOL]],[1]Sheet1!$D:$D,[1]Sheet1!$C:$C)</f>
        <v>2.25</v>
      </c>
      <c r="AE6514">
        <f>MIS[[#This Row],[OrderAverageTradedPrice]]*MIS[[#This Row],[OrderQuantity]]</f>
        <v>176.25</v>
      </c>
      <c r="AF6514">
        <f>MIS[[#This Row],[LTP]]*MIS[[#This Row],[OrderQuantity]]</f>
        <v>168.75</v>
      </c>
      <c r="AG6514">
        <f>IF(MIS[[#This Row],[OrderSide]]="SELL",MIS[[#This Row],[VALUE]]-MIS[[#This Row],[LIVE_VALUE]],MIS[[#This Row],[LIVE_VALUE]]-MIS[[#This Row],[VALUE]])</f>
        <v>-7.5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NIFTY2552226300CE</v>
      </c>
      <c r="AJ6514" t="str">
        <f>IF(RIGHT(MIS[[#This Row],[Main/Hedge]],4)="MAIN","MAIN","HEDGE")</f>
        <v>HEDGE</v>
      </c>
      <c r="AK6514" t="str" cm="1">
        <f t="array" ref="AK6514">_xlfn._xlws.FILTER(Table4[Column1],ISNUMBER(SEARCH(Table4[Column1],MIS[[#This Row],[OrderUniqueIdentifier]])),"")</f>
        <v>LONGSHORT</v>
      </c>
      <c r="AL6514" t="str">
        <f>MIS[[#This Row],[Broker]]</f>
        <v>AR</v>
      </c>
      <c r="AM6514" t="str">
        <f>MIS[[#This Row],[ClientID]]</f>
        <v>JPF1R212</v>
      </c>
    </row>
    <row r="6515" spans="1:39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>
        <f>_xlfn.XLOOKUP(MIS[[#This Row],[TRADING SYMBOL]],[1]Sheet1!$D:$D,[1]Sheet1!$C:$C)</f>
        <v>2.25</v>
      </c>
      <c r="AE6515">
        <f>MIS[[#This Row],[OrderAverageTradedPrice]]*MIS[[#This Row],[OrderQuantity]]</f>
        <v>352.5</v>
      </c>
      <c r="AF6515">
        <f>MIS[[#This Row],[LTP]]*MIS[[#This Row],[OrderQuantity]]</f>
        <v>337.5</v>
      </c>
      <c r="AG6515">
        <f>IF(MIS[[#This Row],[OrderSide]]="SELL",MIS[[#This Row],[VALUE]]-MIS[[#This Row],[LIVE_VALUE]],MIS[[#This Row],[LIVE_VALUE]]-MIS[[#This Row],[VALUE]])</f>
        <v>-15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NIFTY2552226300CE</v>
      </c>
      <c r="AJ6515" t="str">
        <f>IF(RIGHT(MIS[[#This Row],[Main/Hedge]],4)="MAIN","MAIN","HEDGE")</f>
        <v>HEDGE</v>
      </c>
      <c r="AK6515" t="str" cm="1">
        <f t="array" ref="AK6515">_xlfn._xlws.FILTER(Table4[Column1],ISNUMBER(SEARCH(Table4[Column1],MIS[[#This Row],[OrderUniqueIdentifier]])),"")</f>
        <v>LONGSHORT</v>
      </c>
      <c r="AL6515" t="str">
        <f>MIS[[#This Row],[Broker]]</f>
        <v>AR</v>
      </c>
      <c r="AM6515" t="str">
        <f>MIS[[#This Row],[ClientID]]</f>
        <v>JPP690</v>
      </c>
    </row>
    <row r="6516" spans="1:39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>
        <f>_xlfn.XLOOKUP(MIS[[#This Row],[TRADING SYMBOL]],[1]Sheet1!$D:$D,[1]Sheet1!$C:$C)</f>
        <v>2.25</v>
      </c>
      <c r="AE6516">
        <f>MIS[[#This Row],[OrderAverageTradedPrice]]*MIS[[#This Row],[OrderQuantity]]</f>
        <v>176.25</v>
      </c>
      <c r="AF6516">
        <f>MIS[[#This Row],[LTP]]*MIS[[#This Row],[OrderQuantity]]</f>
        <v>168.75</v>
      </c>
      <c r="AG6516">
        <f>IF(MIS[[#This Row],[OrderSide]]="SELL",MIS[[#This Row],[VALUE]]-MIS[[#This Row],[LIVE_VALUE]],MIS[[#This Row],[LIVE_VALUE]]-MIS[[#This Row],[VALUE]])</f>
        <v>-7.5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NIFTY2552226300CE</v>
      </c>
      <c r="AJ6516" t="str">
        <f>IF(RIGHT(MIS[[#This Row],[Main/Hedge]],4)="MAIN","MAIN","HEDGE")</f>
        <v>HEDGE</v>
      </c>
      <c r="AK6516" t="str" cm="1">
        <f t="array" ref="AK6516">_xlfn._xlws.FILTER(Table4[Column1],ISNUMBER(SEARCH(Table4[Column1],MIS[[#This Row],[OrderUniqueIdentifier]])),"")</f>
        <v>LONGSHORT</v>
      </c>
      <c r="AL6516" t="str">
        <f>MIS[[#This Row],[Broker]]</f>
        <v>AR</v>
      </c>
      <c r="AM6516" t="str">
        <f>MIS[[#This Row],[ClientID]]</f>
        <v>JPS10S109</v>
      </c>
    </row>
    <row r="6517" spans="1:39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>
        <f>_xlfn.XLOOKUP(MIS[[#This Row],[TRADING SYMBOL]],[1]Sheet1!$D:$D,[1]Sheet1!$C:$C)</f>
        <v>2.25</v>
      </c>
      <c r="AE6517">
        <f>MIS[[#This Row],[OrderAverageTradedPrice]]*MIS[[#This Row],[OrderQuantity]]</f>
        <v>176.25</v>
      </c>
      <c r="AF6517">
        <f>MIS[[#This Row],[LTP]]*MIS[[#This Row],[OrderQuantity]]</f>
        <v>168.75</v>
      </c>
      <c r="AG6517">
        <f>IF(MIS[[#This Row],[OrderSide]]="SELL",MIS[[#This Row],[VALUE]]-MIS[[#This Row],[LIVE_VALUE]],MIS[[#This Row],[LIVE_VALUE]]-MIS[[#This Row],[VALUE]])</f>
        <v>-7.5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NIFTY2552226300CE</v>
      </c>
      <c r="AJ6517" t="str">
        <f>IF(RIGHT(MIS[[#This Row],[Main/Hedge]],4)="MAIN","MAIN","HEDGE")</f>
        <v>HEDGE</v>
      </c>
      <c r="AK6517" t="str" cm="1">
        <f t="array" ref="AK6517">_xlfn._xlws.FILTER(Table4[Column1],ISNUMBER(SEARCH(Table4[Column1],MIS[[#This Row],[OrderUniqueIdentifier]])),"")</f>
        <v>LONGSHORT</v>
      </c>
      <c r="AL6517" t="str">
        <f>MIS[[#This Row],[Broker]]</f>
        <v>AR</v>
      </c>
      <c r="AM6517" t="str">
        <f>MIS[[#This Row],[ClientID]]</f>
        <v>JPS10U102</v>
      </c>
    </row>
    <row r="6518" spans="1:39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>
        <f>_xlfn.XLOOKUP(MIS[[#This Row],[TRADING SYMBOL]],[1]Sheet1!$D:$D,[1]Sheet1!$C:$C)</f>
        <v>2.25</v>
      </c>
      <c r="AE6518">
        <f>MIS[[#This Row],[OrderAverageTradedPrice]]*MIS[[#This Row],[OrderQuantity]]</f>
        <v>705</v>
      </c>
      <c r="AF6518">
        <f>MIS[[#This Row],[LTP]]*MIS[[#This Row],[OrderQuantity]]</f>
        <v>675</v>
      </c>
      <c r="AG6518">
        <f>IF(MIS[[#This Row],[OrderSide]]="SELL",MIS[[#This Row],[VALUE]]-MIS[[#This Row],[LIVE_VALUE]],MIS[[#This Row],[LIVE_VALUE]]-MIS[[#This Row],[VALUE]])</f>
        <v>-30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NIFTY2552226300CE</v>
      </c>
      <c r="AJ6518" t="str">
        <f>IF(RIGHT(MIS[[#This Row],[Main/Hedge]],4)="MAIN","MAIN","HEDGE")</f>
        <v>HEDGE</v>
      </c>
      <c r="AK6518" t="str" cm="1">
        <f t="array" ref="AK6518">_xlfn._xlws.FILTER(Table4[Column1],ISNUMBER(SEARCH(Table4[Column1],MIS[[#This Row],[OrderUniqueIdentifier]])),"")</f>
        <v>LONGSHORT</v>
      </c>
      <c r="AL6518" t="str">
        <f>MIS[[#This Row],[Broker]]</f>
        <v>AR</v>
      </c>
      <c r="AM6518" t="str">
        <f>MIS[[#This Row],[ClientID]]</f>
        <v>JPS1787</v>
      </c>
    </row>
    <row r="6519" spans="1:39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>
        <f>_xlfn.XLOOKUP(MIS[[#This Row],[TRADING SYMBOL]],[1]Sheet1!$D:$D,[1]Sheet1!$C:$C)</f>
        <v>2.25</v>
      </c>
      <c r="AE6519">
        <f>MIS[[#This Row],[OrderAverageTradedPrice]]*MIS[[#This Row],[OrderQuantity]]</f>
        <v>352.5</v>
      </c>
      <c r="AF6519">
        <f>MIS[[#This Row],[LTP]]*MIS[[#This Row],[OrderQuantity]]</f>
        <v>337.5</v>
      </c>
      <c r="AG6519">
        <f>IF(MIS[[#This Row],[OrderSide]]="SELL",MIS[[#This Row],[VALUE]]-MIS[[#This Row],[LIVE_VALUE]],MIS[[#This Row],[LIVE_VALUE]]-MIS[[#This Row],[VALUE]])</f>
        <v>-15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NIFTY2552226300CE</v>
      </c>
      <c r="AJ6519" t="str">
        <f>IF(RIGHT(MIS[[#This Row],[Main/Hedge]],4)="MAIN","MAIN","HEDGE")</f>
        <v>HEDGE</v>
      </c>
      <c r="AK6519" t="str" cm="1">
        <f t="array" ref="AK6519">_xlfn._xlws.FILTER(Table4[Column1],ISNUMBER(SEARCH(Table4[Column1],MIS[[#This Row],[OrderUniqueIdentifier]])),"")</f>
        <v>LONGSHORT</v>
      </c>
      <c r="AL6519" t="str">
        <f>MIS[[#This Row],[Broker]]</f>
        <v>AR</v>
      </c>
      <c r="AM6519" t="str">
        <f>MIS[[#This Row],[ClientID]]</f>
        <v>GKOHNA327</v>
      </c>
    </row>
    <row r="6520" spans="1:39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>
        <f>_xlfn.XLOOKUP(MIS[[#This Row],[TRADING SYMBOL]],[1]Sheet1!$D:$D,[1]Sheet1!$C:$C)</f>
        <v>2.25</v>
      </c>
      <c r="AE6520">
        <f>MIS[[#This Row],[OrderAverageTradedPrice]]*MIS[[#This Row],[OrderQuantity]]</f>
        <v>176.25</v>
      </c>
      <c r="AF6520">
        <f>MIS[[#This Row],[LTP]]*MIS[[#This Row],[OrderQuantity]]</f>
        <v>168.75</v>
      </c>
      <c r="AG6520">
        <f>IF(MIS[[#This Row],[OrderSide]]="SELL",MIS[[#This Row],[VALUE]]-MIS[[#This Row],[LIVE_VALUE]],MIS[[#This Row],[LIVE_VALUE]]-MIS[[#This Row],[VALUE]])</f>
        <v>-7.5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NIFTY2552226300CE</v>
      </c>
      <c r="AJ6520" t="str">
        <f>IF(RIGHT(MIS[[#This Row],[Main/Hedge]],4)="MAIN","MAIN","HEDGE")</f>
        <v>HEDGE</v>
      </c>
      <c r="AK6520" t="str" cm="1">
        <f t="array" ref="AK6520">_xlfn._xlws.FILTER(Table4[Column1],ISNUMBER(SEARCH(Table4[Column1],MIS[[#This Row],[OrderUniqueIdentifier]])),"")</f>
        <v>LONGSHORT</v>
      </c>
      <c r="AL6520" t="str">
        <f>MIS[[#This Row],[Broker]]</f>
        <v>IIFL</v>
      </c>
      <c r="AM6520" t="str">
        <f>MIS[[#This Row],[ClientID]]</f>
        <v>FINE1P01</v>
      </c>
    </row>
    <row r="6521" spans="1:39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>
        <f>_xlfn.XLOOKUP(MIS[[#This Row],[TRADING SYMBOL]],[1]Sheet1!$D:$D,[1]Sheet1!$C:$C)</f>
        <v>2.25</v>
      </c>
      <c r="AE6521">
        <f>MIS[[#This Row],[OrderAverageTradedPrice]]*MIS[[#This Row],[OrderQuantity]]</f>
        <v>1057.5</v>
      </c>
      <c r="AF6521">
        <f>MIS[[#This Row],[LTP]]*MIS[[#This Row],[OrderQuantity]]</f>
        <v>1012.5</v>
      </c>
      <c r="AG6521">
        <f>IF(MIS[[#This Row],[OrderSide]]="SELL",MIS[[#This Row],[VALUE]]-MIS[[#This Row],[LIVE_VALUE]],MIS[[#This Row],[LIVE_VALUE]]-MIS[[#This Row],[VALUE]])</f>
        <v>-45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NIFTY2552226300CE</v>
      </c>
      <c r="AJ6521" t="str">
        <f>IF(RIGHT(MIS[[#This Row],[Main/Hedge]],4)="MAIN","MAIN","HEDGE")</f>
        <v>HEDGE</v>
      </c>
      <c r="AK6521" t="str" cm="1">
        <f t="array" ref="AK6521">_xlfn._xlws.FILTER(Table4[Column1],ISNUMBER(SEARCH(Table4[Column1],MIS[[#This Row],[OrderUniqueIdentifier]])),"")</f>
        <v>LONGSHORT</v>
      </c>
      <c r="AL6521" t="str">
        <f>MIS[[#This Row],[Broker]]</f>
        <v>JM</v>
      </c>
      <c r="AM6521" t="str">
        <f>MIS[[#This Row],[ClientID]]</f>
        <v>12314412</v>
      </c>
    </row>
    <row r="6522" spans="1:39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>
        <f>_xlfn.XLOOKUP(MIS[[#This Row],[TRADING SYMBOL]],[1]Sheet1!$D:$D,[1]Sheet1!$C:$C)</f>
        <v>2.25</v>
      </c>
      <c r="AE6522">
        <f>MIS[[#This Row],[OrderAverageTradedPrice]]*MIS[[#This Row],[OrderQuantity]]</f>
        <v>2291.25</v>
      </c>
      <c r="AF6522">
        <f>MIS[[#This Row],[LTP]]*MIS[[#This Row],[OrderQuantity]]</f>
        <v>2193.75</v>
      </c>
      <c r="AG6522">
        <f>IF(MIS[[#This Row],[OrderSide]]="SELL",MIS[[#This Row],[VALUE]]-MIS[[#This Row],[LIVE_VALUE]],MIS[[#This Row],[LIVE_VALUE]]-MIS[[#This Row],[VALUE]])</f>
        <v>-97.5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NIFTY2552226300CE</v>
      </c>
      <c r="AJ6522" t="str">
        <f>IF(RIGHT(MIS[[#This Row],[Main/Hedge]],4)="MAIN","MAIN","HEDGE")</f>
        <v>HEDGE</v>
      </c>
      <c r="AK6522" t="str" cm="1">
        <f t="array" ref="AK6522">_xlfn._xlws.FILTER(Table4[Column1],ISNUMBER(SEARCH(Table4[Column1],MIS[[#This Row],[OrderUniqueIdentifier]])),"")</f>
        <v>LONGSHORT</v>
      </c>
      <c r="AL6522" t="str">
        <f>MIS[[#This Row],[Broker]]</f>
        <v>JM</v>
      </c>
      <c r="AM6522" t="str">
        <f>MIS[[#This Row],[ClientID]]</f>
        <v>12314455</v>
      </c>
    </row>
    <row r="6523" spans="1:39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>
        <f>_xlfn.XLOOKUP(MIS[[#This Row],[TRADING SYMBOL]],[1]Sheet1!$D:$D,[1]Sheet1!$C:$C)</f>
        <v>2.25</v>
      </c>
      <c r="AE6523">
        <f>MIS[[#This Row],[OrderAverageTradedPrice]]*MIS[[#This Row],[OrderQuantity]]</f>
        <v>3172.5</v>
      </c>
      <c r="AF6523">
        <f>MIS[[#This Row],[LTP]]*MIS[[#This Row],[OrderQuantity]]</f>
        <v>3037.5</v>
      </c>
      <c r="AG6523">
        <f>IF(MIS[[#This Row],[OrderSide]]="SELL",MIS[[#This Row],[VALUE]]-MIS[[#This Row],[LIVE_VALUE]],MIS[[#This Row],[LIVE_VALUE]]-MIS[[#This Row],[VALUE]])</f>
        <v>-135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NIFTY2552226300CE</v>
      </c>
      <c r="AJ6523" t="str">
        <f>IF(RIGHT(MIS[[#This Row],[Main/Hedge]],4)="MAIN","MAIN","HEDGE")</f>
        <v>HEDGE</v>
      </c>
      <c r="AK6523" t="str" cm="1">
        <f t="array" ref="AK6523">_xlfn._xlws.FILTER(Table4[Column1],ISNUMBER(SEARCH(Table4[Column1],MIS[[#This Row],[OrderUniqueIdentifier]])),"")</f>
        <v>LONGSHORT</v>
      </c>
      <c r="AL6523" t="str">
        <f>MIS[[#This Row],[Broker]]</f>
        <v>JM</v>
      </c>
      <c r="AM6523" t="str">
        <f>MIS[[#This Row],[ClientID]]</f>
        <v>12314964</v>
      </c>
    </row>
    <row r="6524" spans="1:39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>
        <f>_xlfn.XLOOKUP(MIS[[#This Row],[TRADING SYMBOL]],[1]Sheet1!$D:$D,[1]Sheet1!$C:$C)</f>
        <v>2.25</v>
      </c>
      <c r="AE6524">
        <f>MIS[[#This Row],[OrderAverageTradedPrice]]*MIS[[#This Row],[OrderQuantity]]</f>
        <v>1057.5</v>
      </c>
      <c r="AF6524">
        <f>MIS[[#This Row],[LTP]]*MIS[[#This Row],[OrderQuantity]]</f>
        <v>1012.5</v>
      </c>
      <c r="AG6524">
        <f>IF(MIS[[#This Row],[OrderSide]]="SELL",MIS[[#This Row],[VALUE]]-MIS[[#This Row],[LIVE_VALUE]],MIS[[#This Row],[LIVE_VALUE]]-MIS[[#This Row],[VALUE]])</f>
        <v>-45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NIFTY2552226300CE</v>
      </c>
      <c r="AJ6524" t="str">
        <f>IF(RIGHT(MIS[[#This Row],[Main/Hedge]],4)="MAIN","MAIN","HEDGE")</f>
        <v>HEDGE</v>
      </c>
      <c r="AK6524" t="str" cm="1">
        <f t="array" ref="AK6524">_xlfn._xlws.FILTER(Table4[Column1],ISNUMBER(SEARCH(Table4[Column1],MIS[[#This Row],[OrderUniqueIdentifier]])),"")</f>
        <v>LONGSHORT</v>
      </c>
      <c r="AL6524" t="str">
        <f>MIS[[#This Row],[Broker]]</f>
        <v>MO</v>
      </c>
      <c r="AM6524" t="str">
        <f>MIS[[#This Row],[ClientID]]</f>
        <v>SHSS083</v>
      </c>
    </row>
    <row r="6525" spans="1:39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>
        <f>_xlfn.XLOOKUP(MIS[[#This Row],[TRADING SYMBOL]],[1]Sheet1!$D:$D,[1]Sheet1!$C:$C)</f>
        <v>2.25</v>
      </c>
      <c r="AE6525">
        <f>MIS[[#This Row],[OrderAverageTradedPrice]]*MIS[[#This Row],[OrderQuantity]]</f>
        <v>881.25</v>
      </c>
      <c r="AF6525">
        <f>MIS[[#This Row],[LTP]]*MIS[[#This Row],[OrderQuantity]]</f>
        <v>843.75</v>
      </c>
      <c r="AG6525">
        <f>IF(MIS[[#This Row],[OrderSide]]="SELL",MIS[[#This Row],[VALUE]]-MIS[[#This Row],[LIVE_VALUE]],MIS[[#This Row],[LIVE_VALUE]]-MIS[[#This Row],[VALUE]])</f>
        <v>-37.5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NIFTY2552226300CE</v>
      </c>
      <c r="AJ6525" t="str">
        <f>IF(RIGHT(MIS[[#This Row],[Main/Hedge]],4)="MAIN","MAIN","HEDGE")</f>
        <v>HEDGE</v>
      </c>
      <c r="AK6525" t="str" cm="1">
        <f t="array" ref="AK6525">_xlfn._xlws.FILTER(Table4[Column1],ISNUMBER(SEARCH(Table4[Column1],MIS[[#This Row],[OrderUniqueIdentifier]])),"")</f>
        <v>LONGSHORT</v>
      </c>
      <c r="AL6525" t="str">
        <f>MIS[[#This Row],[Broker]]</f>
        <v>JM</v>
      </c>
      <c r="AM6525" t="str">
        <f>MIS[[#This Row],[ClientID]]</f>
        <v>12314927</v>
      </c>
    </row>
    <row r="6526" spans="1:39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>
        <f>_xlfn.XLOOKUP(MIS[[#This Row],[TRADING SYMBOL]],[1]Sheet1!$D:$D,[1]Sheet1!$C:$C)</f>
        <v>2.25</v>
      </c>
      <c r="AE6526">
        <f>MIS[[#This Row],[OrderAverageTradedPrice]]*MIS[[#This Row],[OrderQuantity]]</f>
        <v>352.5</v>
      </c>
      <c r="AF6526">
        <f>MIS[[#This Row],[LTP]]*MIS[[#This Row],[OrderQuantity]]</f>
        <v>337.5</v>
      </c>
      <c r="AG6526">
        <f>IF(MIS[[#This Row],[OrderSide]]="SELL",MIS[[#This Row],[VALUE]]-MIS[[#This Row],[LIVE_VALUE]],MIS[[#This Row],[LIVE_VALUE]]-MIS[[#This Row],[VALUE]])</f>
        <v>-15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NIFTY2552226300CE</v>
      </c>
      <c r="AJ6526" t="str">
        <f>IF(RIGHT(MIS[[#This Row],[Main/Hedge]],4)="MAIN","MAIN","HEDGE")</f>
        <v>HEDGE</v>
      </c>
      <c r="AK6526" t="str" cm="1">
        <f t="array" ref="AK6526">_xlfn._xlws.FILTER(Table4[Column1],ISNUMBER(SEARCH(Table4[Column1],MIS[[#This Row],[OrderUniqueIdentifier]])),"")</f>
        <v>LONGSHORT</v>
      </c>
      <c r="AL6526" t="str">
        <f>MIS[[#This Row],[Broker]]</f>
        <v>JM</v>
      </c>
      <c r="AM6526" t="str">
        <f>MIS[[#This Row],[ClientID]]</f>
        <v>12314417</v>
      </c>
    </row>
    <row r="6527" spans="1:39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>
        <f>_xlfn.XLOOKUP(MIS[[#This Row],[TRADING SYMBOL]],[1]Sheet1!$D:$D,[1]Sheet1!$C:$C)</f>
        <v>2.25</v>
      </c>
      <c r="AE6527">
        <f>MIS[[#This Row],[OrderAverageTradedPrice]]*MIS[[#This Row],[OrderQuantity]]</f>
        <v>352.5</v>
      </c>
      <c r="AF6527">
        <f>MIS[[#This Row],[LTP]]*MIS[[#This Row],[OrderQuantity]]</f>
        <v>337.5</v>
      </c>
      <c r="AG6527">
        <f>IF(MIS[[#This Row],[OrderSide]]="SELL",MIS[[#This Row],[VALUE]]-MIS[[#This Row],[LIVE_VALUE]],MIS[[#This Row],[LIVE_VALUE]]-MIS[[#This Row],[VALUE]])</f>
        <v>-15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NIFTY2552226300CE</v>
      </c>
      <c r="AJ6527" t="str">
        <f>IF(RIGHT(MIS[[#This Row],[Main/Hedge]],4)="MAIN","MAIN","HEDGE")</f>
        <v>HEDGE</v>
      </c>
      <c r="AK6527" t="str" cm="1">
        <f t="array" ref="AK6527">_xlfn._xlws.FILTER(Table4[Column1],ISNUMBER(SEARCH(Table4[Column1],MIS[[#This Row],[OrderUniqueIdentifier]])),"")</f>
        <v>LONGSHORT</v>
      </c>
      <c r="AL6527" t="str">
        <f>MIS[[#This Row],[Broker]]</f>
        <v>JM</v>
      </c>
      <c r="AM6527" t="str">
        <f>MIS[[#This Row],[ClientID]]</f>
        <v>12314523</v>
      </c>
    </row>
    <row r="6528" spans="1:39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>
        <f>_xlfn.XLOOKUP(MIS[[#This Row],[TRADING SYMBOL]],[1]Sheet1!$D:$D,[1]Sheet1!$C:$C)</f>
        <v>2.25</v>
      </c>
      <c r="AE6528">
        <f>MIS[[#This Row],[OrderAverageTradedPrice]]*MIS[[#This Row],[OrderQuantity]]</f>
        <v>352.5</v>
      </c>
      <c r="AF6528">
        <f>MIS[[#This Row],[LTP]]*MIS[[#This Row],[OrderQuantity]]</f>
        <v>337.5</v>
      </c>
      <c r="AG6528">
        <f>IF(MIS[[#This Row],[OrderSide]]="SELL",MIS[[#This Row],[VALUE]]-MIS[[#This Row],[LIVE_VALUE]],MIS[[#This Row],[LIVE_VALUE]]-MIS[[#This Row],[VALUE]])</f>
        <v>-15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NIFTY2552226300CE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  <c r="AL6528" t="str">
        <f>MIS[[#This Row],[Broker]]</f>
        <v>JM</v>
      </c>
      <c r="AM6528" t="str">
        <f>MIS[[#This Row],[ClientID]]</f>
        <v>12314576</v>
      </c>
    </row>
    <row r="6529" spans="1:39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>
        <f>_xlfn.XLOOKUP(MIS[[#This Row],[TRADING SYMBOL]],[1]Sheet1!$D:$D,[1]Sheet1!$C:$C)</f>
        <v>27.85</v>
      </c>
      <c r="AE6529">
        <f>MIS[[#This Row],[OrderAverageTradedPrice]]*MIS[[#This Row],[OrderQuantity]]</f>
        <v>20362.5</v>
      </c>
      <c r="AF6529">
        <f>MIS[[#This Row],[LTP]]*MIS[[#This Row],[OrderQuantity]]</f>
        <v>20887.5</v>
      </c>
      <c r="AG6529">
        <f>IF(MIS[[#This Row],[OrderSide]]="SELL",MIS[[#This Row],[VALUE]]-MIS[[#This Row],[LIVE_VALUE]],MIS[[#This Row],[LIVE_VALUE]]-MIS[[#This Row],[VALUE]])</f>
        <v>525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NIFTY2552225500CE</v>
      </c>
      <c r="AJ6529" t="str">
        <f>IF(RIGHT(MIS[[#This Row],[Main/Hedge]],4)="MAIN","MAIN","HEDGE")</f>
        <v>HEDGE</v>
      </c>
      <c r="AK6529" t="str" cm="1">
        <f t="array" ref="AK6529">_xlfn._xlws.FILTER(Table4[Column1],ISNUMBER(SEARCH(Table4[Column1],MIS[[#This Row],[OrderUniqueIdentifier]])),"")</f>
        <v>LONGSHORT</v>
      </c>
      <c r="AL6529" t="str">
        <f>MIS[[#This Row],[Broker]]</f>
        <v>JAINAM</v>
      </c>
      <c r="AM6529" t="str">
        <f>MIS[[#This Row],[ClientID]]</f>
        <v>DLL14013</v>
      </c>
    </row>
    <row r="6530" spans="1:39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>
        <f>_xlfn.XLOOKUP(MIS[[#This Row],[TRADING SYMBOL]],[1]Sheet1!$D:$D,[1]Sheet1!$C:$C)</f>
        <v>27.85</v>
      </c>
      <c r="AE6530">
        <f>MIS[[#This Row],[OrderAverageTradedPrice]]*MIS[[#This Row],[OrderQuantity]]</f>
        <v>10181.25</v>
      </c>
      <c r="AF6530">
        <f>MIS[[#This Row],[LTP]]*MIS[[#This Row],[OrderQuantity]]</f>
        <v>10443.75</v>
      </c>
      <c r="AG6530">
        <f>IF(MIS[[#This Row],[OrderSide]]="SELL",MIS[[#This Row],[VALUE]]-MIS[[#This Row],[LIVE_VALUE]],MIS[[#This Row],[LIVE_VALUE]]-MIS[[#This Row],[VALUE]])</f>
        <v>262.5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NIFTY2552225500CE</v>
      </c>
      <c r="AJ6530" t="str">
        <f>IF(RIGHT(MIS[[#This Row],[Main/Hedge]],4)="MAIN","MAIN","HEDGE")</f>
        <v>HEDGE</v>
      </c>
      <c r="AK6530" t="str" cm="1">
        <f t="array" ref="AK6530">_xlfn._xlws.FILTER(Table4[Column1],ISNUMBER(SEARCH(Table4[Column1],MIS[[#This Row],[OrderUniqueIdentifier]])),"")</f>
        <v>LONGSHORT</v>
      </c>
      <c r="AL6530" t="str">
        <f>MIS[[#This Row],[Broker]]</f>
        <v>JAINAM3001</v>
      </c>
      <c r="AM6530" t="str">
        <f>MIS[[#This Row],[ClientID]]</f>
        <v>DLL13461</v>
      </c>
    </row>
    <row r="6531" spans="1:39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>
        <f>_xlfn.XLOOKUP(MIS[[#This Row],[TRADING SYMBOL]],[1]Sheet1!$D:$D,[1]Sheet1!$C:$C)</f>
        <v>27.85</v>
      </c>
      <c r="AE6531">
        <f>MIS[[#This Row],[OrderAverageTradedPrice]]*MIS[[#This Row],[OrderQuantity]]</f>
        <v>46833.75</v>
      </c>
      <c r="AF6531">
        <f>MIS[[#This Row],[LTP]]*MIS[[#This Row],[OrderQuantity]]</f>
        <v>48041.25</v>
      </c>
      <c r="AG6531">
        <f>IF(MIS[[#This Row],[OrderSide]]="SELL",MIS[[#This Row],[VALUE]]-MIS[[#This Row],[LIVE_VALUE]],MIS[[#This Row],[LIVE_VALUE]]-MIS[[#This Row],[VALUE]])</f>
        <v>1207.5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NIFTY2552225500CE</v>
      </c>
      <c r="AJ6531" t="str">
        <f>IF(RIGHT(MIS[[#This Row],[Main/Hedge]],4)="MAIN","MAIN","HEDGE")</f>
        <v>HEDGE</v>
      </c>
      <c r="AK6531" t="str" cm="1">
        <f t="array" ref="AK6531">_xlfn._xlws.FILTER(Table4[Column1],ISNUMBER(SEARCH(Table4[Column1],MIS[[#This Row],[OrderUniqueIdentifier]])),"")</f>
        <v>LONGSHORT</v>
      </c>
      <c r="AL6531" t="str">
        <f>MIS[[#This Row],[Broker]]</f>
        <v>JAINAM3001</v>
      </c>
      <c r="AM6531" t="str">
        <f>MIS[[#This Row],[ClientID]]</f>
        <v>MITH675</v>
      </c>
    </row>
    <row r="6532" spans="1:39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>
        <f>_xlfn.XLOOKUP(MIS[[#This Row],[TRADING SYMBOL]],[1]Sheet1!$D:$D,[1]Sheet1!$C:$C)</f>
        <v>27.85</v>
      </c>
      <c r="AE6532">
        <f>MIS[[#This Row],[OrderAverageTradedPrice]]*MIS[[#This Row],[OrderQuantity]]</f>
        <v>10181.25</v>
      </c>
      <c r="AF6532">
        <f>MIS[[#This Row],[LTP]]*MIS[[#This Row],[OrderQuantity]]</f>
        <v>10443.75</v>
      </c>
      <c r="AG6532">
        <f>IF(MIS[[#This Row],[OrderSide]]="SELL",MIS[[#This Row],[VALUE]]-MIS[[#This Row],[LIVE_VALUE]],MIS[[#This Row],[LIVE_VALUE]]-MIS[[#This Row],[VALUE]])</f>
        <v>262.5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NIFTY2552225500CE</v>
      </c>
      <c r="AJ6532" t="str">
        <f>IF(RIGHT(MIS[[#This Row],[Main/Hedge]],4)="MAIN","MAIN","HEDGE")</f>
        <v>HEDGE</v>
      </c>
      <c r="AK6532" t="str" cm="1">
        <f t="array" ref="AK6532">_xlfn._xlws.FILTER(Table4[Column1],ISNUMBER(SEARCH(Table4[Column1],MIS[[#This Row],[OrderUniqueIdentifier]])),"")</f>
        <v>LONGSHORT</v>
      </c>
      <c r="AL6532" t="str">
        <f>MIS[[#This Row],[Broker]]</f>
        <v>MOTI</v>
      </c>
      <c r="AM6532" t="str">
        <f>MIS[[#This Row],[ClientID]]</f>
        <v>5708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318"/>
  <sheetViews>
    <sheetView workbookViewId="0">
      <selection activeCell="A3" sqref="A3:D330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0.52060185185185182</v>
      </c>
      <c r="F1">
        <f t="shared" ref="F1:F30" si="0">IFERROR(_xlfn.XLOOKUP($E1,$A:$A,$C:$C),"")</f>
        <v>25008.2</v>
      </c>
    </row>
    <row r="2" spans="1:6" x14ac:dyDescent="0.25">
      <c r="D2" s="5">
        <v>0</v>
      </c>
      <c r="E2" s="3">
        <f>IFERROR(LARGE(Table3[Column1],ROW()),"")</f>
        <v>0.5202430555555555</v>
      </c>
      <c r="F2">
        <f t="shared" si="0"/>
        <v>25005.3</v>
      </c>
    </row>
    <row r="3" spans="1:6" x14ac:dyDescent="0.25">
      <c r="A3" s="15">
        <v>0.38776620370370368</v>
      </c>
      <c r="B3" s="6">
        <v>-68295.25</v>
      </c>
      <c r="C3">
        <v>25032.400000000001</v>
      </c>
      <c r="D3" s="5">
        <v>-3.7451297588529005E-5</v>
      </c>
      <c r="E3" s="3">
        <f>IFERROR(LARGE(Table3[Column1],ROW()),"")</f>
        <v>0.5198842592592593</v>
      </c>
      <c r="F3">
        <f t="shared" si="0"/>
        <v>25010.6</v>
      </c>
    </row>
    <row r="4" spans="1:6" x14ac:dyDescent="0.25">
      <c r="A4" s="15">
        <v>0.3881134259259259</v>
      </c>
      <c r="B4" s="6">
        <v>-180800.25</v>
      </c>
      <c r="C4">
        <v>25042.6</v>
      </c>
      <c r="D4" s="5">
        <v>-9.9146045542410571E-5</v>
      </c>
      <c r="E4" s="3">
        <f>IFERROR(LARGE(Table3[Column1],ROW()),"")</f>
        <v>0.51953703703703702</v>
      </c>
      <c r="F4">
        <f t="shared" si="0"/>
        <v>25015</v>
      </c>
    </row>
    <row r="5" spans="1:6" x14ac:dyDescent="0.25">
      <c r="A5" s="15">
        <v>0.38846064814814812</v>
      </c>
      <c r="B5" s="6">
        <v>-213317.25</v>
      </c>
      <c r="C5">
        <v>25035.4</v>
      </c>
      <c r="D5" s="5">
        <v>-1.1697750298178105E-4</v>
      </c>
      <c r="E5" s="3">
        <f>IFERROR(LARGE(Table3[Column1],ROW()),"")</f>
        <v>0.5191782407407407</v>
      </c>
      <c r="F5">
        <f t="shared" si="0"/>
        <v>25014.3</v>
      </c>
    </row>
    <row r="6" spans="1:6" x14ac:dyDescent="0.25">
      <c r="A6" s="15">
        <v>0.38950231481481479</v>
      </c>
      <c r="B6" s="6">
        <v>-233660.5</v>
      </c>
      <c r="C6">
        <v>25030.3</v>
      </c>
      <c r="D6" s="5">
        <v>-1.2813319989580979E-4</v>
      </c>
      <c r="E6" s="3">
        <f>IFERROR(LARGE(Table3[Column1],ROW()),"")</f>
        <v>0.51883101851851854</v>
      </c>
      <c r="F6">
        <f t="shared" si="0"/>
        <v>0</v>
      </c>
    </row>
    <row r="7" spans="1:6" x14ac:dyDescent="0.25">
      <c r="A7" s="15">
        <v>0.39055555555555554</v>
      </c>
      <c r="B7" s="6">
        <v>-198461</v>
      </c>
      <c r="C7">
        <v>25035.200000000001</v>
      </c>
      <c r="D7" s="5">
        <v>-1.0883073084463283E-4</v>
      </c>
      <c r="E7" s="3">
        <f>IFERROR(LARGE(Table3[Column1],ROW()),"")</f>
        <v>0.51848379629629626</v>
      </c>
      <c r="F7">
        <f t="shared" si="0"/>
        <v>25013.65</v>
      </c>
    </row>
    <row r="8" spans="1:6" x14ac:dyDescent="0.25">
      <c r="A8" s="15">
        <v>0.39091435185185186</v>
      </c>
      <c r="B8" s="6">
        <v>-191548.25</v>
      </c>
      <c r="C8">
        <v>25041.95</v>
      </c>
      <c r="D8" s="5">
        <v>-1.0503996271061042E-4</v>
      </c>
      <c r="E8" s="3">
        <f>IFERROR(LARGE(Table3[Column1],ROW()),"")</f>
        <v>0.51778935185185182</v>
      </c>
      <c r="F8">
        <f t="shared" si="0"/>
        <v>25010.5</v>
      </c>
    </row>
    <row r="9" spans="1:6" x14ac:dyDescent="0.25">
      <c r="A9" s="15">
        <v>0.3916087962962963</v>
      </c>
      <c r="B9" s="6">
        <v>-174813.5</v>
      </c>
      <c r="C9">
        <v>25041.25</v>
      </c>
      <c r="D9" s="5">
        <v>-9.5863071165157074E-5</v>
      </c>
      <c r="E9" s="3">
        <f>IFERROR(LARGE(Table3[Column1],ROW()),"")</f>
        <v>0.51744212962962965</v>
      </c>
      <c r="F9">
        <f t="shared" si="0"/>
        <v>25008.7</v>
      </c>
    </row>
    <row r="10" spans="1:6" x14ac:dyDescent="0.25">
      <c r="A10" s="15">
        <v>0.39195601851851852</v>
      </c>
      <c r="B10" s="6">
        <v>-151518.5</v>
      </c>
      <c r="C10">
        <v>25041.45</v>
      </c>
      <c r="D10" s="5">
        <v>-8.3088713104753742E-5</v>
      </c>
      <c r="E10" s="3">
        <f>IFERROR(LARGE(Table3[Column1],ROW()),"")</f>
        <v>0.51708333333333334</v>
      </c>
      <c r="F10">
        <f t="shared" si="0"/>
        <v>25011</v>
      </c>
    </row>
    <row r="11" spans="1:6" x14ac:dyDescent="0.25">
      <c r="A11" s="15">
        <v>0.39230324074074074</v>
      </c>
      <c r="B11" s="6">
        <v>-116422.5</v>
      </c>
      <c r="C11">
        <v>25047.15</v>
      </c>
      <c r="D11" s="5">
        <v>-6.3843000699176833E-5</v>
      </c>
      <c r="E11" s="3">
        <f>IFERROR(LARGE(Table3[Column1],ROW()),"")</f>
        <v>0.51673611111111106</v>
      </c>
      <c r="F11">
        <f t="shared" si="0"/>
        <v>25009.1</v>
      </c>
    </row>
    <row r="12" spans="1:6" x14ac:dyDescent="0.25">
      <c r="A12" s="15">
        <v>0.39265046296296297</v>
      </c>
      <c r="B12" s="6">
        <v>-181566</v>
      </c>
      <c r="C12">
        <v>25031.05</v>
      </c>
      <c r="D12" s="5">
        <v>-9.9565962463842348E-5</v>
      </c>
      <c r="E12" s="3">
        <f>IFERROR(LARGE(Table3[Column1],ROW()),"")</f>
        <v>0.5163888888888889</v>
      </c>
      <c r="F12">
        <f t="shared" si="0"/>
        <v>25007.15</v>
      </c>
    </row>
    <row r="13" spans="1:6" x14ac:dyDescent="0.25">
      <c r="A13" s="15">
        <v>0.39299768518518519</v>
      </c>
      <c r="B13" s="6">
        <v>-511221</v>
      </c>
      <c r="C13">
        <v>25021.55</v>
      </c>
      <c r="D13" s="5">
        <v>-2.8033999150021944E-4</v>
      </c>
      <c r="E13" s="3">
        <f>IFERROR(LARGE(Table3[Column1],ROW()),"")</f>
        <v>0.51604166666666662</v>
      </c>
      <c r="F13">
        <f t="shared" si="0"/>
        <v>25003.15</v>
      </c>
    </row>
    <row r="14" spans="1:6" x14ac:dyDescent="0.25">
      <c r="A14" s="15">
        <v>0.39334490740740741</v>
      </c>
      <c r="B14" s="6">
        <v>-714394.75</v>
      </c>
      <c r="C14">
        <v>25018.45</v>
      </c>
      <c r="D14" s="5">
        <v>-3.9175506902650704E-4</v>
      </c>
      <c r="E14" s="3">
        <f>IFERROR(LARGE(Table3[Column1],ROW()),"")</f>
        <v>0.51533564814814814</v>
      </c>
      <c r="F14">
        <f t="shared" si="0"/>
        <v>25005.45</v>
      </c>
    </row>
    <row r="15" spans="1:6" x14ac:dyDescent="0.25">
      <c r="A15" s="15">
        <v>0.39369212962962963</v>
      </c>
      <c r="B15" s="6">
        <v>-705050.25</v>
      </c>
      <c r="C15">
        <v>25015.75</v>
      </c>
      <c r="D15" s="5">
        <v>-3.8663079390757868E-4</v>
      </c>
      <c r="E15" s="3">
        <f>IFERROR(LARGE(Table3[Column1],ROW()),"")</f>
        <v>0.51493055555555556</v>
      </c>
      <c r="F15">
        <f t="shared" si="0"/>
        <v>25005.35</v>
      </c>
    </row>
    <row r="16" spans="1:6" x14ac:dyDescent="0.25">
      <c r="A16" s="15">
        <v>0.39403935185185185</v>
      </c>
      <c r="B16" s="6">
        <v>-377991.5</v>
      </c>
      <c r="C16">
        <v>25025.65</v>
      </c>
      <c r="D16" s="5">
        <v>-2.0728047927834754E-4</v>
      </c>
      <c r="E16" s="3">
        <f>IFERROR(LARGE(Table3[Column1],ROW()),"")</f>
        <v>0.51457175925925924</v>
      </c>
      <c r="F16">
        <f t="shared" si="0"/>
        <v>25003.5</v>
      </c>
    </row>
    <row r="17" spans="1:6" x14ac:dyDescent="0.25">
      <c r="A17" s="15">
        <v>0.39438657407407407</v>
      </c>
      <c r="B17" s="6">
        <v>-640090.25</v>
      </c>
      <c r="C17">
        <v>25018.15</v>
      </c>
      <c r="D17" s="5">
        <v>-3.5100845865950814E-4</v>
      </c>
      <c r="E17" s="3">
        <f>IFERROR(LARGE(Table3[Column1],ROW()),"")</f>
        <v>0.51422453703703708</v>
      </c>
      <c r="F17">
        <f t="shared" si="0"/>
        <v>25004.15</v>
      </c>
    </row>
    <row r="18" spans="1:6" x14ac:dyDescent="0.25">
      <c r="A18" s="15">
        <v>0.39474537037037039</v>
      </c>
      <c r="B18" s="6">
        <v>-862595.25</v>
      </c>
      <c r="C18">
        <v>25010.25</v>
      </c>
      <c r="D18" s="5">
        <v>-4.7302427923173588E-4</v>
      </c>
      <c r="E18" s="3">
        <f>IFERROR(LARGE(Table3[Column1],ROW()),"")</f>
        <v>0.51353009259259264</v>
      </c>
      <c r="F18">
        <f t="shared" si="0"/>
        <v>24987.65</v>
      </c>
    </row>
    <row r="19" spans="1:6" x14ac:dyDescent="0.25">
      <c r="A19" s="15">
        <v>0.39578703703703705</v>
      </c>
      <c r="B19" s="6">
        <v>-714620</v>
      </c>
      <c r="C19">
        <v>25012.6</v>
      </c>
      <c r="D19" s="5">
        <v>-3.9187859013203869E-4</v>
      </c>
      <c r="E19" s="3">
        <f>IFERROR(LARGE(Table3[Column1],ROW()),"")</f>
        <v>0.51318287037037036</v>
      </c>
      <c r="F19">
        <f t="shared" si="0"/>
        <v>24983</v>
      </c>
    </row>
    <row r="20" spans="1:6" x14ac:dyDescent="0.25">
      <c r="A20" s="15">
        <v>0.39613425925925927</v>
      </c>
      <c r="B20" s="6">
        <v>-661176.75</v>
      </c>
      <c r="C20">
        <v>25027.7</v>
      </c>
      <c r="D20" s="5">
        <v>-3.6257173409376181E-4</v>
      </c>
      <c r="E20" s="3">
        <f>IFERROR(LARGE(Table3[Column1],ROW()),"")</f>
        <v>0.51283564814814819</v>
      </c>
      <c r="F20">
        <f t="shared" si="0"/>
        <v>24980.7</v>
      </c>
    </row>
    <row r="21" spans="1:6" x14ac:dyDescent="0.25">
      <c r="A21" s="15">
        <v>0.39648148148148149</v>
      </c>
      <c r="B21" s="6">
        <v>-321842.75</v>
      </c>
      <c r="C21">
        <v>25027.35</v>
      </c>
      <c r="D21" s="5">
        <v>-1.7648999904036402E-4</v>
      </c>
      <c r="E21" s="3">
        <f>IFERROR(LARGE(Table3[Column1],ROW()),"")</f>
        <v>0.51214120370370375</v>
      </c>
      <c r="F21">
        <f t="shared" si="0"/>
        <v>24972.3</v>
      </c>
    </row>
    <row r="22" spans="1:6" x14ac:dyDescent="0.25">
      <c r="A22" s="15">
        <v>0.39717592592592593</v>
      </c>
      <c r="B22" s="6">
        <v>-1081642</v>
      </c>
      <c r="C22">
        <v>25051.75</v>
      </c>
      <c r="D22" s="5">
        <v>-5.9314368753686172E-4</v>
      </c>
      <c r="E22" s="3">
        <f>IFERROR(LARGE(Table3[Column1],ROW()),"")</f>
        <v>0.51179398148148147</v>
      </c>
      <c r="F22">
        <f t="shared" si="0"/>
        <v>24976.05</v>
      </c>
    </row>
    <row r="23" spans="1:6" x14ac:dyDescent="0.25">
      <c r="A23" s="15">
        <v>0.39752314814814815</v>
      </c>
      <c r="B23" s="6">
        <v>-436769.5</v>
      </c>
      <c r="C23">
        <v>25032.7</v>
      </c>
      <c r="D23" s="5">
        <v>-2.3951277024527757E-4</v>
      </c>
      <c r="E23" s="3">
        <f>IFERROR(LARGE(Table3[Column1],ROW()),"")</f>
        <v>0.51109953703703703</v>
      </c>
      <c r="F23">
        <f t="shared" si="0"/>
        <v>24977.35</v>
      </c>
    </row>
    <row r="24" spans="1:6" x14ac:dyDescent="0.25">
      <c r="A24" s="15">
        <v>0.39787037037037037</v>
      </c>
      <c r="B24" s="6">
        <v>-813174.5</v>
      </c>
      <c r="C24">
        <v>25035.35</v>
      </c>
      <c r="D24" s="5">
        <v>-4.4592325514444521E-4</v>
      </c>
      <c r="E24" s="3">
        <f>IFERROR(LARGE(Table3[Column1],ROW()),"")</f>
        <v>0.51075231481481487</v>
      </c>
      <c r="F24">
        <f t="shared" si="0"/>
        <v>24974.85</v>
      </c>
    </row>
    <row r="25" spans="1:6" x14ac:dyDescent="0.25">
      <c r="A25" s="15">
        <v>0.3982175925925926</v>
      </c>
      <c r="B25" s="6">
        <v>-781501.5</v>
      </c>
      <c r="C25">
        <v>25026.85</v>
      </c>
      <c r="D25" s="5">
        <v>-4.2855462484407366E-4</v>
      </c>
      <c r="E25" s="3">
        <f>IFERROR(LARGE(Table3[Column1],ROW()),"")</f>
        <v>0.51040509259259259</v>
      </c>
      <c r="F25">
        <f t="shared" si="0"/>
        <v>24988.400000000001</v>
      </c>
    </row>
    <row r="26" spans="1:6" x14ac:dyDescent="0.25">
      <c r="A26" s="15">
        <v>0.39856481481481482</v>
      </c>
      <c r="B26" s="6">
        <v>-773146.75</v>
      </c>
      <c r="C26">
        <v>25030.05</v>
      </c>
      <c r="D26" s="5">
        <v>-4.2397310228536623E-4</v>
      </c>
      <c r="E26" s="3">
        <f>IFERROR(LARGE(Table3[Column1],ROW()),"")</f>
        <v>0.51005787037037043</v>
      </c>
      <c r="F26">
        <f t="shared" si="0"/>
        <v>24986.9</v>
      </c>
    </row>
    <row r="27" spans="1:6" x14ac:dyDescent="0.25">
      <c r="A27" s="15">
        <v>0.39891203703703704</v>
      </c>
      <c r="B27" s="6">
        <v>-902434.75</v>
      </c>
      <c r="C27">
        <v>25031.200000000001</v>
      </c>
      <c r="D27" s="5">
        <v>-4.9487120080064523E-4</v>
      </c>
      <c r="E27" s="3">
        <f>IFERROR(LARGE(Table3[Column1],ROW()),"")</f>
        <v>0.50971064814814815</v>
      </c>
      <c r="F27">
        <f t="shared" si="0"/>
        <v>24989.85</v>
      </c>
    </row>
    <row r="28" spans="1:6" x14ac:dyDescent="0.25">
      <c r="A28" s="15">
        <v>0.39960648148148148</v>
      </c>
      <c r="B28" s="6">
        <v>-653111.75</v>
      </c>
      <c r="C28">
        <v>25031.25</v>
      </c>
      <c r="D28" s="5">
        <v>-3.5814910272406611E-4</v>
      </c>
      <c r="E28" s="3">
        <f>IFERROR(LARGE(Table3[Column1],ROW()),"")</f>
        <v>0.50936342592592587</v>
      </c>
      <c r="F28">
        <f t="shared" si="0"/>
        <v>24986.25</v>
      </c>
    </row>
    <row r="29" spans="1:6" x14ac:dyDescent="0.25">
      <c r="A29" s="15">
        <v>0.3999537037037037</v>
      </c>
      <c r="B29" s="6">
        <v>-769426.5</v>
      </c>
      <c r="C29">
        <v>25021.599999999999</v>
      </c>
      <c r="D29" s="5">
        <v>-4.2193301619074567E-4</v>
      </c>
      <c r="E29" s="3">
        <f>IFERROR(LARGE(Table3[Column1],ROW()),"")</f>
        <v>0.50900462962962967</v>
      </c>
      <c r="F29">
        <f t="shared" si="0"/>
        <v>24987.599999999999</v>
      </c>
    </row>
    <row r="30" spans="1:6" x14ac:dyDescent="0.25">
      <c r="A30" s="15">
        <v>0.40031250000000002</v>
      </c>
      <c r="B30" s="6">
        <v>-905915</v>
      </c>
      <c r="C30">
        <v>25014.400000000001</v>
      </c>
      <c r="D30" s="5">
        <v>-4.9677967728228292E-4</v>
      </c>
      <c r="E30" s="3">
        <f>IFERROR(LARGE(Table3[Column1],ROW()),"")</f>
        <v>0.50864583333333335</v>
      </c>
      <c r="F30">
        <f t="shared" si="0"/>
        <v>0</v>
      </c>
    </row>
    <row r="31" spans="1:6" x14ac:dyDescent="0.25">
      <c r="A31" s="15">
        <v>0.40065972222222224</v>
      </c>
      <c r="B31" s="6">
        <v>-1022302.25</v>
      </c>
      <c r="C31">
        <v>25006.400000000001</v>
      </c>
      <c r="D31" s="5">
        <v>-5.6060334781955182E-4</v>
      </c>
    </row>
    <row r="32" spans="1:6" x14ac:dyDescent="0.25">
      <c r="A32" s="15">
        <v>0.40100694444444446</v>
      </c>
      <c r="B32" s="6">
        <v>-856532.75</v>
      </c>
      <c r="C32">
        <v>25011.200000000001</v>
      </c>
      <c r="D32" s="5">
        <v>-4.6969976557039833E-4</v>
      </c>
    </row>
    <row r="33" spans="1:6" x14ac:dyDescent="0.25">
      <c r="A33" s="15">
        <v>0.40135416666666668</v>
      </c>
      <c r="B33" s="6">
        <v>-765603.5</v>
      </c>
      <c r="C33">
        <v>25011.7</v>
      </c>
      <c r="D33" s="5">
        <v>-4.1983658473056435E-4</v>
      </c>
      <c r="F33">
        <f>AVERAGE(F1:F30)</f>
        <v>23330.866666666672</v>
      </c>
    </row>
    <row r="34" spans="1:6" x14ac:dyDescent="0.25">
      <c r="A34" s="15">
        <v>0.40204861111111112</v>
      </c>
      <c r="B34" s="6">
        <v>-1430118.5</v>
      </c>
      <c r="C34">
        <v>24989.5</v>
      </c>
      <c r="D34" s="5">
        <v>-7.8423892628492889E-4</v>
      </c>
    </row>
    <row r="35" spans="1:6" x14ac:dyDescent="0.25">
      <c r="A35" s="15">
        <v>0.40239583333333334</v>
      </c>
      <c r="B35" s="6">
        <v>-1119013</v>
      </c>
      <c r="C35">
        <v>24992.95</v>
      </c>
      <c r="D35" s="5">
        <v>-6.1363694939886712E-4</v>
      </c>
    </row>
    <row r="36" spans="1:6" x14ac:dyDescent="0.25">
      <c r="A36" s="15">
        <v>0.40274305555555556</v>
      </c>
      <c r="B36" s="6">
        <v>-812498</v>
      </c>
      <c r="C36">
        <v>24985.15</v>
      </c>
      <c r="D36" s="5">
        <v>-4.4555228054785387E-4</v>
      </c>
    </row>
    <row r="37" spans="1:6" x14ac:dyDescent="0.25">
      <c r="A37" s="15">
        <v>0.40309027777777778</v>
      </c>
      <c r="B37" s="6">
        <v>-1212258</v>
      </c>
      <c r="C37">
        <v>24981.200000000001</v>
      </c>
      <c r="D37" s="5">
        <v>-6.6477002591067114E-4</v>
      </c>
    </row>
    <row r="38" spans="1:6" x14ac:dyDescent="0.25">
      <c r="A38" s="15">
        <v>0.4034375</v>
      </c>
      <c r="B38" s="6">
        <v>-1168774</v>
      </c>
      <c r="C38">
        <v>24981.25</v>
      </c>
      <c r="D38" s="5">
        <v>-6.4092455753125203E-4</v>
      </c>
    </row>
    <row r="39" spans="1:6" x14ac:dyDescent="0.25">
      <c r="A39" s="15">
        <v>0.40378472222222223</v>
      </c>
      <c r="B39" s="6">
        <v>-1418021</v>
      </c>
      <c r="C39">
        <v>24986.55</v>
      </c>
      <c r="D39" s="5">
        <v>-7.7760497923038666E-4</v>
      </c>
    </row>
    <row r="40" spans="1:6" x14ac:dyDescent="0.25">
      <c r="A40" s="15">
        <v>0.40413194444444445</v>
      </c>
      <c r="B40" s="6">
        <v>-1659860.5</v>
      </c>
      <c r="C40">
        <v>24997.65</v>
      </c>
      <c r="D40" s="5">
        <v>-9.1022332506206346E-4</v>
      </c>
    </row>
    <row r="41" spans="1:6" x14ac:dyDescent="0.25">
      <c r="A41" s="15">
        <v>0.40447916666666667</v>
      </c>
      <c r="B41" s="6">
        <v>-1683973.5</v>
      </c>
      <c r="C41">
        <v>25001.200000000001</v>
      </c>
      <c r="D41" s="5">
        <v>-9.2344625255339234E-4</v>
      </c>
    </row>
    <row r="42" spans="1:6" x14ac:dyDescent="0.25">
      <c r="A42" s="15">
        <v>0.40482638888888889</v>
      </c>
      <c r="B42" s="6">
        <v>-1541715.75</v>
      </c>
      <c r="C42">
        <v>25002.45</v>
      </c>
      <c r="D42" s="5">
        <v>-8.4543588829637001E-4</v>
      </c>
    </row>
    <row r="43" spans="1:6" x14ac:dyDescent="0.25">
      <c r="A43" s="15">
        <v>0.40517361111111111</v>
      </c>
      <c r="B43" s="6">
        <v>-1505455.75</v>
      </c>
      <c r="C43">
        <v>25006.9</v>
      </c>
      <c r="D43" s="5">
        <v>-8.2555186926781398E-4</v>
      </c>
    </row>
    <row r="44" spans="1:6" x14ac:dyDescent="0.25">
      <c r="A44" s="15">
        <v>0.4095138888888889</v>
      </c>
      <c r="B44" s="6">
        <v>0</v>
      </c>
      <c r="C44">
        <v>25018.799999999999</v>
      </c>
      <c r="D44" s="5">
        <v>0</v>
      </c>
    </row>
    <row r="45" spans="1:6" x14ac:dyDescent="0.25">
      <c r="A45" s="15">
        <v>0.40989583333333335</v>
      </c>
      <c r="B45" s="6">
        <v>-1003719</v>
      </c>
      <c r="C45">
        <v>25016.3</v>
      </c>
      <c r="D45" s="5">
        <v>-5.5041278806742459E-4</v>
      </c>
    </row>
    <row r="46" spans="1:6" x14ac:dyDescent="0.25">
      <c r="A46" s="15">
        <v>0.41025462962962961</v>
      </c>
      <c r="B46" s="6">
        <v>-1543902.25</v>
      </c>
      <c r="C46">
        <v>25019.55</v>
      </c>
      <c r="D46" s="5">
        <v>-8.4663490670800704E-4</v>
      </c>
    </row>
    <row r="47" spans="1:6" x14ac:dyDescent="0.25">
      <c r="A47" s="15">
        <v>0.41064814814814815</v>
      </c>
      <c r="B47" s="6">
        <v>-1857374.5</v>
      </c>
      <c r="C47">
        <v>25027.15</v>
      </c>
      <c r="D47" s="5">
        <v>-1.0185347463087912E-3</v>
      </c>
    </row>
    <row r="48" spans="1:6" x14ac:dyDescent="0.25">
      <c r="A48" s="15">
        <v>0.41106481481481483</v>
      </c>
      <c r="B48" s="6">
        <v>-1687247.75</v>
      </c>
      <c r="C48">
        <v>25023.45</v>
      </c>
      <c r="D48" s="5">
        <v>-9.2524176411721702E-4</v>
      </c>
    </row>
    <row r="49" spans="1:4" x14ac:dyDescent="0.25">
      <c r="A49" s="15">
        <v>0.41146990740740741</v>
      </c>
      <c r="B49" s="6">
        <v>-429918.5</v>
      </c>
      <c r="C49">
        <v>25015.200000000001</v>
      </c>
      <c r="D49" s="5">
        <v>-2.3575586416794178E-4</v>
      </c>
    </row>
    <row r="50" spans="1:4" x14ac:dyDescent="0.25">
      <c r="A50" s="15">
        <v>0.41181712962962963</v>
      </c>
      <c r="B50" s="6">
        <v>-335281.5</v>
      </c>
      <c r="C50">
        <v>25010.799999999999</v>
      </c>
      <c r="D50" s="5">
        <v>-1.8385945190083585E-4</v>
      </c>
    </row>
    <row r="51" spans="1:4" x14ac:dyDescent="0.25">
      <c r="A51" s="15">
        <v>0.41217592592592595</v>
      </c>
      <c r="B51" s="6">
        <v>-310879.5</v>
      </c>
      <c r="C51">
        <v>25009.1</v>
      </c>
      <c r="D51" s="5">
        <v>-1.7047804450053697E-4</v>
      </c>
    </row>
    <row r="52" spans="1:4" x14ac:dyDescent="0.25">
      <c r="A52" s="15">
        <v>0.41256944444444443</v>
      </c>
      <c r="B52" s="6">
        <v>-490115.25</v>
      </c>
      <c r="C52">
        <v>25011.55</v>
      </c>
      <c r="D52" s="5">
        <v>-2.687661598782977E-4</v>
      </c>
    </row>
    <row r="53" spans="1:4" x14ac:dyDescent="0.25">
      <c r="A53" s="15">
        <v>0.41291666666666665</v>
      </c>
      <c r="B53" s="6">
        <v>-430702.25</v>
      </c>
      <c r="C53">
        <v>25010.400000000001</v>
      </c>
      <c r="D53" s="5">
        <v>-2.3618565181035404E-4</v>
      </c>
    </row>
    <row r="54" spans="1:4" x14ac:dyDescent="0.25">
      <c r="A54" s="15">
        <v>0.41327546296296297</v>
      </c>
      <c r="B54" s="6">
        <v>-497367.25</v>
      </c>
      <c r="C54">
        <v>25013.1</v>
      </c>
      <c r="D54" s="5">
        <v>-2.7274296368400859E-4</v>
      </c>
    </row>
    <row r="55" spans="1:4" x14ac:dyDescent="0.25">
      <c r="A55" s="15">
        <v>0.41362268518518519</v>
      </c>
      <c r="B55" s="6">
        <v>-143048</v>
      </c>
      <c r="C55">
        <v>25009.75</v>
      </c>
      <c r="D55" s="5">
        <v>-7.8443716326482974E-5</v>
      </c>
    </row>
    <row r="56" spans="1:4" x14ac:dyDescent="0.25">
      <c r="A56" s="15">
        <v>0.41401620370370368</v>
      </c>
      <c r="B56" s="6">
        <v>-55154.25</v>
      </c>
      <c r="C56">
        <v>25007.5</v>
      </c>
      <c r="D56" s="5">
        <v>-3.0245122904221708E-5</v>
      </c>
    </row>
    <row r="57" spans="1:4" x14ac:dyDescent="0.25">
      <c r="A57" s="15">
        <v>0.41508101851851853</v>
      </c>
      <c r="B57" s="6">
        <v>-374489.75</v>
      </c>
      <c r="C57">
        <v>25006.1</v>
      </c>
      <c r="D57" s="5">
        <v>-2.0536021276890574E-4</v>
      </c>
    </row>
    <row r="58" spans="1:4" x14ac:dyDescent="0.25">
      <c r="A58" s="15">
        <v>0.41545138888888888</v>
      </c>
      <c r="B58" s="6">
        <v>-285888.25</v>
      </c>
      <c r="C58">
        <v>25005.599999999999</v>
      </c>
      <c r="D58" s="5">
        <v>-1.5677350808168439E-4</v>
      </c>
    </row>
    <row r="59" spans="1:4" x14ac:dyDescent="0.25">
      <c r="A59" s="15">
        <v>0.4157986111111111</v>
      </c>
      <c r="B59" s="6">
        <v>-158122.25</v>
      </c>
      <c r="C59">
        <v>25005.3</v>
      </c>
      <c r="D59" s="5">
        <v>-8.6710033862088387E-5</v>
      </c>
    </row>
    <row r="60" spans="1:4" x14ac:dyDescent="0.25">
      <c r="A60" s="15">
        <v>0.41615740740740742</v>
      </c>
      <c r="B60" s="6">
        <v>-405702</v>
      </c>
      <c r="C60">
        <v>25011.15</v>
      </c>
      <c r="D60" s="5">
        <v>-2.2247618003101463E-4</v>
      </c>
    </row>
    <row r="61" spans="1:4" x14ac:dyDescent="0.25">
      <c r="A61" s="15">
        <v>0.41650462962962964</v>
      </c>
      <c r="B61" s="6">
        <v>-147866</v>
      </c>
      <c r="C61">
        <v>25010.35</v>
      </c>
      <c r="D61" s="5">
        <v>-8.1085779307161826E-5</v>
      </c>
    </row>
    <row r="62" spans="1:4" x14ac:dyDescent="0.25">
      <c r="A62" s="15">
        <v>0.41685185185185186</v>
      </c>
      <c r="B62" s="6">
        <v>-431780.5</v>
      </c>
      <c r="C62">
        <v>25015.45</v>
      </c>
      <c r="D62" s="5">
        <v>-2.3677693541535584E-4</v>
      </c>
    </row>
    <row r="63" spans="1:4" x14ac:dyDescent="0.25">
      <c r="A63" s="15">
        <v>0.41719907407407408</v>
      </c>
      <c r="B63" s="6">
        <v>-14360.25</v>
      </c>
      <c r="C63">
        <v>25006.9</v>
      </c>
      <c r="D63" s="5">
        <v>-7.8747789370117201E-6</v>
      </c>
    </row>
    <row r="64" spans="1:4" x14ac:dyDescent="0.25">
      <c r="A64" s="15">
        <v>0.4175462962962963</v>
      </c>
      <c r="B64" s="6">
        <v>304029.25</v>
      </c>
      <c r="C64">
        <v>25004.9</v>
      </c>
      <c r="D64" s="5">
        <v>1.6672154970315996E-4</v>
      </c>
    </row>
    <row r="65" spans="1:4" x14ac:dyDescent="0.25">
      <c r="A65" s="15">
        <v>0.41789351851851853</v>
      </c>
      <c r="B65" s="6">
        <v>246367.25</v>
      </c>
      <c r="C65">
        <v>25006.05</v>
      </c>
      <c r="D65" s="5">
        <v>1.3510124343662288E-4</v>
      </c>
    </row>
    <row r="66" spans="1:4" x14ac:dyDescent="0.25">
      <c r="A66" s="15">
        <v>0.4183101851851852</v>
      </c>
      <c r="B66" s="6">
        <v>327478.5</v>
      </c>
      <c r="C66">
        <v>25010.25</v>
      </c>
      <c r="D66" s="5">
        <v>1.795804943585762E-4</v>
      </c>
    </row>
    <row r="67" spans="1:4" x14ac:dyDescent="0.25">
      <c r="A67" s="15">
        <v>0.41870370370370369</v>
      </c>
      <c r="B67" s="6">
        <v>227900.75</v>
      </c>
      <c r="C67">
        <v>25018</v>
      </c>
      <c r="D67" s="5">
        <v>1.2497470627747037E-4</v>
      </c>
    </row>
    <row r="68" spans="1:4" x14ac:dyDescent="0.25">
      <c r="A68" s="15">
        <v>0.4190625</v>
      </c>
      <c r="B68" s="6">
        <v>-15344.5</v>
      </c>
      <c r="C68">
        <v>25026.75</v>
      </c>
      <c r="D68" s="5">
        <v>-8.4145154435993587E-6</v>
      </c>
    </row>
    <row r="69" spans="1:4" x14ac:dyDescent="0.25">
      <c r="A69" s="15">
        <v>0.41946759259259259</v>
      </c>
      <c r="B69" s="6">
        <v>-452356.5</v>
      </c>
      <c r="C69">
        <v>25032.65</v>
      </c>
      <c r="D69" s="5">
        <v>-2.4806026623531286E-4</v>
      </c>
    </row>
    <row r="70" spans="1:4" x14ac:dyDescent="0.25">
      <c r="A70" s="15">
        <v>0.41986111111111113</v>
      </c>
      <c r="B70" s="6">
        <v>-570208.75</v>
      </c>
      <c r="C70">
        <v>25030.799999999999</v>
      </c>
      <c r="D70" s="5">
        <v>-3.1268730378518128E-4</v>
      </c>
    </row>
    <row r="71" spans="1:4" x14ac:dyDescent="0.25">
      <c r="A71" s="15">
        <v>0.42026620370370371</v>
      </c>
      <c r="B71" s="6">
        <v>-848810.25</v>
      </c>
      <c r="C71">
        <v>25032.05</v>
      </c>
      <c r="D71" s="5">
        <v>-4.6546495208590899E-4</v>
      </c>
    </row>
    <row r="72" spans="1:4" x14ac:dyDescent="0.25">
      <c r="A72" s="15">
        <v>0.42062500000000003</v>
      </c>
      <c r="B72" s="6">
        <v>-707730.25</v>
      </c>
      <c r="C72">
        <v>25029.4</v>
      </c>
      <c r="D72" s="5">
        <v>-3.8810043458594953E-4</v>
      </c>
    </row>
    <row r="73" spans="1:4" x14ac:dyDescent="0.25">
      <c r="A73" s="15">
        <v>0.42097222222222225</v>
      </c>
      <c r="B73" s="6">
        <v>-1043447</v>
      </c>
      <c r="C73">
        <v>25029.55</v>
      </c>
      <c r="D73" s="5">
        <v>-5.7219856600363133E-4</v>
      </c>
    </row>
    <row r="74" spans="1:4" x14ac:dyDescent="0.25">
      <c r="A74" s="15">
        <v>0.42131944444444447</v>
      </c>
      <c r="B74" s="6">
        <v>-746510.5</v>
      </c>
      <c r="C74">
        <v>25028.65</v>
      </c>
      <c r="D74" s="5">
        <v>-4.0936649164420032E-4</v>
      </c>
    </row>
    <row r="75" spans="1:4" x14ac:dyDescent="0.25">
      <c r="A75" s="15">
        <v>0.42166666666666669</v>
      </c>
      <c r="B75" s="6">
        <v>-780360.25</v>
      </c>
      <c r="C75">
        <v>25030.65</v>
      </c>
      <c r="D75" s="5">
        <v>-4.279287937156808E-4</v>
      </c>
    </row>
    <row r="76" spans="1:4" x14ac:dyDescent="0.25">
      <c r="A76" s="15">
        <v>0.42201388888888891</v>
      </c>
      <c r="B76" s="6">
        <v>-719486</v>
      </c>
      <c r="C76">
        <v>25029.55</v>
      </c>
      <c r="D76" s="5">
        <v>-3.9454697503534138E-4</v>
      </c>
    </row>
    <row r="77" spans="1:4" x14ac:dyDescent="0.25">
      <c r="A77" s="15">
        <v>0.42236111111111113</v>
      </c>
      <c r="B77" s="6">
        <v>-786425.75</v>
      </c>
      <c r="C77">
        <v>25030.1</v>
      </c>
      <c r="D77" s="5">
        <v>-4.3125495249719516E-4</v>
      </c>
    </row>
    <row r="78" spans="1:4" x14ac:dyDescent="0.25">
      <c r="A78" s="15">
        <v>0.42270833333333335</v>
      </c>
      <c r="B78" s="6">
        <v>-832870.75</v>
      </c>
      <c r="C78">
        <v>25031.9</v>
      </c>
      <c r="D78" s="5">
        <v>-4.5672415447682281E-4</v>
      </c>
    </row>
    <row r="79" spans="1:4" x14ac:dyDescent="0.25">
      <c r="A79" s="15">
        <v>0.42306712962962961</v>
      </c>
      <c r="B79" s="6">
        <v>-839812.25</v>
      </c>
      <c r="C79">
        <v>25038.3</v>
      </c>
      <c r="D79" s="5">
        <v>-4.6053068834573416E-4</v>
      </c>
    </row>
    <row r="80" spans="1:4" x14ac:dyDescent="0.25">
      <c r="A80" s="15">
        <v>0.42351851851851852</v>
      </c>
      <c r="B80" s="6">
        <v>-988223.25</v>
      </c>
      <c r="C80">
        <v>25042.9</v>
      </c>
      <c r="D80" s="5">
        <v>-5.4191533114901806E-4</v>
      </c>
    </row>
    <row r="81" spans="1:4" x14ac:dyDescent="0.25">
      <c r="A81" s="15">
        <v>0.4239236111111111</v>
      </c>
      <c r="B81" s="6">
        <v>-2695050.75</v>
      </c>
      <c r="C81">
        <v>25045.4</v>
      </c>
      <c r="D81" s="5">
        <v>-1.4778941090989248E-3</v>
      </c>
    </row>
    <row r="82" spans="1:4" x14ac:dyDescent="0.25">
      <c r="A82" s="15">
        <v>0.42428240740740741</v>
      </c>
      <c r="B82" s="6">
        <v>-2638087</v>
      </c>
      <c r="C82">
        <v>25046.85</v>
      </c>
      <c r="D82" s="5">
        <v>-1.4466567045501655E-3</v>
      </c>
    </row>
    <row r="83" spans="1:4" x14ac:dyDescent="0.25">
      <c r="A83" s="15">
        <v>0.42462962962962963</v>
      </c>
      <c r="B83" s="6">
        <v>-2160797.25</v>
      </c>
      <c r="C83">
        <v>25039.15</v>
      </c>
      <c r="D83" s="5">
        <v>-1.1849237075525097E-3</v>
      </c>
    </row>
    <row r="84" spans="1:4" x14ac:dyDescent="0.25">
      <c r="A84" s="15">
        <v>0.42498842592592595</v>
      </c>
      <c r="B84" s="6">
        <v>-1699985.75</v>
      </c>
      <c r="C84">
        <v>25036.75</v>
      </c>
      <c r="D84" s="5">
        <v>-9.3222694432642703E-4</v>
      </c>
    </row>
    <row r="85" spans="1:4" x14ac:dyDescent="0.25">
      <c r="A85" s="15">
        <v>0.42542824074074076</v>
      </c>
      <c r="B85" s="6">
        <v>-2148735.5</v>
      </c>
      <c r="C85">
        <v>25037</v>
      </c>
      <c r="D85" s="5">
        <v>-1.1783093648465594E-3</v>
      </c>
    </row>
    <row r="86" spans="1:4" x14ac:dyDescent="0.25">
      <c r="A86" s="15">
        <v>0.42578703703703702</v>
      </c>
      <c r="B86" s="6">
        <v>-1907944.75</v>
      </c>
      <c r="C86">
        <v>25036.7</v>
      </c>
      <c r="D86" s="5">
        <v>-1.0462661256049588E-3</v>
      </c>
    </row>
    <row r="87" spans="1:4" x14ac:dyDescent="0.25">
      <c r="A87" s="15">
        <v>0.42618055555555556</v>
      </c>
      <c r="B87" s="6">
        <v>-2114791.25</v>
      </c>
      <c r="C87">
        <v>25039.25</v>
      </c>
      <c r="D87" s="5">
        <v>-1.1596952414899659E-3</v>
      </c>
    </row>
    <row r="88" spans="1:4" x14ac:dyDescent="0.25">
      <c r="A88" s="15">
        <v>0.42652777777777778</v>
      </c>
      <c r="B88" s="6">
        <v>-2181377.25</v>
      </c>
      <c r="C88">
        <v>25038.799999999999</v>
      </c>
      <c r="D88" s="5">
        <v>-1.1962092318660129E-3</v>
      </c>
    </row>
    <row r="89" spans="1:4" x14ac:dyDescent="0.25">
      <c r="A89" s="15">
        <v>0.42693287037037037</v>
      </c>
      <c r="B89" s="6">
        <v>-1877177.5</v>
      </c>
      <c r="C89">
        <v>25037.1</v>
      </c>
      <c r="D89" s="5">
        <v>-1.0293941845002611E-3</v>
      </c>
    </row>
    <row r="90" spans="1:4" x14ac:dyDescent="0.25">
      <c r="A90" s="15">
        <v>0.42739583333333331</v>
      </c>
      <c r="B90" s="6">
        <v>-2374817.5</v>
      </c>
      <c r="C90">
        <v>25047.15</v>
      </c>
      <c r="D90" s="5">
        <v>-1.3022867170256588E-3</v>
      </c>
    </row>
    <row r="91" spans="1:4" x14ac:dyDescent="0.25">
      <c r="A91" s="15">
        <v>0.42780092592592595</v>
      </c>
      <c r="B91" s="6">
        <v>-1901469.5</v>
      </c>
      <c r="C91">
        <v>25043.599999999999</v>
      </c>
      <c r="D91" s="5">
        <v>-1.0427152708279417E-3</v>
      </c>
    </row>
    <row r="92" spans="1:4" x14ac:dyDescent="0.25">
      <c r="A92" s="15">
        <v>0.42878472222222225</v>
      </c>
      <c r="B92" s="6">
        <v>-3442032.75</v>
      </c>
      <c r="C92">
        <v>25059.65</v>
      </c>
      <c r="D92" s="5">
        <v>-1.8875191587952556E-3</v>
      </c>
    </row>
    <row r="93" spans="1:4" x14ac:dyDescent="0.25">
      <c r="A93" s="15">
        <v>0.42913194444444447</v>
      </c>
      <c r="B93" s="6">
        <v>-3395745.25</v>
      </c>
      <c r="C93">
        <v>25059.75</v>
      </c>
      <c r="D93" s="5">
        <v>-1.8621363256241504E-3</v>
      </c>
    </row>
    <row r="94" spans="1:4" x14ac:dyDescent="0.25">
      <c r="A94" s="15">
        <v>0.42951388888888886</v>
      </c>
      <c r="B94" s="6">
        <v>-2710003.5</v>
      </c>
      <c r="C94">
        <v>25051.1</v>
      </c>
      <c r="D94" s="5">
        <v>-1.4860937992679539E-3</v>
      </c>
    </row>
    <row r="95" spans="1:4" x14ac:dyDescent="0.25">
      <c r="A95" s="15">
        <v>0.42995370370370373</v>
      </c>
      <c r="B95" s="6">
        <v>-2461564.25</v>
      </c>
      <c r="C95">
        <v>25048.35</v>
      </c>
      <c r="D95" s="5">
        <v>-1.3498563261725232E-3</v>
      </c>
    </row>
    <row r="96" spans="1:4" x14ac:dyDescent="0.25">
      <c r="A96" s="15">
        <v>0.43035879629629631</v>
      </c>
      <c r="B96" s="6">
        <v>-1670835</v>
      </c>
      <c r="C96">
        <v>25038.65</v>
      </c>
      <c r="D96" s="5">
        <v>-9.1624144880252166E-4</v>
      </c>
    </row>
    <row r="97" spans="1:4" x14ac:dyDescent="0.25">
      <c r="A97" s="15">
        <v>0.43071759259259257</v>
      </c>
      <c r="B97" s="6">
        <v>-1688076.25</v>
      </c>
      <c r="C97">
        <v>25041</v>
      </c>
      <c r="D97" s="5">
        <v>-9.256960914687133E-4</v>
      </c>
    </row>
    <row r="98" spans="1:4" x14ac:dyDescent="0.25">
      <c r="A98" s="15">
        <v>0.43106481481481479</v>
      </c>
      <c r="B98" s="6">
        <v>-1764767</v>
      </c>
      <c r="C98">
        <v>25041.05</v>
      </c>
      <c r="D98" s="5">
        <v>-9.6775125783148976E-4</v>
      </c>
    </row>
    <row r="99" spans="1:4" x14ac:dyDescent="0.25">
      <c r="A99" s="15">
        <v>0.4314236111111111</v>
      </c>
      <c r="B99" s="6">
        <v>-1736145.25</v>
      </c>
      <c r="C99">
        <v>25041.3</v>
      </c>
      <c r="D99" s="5">
        <v>-9.5205585182954304E-4</v>
      </c>
    </row>
    <row r="100" spans="1:4" x14ac:dyDescent="0.25">
      <c r="A100" s="15">
        <v>0.43253472222222222</v>
      </c>
      <c r="B100" s="6">
        <v>-2491140.5</v>
      </c>
      <c r="C100">
        <v>25053.75</v>
      </c>
      <c r="D100" s="5">
        <v>-1.3660751545727806E-3</v>
      </c>
    </row>
    <row r="101" spans="1:4" x14ac:dyDescent="0.25">
      <c r="A101" s="15">
        <v>0.43288194444444444</v>
      </c>
      <c r="B101" s="6">
        <v>-2441798.25</v>
      </c>
      <c r="C101">
        <v>25055.1</v>
      </c>
      <c r="D101" s="5">
        <v>-1.3390171777963936E-3</v>
      </c>
    </row>
    <row r="102" spans="1:4" x14ac:dyDescent="0.25">
      <c r="A102" s="15">
        <v>0.43322916666666667</v>
      </c>
      <c r="B102" s="6">
        <v>-2399999</v>
      </c>
      <c r="C102">
        <v>25053.7</v>
      </c>
      <c r="D102" s="5">
        <v>-1.3160955814814621E-3</v>
      </c>
    </row>
    <row r="103" spans="1:4" x14ac:dyDescent="0.25">
      <c r="A103" s="15">
        <v>0.43357638888888889</v>
      </c>
      <c r="B103" s="6">
        <v>-2409334.75</v>
      </c>
      <c r="C103">
        <v>25053.35</v>
      </c>
      <c r="D103" s="5">
        <v>-1.321215058333252E-3</v>
      </c>
    </row>
    <row r="104" spans="1:4" x14ac:dyDescent="0.25">
      <c r="A104" s="15">
        <v>0.43392361111111111</v>
      </c>
      <c r="B104" s="6">
        <v>-2663470.5</v>
      </c>
      <c r="C104">
        <v>25053.25</v>
      </c>
      <c r="D104" s="5">
        <v>-1.4605763404302303E-3</v>
      </c>
    </row>
    <row r="105" spans="1:4" x14ac:dyDescent="0.25">
      <c r="A105" s="15">
        <v>0.43428240740740742</v>
      </c>
      <c r="B105" s="6">
        <v>-3214106.25</v>
      </c>
      <c r="C105">
        <v>25057.200000000001</v>
      </c>
      <c r="D105" s="5">
        <v>-1.7625303319030246E-3</v>
      </c>
    </row>
    <row r="106" spans="1:4" x14ac:dyDescent="0.25">
      <c r="A106" s="15">
        <v>0.43462962962962964</v>
      </c>
      <c r="B106" s="6">
        <v>-2341750</v>
      </c>
      <c r="C106">
        <v>25044.2</v>
      </c>
      <c r="D106" s="5">
        <v>-1.2841533800364993E-3</v>
      </c>
    </row>
    <row r="107" spans="1:4" x14ac:dyDescent="0.25">
      <c r="A107" s="15">
        <v>0.43497685185185186</v>
      </c>
      <c r="B107" s="6">
        <v>-2103471.5</v>
      </c>
      <c r="C107">
        <v>25038.3</v>
      </c>
      <c r="D107" s="5">
        <v>-1.153487791837495E-3</v>
      </c>
    </row>
    <row r="108" spans="1:4" x14ac:dyDescent="0.25">
      <c r="A108" s="15">
        <v>0.43532407407407409</v>
      </c>
      <c r="B108" s="6">
        <v>-1221709.25</v>
      </c>
      <c r="C108">
        <v>25030.35</v>
      </c>
      <c r="D108" s="5">
        <v>-6.6995283988871188E-4</v>
      </c>
    </row>
    <row r="109" spans="1:4" x14ac:dyDescent="0.25">
      <c r="A109" s="15">
        <v>0.43568287037037035</v>
      </c>
      <c r="B109" s="6">
        <v>-957539</v>
      </c>
      <c r="C109">
        <v>25021.55</v>
      </c>
      <c r="D109" s="5">
        <v>-5.2508890503547121E-4</v>
      </c>
    </row>
    <row r="110" spans="1:4" x14ac:dyDescent="0.25">
      <c r="A110" s="15">
        <v>0.43604166666666666</v>
      </c>
      <c r="B110" s="6">
        <v>-1051766.25</v>
      </c>
      <c r="C110">
        <v>25016.65</v>
      </c>
      <c r="D110" s="5">
        <v>-5.7676062130708071E-4</v>
      </c>
    </row>
    <row r="111" spans="1:4" x14ac:dyDescent="0.25">
      <c r="A111" s="15">
        <v>0.43640046296296298</v>
      </c>
      <c r="B111" s="6">
        <v>-745047.25</v>
      </c>
      <c r="C111">
        <v>25018.55</v>
      </c>
      <c r="D111" s="5">
        <v>-4.0856408428502117E-4</v>
      </c>
    </row>
    <row r="112" spans="1:4" x14ac:dyDescent="0.25">
      <c r="A112" s="15">
        <v>0.43675925925925924</v>
      </c>
      <c r="B112" s="6">
        <v>-980638.25</v>
      </c>
      <c r="C112">
        <v>25020.3</v>
      </c>
      <c r="D112" s="5">
        <v>-5.3775591900528334E-4</v>
      </c>
    </row>
    <row r="113" spans="1:4" x14ac:dyDescent="0.25">
      <c r="A113" s="15">
        <v>0.43753472222222223</v>
      </c>
      <c r="B113" s="6">
        <v>-962978</v>
      </c>
      <c r="C113">
        <v>25025.599999999999</v>
      </c>
      <c r="D113" s="5">
        <v>-5.280715078897542E-4</v>
      </c>
    </row>
    <row r="114" spans="1:4" x14ac:dyDescent="0.25">
      <c r="A114" s="15">
        <v>0.43789351851851854</v>
      </c>
      <c r="B114" s="6">
        <v>-984275.25</v>
      </c>
      <c r="C114">
        <v>25019.25</v>
      </c>
      <c r="D114" s="5">
        <v>-5.3975035301540052E-4</v>
      </c>
    </row>
    <row r="115" spans="1:4" x14ac:dyDescent="0.25">
      <c r="A115" s="15">
        <v>0.4382523148148148</v>
      </c>
      <c r="B115" s="6">
        <v>-1085878</v>
      </c>
      <c r="C115">
        <v>25020.45</v>
      </c>
      <c r="D115" s="5">
        <v>-5.9546659720606976E-4</v>
      </c>
    </row>
    <row r="116" spans="1:4" x14ac:dyDescent="0.25">
      <c r="A116" s="15">
        <v>0.43861111111111112</v>
      </c>
      <c r="B116" s="6">
        <v>-1214753</v>
      </c>
      <c r="C116">
        <v>25023.1</v>
      </c>
      <c r="D116" s="5">
        <v>-6.6613821751233587E-4</v>
      </c>
    </row>
    <row r="117" spans="1:4" x14ac:dyDescent="0.25">
      <c r="A117" s="15">
        <v>0.43896990740740743</v>
      </c>
      <c r="B117" s="6">
        <v>-1068433</v>
      </c>
      <c r="C117">
        <v>25026.400000000001</v>
      </c>
      <c r="D117" s="5">
        <v>-5.8590022346218765E-4</v>
      </c>
    </row>
    <row r="118" spans="1:4" x14ac:dyDescent="0.25">
      <c r="A118" s="15">
        <v>0.43932870370370369</v>
      </c>
      <c r="B118" s="6">
        <v>-1040382.75</v>
      </c>
      <c r="C118">
        <v>25026.35</v>
      </c>
      <c r="D118" s="5">
        <v>-5.7051821285116204E-4</v>
      </c>
    </row>
    <row r="119" spans="1:4" x14ac:dyDescent="0.25">
      <c r="A119" s="15">
        <v>0.43967592592592591</v>
      </c>
      <c r="B119" s="6">
        <v>-1042435.25</v>
      </c>
      <c r="C119">
        <v>25026.5</v>
      </c>
      <c r="D119" s="5">
        <v>-5.7164374922888221E-4</v>
      </c>
    </row>
    <row r="120" spans="1:4" x14ac:dyDescent="0.25">
      <c r="A120" s="15">
        <v>0.44003472222222223</v>
      </c>
      <c r="B120" s="6">
        <v>-1483975.25</v>
      </c>
      <c r="C120">
        <v>25033.599999999999</v>
      </c>
      <c r="D120" s="5">
        <v>-8.1377253471892218E-4</v>
      </c>
    </row>
    <row r="121" spans="1:4" x14ac:dyDescent="0.25">
      <c r="A121" s="15">
        <v>0.44038194444444445</v>
      </c>
      <c r="B121" s="6">
        <v>-1411122</v>
      </c>
      <c r="C121">
        <v>25031</v>
      </c>
      <c r="D121" s="5">
        <v>-7.7382175123044434E-4</v>
      </c>
    </row>
    <row r="122" spans="1:4" x14ac:dyDescent="0.25">
      <c r="A122" s="15">
        <v>0.44072916666666667</v>
      </c>
      <c r="B122" s="6">
        <v>-1237314.75</v>
      </c>
      <c r="C122">
        <v>25029.4</v>
      </c>
      <c r="D122" s="5">
        <v>-6.7851048078639909E-4</v>
      </c>
    </row>
    <row r="123" spans="1:4" x14ac:dyDescent="0.25">
      <c r="A123" s="15">
        <v>0.44107638888888889</v>
      </c>
      <c r="B123" s="6">
        <v>-862080.75</v>
      </c>
      <c r="C123">
        <v>25022.95</v>
      </c>
      <c r="D123" s="5">
        <v>-4.7274214112392446E-4</v>
      </c>
    </row>
    <row r="124" spans="1:4" x14ac:dyDescent="0.25">
      <c r="A124" s="15">
        <v>0.44142361111111111</v>
      </c>
      <c r="B124" s="6">
        <v>-814107.5</v>
      </c>
      <c r="C124">
        <v>25020.35</v>
      </c>
      <c r="D124" s="5">
        <v>-4.4643488751494148E-4</v>
      </c>
    </row>
    <row r="125" spans="1:4" x14ac:dyDescent="0.25">
      <c r="A125" s="15">
        <v>0.44177083333333333</v>
      </c>
      <c r="B125" s="6">
        <v>-1182394.5</v>
      </c>
      <c r="C125">
        <v>25021.25</v>
      </c>
      <c r="D125" s="5">
        <v>-6.4839367725487483E-4</v>
      </c>
    </row>
    <row r="126" spans="1:4" x14ac:dyDescent="0.25">
      <c r="A126" s="15">
        <v>0.44211805555555556</v>
      </c>
      <c r="B126" s="6">
        <v>-1181038.5</v>
      </c>
      <c r="C126">
        <v>25022.75</v>
      </c>
      <c r="D126" s="5">
        <v>-6.4765008294150701E-4</v>
      </c>
    </row>
    <row r="127" spans="1:4" x14ac:dyDescent="0.25">
      <c r="A127" s="15">
        <v>0.44246527777777778</v>
      </c>
      <c r="B127" s="6">
        <v>-1311715.75</v>
      </c>
      <c r="C127">
        <v>25024.35</v>
      </c>
      <c r="D127" s="5">
        <v>-7.1931000918528602E-4</v>
      </c>
    </row>
    <row r="128" spans="1:4" x14ac:dyDescent="0.25">
      <c r="A128" s="15">
        <v>0.44317129629629631</v>
      </c>
      <c r="B128" s="6">
        <v>-1219558.25</v>
      </c>
      <c r="C128">
        <v>25022.7</v>
      </c>
      <c r="D128" s="5">
        <v>-6.6877328873232971E-4</v>
      </c>
    </row>
    <row r="129" spans="1:4" x14ac:dyDescent="0.25">
      <c r="A129" s="15">
        <v>0.44386574074074076</v>
      </c>
      <c r="B129" s="6">
        <v>-944793.5</v>
      </c>
      <c r="C129">
        <v>25019.45</v>
      </c>
      <c r="D129" s="5">
        <v>-5.1809961202585995E-4</v>
      </c>
    </row>
    <row r="130" spans="1:4" x14ac:dyDescent="0.25">
      <c r="A130" s="15">
        <v>0.44421296296296298</v>
      </c>
      <c r="B130" s="6">
        <v>-905904.75</v>
      </c>
      <c r="C130">
        <v>25015.05</v>
      </c>
      <c r="D130" s="5">
        <v>-4.9677405645507278E-4</v>
      </c>
    </row>
    <row r="131" spans="1:4" x14ac:dyDescent="0.25">
      <c r="A131" s="15">
        <v>0.4445601851851852</v>
      </c>
      <c r="B131" s="6">
        <v>-852938.25</v>
      </c>
      <c r="C131">
        <v>25011</v>
      </c>
      <c r="D131" s="5">
        <v>-4.6772863742925819E-4</v>
      </c>
    </row>
    <row r="132" spans="1:4" x14ac:dyDescent="0.25">
      <c r="A132" s="15">
        <v>0.44490740740740742</v>
      </c>
      <c r="B132" s="6">
        <v>-1117279</v>
      </c>
      <c r="C132">
        <v>25013.8</v>
      </c>
      <c r="D132" s="5">
        <v>-6.1268606994505797E-4</v>
      </c>
    </row>
    <row r="133" spans="1:4" x14ac:dyDescent="0.25">
      <c r="A133" s="15">
        <v>0.44526620370370368</v>
      </c>
      <c r="B133" s="6">
        <v>-1011601.25</v>
      </c>
      <c r="C133">
        <v>25017.3</v>
      </c>
      <c r="D133" s="5">
        <v>-5.5473520420057235E-4</v>
      </c>
    </row>
    <row r="134" spans="1:4" x14ac:dyDescent="0.25">
      <c r="A134" s="15">
        <v>0.4456134259259259</v>
      </c>
      <c r="B134" s="6">
        <v>-796303.25</v>
      </c>
      <c r="C134">
        <v>25011.7</v>
      </c>
      <c r="D134" s="5">
        <v>-4.3667151063162137E-4</v>
      </c>
    </row>
    <row r="135" spans="1:4" x14ac:dyDescent="0.25">
      <c r="A135" s="15">
        <v>0.44596064814814818</v>
      </c>
      <c r="B135" s="6">
        <v>-828565.75</v>
      </c>
      <c r="C135">
        <v>25013.25</v>
      </c>
      <c r="D135" s="5">
        <v>-4.5436340704388812E-4</v>
      </c>
    </row>
    <row r="136" spans="1:4" x14ac:dyDescent="0.25">
      <c r="A136" s="15">
        <v>0.4463078703703704</v>
      </c>
      <c r="B136" s="6">
        <v>-948949.25</v>
      </c>
      <c r="C136">
        <v>25013.55</v>
      </c>
      <c r="D136" s="5">
        <v>-5.2037851473071253E-4</v>
      </c>
    </row>
    <row r="137" spans="1:4" x14ac:dyDescent="0.25">
      <c r="A137" s="15">
        <v>0.44665509259259262</v>
      </c>
      <c r="B137" s="6">
        <v>-789853</v>
      </c>
      <c r="C137">
        <v>25007.55</v>
      </c>
      <c r="D137" s="5">
        <v>-4.3313436518928984E-4</v>
      </c>
    </row>
    <row r="138" spans="1:4" x14ac:dyDescent="0.25">
      <c r="A138" s="15">
        <v>0.44700231481481484</v>
      </c>
      <c r="B138" s="6">
        <v>-1092314.75</v>
      </c>
      <c r="C138">
        <v>25005.25</v>
      </c>
      <c r="D138" s="5">
        <v>-5.9899633960767192E-4</v>
      </c>
    </row>
    <row r="139" spans="1:4" x14ac:dyDescent="0.25">
      <c r="A139" s="15">
        <v>0.4480439814814815</v>
      </c>
      <c r="B139" s="6">
        <v>-1248912.5</v>
      </c>
      <c r="C139">
        <v>25001.5</v>
      </c>
      <c r="D139" s="5">
        <v>-6.8487037824057728E-4</v>
      </c>
    </row>
    <row r="140" spans="1:4" x14ac:dyDescent="0.25">
      <c r="A140" s="15">
        <v>0.44874999999999998</v>
      </c>
      <c r="B140" s="6">
        <v>-1334627.25</v>
      </c>
      <c r="C140">
        <v>25002.400000000001</v>
      </c>
      <c r="D140" s="5">
        <v>-7.3187406605160763E-4</v>
      </c>
    </row>
    <row r="141" spans="1:4" x14ac:dyDescent="0.25">
      <c r="A141" s="15">
        <v>0.4490972222222222</v>
      </c>
      <c r="B141" s="6">
        <v>-1293095.5</v>
      </c>
      <c r="C141">
        <v>25010.25</v>
      </c>
      <c r="D141" s="5">
        <v>-7.0909915961781629E-4</v>
      </c>
    </row>
    <row r="142" spans="1:4" x14ac:dyDescent="0.25">
      <c r="A142" s="15">
        <v>0.44944444444444442</v>
      </c>
      <c r="B142" s="6">
        <v>-1389055.25</v>
      </c>
      <c r="C142">
        <v>25010.05</v>
      </c>
      <c r="D142" s="5">
        <v>-7.6172093278316485E-4</v>
      </c>
    </row>
    <row r="143" spans="1:4" x14ac:dyDescent="0.25">
      <c r="A143" s="15">
        <v>0.44979166666666665</v>
      </c>
      <c r="B143" s="6">
        <v>-1230792.75</v>
      </c>
      <c r="C143">
        <v>25005.25</v>
      </c>
      <c r="D143" s="5">
        <v>-6.7493398955351981E-4</v>
      </c>
    </row>
    <row r="144" spans="1:4" x14ac:dyDescent="0.25">
      <c r="A144" s="15">
        <v>0.45013888888888887</v>
      </c>
      <c r="B144" s="6">
        <v>-1246445.25</v>
      </c>
      <c r="C144">
        <v>25007.65</v>
      </c>
      <c r="D144" s="5">
        <v>-6.8351740400041691E-4</v>
      </c>
    </row>
    <row r="145" spans="1:4" x14ac:dyDescent="0.25">
      <c r="A145" s="15">
        <v>0.45048611111111109</v>
      </c>
      <c r="B145" s="6">
        <v>-1228514.5</v>
      </c>
      <c r="C145">
        <v>25006.2</v>
      </c>
      <c r="D145" s="5">
        <v>-6.7368465788358596E-4</v>
      </c>
    </row>
    <row r="146" spans="1:4" x14ac:dyDescent="0.25">
      <c r="A146" s="15">
        <v>0.45083333333333331</v>
      </c>
      <c r="B146" s="6">
        <v>-1298248</v>
      </c>
      <c r="C146">
        <v>25007.35</v>
      </c>
      <c r="D146" s="5">
        <v>-7.1192465349659891E-4</v>
      </c>
    </row>
    <row r="147" spans="1:4" x14ac:dyDescent="0.25">
      <c r="A147" s="15">
        <v>0.45118055555555553</v>
      </c>
      <c r="B147" s="6">
        <v>-1230800</v>
      </c>
      <c r="C147">
        <v>25010.35</v>
      </c>
      <c r="D147" s="5">
        <v>-6.7493796526057819E-4</v>
      </c>
    </row>
    <row r="148" spans="1:4" x14ac:dyDescent="0.25">
      <c r="A148" s="15">
        <v>0.45152777777777775</v>
      </c>
      <c r="B148" s="6">
        <v>-1176900.5</v>
      </c>
      <c r="C148">
        <v>25014.2</v>
      </c>
      <c r="D148" s="5">
        <v>-6.4538091386428273E-4</v>
      </c>
    </row>
    <row r="149" spans="1:4" x14ac:dyDescent="0.25">
      <c r="A149" s="15">
        <v>0.45187500000000003</v>
      </c>
      <c r="B149" s="6">
        <v>-1122303.25</v>
      </c>
      <c r="C149">
        <v>25016.45</v>
      </c>
      <c r="D149" s="5">
        <v>-6.1544123493690098E-4</v>
      </c>
    </row>
    <row r="150" spans="1:4" x14ac:dyDescent="0.25">
      <c r="A150" s="15">
        <v>0.45222222222222225</v>
      </c>
      <c r="B150" s="6">
        <v>-1189244.25</v>
      </c>
      <c r="C150">
        <v>25012.6</v>
      </c>
      <c r="D150" s="5">
        <v>-6.5214989786548919E-4</v>
      </c>
    </row>
    <row r="151" spans="1:4" x14ac:dyDescent="0.25">
      <c r="A151" s="15">
        <v>0.45606481481481481</v>
      </c>
      <c r="B151" s="6">
        <v>-1401131.75</v>
      </c>
      <c r="C151">
        <v>25032.6</v>
      </c>
      <c r="D151" s="5">
        <v>-7.6834336399657637E-4</v>
      </c>
    </row>
    <row r="152" spans="1:4" x14ac:dyDescent="0.25">
      <c r="A152" s="15">
        <v>0.45642361111111113</v>
      </c>
      <c r="B152" s="6">
        <v>-1252042</v>
      </c>
      <c r="C152">
        <v>25035.35</v>
      </c>
      <c r="D152" s="5">
        <v>-6.8658651275656799E-4</v>
      </c>
    </row>
    <row r="153" spans="1:4" x14ac:dyDescent="0.25">
      <c r="A153" s="15">
        <v>0.45678240740740739</v>
      </c>
      <c r="B153" s="6">
        <v>-1556193.75</v>
      </c>
      <c r="C153">
        <v>25036.25</v>
      </c>
      <c r="D153" s="5">
        <v>-8.5337523819972196E-4</v>
      </c>
    </row>
    <row r="154" spans="1:4" x14ac:dyDescent="0.25">
      <c r="A154" s="15">
        <v>0.45712962962962961</v>
      </c>
      <c r="B154" s="6">
        <v>-1598845.75</v>
      </c>
      <c r="C154">
        <v>25037.85</v>
      </c>
      <c r="D154" s="5">
        <v>-8.7676445992079148E-4</v>
      </c>
    </row>
    <row r="155" spans="1:4" x14ac:dyDescent="0.25">
      <c r="A155" s="15">
        <v>0.45747685185185183</v>
      </c>
      <c r="B155" s="6">
        <v>-1525251</v>
      </c>
      <c r="C155">
        <v>25036.85</v>
      </c>
      <c r="D155" s="5">
        <v>-8.3640705756552836E-4</v>
      </c>
    </row>
    <row r="156" spans="1:4" x14ac:dyDescent="0.25">
      <c r="A156" s="15">
        <v>0.45783564814814814</v>
      </c>
      <c r="B156" s="6">
        <v>-1784231.75</v>
      </c>
      <c r="C156">
        <v>25035.25</v>
      </c>
      <c r="D156" s="5">
        <v>-9.7842520872465258E-4</v>
      </c>
    </row>
    <row r="157" spans="1:4" x14ac:dyDescent="0.25">
      <c r="A157" s="15">
        <v>0.45818287037037037</v>
      </c>
      <c r="B157" s="6">
        <v>-1722919.5</v>
      </c>
      <c r="C157">
        <v>25036.25</v>
      </c>
      <c r="D157" s="5">
        <v>-9.4480320250061439E-4</v>
      </c>
    </row>
    <row r="158" spans="1:4" x14ac:dyDescent="0.25">
      <c r="A158" s="15">
        <v>0.45853009259259259</v>
      </c>
      <c r="B158" s="6">
        <v>-1598587.25</v>
      </c>
      <c r="C158">
        <v>25035.95</v>
      </c>
      <c r="D158" s="5">
        <v>-8.7662270540013855E-4</v>
      </c>
    </row>
    <row r="159" spans="1:4" x14ac:dyDescent="0.25">
      <c r="A159" s="15">
        <v>0.45887731481481481</v>
      </c>
      <c r="B159" s="6">
        <v>-1213611.75</v>
      </c>
      <c r="C159">
        <v>25031.1</v>
      </c>
      <c r="D159" s="5">
        <v>-6.6551238638392078E-4</v>
      </c>
    </row>
    <row r="160" spans="1:4" x14ac:dyDescent="0.25">
      <c r="A160" s="15">
        <v>0.45923611111111112</v>
      </c>
      <c r="B160" s="6">
        <v>-1178095.75</v>
      </c>
      <c r="C160">
        <v>25026.15</v>
      </c>
      <c r="D160" s="5">
        <v>-6.46036357155619E-4</v>
      </c>
    </row>
    <row r="161" spans="1:4" x14ac:dyDescent="0.25">
      <c r="A161" s="15">
        <v>0.45958333333333334</v>
      </c>
      <c r="B161" s="6">
        <v>-1230620.75</v>
      </c>
      <c r="C161">
        <v>25028.45</v>
      </c>
      <c r="D161" s="5">
        <v>-6.7483966933087945E-4</v>
      </c>
    </row>
    <row r="162" spans="1:4" x14ac:dyDescent="0.25">
      <c r="A162" s="15">
        <v>0.4599421296296296</v>
      </c>
      <c r="B162" s="6">
        <v>-1192571.75</v>
      </c>
      <c r="C162">
        <v>25031.35</v>
      </c>
      <c r="D162" s="5">
        <v>-6.5397461031219389E-4</v>
      </c>
    </row>
    <row r="163" spans="1:4" x14ac:dyDescent="0.25">
      <c r="A163" s="15">
        <v>0.46028935185185182</v>
      </c>
      <c r="B163" s="6">
        <v>-1744958.25</v>
      </c>
      <c r="C163">
        <v>25038.25</v>
      </c>
      <c r="D163" s="5">
        <v>-9.5688866649304666E-4</v>
      </c>
    </row>
    <row r="164" spans="1:4" x14ac:dyDescent="0.25">
      <c r="A164" s="15">
        <v>0.46064814814814814</v>
      </c>
      <c r="B164" s="6">
        <v>-1579886.25</v>
      </c>
      <c r="C164">
        <v>25036.9</v>
      </c>
      <c r="D164" s="5">
        <v>-8.6636757468163219E-4</v>
      </c>
    </row>
    <row r="165" spans="1:4" x14ac:dyDescent="0.25">
      <c r="A165" s="15">
        <v>0.46099537037037036</v>
      </c>
      <c r="B165" s="6">
        <v>-1725759.5</v>
      </c>
      <c r="C165">
        <v>25036.95</v>
      </c>
      <c r="D165" s="5">
        <v>-9.4636058292094289E-4</v>
      </c>
    </row>
    <row r="166" spans="1:4" x14ac:dyDescent="0.25">
      <c r="A166" s="15">
        <v>0.46135416666666668</v>
      </c>
      <c r="B166" s="6">
        <v>-1543856</v>
      </c>
      <c r="C166">
        <v>25036</v>
      </c>
      <c r="D166" s="5">
        <v>-8.4660954443884016E-4</v>
      </c>
    </row>
    <row r="167" spans="1:4" x14ac:dyDescent="0.25">
      <c r="A167" s="15">
        <v>0.46171296296296294</v>
      </c>
      <c r="B167" s="6">
        <v>-1670741.5</v>
      </c>
      <c r="C167">
        <v>25040.6</v>
      </c>
      <c r="D167" s="5">
        <v>-9.1619017589079606E-4</v>
      </c>
    </row>
    <row r="168" spans="1:4" x14ac:dyDescent="0.25">
      <c r="A168" s="15">
        <v>0.46206018518518521</v>
      </c>
      <c r="B168" s="6">
        <v>-1897308.75</v>
      </c>
      <c r="C168">
        <v>25042.85</v>
      </c>
      <c r="D168" s="5">
        <v>-1.0404336262561508E-3</v>
      </c>
    </row>
    <row r="169" spans="1:4" x14ac:dyDescent="0.25">
      <c r="A169" s="15">
        <v>0.46241898148148147</v>
      </c>
      <c r="B169" s="6">
        <v>-1783010.25</v>
      </c>
      <c r="C169">
        <v>25044.799999999999</v>
      </c>
      <c r="D169" s="5">
        <v>-9.7775537063189526E-4</v>
      </c>
    </row>
    <row r="170" spans="1:4" x14ac:dyDescent="0.25">
      <c r="A170" s="15">
        <v>0.46276620370370369</v>
      </c>
      <c r="B170" s="6">
        <v>-1524851.75</v>
      </c>
      <c r="C170">
        <v>25040.3</v>
      </c>
      <c r="D170" s="5">
        <v>-8.3618811949059295E-4</v>
      </c>
    </row>
    <row r="171" spans="1:4" x14ac:dyDescent="0.25">
      <c r="A171" s="15">
        <v>0.46312500000000001</v>
      </c>
      <c r="B171" s="6">
        <v>-1596733.5</v>
      </c>
      <c r="C171">
        <v>25041.5</v>
      </c>
      <c r="D171" s="5">
        <v>-8.7560615823317322E-4</v>
      </c>
    </row>
    <row r="172" spans="1:4" x14ac:dyDescent="0.25">
      <c r="A172" s="15">
        <v>0.46348379629629627</v>
      </c>
      <c r="B172" s="6">
        <v>-1850186.75</v>
      </c>
      <c r="C172">
        <v>25043.8</v>
      </c>
      <c r="D172" s="5">
        <v>-1.0145931754932255E-3</v>
      </c>
    </row>
    <row r="173" spans="1:4" x14ac:dyDescent="0.25">
      <c r="A173" s="15">
        <v>0.46384259259259258</v>
      </c>
      <c r="B173" s="6">
        <v>-1899088.75</v>
      </c>
      <c r="C173">
        <v>25042.45</v>
      </c>
      <c r="D173" s="5">
        <v>-1.0414097308857925E-3</v>
      </c>
    </row>
    <row r="174" spans="1:4" x14ac:dyDescent="0.25">
      <c r="A174" s="15">
        <v>0.46418981481481481</v>
      </c>
      <c r="B174" s="6">
        <v>-1630180.5</v>
      </c>
      <c r="C174">
        <v>25037.45</v>
      </c>
      <c r="D174" s="5">
        <v>-8.93947602922862E-4</v>
      </c>
    </row>
    <row r="175" spans="1:4" x14ac:dyDescent="0.25">
      <c r="A175" s="15">
        <v>0.46454861111111112</v>
      </c>
      <c r="B175" s="6">
        <v>-1847649.75</v>
      </c>
      <c r="C175">
        <v>25036.2</v>
      </c>
      <c r="D175" s="5">
        <v>-1.0132019522092915E-3</v>
      </c>
    </row>
    <row r="176" spans="1:4" x14ac:dyDescent="0.25">
      <c r="A176" s="15">
        <v>0.46490740740740738</v>
      </c>
      <c r="B176" s="6">
        <v>-1894663.5</v>
      </c>
      <c r="C176">
        <v>25037.4</v>
      </c>
      <c r="D176" s="5">
        <v>-1.038983041553026E-3</v>
      </c>
    </row>
    <row r="177" spans="1:4" x14ac:dyDescent="0.25">
      <c r="A177" s="15">
        <v>0.46525462962962966</v>
      </c>
      <c r="B177" s="6">
        <v>-2018703</v>
      </c>
      <c r="C177">
        <v>25040.2</v>
      </c>
      <c r="D177" s="5">
        <v>-1.1070030023443284E-3</v>
      </c>
    </row>
    <row r="178" spans="1:4" x14ac:dyDescent="0.25">
      <c r="A178" s="15">
        <v>0.46561342592592592</v>
      </c>
      <c r="B178" s="6">
        <v>-1843914</v>
      </c>
      <c r="C178">
        <v>25039.35</v>
      </c>
      <c r="D178" s="5">
        <v>-1.0111533663271649E-3</v>
      </c>
    </row>
    <row r="179" spans="1:4" x14ac:dyDescent="0.25">
      <c r="A179" s="15">
        <v>0.46597222222222223</v>
      </c>
      <c r="B179" s="6">
        <v>-1905349.75</v>
      </c>
      <c r="C179">
        <v>25040.799999999999</v>
      </c>
      <c r="D179" s="5">
        <v>-1.0448430966645509E-3</v>
      </c>
    </row>
    <row r="180" spans="1:4" x14ac:dyDescent="0.25">
      <c r="A180" s="15">
        <v>0.46631944444444445</v>
      </c>
      <c r="B180" s="6">
        <v>-1611967.75</v>
      </c>
      <c r="C180">
        <v>25035.05</v>
      </c>
      <c r="D180" s="5">
        <v>-8.8396021551077333E-4</v>
      </c>
    </row>
    <row r="181" spans="1:4" x14ac:dyDescent="0.25">
      <c r="A181" s="15">
        <v>0.46666666666666667</v>
      </c>
      <c r="B181" s="6">
        <v>-1674304.5</v>
      </c>
      <c r="C181">
        <v>25034.85</v>
      </c>
      <c r="D181" s="5">
        <v>-9.1814403027024353E-4</v>
      </c>
    </row>
    <row r="182" spans="1:4" x14ac:dyDescent="0.25">
      <c r="A182" s="15">
        <v>0.4670138888888889</v>
      </c>
      <c r="B182" s="6">
        <v>-1321544.5</v>
      </c>
      <c r="C182">
        <v>25033.1</v>
      </c>
      <c r="D182" s="5">
        <v>-7.2469983411708235E-4</v>
      </c>
    </row>
    <row r="183" spans="1:4" x14ac:dyDescent="0.25">
      <c r="A183" s="15">
        <v>0.46737268518518521</v>
      </c>
      <c r="B183" s="6">
        <v>-1214346.5</v>
      </c>
      <c r="C183">
        <v>25030.5</v>
      </c>
      <c r="D183" s="5">
        <v>-6.6591530373034231E-4</v>
      </c>
    </row>
    <row r="184" spans="1:4" x14ac:dyDescent="0.25">
      <c r="A184" s="15">
        <v>0.46773148148148147</v>
      </c>
      <c r="B184" s="6">
        <v>-1085155</v>
      </c>
      <c r="C184">
        <v>25028.25</v>
      </c>
      <c r="D184" s="5">
        <v>-5.950701232469509E-4</v>
      </c>
    </row>
    <row r="185" spans="1:4" x14ac:dyDescent="0.25">
      <c r="A185" s="15">
        <v>0.46809027777777779</v>
      </c>
      <c r="B185" s="6">
        <v>-999343.5</v>
      </c>
      <c r="C185">
        <v>25026.95</v>
      </c>
      <c r="D185" s="5">
        <v>-5.4801338031068559E-4</v>
      </c>
    </row>
    <row r="186" spans="1:4" x14ac:dyDescent="0.25">
      <c r="A186" s="15">
        <v>0.4684490740740741</v>
      </c>
      <c r="B186" s="6">
        <v>-884139.75</v>
      </c>
      <c r="C186">
        <v>25025.35</v>
      </c>
      <c r="D186" s="5">
        <v>-4.8483870967745154E-4</v>
      </c>
    </row>
    <row r="187" spans="1:4" x14ac:dyDescent="0.25">
      <c r="A187" s="15">
        <v>0.46879629629629632</v>
      </c>
      <c r="B187" s="6">
        <v>-926226.75</v>
      </c>
      <c r="C187">
        <v>25027.1</v>
      </c>
      <c r="D187" s="5">
        <v>-5.0791810043461787E-4</v>
      </c>
    </row>
    <row r="188" spans="1:4" x14ac:dyDescent="0.25">
      <c r="A188" s="15">
        <v>0.46917824074074072</v>
      </c>
      <c r="B188" s="6">
        <v>-1046631</v>
      </c>
      <c r="C188">
        <v>25026.2</v>
      </c>
      <c r="D188" s="5">
        <v>-5.7394458686923144E-4</v>
      </c>
    </row>
    <row r="189" spans="1:4" x14ac:dyDescent="0.25">
      <c r="A189" s="15">
        <v>0.46993055555555557</v>
      </c>
      <c r="B189" s="6">
        <v>-1164492.25</v>
      </c>
      <c r="C189">
        <v>25027.65</v>
      </c>
      <c r="D189" s="5">
        <v>-6.3857655977958615E-4</v>
      </c>
    </row>
    <row r="190" spans="1:4" x14ac:dyDescent="0.25">
      <c r="A190" s="15">
        <v>0.47100694444444446</v>
      </c>
      <c r="B190" s="6">
        <v>-1240207.25</v>
      </c>
      <c r="C190">
        <v>25040.3</v>
      </c>
      <c r="D190" s="5">
        <v>-6.8009665080956882E-4</v>
      </c>
    </row>
    <row r="191" spans="1:4" x14ac:dyDescent="0.25">
      <c r="A191" s="15">
        <v>0.47135416666666669</v>
      </c>
      <c r="B191" s="6">
        <v>-1360318.5</v>
      </c>
      <c r="C191">
        <v>25042</v>
      </c>
      <c r="D191" s="5">
        <v>-7.4596246384166156E-4</v>
      </c>
    </row>
    <row r="192" spans="1:4" x14ac:dyDescent="0.25">
      <c r="A192" s="15">
        <v>0.47170138888888891</v>
      </c>
      <c r="B192" s="6">
        <v>-1161073.5</v>
      </c>
      <c r="C192">
        <v>25037.85</v>
      </c>
      <c r="D192" s="5">
        <v>-6.3670180826127685E-4</v>
      </c>
    </row>
    <row r="193" spans="1:4" x14ac:dyDescent="0.25">
      <c r="A193" s="15">
        <v>0.47206018518518517</v>
      </c>
      <c r="B193" s="6">
        <v>-1366234.5</v>
      </c>
      <c r="C193">
        <v>25039</v>
      </c>
      <c r="D193" s="5">
        <v>-7.4920664080175344E-4</v>
      </c>
    </row>
    <row r="194" spans="1:4" x14ac:dyDescent="0.25">
      <c r="A194" s="15">
        <v>0.47268518518518521</v>
      </c>
      <c r="B194" s="6">
        <v>-1253041</v>
      </c>
      <c r="C194">
        <v>25038.95</v>
      </c>
      <c r="D194" s="5">
        <v>-6.8713433777062001E-4</v>
      </c>
    </row>
    <row r="195" spans="1:4" x14ac:dyDescent="0.25">
      <c r="A195" s="15">
        <v>0.47327546296296297</v>
      </c>
      <c r="B195" s="6">
        <v>-1084118.25</v>
      </c>
      <c r="C195">
        <v>25034.9</v>
      </c>
      <c r="D195" s="5">
        <v>-5.945015971375228E-4</v>
      </c>
    </row>
    <row r="196" spans="1:4" x14ac:dyDescent="0.25">
      <c r="A196" s="15">
        <v>0.47381944444444446</v>
      </c>
      <c r="B196" s="6">
        <v>-982675</v>
      </c>
      <c r="C196">
        <v>25024.799999999999</v>
      </c>
      <c r="D196" s="5">
        <v>-5.3887281850214987E-4</v>
      </c>
    </row>
    <row r="197" spans="1:4" x14ac:dyDescent="0.25">
      <c r="A197" s="15">
        <v>0.47418981481481481</v>
      </c>
      <c r="B197" s="6">
        <v>-1234278</v>
      </c>
      <c r="C197">
        <v>25026.95</v>
      </c>
      <c r="D197" s="5">
        <v>-6.7684520790209281E-4</v>
      </c>
    </row>
    <row r="198" spans="1:4" x14ac:dyDescent="0.25">
      <c r="A198" s="15">
        <v>0.47453703703703703</v>
      </c>
      <c r="B198" s="6">
        <v>-1246561.75</v>
      </c>
      <c r="C198">
        <v>25029.65</v>
      </c>
      <c r="D198" s="5">
        <v>-6.8358128950005289E-4</v>
      </c>
    </row>
    <row r="199" spans="1:4" x14ac:dyDescent="0.25">
      <c r="A199" s="15">
        <v>0.47489583333333335</v>
      </c>
      <c r="B199" s="6">
        <v>-1198735</v>
      </c>
      <c r="C199">
        <v>25028.85</v>
      </c>
      <c r="D199" s="5">
        <v>-6.5735437259233044E-4</v>
      </c>
    </row>
    <row r="200" spans="1:4" x14ac:dyDescent="0.25">
      <c r="A200" s="15">
        <v>0.47524305555555557</v>
      </c>
      <c r="B200" s="6">
        <v>-1025260.25</v>
      </c>
      <c r="C200">
        <v>25026.95</v>
      </c>
      <c r="D200" s="5">
        <v>-5.6222543629960828E-4</v>
      </c>
    </row>
    <row r="201" spans="1:4" x14ac:dyDescent="0.25">
      <c r="A201" s="15">
        <v>0.47559027777777779</v>
      </c>
      <c r="B201" s="6">
        <v>-932815.25</v>
      </c>
      <c r="C201">
        <v>25026.1</v>
      </c>
      <c r="D201" s="5">
        <v>-5.1153105849776291E-4</v>
      </c>
    </row>
    <row r="202" spans="1:4" x14ac:dyDescent="0.25">
      <c r="A202" s="15">
        <v>0.47594907407407405</v>
      </c>
      <c r="B202" s="6">
        <v>-1041394.25</v>
      </c>
      <c r="C202">
        <v>25024.7</v>
      </c>
      <c r="D202" s="5">
        <v>-5.7107289253255779E-4</v>
      </c>
    </row>
    <row r="203" spans="1:4" x14ac:dyDescent="0.25">
      <c r="A203" s="15">
        <v>0.47769675925925925</v>
      </c>
      <c r="B203" s="6">
        <v>-1065647</v>
      </c>
      <c r="C203">
        <v>25026.15</v>
      </c>
      <c r="D203" s="5">
        <v>-5.8437245520478087E-4</v>
      </c>
    </row>
    <row r="204" spans="1:4" x14ac:dyDescent="0.25">
      <c r="A204" s="15">
        <v>0.47805555555555557</v>
      </c>
      <c r="B204" s="6">
        <v>-998967.75</v>
      </c>
      <c r="C204">
        <v>25024.55</v>
      </c>
      <c r="D204" s="5">
        <v>-5.4780732901035518E-4</v>
      </c>
    </row>
    <row r="205" spans="1:4" x14ac:dyDescent="0.25">
      <c r="A205" s="15">
        <v>0.47840277777777779</v>
      </c>
      <c r="B205" s="6">
        <v>-812116.75</v>
      </c>
      <c r="C205">
        <v>25023.15</v>
      </c>
      <c r="D205" s="5">
        <v>-4.4534321319389533E-4</v>
      </c>
    </row>
    <row r="206" spans="1:4" x14ac:dyDescent="0.25">
      <c r="A206" s="15">
        <v>0.47875000000000001</v>
      </c>
      <c r="B206" s="6">
        <v>-913225.5</v>
      </c>
      <c r="C206">
        <v>25025.75</v>
      </c>
      <c r="D206" s="5">
        <v>-5.0078856093116995E-4</v>
      </c>
    </row>
    <row r="207" spans="1:4" x14ac:dyDescent="0.25">
      <c r="A207" s="15">
        <v>0.47909722222222223</v>
      </c>
      <c r="B207" s="6">
        <v>-876038</v>
      </c>
      <c r="C207">
        <v>25025.3</v>
      </c>
      <c r="D207" s="5">
        <v>-4.8039592558576271E-4</v>
      </c>
    </row>
    <row r="208" spans="1:4" x14ac:dyDescent="0.25">
      <c r="A208" s="15">
        <v>0.47945601851851855</v>
      </c>
      <c r="B208" s="6">
        <v>-810201</v>
      </c>
      <c r="C208">
        <v>25028.15</v>
      </c>
      <c r="D208" s="5">
        <v>-4.442926668769084E-4</v>
      </c>
    </row>
    <row r="209" spans="1:4" x14ac:dyDescent="0.25">
      <c r="A209" s="15">
        <v>0.47981481481481481</v>
      </c>
      <c r="B209" s="6">
        <v>-934013.5</v>
      </c>
      <c r="C209">
        <v>25029.1</v>
      </c>
      <c r="D209" s="5">
        <v>-5.1218814690926233E-4</v>
      </c>
    </row>
    <row r="210" spans="1:4" x14ac:dyDescent="0.25">
      <c r="A210" s="15">
        <v>0.48017361111111112</v>
      </c>
      <c r="B210" s="6">
        <v>-761034.75</v>
      </c>
      <c r="C210">
        <v>25026.3</v>
      </c>
      <c r="D210" s="5">
        <v>-4.1733120381671118E-4</v>
      </c>
    </row>
    <row r="211" spans="1:4" x14ac:dyDescent="0.25">
      <c r="A211" s="15">
        <v>0.48055555555555557</v>
      </c>
      <c r="B211" s="6">
        <v>-735467.75</v>
      </c>
      <c r="C211">
        <v>25021.15</v>
      </c>
      <c r="D211" s="5">
        <v>-4.0331094142004417E-4</v>
      </c>
    </row>
    <row r="212" spans="1:4" x14ac:dyDescent="0.25">
      <c r="A212" s="15">
        <v>0.48090277777777779</v>
      </c>
      <c r="B212" s="6">
        <v>-866152.5</v>
      </c>
      <c r="C212">
        <v>25019.45</v>
      </c>
      <c r="D212" s="5">
        <v>-4.749749804642299E-4</v>
      </c>
    </row>
    <row r="213" spans="1:4" x14ac:dyDescent="0.25">
      <c r="A213" s="15">
        <v>0.48125000000000001</v>
      </c>
      <c r="B213" s="6">
        <v>-756686.75</v>
      </c>
      <c r="C213">
        <v>25018.1</v>
      </c>
      <c r="D213" s="5">
        <v>-4.149468763281231E-4</v>
      </c>
    </row>
    <row r="214" spans="1:4" x14ac:dyDescent="0.25">
      <c r="A214" s="15">
        <v>0.48159722222222223</v>
      </c>
      <c r="B214" s="6">
        <v>-875371.25</v>
      </c>
      <c r="C214">
        <v>25015.35</v>
      </c>
      <c r="D214" s="5">
        <v>-4.8003029762968814E-4</v>
      </c>
    </row>
    <row r="215" spans="1:4" x14ac:dyDescent="0.25">
      <c r="A215" s="15">
        <v>0.48195601851851849</v>
      </c>
      <c r="B215" s="6">
        <v>-862565</v>
      </c>
      <c r="C215">
        <v>25016.3</v>
      </c>
      <c r="D215" s="5">
        <v>-4.7300769093679081E-4</v>
      </c>
    </row>
    <row r="216" spans="1:4" x14ac:dyDescent="0.25">
      <c r="A216" s="15">
        <v>0.48230324074074077</v>
      </c>
      <c r="B216" s="6">
        <v>-815626.25</v>
      </c>
      <c r="C216">
        <v>25014.45</v>
      </c>
      <c r="D216" s="5">
        <v>-4.4726772959711466E-4</v>
      </c>
    </row>
    <row r="217" spans="1:4" x14ac:dyDescent="0.25">
      <c r="A217" s="15">
        <v>0.48266203703703703</v>
      </c>
      <c r="B217" s="6">
        <v>-832722.25</v>
      </c>
      <c r="C217">
        <v>25010.400000000001</v>
      </c>
      <c r="D217" s="5">
        <v>-4.5664272102878057E-4</v>
      </c>
    </row>
    <row r="218" spans="1:4" x14ac:dyDescent="0.25">
      <c r="A218" s="15">
        <v>0.48302083333333334</v>
      </c>
      <c r="B218" s="6">
        <v>-1111585</v>
      </c>
      <c r="C218">
        <v>25010.9</v>
      </c>
      <c r="D218" s="5">
        <v>-6.0956363187697753E-4</v>
      </c>
    </row>
    <row r="219" spans="1:4" x14ac:dyDescent="0.25">
      <c r="A219" s="15">
        <v>0.48336805555555556</v>
      </c>
      <c r="B219" s="6">
        <v>-1038059.75</v>
      </c>
      <c r="C219">
        <v>25010.2</v>
      </c>
      <c r="D219" s="5">
        <v>-5.6924434147214104E-4</v>
      </c>
    </row>
    <row r="220" spans="1:4" x14ac:dyDescent="0.25">
      <c r="A220" s="15">
        <v>0.48371527777777779</v>
      </c>
      <c r="B220" s="6">
        <v>-912190</v>
      </c>
      <c r="C220">
        <v>25010.9</v>
      </c>
      <c r="D220" s="5">
        <v>-5.0022072028847709E-4</v>
      </c>
    </row>
    <row r="221" spans="1:4" x14ac:dyDescent="0.25">
      <c r="A221" s="15">
        <v>0.48406250000000001</v>
      </c>
      <c r="B221" s="6">
        <v>-1023877.75</v>
      </c>
      <c r="C221">
        <v>25014.7</v>
      </c>
      <c r="D221" s="5">
        <v>-5.6146731009147405E-4</v>
      </c>
    </row>
    <row r="222" spans="1:4" x14ac:dyDescent="0.25">
      <c r="A222" s="15">
        <v>0.48440972222222223</v>
      </c>
      <c r="B222" s="6">
        <v>-998415.75</v>
      </c>
      <c r="C222">
        <v>25016.1</v>
      </c>
      <c r="D222" s="5">
        <v>-5.4750462690048951E-4</v>
      </c>
    </row>
    <row r="223" spans="1:4" x14ac:dyDescent="0.25">
      <c r="A223" s="15">
        <v>0.48475694444444445</v>
      </c>
      <c r="B223" s="6">
        <v>-690538.75</v>
      </c>
      <c r="C223">
        <v>25018.05</v>
      </c>
      <c r="D223" s="5">
        <v>-3.7867307349577506E-4</v>
      </c>
    </row>
    <row r="224" spans="1:4" x14ac:dyDescent="0.25">
      <c r="A224" s="15">
        <v>0.48510416666666667</v>
      </c>
      <c r="B224" s="6">
        <v>-729554.75</v>
      </c>
      <c r="C224">
        <v>25020.6</v>
      </c>
      <c r="D224" s="5">
        <v>-4.0006840958011473E-4</v>
      </c>
    </row>
    <row r="225" spans="1:4" x14ac:dyDescent="0.25">
      <c r="A225" s="15">
        <v>0.48546296296296299</v>
      </c>
      <c r="B225" s="6">
        <v>-820346.5</v>
      </c>
      <c r="C225">
        <v>25018.75</v>
      </c>
      <c r="D225" s="5">
        <v>-4.4985618907917555E-4</v>
      </c>
    </row>
    <row r="226" spans="1:4" x14ac:dyDescent="0.25">
      <c r="A226" s="15">
        <v>0.48582175925925924</v>
      </c>
      <c r="B226" s="6">
        <v>-787607</v>
      </c>
      <c r="C226">
        <v>25014.75</v>
      </c>
      <c r="D226" s="5">
        <v>-4.3190271856110017E-4</v>
      </c>
    </row>
    <row r="227" spans="1:4" x14ac:dyDescent="0.25">
      <c r="A227" s="15">
        <v>0.48618055555555556</v>
      </c>
      <c r="B227" s="6">
        <v>-739681.25</v>
      </c>
      <c r="C227">
        <v>25013.3</v>
      </c>
      <c r="D227" s="5">
        <v>-4.0562151268802105E-4</v>
      </c>
    </row>
    <row r="228" spans="1:4" x14ac:dyDescent="0.25">
      <c r="A228" s="15">
        <v>0.48652777777777778</v>
      </c>
      <c r="B228" s="6">
        <v>-891670.75</v>
      </c>
      <c r="C228">
        <v>25012.400000000001</v>
      </c>
      <c r="D228" s="5">
        <v>-4.8896850965825819E-4</v>
      </c>
    </row>
    <row r="229" spans="1:4" x14ac:dyDescent="0.25">
      <c r="A229" s="15">
        <v>0.486875</v>
      </c>
      <c r="B229" s="6">
        <v>-838154.25</v>
      </c>
      <c r="C229">
        <v>25012.15</v>
      </c>
      <c r="D229" s="5">
        <v>-4.59621485269352E-4</v>
      </c>
    </row>
    <row r="230" spans="1:4" x14ac:dyDescent="0.25">
      <c r="A230" s="15">
        <v>0.48723379629629632</v>
      </c>
      <c r="B230" s="6">
        <v>-876387.75</v>
      </c>
      <c r="C230">
        <v>25012.75</v>
      </c>
      <c r="D230" s="5">
        <v>-4.805877191780204E-4</v>
      </c>
    </row>
    <row r="231" spans="1:4" x14ac:dyDescent="0.25">
      <c r="A231" s="15">
        <v>0.48758101851851854</v>
      </c>
      <c r="B231" s="6">
        <v>-903214</v>
      </c>
      <c r="C231">
        <v>25011.05</v>
      </c>
      <c r="D231" s="5">
        <v>-4.9529852076282005E-4</v>
      </c>
    </row>
    <row r="232" spans="1:4" x14ac:dyDescent="0.25">
      <c r="A232" s="15">
        <v>0.4879398148148148</v>
      </c>
      <c r="B232" s="6">
        <v>-882448.25</v>
      </c>
      <c r="C232">
        <v>25012.75</v>
      </c>
      <c r="D232" s="5">
        <v>-4.8391113609259765E-4</v>
      </c>
    </row>
    <row r="233" spans="1:4" x14ac:dyDescent="0.25">
      <c r="A233" s="15">
        <v>0.48828703703703702</v>
      </c>
      <c r="B233" s="6">
        <v>-922655.25</v>
      </c>
      <c r="C233">
        <v>25014.45</v>
      </c>
      <c r="D233" s="5">
        <v>-5.0595958488137808E-4</v>
      </c>
    </row>
    <row r="234" spans="1:4" x14ac:dyDescent="0.25">
      <c r="A234" s="15">
        <v>0.48863425925925924</v>
      </c>
      <c r="B234" s="6">
        <v>-679296.75</v>
      </c>
      <c r="C234">
        <v>25014.05</v>
      </c>
      <c r="D234" s="5">
        <v>-3.7250825987417987E-4</v>
      </c>
    </row>
    <row r="235" spans="1:4" x14ac:dyDescent="0.25">
      <c r="A235" s="15">
        <v>0.48898148148148146</v>
      </c>
      <c r="B235" s="6">
        <v>-767402.25</v>
      </c>
      <c r="C235">
        <v>25011.3</v>
      </c>
      <c r="D235" s="5">
        <v>-4.2082297136123234E-4</v>
      </c>
    </row>
    <row r="236" spans="1:4" x14ac:dyDescent="0.25">
      <c r="A236" s="15">
        <v>0.48932870370370368</v>
      </c>
      <c r="B236" s="6">
        <v>-313844.75</v>
      </c>
      <c r="C236">
        <v>25009.05</v>
      </c>
      <c r="D236" s="5">
        <v>-1.7210410868763711E-4</v>
      </c>
    </row>
    <row r="237" spans="1:4" x14ac:dyDescent="0.25">
      <c r="A237" s="15">
        <v>0.4896759259259259</v>
      </c>
      <c r="B237" s="6">
        <v>-480708</v>
      </c>
      <c r="C237">
        <v>25007.25</v>
      </c>
      <c r="D237" s="5">
        <v>-2.6360747432930236E-4</v>
      </c>
    </row>
    <row r="238" spans="1:4" x14ac:dyDescent="0.25">
      <c r="A238" s="15">
        <v>0.49003472222222222</v>
      </c>
      <c r="B238" s="6">
        <v>-719327.75</v>
      </c>
      <c r="C238">
        <v>25007.75</v>
      </c>
      <c r="D238" s="5">
        <v>-3.9446019494677201E-4</v>
      </c>
    </row>
    <row r="239" spans="1:4" x14ac:dyDescent="0.25">
      <c r="A239" s="15">
        <v>0.49038194444444444</v>
      </c>
      <c r="B239" s="6">
        <v>-708664.75</v>
      </c>
      <c r="C239">
        <v>25008.5</v>
      </c>
      <c r="D239" s="5">
        <v>-3.8861288951650422E-4</v>
      </c>
    </row>
    <row r="240" spans="1:4" x14ac:dyDescent="0.25">
      <c r="A240" s="15">
        <v>0.49072916666666666</v>
      </c>
      <c r="B240" s="6">
        <v>-712228</v>
      </c>
      <c r="C240">
        <v>25006.3</v>
      </c>
      <c r="D240" s="5">
        <v>-3.9056688098929797E-4</v>
      </c>
    </row>
    <row r="241" spans="1:4" x14ac:dyDescent="0.25">
      <c r="A241" s="15">
        <v>0.49108796296296298</v>
      </c>
      <c r="B241" s="6">
        <v>-431150.5</v>
      </c>
      <c r="C241">
        <v>25007.95</v>
      </c>
      <c r="D241" s="5">
        <v>-2.3643146018126893E-4</v>
      </c>
    </row>
    <row r="242" spans="1:4" x14ac:dyDescent="0.25">
      <c r="A242" s="15">
        <v>0.4914351851851852</v>
      </c>
      <c r="B242" s="6">
        <v>-288249.5</v>
      </c>
      <c r="C242">
        <v>25010.7</v>
      </c>
      <c r="D242" s="5">
        <v>-1.5806835474277607E-4</v>
      </c>
    </row>
    <row r="243" spans="1:4" x14ac:dyDescent="0.25">
      <c r="A243" s="15">
        <v>0.49178240740740742</v>
      </c>
      <c r="B243" s="6">
        <v>-225383.75</v>
      </c>
      <c r="C243">
        <v>25010.85</v>
      </c>
      <c r="D243" s="5">
        <v>-1.2359445046135074E-4</v>
      </c>
    </row>
    <row r="244" spans="1:4" x14ac:dyDescent="0.25">
      <c r="A244" s="15">
        <v>0.49212962962962964</v>
      </c>
      <c r="B244" s="6">
        <v>-245630.75</v>
      </c>
      <c r="C244">
        <v>25010.7</v>
      </c>
      <c r="D244" s="5">
        <v>-1.3469736643683853E-4</v>
      </c>
    </row>
    <row r="245" spans="1:4" x14ac:dyDescent="0.25">
      <c r="A245" s="15">
        <v>0.49247685185185186</v>
      </c>
      <c r="B245" s="6">
        <v>-181870.75</v>
      </c>
      <c r="C245">
        <v>25008.75</v>
      </c>
      <c r="D245" s="5">
        <v>-9.973307925369527E-5</v>
      </c>
    </row>
    <row r="246" spans="1:4" x14ac:dyDescent="0.25">
      <c r="A246" s="15">
        <v>0.49282407407407408</v>
      </c>
      <c r="B246" s="6">
        <v>-40515.75</v>
      </c>
      <c r="C246">
        <v>25001.35</v>
      </c>
      <c r="D246" s="5">
        <v>-2.2217759072182918E-5</v>
      </c>
    </row>
    <row r="247" spans="1:4" x14ac:dyDescent="0.25">
      <c r="A247" s="15">
        <v>0.4931828703703704</v>
      </c>
      <c r="B247" s="6">
        <v>58485.75</v>
      </c>
      <c r="C247">
        <v>24999.45</v>
      </c>
      <c r="D247" s="5">
        <v>3.2072028844409961E-5</v>
      </c>
    </row>
    <row r="248" spans="1:4" x14ac:dyDescent="0.25">
      <c r="A248" s="15">
        <v>0.49353009259259262</v>
      </c>
      <c r="B248" s="6">
        <v>90514.25</v>
      </c>
      <c r="C248">
        <v>25014.55</v>
      </c>
      <c r="D248" s="5">
        <v>4.9635605884015744E-5</v>
      </c>
    </row>
    <row r="249" spans="1:4" x14ac:dyDescent="0.25">
      <c r="A249" s="15">
        <v>0.49388888888888888</v>
      </c>
      <c r="B249" s="6">
        <v>80215</v>
      </c>
      <c r="C249">
        <v>25014.799999999999</v>
      </c>
      <c r="D249" s="5">
        <v>4.3987771273429039E-5</v>
      </c>
    </row>
    <row r="250" spans="1:4" x14ac:dyDescent="0.25">
      <c r="A250" s="15">
        <v>0.4942361111111111</v>
      </c>
      <c r="B250" s="6">
        <v>115680.5</v>
      </c>
      <c r="C250">
        <v>25022.85</v>
      </c>
      <c r="D250" s="5">
        <v>6.3436107645664145E-5</v>
      </c>
    </row>
    <row r="251" spans="1:4" x14ac:dyDescent="0.25">
      <c r="A251" s="15">
        <v>0.49459490740740741</v>
      </c>
      <c r="B251" s="6">
        <v>74804.75</v>
      </c>
      <c r="C251">
        <v>25022.7</v>
      </c>
      <c r="D251" s="5">
        <v>4.1020934154034627E-5</v>
      </c>
    </row>
    <row r="252" spans="1:4" x14ac:dyDescent="0.25">
      <c r="A252" s="15">
        <v>0.49494212962962963</v>
      </c>
      <c r="B252" s="6">
        <v>230658.5</v>
      </c>
      <c r="C252">
        <v>25023.5</v>
      </c>
      <c r="D252" s="5">
        <v>1.2648698298668473E-4</v>
      </c>
    </row>
    <row r="253" spans="1:4" x14ac:dyDescent="0.25">
      <c r="A253" s="15">
        <v>0.49530092592592595</v>
      </c>
      <c r="B253" s="6">
        <v>208740.75</v>
      </c>
      <c r="C253">
        <v>25023.1</v>
      </c>
      <c r="D253" s="5">
        <v>1.1446787217413174E-4</v>
      </c>
    </row>
    <row r="254" spans="1:4" x14ac:dyDescent="0.25">
      <c r="A254" s="15">
        <v>0.49564814814814817</v>
      </c>
      <c r="B254" s="6">
        <v>236377.25</v>
      </c>
      <c r="C254">
        <v>25022.25</v>
      </c>
      <c r="D254" s="5">
        <v>1.2962299329610428E-4</v>
      </c>
    </row>
    <row r="255" spans="1:4" x14ac:dyDescent="0.25">
      <c r="A255" s="15">
        <v>0.49599537037037039</v>
      </c>
      <c r="B255" s="6">
        <v>332622</v>
      </c>
      <c r="C255">
        <v>25020.65</v>
      </c>
      <c r="D255" s="5">
        <v>1.8240105287687338E-4</v>
      </c>
    </row>
    <row r="256" spans="1:4" x14ac:dyDescent="0.25">
      <c r="A256" s="15">
        <v>0.49634259259259261</v>
      </c>
      <c r="B256" s="6">
        <v>444210.75</v>
      </c>
      <c r="C256">
        <v>25018.799999999999</v>
      </c>
      <c r="D256" s="5">
        <v>2.4359335371451423E-4</v>
      </c>
    </row>
    <row r="257" spans="1:4" x14ac:dyDescent="0.25">
      <c r="A257" s="15">
        <v>0.49670138888888887</v>
      </c>
      <c r="B257" s="6">
        <v>338350.5</v>
      </c>
      <c r="C257">
        <v>25019.8</v>
      </c>
      <c r="D257" s="5">
        <v>1.8554240982682021E-4</v>
      </c>
    </row>
    <row r="258" spans="1:4" x14ac:dyDescent="0.25">
      <c r="A258" s="15">
        <v>0.49704861111111109</v>
      </c>
      <c r="B258" s="6">
        <v>433071.5</v>
      </c>
      <c r="C258">
        <v>25019.35</v>
      </c>
      <c r="D258" s="5">
        <v>2.3748488545847826E-4</v>
      </c>
    </row>
    <row r="259" spans="1:4" x14ac:dyDescent="0.25">
      <c r="A259" s="15">
        <v>0.49740740740740741</v>
      </c>
      <c r="B259" s="6">
        <v>525951.5</v>
      </c>
      <c r="C259">
        <v>25015.599999999999</v>
      </c>
      <c r="D259" s="5">
        <v>2.8841780568385938E-4</v>
      </c>
    </row>
    <row r="260" spans="1:4" x14ac:dyDescent="0.25">
      <c r="A260" s="15">
        <v>0.49776620370370372</v>
      </c>
      <c r="B260" s="6">
        <v>639680.75</v>
      </c>
      <c r="C260">
        <v>25014.25</v>
      </c>
      <c r="D260" s="5">
        <v>3.5078389975731549E-4</v>
      </c>
    </row>
    <row r="261" spans="1:4" x14ac:dyDescent="0.25">
      <c r="A261" s="15">
        <v>0.49812499999999998</v>
      </c>
      <c r="B261" s="6">
        <v>748030.75</v>
      </c>
      <c r="C261">
        <v>25018.95</v>
      </c>
      <c r="D261" s="5">
        <v>4.1020015628638606E-4</v>
      </c>
    </row>
    <row r="262" spans="1:4" x14ac:dyDescent="0.25">
      <c r="A262" s="15">
        <v>0.49847222222222221</v>
      </c>
      <c r="B262" s="6">
        <v>852190.25</v>
      </c>
      <c r="C262">
        <v>25016.55</v>
      </c>
      <c r="D262" s="5">
        <v>4.6731845413539101E-4</v>
      </c>
    </row>
    <row r="263" spans="1:4" x14ac:dyDescent="0.25">
      <c r="A263" s="15">
        <v>0.49881944444444443</v>
      </c>
      <c r="B263" s="6">
        <v>783215.75</v>
      </c>
      <c r="C263">
        <v>25014.2</v>
      </c>
      <c r="D263" s="5">
        <v>4.2949467392344514E-4</v>
      </c>
    </row>
    <row r="264" spans="1:4" x14ac:dyDescent="0.25">
      <c r="A264" s="15">
        <v>0.49917824074074074</v>
      </c>
      <c r="B264" s="6">
        <v>878330.75</v>
      </c>
      <c r="C264">
        <v>25015.1</v>
      </c>
      <c r="D264" s="5">
        <v>4.8165320866975364E-4</v>
      </c>
    </row>
    <row r="265" spans="1:4" x14ac:dyDescent="0.25">
      <c r="A265" s="15">
        <v>0.49953703703703706</v>
      </c>
      <c r="B265" s="6">
        <v>1052049.5</v>
      </c>
      <c r="C265">
        <v>25009</v>
      </c>
      <c r="D265" s="5">
        <v>5.769159480690098E-4</v>
      </c>
    </row>
    <row r="266" spans="1:4" x14ac:dyDescent="0.25">
      <c r="A266" s="15">
        <v>0.49988425925925928</v>
      </c>
      <c r="B266" s="6">
        <v>1190959.5</v>
      </c>
      <c r="C266">
        <v>25005.3</v>
      </c>
      <c r="D266" s="5">
        <v>6.5309049531823331E-4</v>
      </c>
    </row>
    <row r="267" spans="1:4" x14ac:dyDescent="0.25">
      <c r="A267" s="15">
        <v>0.50024305555555559</v>
      </c>
      <c r="B267" s="6">
        <v>1479066.25</v>
      </c>
      <c r="C267">
        <v>24995.25</v>
      </c>
      <c r="D267" s="5">
        <v>8.1108056975992126E-4</v>
      </c>
    </row>
    <row r="268" spans="1:4" x14ac:dyDescent="0.25">
      <c r="A268" s="15">
        <v>0.50059027777777776</v>
      </c>
      <c r="B268" s="6">
        <v>1192962.25</v>
      </c>
      <c r="C268">
        <v>24991.95</v>
      </c>
      <c r="D268" s="5">
        <v>6.5418875011992764E-4</v>
      </c>
    </row>
    <row r="269" spans="1:4" x14ac:dyDescent="0.25">
      <c r="A269" s="15">
        <v>0.50093750000000004</v>
      </c>
      <c r="B269" s="6">
        <v>1111176.5</v>
      </c>
      <c r="C269">
        <v>24992.35</v>
      </c>
      <c r="D269" s="5">
        <v>6.0933962134814674E-4</v>
      </c>
    </row>
    <row r="270" spans="1:4" x14ac:dyDescent="0.25">
      <c r="A270" s="15">
        <v>0.5012847222222222</v>
      </c>
      <c r="B270" s="6">
        <v>915394.5</v>
      </c>
      <c r="C270">
        <v>24991.65</v>
      </c>
      <c r="D270" s="5">
        <v>5.0197798280846365E-4</v>
      </c>
    </row>
    <row r="271" spans="1:4" x14ac:dyDescent="0.25">
      <c r="A271" s="15">
        <v>0.50163194444444448</v>
      </c>
      <c r="B271" s="6">
        <v>1025895.25</v>
      </c>
      <c r="C271">
        <v>24992.65</v>
      </c>
      <c r="D271" s="5">
        <v>5.6257365340057054E-4</v>
      </c>
    </row>
    <row r="272" spans="1:4" x14ac:dyDescent="0.25">
      <c r="A272" s="15">
        <v>0.50199074074074079</v>
      </c>
      <c r="B272" s="6">
        <v>610812.75</v>
      </c>
      <c r="C272">
        <v>24985.15</v>
      </c>
      <c r="D272" s="5">
        <v>3.3495345680870998E-4</v>
      </c>
    </row>
    <row r="273" spans="1:4" x14ac:dyDescent="0.25">
      <c r="A273" s="15">
        <v>0.502349537037037</v>
      </c>
      <c r="B273" s="6">
        <v>365389.75</v>
      </c>
      <c r="C273">
        <v>24986.15</v>
      </c>
      <c r="D273" s="5">
        <v>2.0037001494314384E-4</v>
      </c>
    </row>
    <row r="274" spans="1:4" x14ac:dyDescent="0.25">
      <c r="A274" s="15">
        <v>0.50270833333333331</v>
      </c>
      <c r="B274" s="6">
        <v>192786</v>
      </c>
      <c r="C274">
        <v>24985.4</v>
      </c>
      <c r="D274" s="5">
        <v>1.0571871187088233E-4</v>
      </c>
    </row>
    <row r="275" spans="1:4" x14ac:dyDescent="0.25">
      <c r="A275" s="15">
        <v>0.50305555555555559</v>
      </c>
      <c r="B275" s="6">
        <v>208598.75</v>
      </c>
      <c r="C275">
        <v>24983.8</v>
      </c>
      <c r="D275" s="5">
        <v>1.1439000315311642E-4</v>
      </c>
    </row>
    <row r="276" spans="1:4" x14ac:dyDescent="0.25">
      <c r="A276" s="15">
        <v>0.50340277777777775</v>
      </c>
      <c r="B276" s="6">
        <v>29074</v>
      </c>
      <c r="C276">
        <v>24983.9</v>
      </c>
      <c r="D276" s="5">
        <v>1.5943407866384977E-5</v>
      </c>
    </row>
    <row r="277" spans="1:4" x14ac:dyDescent="0.25">
      <c r="A277" s="15">
        <v>0.50375000000000003</v>
      </c>
      <c r="B277" s="6">
        <v>361075</v>
      </c>
      <c r="C277">
        <v>24987.05</v>
      </c>
      <c r="D277" s="5">
        <v>1.9800392086968943E-4</v>
      </c>
    </row>
    <row r="278" spans="1:4" x14ac:dyDescent="0.25">
      <c r="A278" s="15">
        <v>0.50410879629629635</v>
      </c>
      <c r="B278" s="6">
        <v>548495.25</v>
      </c>
      <c r="C278">
        <v>24992.15</v>
      </c>
      <c r="D278" s="5">
        <v>3.0078019823694921E-4</v>
      </c>
    </row>
    <row r="279" spans="1:4" x14ac:dyDescent="0.25">
      <c r="A279" s="15">
        <v>0.50446759259259255</v>
      </c>
      <c r="B279" s="6">
        <v>765714.25</v>
      </c>
      <c r="C279">
        <v>24995</v>
      </c>
      <c r="D279" s="5">
        <v>4.1989731708317089E-4</v>
      </c>
    </row>
    <row r="280" spans="1:4" x14ac:dyDescent="0.25">
      <c r="A280" s="15">
        <v>0.50481481481481483</v>
      </c>
      <c r="B280" s="6">
        <v>547465</v>
      </c>
      <c r="C280">
        <v>24990</v>
      </c>
      <c r="D280" s="5">
        <v>3.0021523655454011E-4</v>
      </c>
    </row>
    <row r="281" spans="1:4" x14ac:dyDescent="0.25">
      <c r="A281" s="15">
        <v>0.50550925925925927</v>
      </c>
      <c r="B281" s="6">
        <v>342833</v>
      </c>
      <c r="C281">
        <v>24987.85</v>
      </c>
      <c r="D281" s="5">
        <v>1.8800049353601838E-4</v>
      </c>
    </row>
    <row r="282" spans="1:4" x14ac:dyDescent="0.25">
      <c r="A282" s="15">
        <v>0.50620370370370371</v>
      </c>
      <c r="B282" s="6">
        <v>498469.75</v>
      </c>
      <c r="C282">
        <v>24988.1</v>
      </c>
      <c r="D282" s="5">
        <v>2.7334754534359413E-4</v>
      </c>
    </row>
    <row r="283" spans="1:4" x14ac:dyDescent="0.25">
      <c r="A283" s="15">
        <v>0.50655092592592588</v>
      </c>
      <c r="B283" s="6">
        <v>710049.25</v>
      </c>
      <c r="C283">
        <v>24990.45</v>
      </c>
      <c r="D283" s="5">
        <v>3.8937211247135062E-4</v>
      </c>
    </row>
    <row r="284" spans="1:4" x14ac:dyDescent="0.25">
      <c r="A284" s="15">
        <v>0.50689814814814815</v>
      </c>
      <c r="B284" s="6">
        <v>533849.25</v>
      </c>
      <c r="C284">
        <v>24987.3</v>
      </c>
      <c r="D284" s="5">
        <v>2.9274872160451031E-4</v>
      </c>
    </row>
    <row r="285" spans="1:4" x14ac:dyDescent="0.25">
      <c r="A285" s="15">
        <v>0.50724537037037032</v>
      </c>
      <c r="B285" s="6">
        <v>364817.25</v>
      </c>
      <c r="C285">
        <v>24986.65</v>
      </c>
      <c r="D285" s="5">
        <v>2.0005607117883542E-4</v>
      </c>
    </row>
    <row r="286" spans="1:4" x14ac:dyDescent="0.25">
      <c r="A286" s="15">
        <v>0.50760416666666663</v>
      </c>
      <c r="B286" s="6">
        <v>578416</v>
      </c>
      <c r="C286">
        <v>24988.2</v>
      </c>
      <c r="D286" s="5">
        <v>3.1718794126917938E-4</v>
      </c>
    </row>
    <row r="287" spans="1:4" x14ac:dyDescent="0.25">
      <c r="A287" s="15">
        <v>0.50795138888888891</v>
      </c>
      <c r="B287" s="6">
        <v>564149.25</v>
      </c>
      <c r="C287">
        <v>24988.799999999999</v>
      </c>
      <c r="D287" s="5">
        <v>3.0936443524392696E-4</v>
      </c>
    </row>
    <row r="288" spans="1:4" x14ac:dyDescent="0.25">
      <c r="A288" s="15">
        <v>0.50829861111111108</v>
      </c>
      <c r="B288" s="6">
        <v>49910.25</v>
      </c>
      <c r="C288">
        <v>24982.35</v>
      </c>
      <c r="D288" s="5">
        <v>2.7369452860422375E-5</v>
      </c>
    </row>
    <row r="289" spans="1:4" x14ac:dyDescent="0.25">
      <c r="A289" s="15">
        <v>0.50864583333333335</v>
      </c>
      <c r="D289" s="5"/>
    </row>
    <row r="290" spans="1:4" x14ac:dyDescent="0.25">
      <c r="A290" s="15">
        <v>0.50900462962962967</v>
      </c>
      <c r="B290" s="6">
        <v>273742</v>
      </c>
      <c r="C290">
        <v>24987.599999999999</v>
      </c>
      <c r="D290" s="5">
        <v>1.5011282782443529E-4</v>
      </c>
    </row>
    <row r="291" spans="1:4" x14ac:dyDescent="0.25">
      <c r="A291" s="15">
        <v>0.50936342592592587</v>
      </c>
      <c r="B291" s="6">
        <v>302454.25</v>
      </c>
      <c r="C291">
        <v>24986.25</v>
      </c>
      <c r="D291" s="5">
        <v>1.6585786161794536E-4</v>
      </c>
    </row>
    <row r="292" spans="1:4" x14ac:dyDescent="0.25">
      <c r="A292" s="15">
        <v>0.50971064814814815</v>
      </c>
      <c r="B292" s="6">
        <v>620662</v>
      </c>
      <c r="C292">
        <v>24989.85</v>
      </c>
      <c r="D292" s="5">
        <v>3.4035452339494882E-4</v>
      </c>
    </row>
    <row r="293" spans="1:4" x14ac:dyDescent="0.25">
      <c r="A293" s="15">
        <v>0.51005787037037043</v>
      </c>
      <c r="B293" s="6">
        <v>570813.25</v>
      </c>
      <c r="C293">
        <v>24986.9</v>
      </c>
      <c r="D293" s="5">
        <v>3.1301879549782384E-4</v>
      </c>
    </row>
    <row r="294" spans="1:4" x14ac:dyDescent="0.25">
      <c r="A294" s="15">
        <v>0.51040509259259259</v>
      </c>
      <c r="B294" s="6">
        <v>650010.5</v>
      </c>
      <c r="C294">
        <v>24988.400000000001</v>
      </c>
      <c r="D294" s="5">
        <v>3.5644845975621719E-4</v>
      </c>
    </row>
    <row r="295" spans="1:4" x14ac:dyDescent="0.25">
      <c r="A295" s="15">
        <v>0.51075231481481487</v>
      </c>
      <c r="B295" s="6">
        <v>777470.25</v>
      </c>
      <c r="C295">
        <v>24974.85</v>
      </c>
      <c r="D295" s="5">
        <v>4.2634399462590983E-4</v>
      </c>
    </row>
    <row r="296" spans="1:4" x14ac:dyDescent="0.25">
      <c r="A296" s="15">
        <v>0.51109953703703703</v>
      </c>
      <c r="B296" s="6">
        <v>682981</v>
      </c>
      <c r="C296">
        <v>24977.35</v>
      </c>
      <c r="D296" s="5">
        <v>3.7452860452679354E-4</v>
      </c>
    </row>
    <row r="297" spans="1:4" x14ac:dyDescent="0.25">
      <c r="A297" s="15">
        <v>0.51179398148148147</v>
      </c>
      <c r="B297" s="6">
        <v>760134.25</v>
      </c>
      <c r="C297">
        <v>24976.05</v>
      </c>
      <c r="D297" s="5">
        <v>4.1683739358126072E-4</v>
      </c>
    </row>
    <row r="298" spans="1:4" x14ac:dyDescent="0.25">
      <c r="A298" s="15">
        <v>0.51214120370370375</v>
      </c>
      <c r="B298" s="6">
        <v>670630</v>
      </c>
      <c r="C298">
        <v>24972.3</v>
      </c>
      <c r="D298" s="5">
        <v>3.6775564481852767E-4</v>
      </c>
    </row>
    <row r="299" spans="1:4" x14ac:dyDescent="0.25">
      <c r="A299" s="15">
        <v>0.51283564814814819</v>
      </c>
      <c r="B299" s="6">
        <v>662666.5</v>
      </c>
      <c r="C299">
        <v>24980.7</v>
      </c>
      <c r="D299" s="5">
        <v>3.6338867334765392E-4</v>
      </c>
    </row>
    <row r="300" spans="1:4" x14ac:dyDescent="0.25">
      <c r="A300" s="15">
        <v>0.51318287037037036</v>
      </c>
      <c r="B300" s="6">
        <v>658289.75</v>
      </c>
      <c r="C300">
        <v>24983</v>
      </c>
      <c r="D300" s="5">
        <v>3.6098858012417843E-4</v>
      </c>
    </row>
    <row r="301" spans="1:4" x14ac:dyDescent="0.25">
      <c r="A301" s="15">
        <v>0.51353009259259264</v>
      </c>
      <c r="B301" s="6">
        <v>763336.25</v>
      </c>
      <c r="C301">
        <v>24987.65</v>
      </c>
      <c r="D301" s="5">
        <v>4.185932851678419E-4</v>
      </c>
    </row>
    <row r="302" spans="1:4" x14ac:dyDescent="0.25">
      <c r="A302" s="15">
        <v>0.51422453703703708</v>
      </c>
      <c r="B302" s="6">
        <v>790402.5</v>
      </c>
      <c r="C302">
        <v>25004.15</v>
      </c>
      <c r="D302" s="5">
        <v>4.3343569636562784E-4</v>
      </c>
    </row>
    <row r="303" spans="1:4" x14ac:dyDescent="0.25">
      <c r="A303" s="15">
        <v>0.51457175925925924</v>
      </c>
      <c r="B303" s="6">
        <v>853265.5</v>
      </c>
      <c r="C303">
        <v>25003.5</v>
      </c>
      <c r="D303" s="5">
        <v>4.6790809262023739E-4</v>
      </c>
    </row>
    <row r="304" spans="1:4" x14ac:dyDescent="0.25">
      <c r="A304" s="15">
        <v>0.51493055555555556</v>
      </c>
      <c r="B304" s="6">
        <v>701367.25</v>
      </c>
      <c r="C304">
        <v>25005.35</v>
      </c>
      <c r="D304" s="5">
        <v>3.8461113472160446E-4</v>
      </c>
    </row>
    <row r="305" spans="1:4" x14ac:dyDescent="0.25">
      <c r="A305" s="15">
        <v>0.51533564814814814</v>
      </c>
      <c r="B305" s="6">
        <v>757446.5</v>
      </c>
      <c r="C305">
        <v>25005.45</v>
      </c>
      <c r="D305" s="5">
        <v>4.1536350300917172E-4</v>
      </c>
    </row>
    <row r="306" spans="1:4" x14ac:dyDescent="0.25">
      <c r="A306" s="15">
        <v>0.51604166666666662</v>
      </c>
      <c r="B306" s="6">
        <v>967970.25</v>
      </c>
      <c r="C306">
        <v>25003.15</v>
      </c>
      <c r="D306" s="5">
        <v>5.3080912493313993E-4</v>
      </c>
    </row>
    <row r="307" spans="1:4" x14ac:dyDescent="0.25">
      <c r="A307" s="15">
        <v>0.5163888888888889</v>
      </c>
      <c r="B307" s="6">
        <v>906433.5</v>
      </c>
      <c r="C307">
        <v>25007.15</v>
      </c>
      <c r="D307" s="5">
        <v>4.9706400888362135E-4</v>
      </c>
    </row>
    <row r="308" spans="1:4" x14ac:dyDescent="0.25">
      <c r="A308" s="15">
        <v>0.51673611111111106</v>
      </c>
      <c r="B308" s="6">
        <v>972398.75</v>
      </c>
      <c r="C308">
        <v>25009.1</v>
      </c>
      <c r="D308" s="5">
        <v>5.3323759647941696E-4</v>
      </c>
    </row>
    <row r="309" spans="1:4" x14ac:dyDescent="0.25">
      <c r="A309" s="15">
        <v>0.51708333333333334</v>
      </c>
      <c r="B309" s="6">
        <v>924926.5</v>
      </c>
      <c r="C309">
        <v>25011</v>
      </c>
      <c r="D309" s="5">
        <v>5.0720507793754015E-4</v>
      </c>
    </row>
    <row r="310" spans="1:4" x14ac:dyDescent="0.25">
      <c r="A310" s="15">
        <v>0.51744212962962965</v>
      </c>
      <c r="B310" s="6">
        <v>981109.25</v>
      </c>
      <c r="C310">
        <v>25008.7</v>
      </c>
      <c r="D310" s="5">
        <v>5.3801420287070837E-4</v>
      </c>
    </row>
    <row r="311" spans="1:4" x14ac:dyDescent="0.25">
      <c r="A311" s="15">
        <v>0.51778935185185182</v>
      </c>
      <c r="B311" s="6">
        <v>943583.75</v>
      </c>
      <c r="C311">
        <v>25010.5</v>
      </c>
      <c r="D311" s="5">
        <v>5.1743621732034718E-4</v>
      </c>
    </row>
    <row r="312" spans="1:4" x14ac:dyDescent="0.25">
      <c r="A312" s="15">
        <v>0.51848379629629626</v>
      </c>
      <c r="B312" s="6">
        <v>794631.25</v>
      </c>
      <c r="C312">
        <v>25013.65</v>
      </c>
      <c r="D312" s="5">
        <v>4.357546303277627E-4</v>
      </c>
    </row>
    <row r="313" spans="1:4" x14ac:dyDescent="0.25">
      <c r="A313" s="15">
        <v>0.51883101851851854</v>
      </c>
      <c r="D313" s="5"/>
    </row>
    <row r="314" spans="1:4" x14ac:dyDescent="0.25">
      <c r="A314" s="15">
        <v>0.5191782407407407</v>
      </c>
      <c r="B314" s="6">
        <v>780218.25</v>
      </c>
      <c r="C314">
        <v>25014.3</v>
      </c>
      <c r="D314" s="5">
        <v>4.2785092469459755E-4</v>
      </c>
    </row>
    <row r="315" spans="1:4" x14ac:dyDescent="0.25">
      <c r="A315" s="15">
        <v>0.51953703703703702</v>
      </c>
      <c r="B315" s="6">
        <v>903513</v>
      </c>
      <c r="C315">
        <v>25015</v>
      </c>
      <c r="D315" s="5">
        <v>4.9546248440560461E-4</v>
      </c>
    </row>
    <row r="316" spans="1:4" x14ac:dyDescent="0.25">
      <c r="A316" s="15">
        <v>0.5198842592592593</v>
      </c>
      <c r="B316" s="6">
        <v>1005401.75</v>
      </c>
      <c r="C316">
        <v>25010.6</v>
      </c>
      <c r="D316" s="5">
        <v>5.5133556338508275E-4</v>
      </c>
    </row>
    <row r="317" spans="1:4" x14ac:dyDescent="0.25">
      <c r="A317" s="15">
        <v>0.5202430555555555</v>
      </c>
      <c r="B317" s="6">
        <v>1142987.75</v>
      </c>
      <c r="C317">
        <v>25005.3</v>
      </c>
      <c r="D317" s="5">
        <v>6.2678406426933434E-4</v>
      </c>
    </row>
    <row r="318" spans="1:4" x14ac:dyDescent="0.25">
      <c r="A318" s="15">
        <v>0.52060185185185182</v>
      </c>
      <c r="B318" s="6">
        <v>1131429.25</v>
      </c>
      <c r="C318">
        <v>25008.2</v>
      </c>
      <c r="D318" s="5">
        <v>6.20445690470615E-4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N2" sqref="N2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6.20445690470615E-4</v>
      </c>
      <c r="B1" s="8">
        <f>MAX(TABLE!$D:$D)</f>
        <v>8.1108056975992126E-4</v>
      </c>
      <c r="C1" s="9">
        <f>MIN(TABLE!$D:$D)</f>
        <v>-1.8875191587952556E-3</v>
      </c>
      <c r="D1" s="10">
        <f>SUM(MIS!AG:AG)</f>
        <v>1131429.2499999518</v>
      </c>
      <c r="E1" s="2"/>
      <c r="F1" s="7" cm="1">
        <f t="array" ref="F1">_xlfn.XLOOKUP(Table2[Column1]&amp;"_Spot",[1]Sheet1!$C$1:$H$1,[1]Sheet1!$C$2:$H$2)</f>
        <v>25008.2</v>
      </c>
      <c r="G1" s="2"/>
      <c r="H1" s="10">
        <v>1823575000</v>
      </c>
      <c r="K1" s="11" t="str">
        <f ca="1">TEXT(NOW(),"hh:mm:SS")</f>
        <v>12:29:40</v>
      </c>
      <c r="L1" s="12"/>
      <c r="M1" s="13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36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4" t="s">
        <v>10</v>
      </c>
      <c r="B1" s="14" t="s">
        <v>15</v>
      </c>
      <c r="C1" s="14"/>
      <c r="D1" s="14" t="s">
        <v>7</v>
      </c>
      <c r="E1" s="14" t="s">
        <v>8</v>
      </c>
      <c r="F1" s="14" t="s">
        <v>9</v>
      </c>
      <c r="G1" s="14" t="s">
        <v>11</v>
      </c>
      <c r="H1" s="14" t="s">
        <v>0</v>
      </c>
      <c r="I1" s="14" t="s">
        <v>12</v>
      </c>
      <c r="J1" s="14" t="s">
        <v>13</v>
      </c>
      <c r="K1" s="14" t="s">
        <v>14</v>
      </c>
      <c r="O1" s="14" t="s">
        <v>10</v>
      </c>
      <c r="P1" s="14" t="s">
        <v>15</v>
      </c>
      <c r="Q1" s="14"/>
      <c r="R1" s="14" t="s">
        <v>7</v>
      </c>
      <c r="S1" s="14" t="s">
        <v>8</v>
      </c>
      <c r="T1" s="14" t="s">
        <v>9</v>
      </c>
      <c r="U1" s="14" t="s">
        <v>11</v>
      </c>
      <c r="V1" s="14" t="s">
        <v>0</v>
      </c>
    </row>
    <row r="2" spans="1:22" x14ac:dyDescent="0.25">
      <c r="A2" t="str" cm="1">
        <f t="array" ref="A2:A28">(INDEX(_xlfn.SORTBY(_xlfn.UNIQUE(_xlfn._xlws.FILTER(MIS!$AI:$AK,(MIS!$AJ:$AJ="MAIN"))),INDEX(_xlfn.UNIQUE(_xlfn._xlws.FILTER(MIS!$AI:$AK,(MIS!$AJ:$AJ="MAIN"))),,3)),,3))</f>
        <v>LONGSHORT</v>
      </c>
      <c r="B2" t="str" cm="1">
        <f t="array" ref="B2:B28">(INDEX(_xlfn.SORTBY(_xlfn.UNIQUE(_xlfn._xlws.FILTER(MIS!$AI:$AK,(MIS!$AJ:$AJ="MAIN"))),INDEX(_xlfn.UNIQUE(_xlfn._xlws.FILTER(MIS!$AI:$AK,(MIS!$AJ:$AJ="MAIN"))),,3)),,1))</f>
        <v>SENSEX2552082200CE</v>
      </c>
      <c r="C2" t="str" cm="1">
        <f t="array" ref="C2:C28">(INDEX(_xlfn.SORTBY(_xlfn.UNIQUE(_xlfn._xlws.FILTER(MIS!$AI:$AK,(MIS!$AJ:$AJ="MAIN"))),INDEX(_xlfn.UNIQUE(_xlfn._xlws.FILTER(MIS!$AI:$AK,(MIS!$AJ:$AJ="MAIN"))),,3)),,2))</f>
        <v>MAIN</v>
      </c>
      <c r="D2" t="str" cm="1">
        <f t="array" ref="D2:D28">_xlfn.XLOOKUP(_xlfn.ANCHORARRAY($B2),[1]Sheet1!$D:$D,[1]Sheet1!E:E)</f>
        <v>SENSEX</v>
      </c>
      <c r="E2" cm="1">
        <f t="array" ref="E2:E28">_xlfn.XLOOKUP(_xlfn.ANCHORARRAY($B2),[1]Sheet1!$D:$D,[1]Sheet1!G:G)</f>
        <v>82200</v>
      </c>
      <c r="F2" t="str" cm="1">
        <f t="array" ref="F2:F28">_xlfn.XLOOKUP(_xlfn.ANCHORARRAY($B2),[1]Sheet1!$D:$D,[1]Sheet1!H:H)</f>
        <v>CE</v>
      </c>
      <c r="G2" cm="1">
        <f t="array" ref="G2:G28">SUMIFS(MIS!$Y:$Y,MIS!$AK:$AK,_xlfn.ANCHORARRAY(PNL_PRICE_CAL!$A2),MIS!$AI:$AI,_xlfn.ANCHORARRAY(PNL_PRICE_CAL!$B2),MIS!$AJ:$AJ,_xlfn.ANCHORARRAY(PNL_PRICE_CAL!$C2))</f>
        <v>-12160</v>
      </c>
      <c r="H2" cm="1">
        <f t="array" ref="H2:H28">_xlfn.XLOOKUP(_xlfn.ANCHORARRAY($B2),[1]Sheet1!$D:$D,[1]Sheet1!C:C)</f>
        <v>377</v>
      </c>
      <c r="I2" cm="1">
        <f t="array" ref="I2:I28">_xlfn.XLOOKUP(_xlfn.ANCHORARRAY($B2),[1]Sheet1!$D:$D,[1]Sheet1!J:J)</f>
        <v>76.850000000005821</v>
      </c>
      <c r="J2" cm="1">
        <f t="array" ref="J2:J28">_xlfn.XLOOKUP(_xlfn.ANCHORARRAY($B2),[1]Sheet1!$D:$D,[1]Sheet1!K:K)</f>
        <v>300.14999999999418</v>
      </c>
      <c r="K2" cm="1">
        <f t="array" ref="K2:K28">_xlfn.XLOOKUP(_xlfn.ANCHORARRAY($B2),[1]Sheet1!$D:$D,[1]Sheet1!L:L)</f>
        <v>9750880</v>
      </c>
      <c r="O2" t="str" cm="1">
        <f t="array" ref="O2:O36">(INDEX(_xlfn.SORTBY(_xlfn.UNIQUE(_xlfn._xlws.FILTER(MIS!$AI:$AK,(MIS!$AJ:$AJ="HEDGE"))),INDEX(_xlfn.UNIQUE(_xlfn._xlws.FILTER(MIS!$AI:$AK,(MIS!$AJ:$AJ="HEDGE"))),,3)),,3))</f>
        <v>LONGSHORT</v>
      </c>
      <c r="P2" t="str" cm="1">
        <f t="array" ref="P2:P36">(INDEX(_xlfn.SORTBY(_xlfn.UNIQUE(_xlfn._xlws.FILTER(MIS!$AI:$AK,(MIS!$AJ:$AJ="HEDGE"))),INDEX(_xlfn.UNIQUE(_xlfn._xlws.FILTER(MIS!$AI:$AK,(MIS!$AJ:$AJ="HEDGE"))),,3)),,1))</f>
        <v>NIFTY2552223700PE</v>
      </c>
      <c r="Q2" t="str" cm="1">
        <f t="array" ref="Q2:Q36">(INDEX(_xlfn.SORTBY(_xlfn.UNIQUE(_xlfn._xlws.FILTER(MIS!$AI:$AK,(MIS!$AJ:$AJ="HEDGE"))),INDEX(_xlfn.UNIQUE(_xlfn._xlws.FILTER(MIS!$AI:$AK,(MIS!$AJ:$AJ="HEDGE"))),,3)),,2))</f>
        <v>HEDGE</v>
      </c>
      <c r="R2" t="str" cm="1">
        <f t="array" ref="R2:R36">_xlfn.XLOOKUP(_xlfn.ANCHORARRAY($P2),[1]Sheet1!$D:$D,[1]Sheet1!E:E)</f>
        <v>NIFTY</v>
      </c>
      <c r="S2" cm="1">
        <f t="array" ref="S2:S36">_xlfn.XLOOKUP(_xlfn.ANCHORARRAY($P2),[1]Sheet1!$D:$D,[1]Sheet1!G:G)</f>
        <v>23700</v>
      </c>
      <c r="T2" t="str" cm="1">
        <f t="array" ref="T2:T36">_xlfn.XLOOKUP(_xlfn.ANCHORARRAY($P2),[1]Sheet1!$D:$D,[1]Sheet1!H:H)</f>
        <v>PE</v>
      </c>
      <c r="U2" cm="1">
        <f t="array" ref="U2:U36">SUMIFS(MIS!$Y:$Y,MIS!$AK:$AK,_xlfn.ANCHORARRAY(PNL_PRICE_CAL!$O2),MIS!$AI:$AI,_xlfn.ANCHORARRAY(PNL_PRICE_CAL!$P2),MIS!$AJ:$AJ,_xlfn.ANCHORARRAY(PNL_PRICE_CAL!$Q2))</f>
        <v>21150</v>
      </c>
      <c r="V2" cm="1">
        <f t="array" ref="V2:V36">_xlfn.XLOOKUP(_xlfn.ANCHORARRAY($P2),[1]Sheet1!$D:$D,[1]Sheet1!C:C)</f>
        <v>4.55</v>
      </c>
    </row>
    <row r="3" spans="1:22" x14ac:dyDescent="0.25">
      <c r="A3" t="str">
        <v>LONGSHORT</v>
      </c>
      <c r="B3" t="str">
        <v>NIFTY2552225000PE</v>
      </c>
      <c r="C3" t="str">
        <v>MAIN</v>
      </c>
      <c r="D3" t="str">
        <v>NIFTY</v>
      </c>
      <c r="E3">
        <v>25000</v>
      </c>
      <c r="F3" t="str">
        <v>PE</v>
      </c>
      <c r="G3">
        <v>-1725</v>
      </c>
      <c r="H3">
        <v>155.05000000000001</v>
      </c>
      <c r="I3">
        <v>0</v>
      </c>
      <c r="J3">
        <v>155.05000000000001</v>
      </c>
      <c r="K3">
        <v>134500425</v>
      </c>
      <c r="O3" t="str">
        <v>LONGSHORT</v>
      </c>
      <c r="P3" t="str">
        <v>NIFTY2552224500PE</v>
      </c>
      <c r="Q3" t="str">
        <v>HEDGE</v>
      </c>
      <c r="R3" t="str">
        <v>NIFTY</v>
      </c>
      <c r="S3">
        <v>24500</v>
      </c>
      <c r="T3" t="str">
        <v>PE</v>
      </c>
      <c r="U3">
        <v>3525</v>
      </c>
      <c r="V3">
        <v>30.85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8760</v>
      </c>
      <c r="H4">
        <v>65.75</v>
      </c>
      <c r="I4">
        <v>0</v>
      </c>
      <c r="J4">
        <v>65.75</v>
      </c>
      <c r="K4">
        <v>7731260</v>
      </c>
      <c r="O4" t="str">
        <v>LONGSHORT</v>
      </c>
      <c r="P4" t="str">
        <v>SENSEX2552084700CE</v>
      </c>
      <c r="Q4" t="str">
        <v>HEDGE</v>
      </c>
      <c r="R4" t="str">
        <v>SENSEX</v>
      </c>
      <c r="S4">
        <v>84700</v>
      </c>
      <c r="T4" t="str">
        <v>CE</v>
      </c>
      <c r="U4">
        <v>8760</v>
      </c>
      <c r="V4">
        <v>7.35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8760</v>
      </c>
      <c r="H5">
        <v>75.650000000000006</v>
      </c>
      <c r="I5">
        <v>0</v>
      </c>
      <c r="J5">
        <v>75.650000000000006</v>
      </c>
      <c r="K5">
        <v>5400060</v>
      </c>
      <c r="O5" t="str">
        <v>LONGSHORT</v>
      </c>
      <c r="P5" t="str">
        <v>NIFTY2552224550PE</v>
      </c>
      <c r="Q5" t="str">
        <v>HEDGE</v>
      </c>
      <c r="R5" t="str">
        <v>NIFTY</v>
      </c>
      <c r="S5">
        <v>24550</v>
      </c>
      <c r="T5" t="str">
        <v>PE</v>
      </c>
      <c r="U5">
        <v>225</v>
      </c>
      <c r="V5">
        <v>35.9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8760</v>
      </c>
      <c r="H6">
        <v>55.45</v>
      </c>
      <c r="I6">
        <v>0</v>
      </c>
      <c r="J6">
        <v>55.45</v>
      </c>
      <c r="K6">
        <v>6458720</v>
      </c>
      <c r="O6" t="str">
        <v>LONGSHORT</v>
      </c>
      <c r="P6" t="str">
        <v>SENSEX2552083800CE</v>
      </c>
      <c r="Q6" t="str">
        <v>HEDGE</v>
      </c>
      <c r="R6" t="str">
        <v>SENSEX</v>
      </c>
      <c r="S6">
        <v>83800</v>
      </c>
      <c r="T6" t="str">
        <v>CE</v>
      </c>
      <c r="U6">
        <v>80</v>
      </c>
      <c r="V6">
        <v>28</v>
      </c>
    </row>
    <row r="7" spans="1:22" x14ac:dyDescent="0.25">
      <c r="A7" t="str">
        <v>MS</v>
      </c>
      <c r="B7" t="str">
        <v>SENSEX2552081200PE</v>
      </c>
      <c r="C7" t="str">
        <v>MAIN</v>
      </c>
      <c r="D7" t="str">
        <v>SENSEX</v>
      </c>
      <c r="E7">
        <v>81200</v>
      </c>
      <c r="F7" t="str">
        <v>PE</v>
      </c>
      <c r="G7">
        <v>8760</v>
      </c>
      <c r="H7">
        <v>66.5</v>
      </c>
      <c r="I7">
        <v>0</v>
      </c>
      <c r="J7">
        <v>66.5</v>
      </c>
      <c r="K7">
        <v>5464520</v>
      </c>
      <c r="O7" t="str">
        <v>LONGSHORT</v>
      </c>
      <c r="P7" t="str">
        <v>NIFTY2552223750PE</v>
      </c>
      <c r="Q7" t="str">
        <v>HEDGE</v>
      </c>
      <c r="R7" t="str">
        <v>NIFTY</v>
      </c>
      <c r="S7">
        <v>23750</v>
      </c>
      <c r="T7" t="str">
        <v>PE</v>
      </c>
      <c r="U7">
        <v>7950</v>
      </c>
      <c r="V7">
        <v>4.9000000000000004</v>
      </c>
    </row>
    <row r="8" spans="1:22" x14ac:dyDescent="0.25">
      <c r="A8" t="str">
        <v>MS</v>
      </c>
      <c r="B8" t="str">
        <v>SENSEX2552083500CE</v>
      </c>
      <c r="C8" t="str">
        <v>MAIN</v>
      </c>
      <c r="D8" t="str">
        <v>SENSEX</v>
      </c>
      <c r="E8">
        <v>83500</v>
      </c>
      <c r="F8" t="str">
        <v>CE</v>
      </c>
      <c r="G8">
        <v>8760</v>
      </c>
      <c r="H8">
        <v>46.6</v>
      </c>
      <c r="I8">
        <v>0</v>
      </c>
      <c r="J8">
        <v>46.6</v>
      </c>
      <c r="K8">
        <v>12660960</v>
      </c>
      <c r="O8" t="str">
        <v>LONGSHORT</v>
      </c>
      <c r="P8" t="str">
        <v>SENSEX2552084800CE</v>
      </c>
      <c r="Q8" t="str">
        <v>HEDGE</v>
      </c>
      <c r="R8" t="str">
        <v>SENSEX</v>
      </c>
      <c r="S8">
        <v>84800</v>
      </c>
      <c r="T8" t="str">
        <v>CE</v>
      </c>
      <c r="U8">
        <v>3320</v>
      </c>
      <c r="V8">
        <v>6.55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-8760</v>
      </c>
      <c r="H9">
        <v>323.5</v>
      </c>
      <c r="I9">
        <v>0</v>
      </c>
      <c r="J9">
        <v>323.5</v>
      </c>
      <c r="K9">
        <v>17013780</v>
      </c>
      <c r="O9" t="str">
        <v>LONGSHORT</v>
      </c>
      <c r="P9" t="str">
        <v>NIFTY2552226300CE</v>
      </c>
      <c r="Q9" t="str">
        <v>HEDGE</v>
      </c>
      <c r="R9" t="str">
        <v>NIFTY</v>
      </c>
      <c r="S9">
        <v>26300</v>
      </c>
      <c r="T9" t="str">
        <v>CE</v>
      </c>
      <c r="U9">
        <v>29100</v>
      </c>
      <c r="V9">
        <v>2.25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-1140</v>
      </c>
      <c r="H10">
        <v>342</v>
      </c>
      <c r="I10">
        <v>23.149999999994179</v>
      </c>
      <c r="J10">
        <v>318.85000000000582</v>
      </c>
      <c r="K10">
        <v>16481680</v>
      </c>
      <c r="O10" t="str">
        <v>LONGSHORT</v>
      </c>
      <c r="P10" t="str">
        <v>NIFTY2552225500CE</v>
      </c>
      <c r="Q10" t="str">
        <v>HEDGE</v>
      </c>
      <c r="R10" t="str">
        <v>NIFTY</v>
      </c>
      <c r="S10">
        <v>25500</v>
      </c>
      <c r="T10" t="str">
        <v>CE</v>
      </c>
      <c r="U10">
        <v>3750</v>
      </c>
      <c r="V10">
        <v>27.85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-8760</v>
      </c>
      <c r="H11">
        <v>281</v>
      </c>
      <c r="I11">
        <v>0</v>
      </c>
      <c r="J11">
        <v>281</v>
      </c>
      <c r="K11">
        <v>13377500</v>
      </c>
      <c r="O11" t="str">
        <v>NOTREND</v>
      </c>
      <c r="P11" t="str">
        <v>SENSEX2552083800CE</v>
      </c>
      <c r="Q11" t="str">
        <v>HEDGE</v>
      </c>
      <c r="R11" t="str">
        <v>SENSEX</v>
      </c>
      <c r="S11">
        <v>83800</v>
      </c>
      <c r="T11" t="str">
        <v>CE</v>
      </c>
      <c r="U11">
        <v>960</v>
      </c>
      <c r="V11">
        <v>28</v>
      </c>
    </row>
    <row r="12" spans="1:22" x14ac:dyDescent="0.25">
      <c r="A12" t="str">
        <v>MS</v>
      </c>
      <c r="B12" t="str">
        <v>SENSEX2552082200PE</v>
      </c>
      <c r="C12" t="str">
        <v>MAIN</v>
      </c>
      <c r="D12" t="str">
        <v>SENSEX</v>
      </c>
      <c r="E12">
        <v>82200</v>
      </c>
      <c r="F12" t="str">
        <v>PE</v>
      </c>
      <c r="G12">
        <v>-8760</v>
      </c>
      <c r="H12">
        <v>293.05</v>
      </c>
      <c r="I12">
        <v>0</v>
      </c>
      <c r="J12">
        <v>293.05</v>
      </c>
      <c r="K12">
        <v>14390980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1840</v>
      </c>
      <c r="V12">
        <v>6.55</v>
      </c>
    </row>
    <row r="13" spans="1:22" x14ac:dyDescent="0.25">
      <c r="A13" t="str">
        <v>MS</v>
      </c>
      <c r="B13" t="str">
        <v>SENSEX2552082500CE</v>
      </c>
      <c r="C13" t="str">
        <v>MAIN</v>
      </c>
      <c r="D13" t="str">
        <v>SENSEX</v>
      </c>
      <c r="E13">
        <v>82500</v>
      </c>
      <c r="F13" t="str">
        <v>CE</v>
      </c>
      <c r="G13">
        <v>-1140</v>
      </c>
      <c r="H13">
        <v>240.95</v>
      </c>
      <c r="I13">
        <v>0</v>
      </c>
      <c r="J13">
        <v>240.95</v>
      </c>
      <c r="K13">
        <v>16677300</v>
      </c>
      <c r="O13" t="str">
        <v>NOTREND</v>
      </c>
      <c r="P13" t="str">
        <v>SENSEX2552080800PE</v>
      </c>
      <c r="Q13" t="str">
        <v>HEDGE</v>
      </c>
      <c r="R13" t="str">
        <v>SENSEX</v>
      </c>
      <c r="S13">
        <v>80800</v>
      </c>
      <c r="T13" t="str">
        <v>PE</v>
      </c>
      <c r="U13">
        <v>960</v>
      </c>
      <c r="V13">
        <v>39.549999999999997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-8760</v>
      </c>
      <c r="H14">
        <v>250.5</v>
      </c>
      <c r="I14">
        <v>0</v>
      </c>
      <c r="J14">
        <v>250.5</v>
      </c>
      <c r="K14">
        <v>8323060</v>
      </c>
      <c r="O14" t="str">
        <v>NOTREND</v>
      </c>
      <c r="P14" t="str">
        <v>SENSEX2552079800PE</v>
      </c>
      <c r="Q14" t="str">
        <v>HEDGE</v>
      </c>
      <c r="R14" t="str">
        <v>SENSEX</v>
      </c>
      <c r="S14">
        <v>79800</v>
      </c>
      <c r="T14" t="str">
        <v>PE</v>
      </c>
      <c r="U14">
        <v>1840</v>
      </c>
      <c r="V14">
        <v>11.65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8760</v>
      </c>
      <c r="H15">
        <v>58.95</v>
      </c>
      <c r="I15">
        <v>0</v>
      </c>
      <c r="J15">
        <v>58.95</v>
      </c>
      <c r="K15">
        <v>3716720</v>
      </c>
      <c r="O15" t="str">
        <v>NOTREND</v>
      </c>
      <c r="P15" t="str">
        <v>SENSEX2552084700CE</v>
      </c>
      <c r="Q15" t="str">
        <v>HEDGE</v>
      </c>
      <c r="R15" t="str">
        <v>SENSEX</v>
      </c>
      <c r="S15">
        <v>84700</v>
      </c>
      <c r="T15" t="str">
        <v>CE</v>
      </c>
      <c r="U15">
        <v>6380</v>
      </c>
      <c r="V15">
        <v>7.35</v>
      </c>
    </row>
    <row r="16" spans="1:22" x14ac:dyDescent="0.25">
      <c r="A16" t="str">
        <v>MS</v>
      </c>
      <c r="B16" t="str">
        <v>SENSEX2552082200CE</v>
      </c>
      <c r="C16" t="str">
        <v>MAIN</v>
      </c>
      <c r="D16" t="str">
        <v>SENSEX</v>
      </c>
      <c r="E16">
        <v>82200</v>
      </c>
      <c r="F16" t="str">
        <v>CE</v>
      </c>
      <c r="G16">
        <v>-7620</v>
      </c>
      <c r="H16">
        <v>377</v>
      </c>
      <c r="I16">
        <v>76.850000000005821</v>
      </c>
      <c r="J16">
        <v>300.14999999999418</v>
      </c>
      <c r="K16">
        <v>9750880</v>
      </c>
      <c r="O16" t="str">
        <v>NOTREND</v>
      </c>
      <c r="P16" t="str">
        <v>SENSEX2552079700PE</v>
      </c>
      <c r="Q16" t="str">
        <v>HEDGE</v>
      </c>
      <c r="R16" t="str">
        <v>SENSEX</v>
      </c>
      <c r="S16">
        <v>79700</v>
      </c>
      <c r="T16" t="str">
        <v>PE</v>
      </c>
      <c r="U16">
        <v>6380</v>
      </c>
      <c r="V16">
        <v>10.4</v>
      </c>
    </row>
    <row r="17" spans="1:22" x14ac:dyDescent="0.25">
      <c r="A17" t="str">
        <v>MS</v>
      </c>
      <c r="B17" t="str">
        <v>SENSEX2552082000PE</v>
      </c>
      <c r="C17" t="str">
        <v>MAIN</v>
      </c>
      <c r="D17" t="str">
        <v>SENSEX</v>
      </c>
      <c r="E17">
        <v>82000</v>
      </c>
      <c r="F17" t="str">
        <v>PE</v>
      </c>
      <c r="G17">
        <v>-7620</v>
      </c>
      <c r="H17">
        <v>214.35</v>
      </c>
      <c r="I17">
        <v>0</v>
      </c>
      <c r="J17">
        <v>214.35</v>
      </c>
      <c r="K17">
        <v>16910920</v>
      </c>
      <c r="O17" t="str">
        <v>NOTREND</v>
      </c>
      <c r="P17" t="str">
        <v>SENSEX2552083700CE</v>
      </c>
      <c r="Q17" t="str">
        <v>HEDGE</v>
      </c>
      <c r="R17" t="str">
        <v>SENSEX</v>
      </c>
      <c r="S17">
        <v>83700</v>
      </c>
      <c r="T17" t="str">
        <v>CE</v>
      </c>
      <c r="U17">
        <v>60</v>
      </c>
      <c r="V17">
        <v>32.85</v>
      </c>
    </row>
    <row r="18" spans="1:22" x14ac:dyDescent="0.25">
      <c r="A18" t="str">
        <v>NOTREND</v>
      </c>
      <c r="B18" t="str">
        <v>SENSEX2552082200CE</v>
      </c>
      <c r="C18" t="str">
        <v>MAIN</v>
      </c>
      <c r="D18" t="str">
        <v>SENSEX</v>
      </c>
      <c r="E18">
        <v>82200</v>
      </c>
      <c r="F18" t="str">
        <v>CE</v>
      </c>
      <c r="G18">
        <v>-9240</v>
      </c>
      <c r="H18">
        <v>377</v>
      </c>
      <c r="I18">
        <v>76.850000000005821</v>
      </c>
      <c r="J18">
        <v>300.14999999999418</v>
      </c>
      <c r="K18">
        <v>9750880</v>
      </c>
      <c r="O18" t="str">
        <v>NOTREND</v>
      </c>
      <c r="P18" t="str">
        <v>SENSEX2552080700PE</v>
      </c>
      <c r="Q18" t="str">
        <v>HEDGE</v>
      </c>
      <c r="R18" t="str">
        <v>SENSEX</v>
      </c>
      <c r="S18">
        <v>80700</v>
      </c>
      <c r="T18" t="str">
        <v>PE</v>
      </c>
      <c r="U18">
        <v>60</v>
      </c>
      <c r="V18">
        <v>34.75</v>
      </c>
    </row>
    <row r="19" spans="1:22" x14ac:dyDescent="0.25">
      <c r="A19" t="str">
        <v>NOTREND</v>
      </c>
      <c r="B19" t="str">
        <v>SENSEX2552082200PE</v>
      </c>
      <c r="C19" t="str">
        <v>MAIN</v>
      </c>
      <c r="D19" t="str">
        <v>SENSEX</v>
      </c>
      <c r="E19">
        <v>82200</v>
      </c>
      <c r="F19" t="str">
        <v>PE</v>
      </c>
      <c r="G19">
        <v>-9240</v>
      </c>
      <c r="H19">
        <v>293.05</v>
      </c>
      <c r="I19">
        <v>0</v>
      </c>
      <c r="J19">
        <v>293.05</v>
      </c>
      <c r="K19">
        <v>14390980</v>
      </c>
      <c r="O19" t="str">
        <v>NOTREND</v>
      </c>
      <c r="P19" t="str">
        <v>NIFTY2552226350CE</v>
      </c>
      <c r="Q19" t="str">
        <v>HEDGE</v>
      </c>
      <c r="R19" t="str">
        <v>NIFTY</v>
      </c>
      <c r="S19">
        <v>26350</v>
      </c>
      <c r="T19" t="str">
        <v>CE</v>
      </c>
      <c r="U19">
        <v>22200</v>
      </c>
      <c r="V19">
        <v>2.15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-25050</v>
      </c>
      <c r="H20">
        <v>144.1</v>
      </c>
      <c r="I20">
        <v>0</v>
      </c>
      <c r="J20">
        <v>144.1</v>
      </c>
      <c r="K20">
        <v>74003400</v>
      </c>
      <c r="O20" t="str">
        <v>NOTREND</v>
      </c>
      <c r="P20" t="str">
        <v>NIFTY2552223750PE</v>
      </c>
      <c r="Q20" t="str">
        <v>HEDGE</v>
      </c>
      <c r="R20" t="str">
        <v>NIFTY</v>
      </c>
      <c r="S20">
        <v>23750</v>
      </c>
      <c r="T20" t="str">
        <v>PE</v>
      </c>
      <c r="U20">
        <v>22200</v>
      </c>
      <c r="V20">
        <v>4.9000000000000004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-25050</v>
      </c>
      <c r="H21">
        <v>180.25</v>
      </c>
      <c r="I21">
        <v>42.099999999998545</v>
      </c>
      <c r="J21">
        <v>138.15000000000146</v>
      </c>
      <c r="K21">
        <v>47546475</v>
      </c>
      <c r="O21" t="str">
        <v>NOTREND</v>
      </c>
      <c r="P21" t="str">
        <v>NIFTY2552225550CE</v>
      </c>
      <c r="Q21" t="str">
        <v>HEDGE</v>
      </c>
      <c r="R21" t="str">
        <v>NIFTY</v>
      </c>
      <c r="S21">
        <v>25550</v>
      </c>
      <c r="T21" t="str">
        <v>CE</v>
      </c>
      <c r="U21">
        <v>2850</v>
      </c>
      <c r="V21">
        <v>23.15</v>
      </c>
    </row>
    <row r="22" spans="1:22" x14ac:dyDescent="0.25">
      <c r="A22" t="str">
        <v>VWAP</v>
      </c>
      <c r="B22" t="str">
        <v>NIFTY2552225000PE</v>
      </c>
      <c r="C22" t="str">
        <v>MAIN</v>
      </c>
      <c r="D22" t="str">
        <v>NIFTY</v>
      </c>
      <c r="E22">
        <v>25000</v>
      </c>
      <c r="F22" t="str">
        <v>PE</v>
      </c>
      <c r="G22">
        <v>0</v>
      </c>
      <c r="H22">
        <v>155.05000000000001</v>
      </c>
      <c r="I22">
        <v>0</v>
      </c>
      <c r="J22">
        <v>155.05000000000001</v>
      </c>
      <c r="K22">
        <v>134500425</v>
      </c>
      <c r="O22" t="str">
        <v>NOTREND</v>
      </c>
      <c r="P22" t="str">
        <v>NIFTY2552224550PE</v>
      </c>
      <c r="Q22" t="str">
        <v>HEDGE</v>
      </c>
      <c r="R22" t="str">
        <v>NIFTY</v>
      </c>
      <c r="S22">
        <v>24550</v>
      </c>
      <c r="T22" t="str">
        <v>PE</v>
      </c>
      <c r="U22">
        <v>2850</v>
      </c>
      <c r="V22">
        <v>35.9</v>
      </c>
    </row>
    <row r="23" spans="1:22" x14ac:dyDescent="0.25">
      <c r="A23" t="str">
        <v>VWAP</v>
      </c>
      <c r="B23" t="str">
        <v>NIFTY2552225000CE</v>
      </c>
      <c r="C23" t="str">
        <v>MAIN</v>
      </c>
      <c r="D23" t="str">
        <v>NIFTY</v>
      </c>
      <c r="E23">
        <v>25000</v>
      </c>
      <c r="F23" t="str">
        <v>CE</v>
      </c>
      <c r="G23">
        <v>0</v>
      </c>
      <c r="H23">
        <v>168.75</v>
      </c>
      <c r="I23">
        <v>7.9000000000014552</v>
      </c>
      <c r="J23">
        <v>160.84999999999854</v>
      </c>
      <c r="K23">
        <v>128384700</v>
      </c>
      <c r="O23" t="str">
        <v>VWAP</v>
      </c>
      <c r="P23" t="str">
        <v>NIFTY2552226300CE</v>
      </c>
      <c r="Q23" t="str">
        <v>HEDGE</v>
      </c>
      <c r="R23" t="str">
        <v>NIFTY</v>
      </c>
      <c r="S23">
        <v>26300</v>
      </c>
      <c r="T23" t="str">
        <v>CE</v>
      </c>
      <c r="U23">
        <v>0</v>
      </c>
      <c r="V23">
        <v>2.25</v>
      </c>
    </row>
    <row r="24" spans="1:22" x14ac:dyDescent="0.25">
      <c r="A24" t="str">
        <v>XYT</v>
      </c>
      <c r="B24" t="str">
        <v>SENSEX2552082900CE</v>
      </c>
      <c r="C24" t="str">
        <v>MAIN</v>
      </c>
      <c r="D24" t="str">
        <v>SENSEX</v>
      </c>
      <c r="E24">
        <v>82900</v>
      </c>
      <c r="F24" t="str">
        <v>CE</v>
      </c>
      <c r="G24">
        <v>-6220</v>
      </c>
      <c r="H24">
        <v>127.55</v>
      </c>
      <c r="I24">
        <v>0</v>
      </c>
      <c r="J24">
        <v>127.55</v>
      </c>
      <c r="K24">
        <v>5778940</v>
      </c>
      <c r="O24" t="str">
        <v>VWAP</v>
      </c>
      <c r="P24" t="str">
        <v>NIFTY2552223700PE</v>
      </c>
      <c r="Q24" t="str">
        <v>HEDGE</v>
      </c>
      <c r="R24" t="str">
        <v>NIFTY</v>
      </c>
      <c r="S24">
        <v>23700</v>
      </c>
      <c r="T24" t="str">
        <v>PE</v>
      </c>
      <c r="U24">
        <v>0</v>
      </c>
      <c r="V24">
        <v>4.55</v>
      </c>
    </row>
    <row r="25" spans="1:22" x14ac:dyDescent="0.25">
      <c r="A25" t="str">
        <v>XYT</v>
      </c>
      <c r="B25" t="str">
        <v>SENSEX2552083000CE</v>
      </c>
      <c r="C25" t="str">
        <v>MAIN</v>
      </c>
      <c r="D25" t="str">
        <v>SENSEX</v>
      </c>
      <c r="E25">
        <v>83000</v>
      </c>
      <c r="F25" t="str">
        <v>CE</v>
      </c>
      <c r="G25">
        <v>0</v>
      </c>
      <c r="H25">
        <v>108.4</v>
      </c>
      <c r="I25">
        <v>0</v>
      </c>
      <c r="J25">
        <v>108.4</v>
      </c>
      <c r="K25">
        <v>16697000</v>
      </c>
      <c r="O25" t="str">
        <v>VWAP</v>
      </c>
      <c r="P25" t="str">
        <v>NIFTY2552225500CE</v>
      </c>
      <c r="Q25" t="str">
        <v>HEDGE</v>
      </c>
      <c r="R25" t="str">
        <v>NIFTY</v>
      </c>
      <c r="S25">
        <v>25500</v>
      </c>
      <c r="T25" t="str">
        <v>CE</v>
      </c>
      <c r="U25">
        <v>0</v>
      </c>
      <c r="V25">
        <v>27.85</v>
      </c>
    </row>
    <row r="26" spans="1:22" x14ac:dyDescent="0.25">
      <c r="A26" t="str">
        <v>XYT</v>
      </c>
      <c r="B26" t="str">
        <v>SENSEX2552081400PE</v>
      </c>
      <c r="C26" t="str">
        <v>MAIN</v>
      </c>
      <c r="D26" t="str">
        <v>SENSEX</v>
      </c>
      <c r="E26">
        <v>81400</v>
      </c>
      <c r="F26" t="str">
        <v>PE</v>
      </c>
      <c r="G26">
        <v>-7720</v>
      </c>
      <c r="H26">
        <v>87.1</v>
      </c>
      <c r="I26">
        <v>0</v>
      </c>
      <c r="J26">
        <v>87.1</v>
      </c>
      <c r="K26">
        <v>5167800</v>
      </c>
      <c r="O26" t="str">
        <v>VWAP</v>
      </c>
      <c r="P26" t="str">
        <v>NIFTY2552224500PE</v>
      </c>
      <c r="Q26" t="str">
        <v>HEDGE</v>
      </c>
      <c r="R26" t="str">
        <v>NIFTY</v>
      </c>
      <c r="S26">
        <v>24500</v>
      </c>
      <c r="T26" t="str">
        <v>PE</v>
      </c>
      <c r="U26">
        <v>0</v>
      </c>
      <c r="V26">
        <v>30.85</v>
      </c>
    </row>
    <row r="27" spans="1:22" x14ac:dyDescent="0.25">
      <c r="A27" t="str">
        <v>XYT</v>
      </c>
      <c r="B27" t="str">
        <v>SENSEX2552082400CE</v>
      </c>
      <c r="C27" t="str">
        <v>MAIN</v>
      </c>
      <c r="D27" t="str">
        <v>SENSEX</v>
      </c>
      <c r="E27">
        <v>82400</v>
      </c>
      <c r="F27" t="str">
        <v>CE</v>
      </c>
      <c r="G27">
        <v>-6940</v>
      </c>
      <c r="H27">
        <v>281</v>
      </c>
      <c r="I27">
        <v>0</v>
      </c>
      <c r="J27">
        <v>281</v>
      </c>
      <c r="K27">
        <v>13377500</v>
      </c>
      <c r="O27" t="str">
        <v>XYT</v>
      </c>
      <c r="P27" t="str">
        <v>SENSEX2552085400CE</v>
      </c>
      <c r="Q27" t="str">
        <v>HEDGE</v>
      </c>
      <c r="R27" t="str">
        <v>SENSEX</v>
      </c>
      <c r="S27">
        <v>85400</v>
      </c>
      <c r="T27" t="str">
        <v>CE</v>
      </c>
      <c r="U27">
        <v>11740</v>
      </c>
      <c r="V27">
        <v>3.7</v>
      </c>
    </row>
    <row r="28" spans="1:22" x14ac:dyDescent="0.25">
      <c r="A28" t="str">
        <v>XYT</v>
      </c>
      <c r="B28" t="str">
        <v>SENSEX2552081500PE</v>
      </c>
      <c r="C28" t="str">
        <v>MAIN</v>
      </c>
      <c r="D28" t="str">
        <v>SENSEX</v>
      </c>
      <c r="E28">
        <v>81500</v>
      </c>
      <c r="F28" t="str">
        <v>PE</v>
      </c>
      <c r="G28">
        <v>-5440</v>
      </c>
      <c r="H28">
        <v>101</v>
      </c>
      <c r="I28">
        <v>0</v>
      </c>
      <c r="J28">
        <v>101</v>
      </c>
      <c r="K28">
        <v>11896420</v>
      </c>
      <c r="O28" t="str">
        <v>XYT</v>
      </c>
      <c r="P28" t="str">
        <v>SENSEX2552078800PE</v>
      </c>
      <c r="Q28" t="str">
        <v>HEDGE</v>
      </c>
      <c r="R28" t="str">
        <v>SENSEX</v>
      </c>
      <c r="S28">
        <v>78800</v>
      </c>
      <c r="T28" t="str">
        <v>PE</v>
      </c>
      <c r="U28">
        <v>6200</v>
      </c>
      <c r="V28">
        <v>4.5</v>
      </c>
    </row>
    <row r="29" spans="1:22" x14ac:dyDescent="0.25">
      <c r="O29" t="str">
        <v>XYT</v>
      </c>
      <c r="P29" t="str">
        <v>SENSEX2552084400CE</v>
      </c>
      <c r="Q29" t="str">
        <v>HEDGE</v>
      </c>
      <c r="R29" t="str">
        <v>SENSEX</v>
      </c>
      <c r="S29">
        <v>84400</v>
      </c>
      <c r="T29" t="str">
        <v>CE</v>
      </c>
      <c r="U29">
        <v>1380</v>
      </c>
      <c r="V29">
        <v>10.65</v>
      </c>
    </row>
    <row r="30" spans="1:22" x14ac:dyDescent="0.25">
      <c r="O30" t="str">
        <v>XYT</v>
      </c>
      <c r="P30" t="str">
        <v>SENSEX2552079800PE</v>
      </c>
      <c r="Q30" t="str">
        <v>HEDGE</v>
      </c>
      <c r="R30" t="str">
        <v>SENSEX</v>
      </c>
      <c r="S30">
        <v>79800</v>
      </c>
      <c r="T30" t="str">
        <v>PE</v>
      </c>
      <c r="U30">
        <v>700</v>
      </c>
      <c r="V30">
        <v>11.65</v>
      </c>
    </row>
    <row r="31" spans="1:22" x14ac:dyDescent="0.25">
      <c r="O31" t="str">
        <v>XYT</v>
      </c>
      <c r="P31" t="str">
        <v>SENSEX2552084800CE</v>
      </c>
      <c r="Q31" t="str">
        <v>HEDGE</v>
      </c>
      <c r="R31" t="str">
        <v>SENSEX</v>
      </c>
      <c r="S31">
        <v>84800</v>
      </c>
      <c r="T31" t="str">
        <v>CE</v>
      </c>
      <c r="U31">
        <v>140</v>
      </c>
      <c r="V31">
        <v>6.55</v>
      </c>
    </row>
    <row r="32" spans="1:22" x14ac:dyDescent="0.25"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-60</v>
      </c>
      <c r="V32">
        <v>28</v>
      </c>
    </row>
    <row r="33" spans="15:22" x14ac:dyDescent="0.25">
      <c r="O33" t="str">
        <v>XYT</v>
      </c>
      <c r="P33" t="str">
        <v>SENSEX2552084500CE</v>
      </c>
      <c r="Q33" t="str">
        <v>HEDGE</v>
      </c>
      <c r="R33" t="str">
        <v>SENSEX</v>
      </c>
      <c r="S33">
        <v>84500</v>
      </c>
      <c r="T33" t="str">
        <v>CE</v>
      </c>
      <c r="U33">
        <v>40</v>
      </c>
      <c r="V33">
        <v>9.3000000000000007</v>
      </c>
    </row>
    <row r="34" spans="15:22" x14ac:dyDescent="0.25">
      <c r="O34" t="str">
        <v>XYT</v>
      </c>
      <c r="P34" t="str">
        <v>SENSEX2552079900PE</v>
      </c>
      <c r="Q34" t="str">
        <v>HEDGE</v>
      </c>
      <c r="R34" t="str">
        <v>SENSEX</v>
      </c>
      <c r="S34">
        <v>79900</v>
      </c>
      <c r="T34" t="str">
        <v>PE</v>
      </c>
      <c r="U34">
        <v>40</v>
      </c>
      <c r="V34">
        <v>13.05</v>
      </c>
    </row>
    <row r="35" spans="15:22" x14ac:dyDescent="0.25">
      <c r="O35" t="str">
        <v>XYT</v>
      </c>
      <c r="P35" t="str">
        <v>SENSEX2552079000PE</v>
      </c>
      <c r="Q35" t="str">
        <v>HEDGE</v>
      </c>
      <c r="R35" t="str">
        <v>SENSEX</v>
      </c>
      <c r="S35">
        <v>79000</v>
      </c>
      <c r="T35" t="str">
        <v>PE</v>
      </c>
      <c r="U35">
        <v>5540</v>
      </c>
      <c r="V35">
        <v>5.15</v>
      </c>
    </row>
    <row r="36" spans="15:22" x14ac:dyDescent="0.25">
      <c r="O36" t="str">
        <v>XYT</v>
      </c>
      <c r="P36" t="str">
        <v>SENSEX2552080000PE</v>
      </c>
      <c r="Q36" t="str">
        <v>HEDGE</v>
      </c>
      <c r="R36" t="str">
        <v>SENSEX</v>
      </c>
      <c r="S36">
        <v>80000</v>
      </c>
      <c r="T36" t="str">
        <v>PE</v>
      </c>
      <c r="U36">
        <v>680</v>
      </c>
      <c r="V36">
        <v>14.65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2025-05-19T06:59:40Z</dcterms:modified>
</cp:coreProperties>
</file>